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ReynoldsTheo\Documents\Old desktop\Optimiser\Model - Aon v7\Additional Reports\"/>
    </mc:Choice>
  </mc:AlternateContent>
  <xr:revisionPtr revIDLastSave="0" documentId="13_ncr:1_{CE103DFD-63D6-40E9-BEE3-53D4A520C24E}" xr6:coauthVersionLast="47" xr6:coauthVersionMax="47" xr10:uidLastSave="{00000000-0000-0000-0000-000000000000}"/>
  <bookViews>
    <workbookView xWindow="-120" yWindow="-120" windowWidth="38640" windowHeight="21390" tabRatio="918" activeTab="4" xr2:uid="{00000000-000D-0000-FFFF-FFFF00000000}"/>
  </bookViews>
  <sheets>
    <sheet name="Report Aggregation" sheetId="32" r:id="rId1"/>
    <sheet name="Participation Output" sheetId="28" r:id="rId2"/>
    <sheet name="Base" sheetId="4" r:id="rId3"/>
    <sheet name="Alt" sheetId="18" r:id="rId4"/>
    <sheet name="Opti" sheetId="19" r:id="rId5"/>
    <sheet name="Graphs ==&gt;" sheetId="8" r:id="rId6"/>
    <sheet name="Participation" sheetId="23" r:id="rId7"/>
    <sheet name="Capital Drivers" sheetId="11" r:id="rId8"/>
    <sheet name="Premium Growth" sheetId="24" r:id="rId9"/>
    <sheet name="RoRAC vs CoV" sheetId="9" r:id="rId10"/>
    <sheet name="Efficient Frontier" sheetId="10" r:id="rId11"/>
    <sheet name="Efficient Frontier wInvInc" sheetId="33" r:id="rId12"/>
    <sheet name="Efficient Frontier CoV" sheetId="31" state="hidden" r:id="rId13"/>
    <sheet name="Lookups" sheetId="20" r:id="rId14"/>
  </sheets>
  <definedNames>
    <definedName name="_xlnm._FilterDatabase" localSheetId="3" hidden="1">Alt!$B$1:$BD$1</definedName>
    <definedName name="_xlnm._FilterDatabase" localSheetId="2" hidden="1">Base!$B$1:$BD$1</definedName>
    <definedName name="_xlnm._FilterDatabase" localSheetId="4" hidden="1">Opti!$B$1:$BE$1</definedName>
    <definedName name="_xlnm._FilterDatabase" localSheetId="6" hidden="1">Participation!$A$35:$L$35</definedName>
    <definedName name="_xlnm._FilterDatabase" localSheetId="8" hidden="1">'Premium Growth'!$A$41:$K$41</definedName>
    <definedName name="_xlnm._FilterDatabase" localSheetId="9" hidden="1">'RoRAC vs CoV'!$B$32:$I$32</definedName>
    <definedName name="Alt_ExportResults" localSheetId="1">OFFSET('Participation Output'!$H$1,COUNTA('Participation Output'!$H:$H),0,500,1)</definedName>
    <definedName name="Base_ExportResults" localSheetId="1">OFFSET('Participation Output'!$G$1, COUNTA('Participation Output'!$G:$G), 0, 500,1)</definedName>
    <definedName name="ExportLevels" localSheetId="3">OFFSET(Alt!$B$1,COUNTA(Alt!Labels_LookupString),0,500,5)</definedName>
    <definedName name="ExportLevels" localSheetId="2">OFFSET(Base!$B$1,COUNTA(Base!Labels_LookupString),0,500,5)</definedName>
    <definedName name="ExportLevels" localSheetId="4">OFFSET(Opti!$B$1,COUNTA(Opti!Labels_LookupString),0,500,6)</definedName>
    <definedName name="ExportLevels" localSheetId="1">OFFSET('Participation Output'!$B$1, COUNTA('Participation Output'!Results_Participation), 0, 500,5)</definedName>
    <definedName name="ExportResults" localSheetId="3">OFFSET(Alt!$G$1,COUNTA(Alt!Results_Participation),0,500,100)</definedName>
    <definedName name="ExportResults" localSheetId="2">OFFSET(Base!$G$1,COUNTA(Base!Results_Participation),0,500,100)</definedName>
    <definedName name="ExportResults" localSheetId="4">OFFSET(Opti!$H$1,COUNTA(Opti!Results_Participation),0,500,100)</definedName>
    <definedName name="Labels_Headers" localSheetId="3">Alt!$B$1:$CZ$1</definedName>
    <definedName name="Labels_Headers" localSheetId="2">Base!$B$1:$CX$1</definedName>
    <definedName name="Labels_Headers" localSheetId="4">Opti!$B$1:$DA$1</definedName>
    <definedName name="Labels_LookupString" localSheetId="3">Alt!$B:$B</definedName>
    <definedName name="Labels_LookupString" localSheetId="2">Base!$B:$B</definedName>
    <definedName name="Labels_LookupString" localSheetId="4">Opti!$B:$B</definedName>
    <definedName name="Lookups_Level">Lookups!$B$1:$G$1</definedName>
    <definedName name="Lookups_LoBByLevel" localSheetId="12">#N/A</definedName>
    <definedName name="Lookups_LoBByLevel">INDEX(Lookups_Table_LobByLevel[],0,MATCH('Capital Drivers'!SelectedLevel,Lookups_Table_LobByLevel[#Headers],0))</definedName>
    <definedName name="Lookups_RunLabel">Lookups!$I$2:$I$499</definedName>
    <definedName name="Lookups_Timestamp">Lookups!$J$2:$J$499</definedName>
    <definedName name="NextExport_RunLabel" localSheetId="13">OFFSET(Lookups!$I$1,1+COUNTA(Lookups_RunLabel),0)</definedName>
    <definedName name="NextExport_Timestamp" localSheetId="13">OFFSET(Lookups!$J$1,1+COUNTA(Lookups_Timestamp),0)</definedName>
    <definedName name="Opti_ExportResults" localSheetId="1">OFFSET('Participation Output'!$I$1,COUNTA('Participation Output'!$I:$I),0,500,4)</definedName>
    <definedName name="ReportClassMapping">'Report Aggregation'!$B$2:$G$146</definedName>
    <definedName name="Results_Participation" localSheetId="3">Alt!$G:$G</definedName>
    <definedName name="Results_Participation" localSheetId="2">Base!$G:$G</definedName>
    <definedName name="Results_Participation" localSheetId="4">Opti!$H:$H</definedName>
    <definedName name="Results_Participation" localSheetId="1">'Participation Output'!$G:$G</definedName>
    <definedName name="ResultsTable" localSheetId="3">Alt!$B$1:$CZ$22230</definedName>
    <definedName name="ResultsTable" localSheetId="2">Base!$B$1:$CX$22230</definedName>
    <definedName name="ResultsTable" localSheetId="4">Opti!$B$1:$DA$21982</definedName>
    <definedName name="Selected_Stat" localSheetId="6">Participation!$35:$35</definedName>
    <definedName name="Selected_Stat" localSheetId="8">'Premium Growth'!$41:$41</definedName>
    <definedName name="SelectedLevel" localSheetId="7">Table1[[#This Row],[Reporting Level]]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2" i="31" l="1"/>
  <c r="E81" i="31"/>
  <c r="B81" i="31"/>
  <c r="J81" i="31" s="1"/>
  <c r="B80" i="31"/>
  <c r="B79" i="31"/>
  <c r="J79" i="31" s="1"/>
  <c r="B78" i="31"/>
  <c r="K77" i="31"/>
  <c r="I77" i="31"/>
  <c r="E77" i="31"/>
  <c r="B77" i="31"/>
  <c r="J77" i="31" s="1"/>
  <c r="B76" i="31"/>
  <c r="I75" i="31"/>
  <c r="B75" i="31"/>
  <c r="J75" i="31" s="1"/>
  <c r="L74" i="31"/>
  <c r="L75" i="31" s="1"/>
  <c r="L76" i="31" s="1"/>
  <c r="L77" i="31" s="1"/>
  <c r="L78" i="31" s="1"/>
  <c r="L79" i="31" s="1"/>
  <c r="L80" i="31" s="1"/>
  <c r="L81" i="31" s="1"/>
  <c r="L82" i="31" s="1"/>
  <c r="B74" i="31"/>
  <c r="L73" i="31"/>
  <c r="E73" i="31"/>
  <c r="B73" i="31"/>
  <c r="J73" i="31" s="1"/>
  <c r="K72" i="31"/>
  <c r="I72" i="31"/>
  <c r="E72" i="31"/>
  <c r="B72" i="31"/>
  <c r="J72" i="31" s="1"/>
  <c r="B71" i="31"/>
  <c r="H71" i="31" s="1"/>
  <c r="K70" i="31"/>
  <c r="B70" i="31"/>
  <c r="J70" i="31" s="1"/>
  <c r="H69" i="31"/>
  <c r="B69" i="31"/>
  <c r="I68" i="31"/>
  <c r="B68" i="31"/>
  <c r="J68" i="31" s="1"/>
  <c r="B67" i="31"/>
  <c r="H67" i="31" s="1"/>
  <c r="B66" i="31"/>
  <c r="J66" i="31" s="1"/>
  <c r="B65" i="31"/>
  <c r="H65" i="31" s="1"/>
  <c r="K64" i="31"/>
  <c r="I64" i="31"/>
  <c r="B64" i="31"/>
  <c r="J64" i="31" s="1"/>
  <c r="L63" i="31"/>
  <c r="L64" i="31" s="1"/>
  <c r="L65" i="31" s="1"/>
  <c r="L66" i="31" s="1"/>
  <c r="L67" i="31" s="1"/>
  <c r="L68" i="31" s="1"/>
  <c r="L69" i="31" s="1"/>
  <c r="L70" i="31" s="1"/>
  <c r="L71" i="31" s="1"/>
  <c r="B63" i="31"/>
  <c r="H63" i="31" s="1"/>
  <c r="L62" i="31"/>
  <c r="K62" i="31"/>
  <c r="I62" i="31"/>
  <c r="B62" i="31"/>
  <c r="J62" i="31" s="1"/>
  <c r="K61" i="31"/>
  <c r="B61" i="31"/>
  <c r="J61" i="31" s="1"/>
  <c r="B60" i="31"/>
  <c r="B59" i="31"/>
  <c r="J59" i="31" s="1"/>
  <c r="B58" i="31"/>
  <c r="K57" i="31"/>
  <c r="I57" i="31"/>
  <c r="E57" i="31"/>
  <c r="B57" i="31"/>
  <c r="J57" i="31" s="1"/>
  <c r="B56" i="31"/>
  <c r="I55" i="31"/>
  <c r="B55" i="31"/>
  <c r="J55" i="31" s="1"/>
  <c r="B54" i="31"/>
  <c r="I53" i="31"/>
  <c r="E53" i="31"/>
  <c r="B53" i="31"/>
  <c r="J53" i="31" s="1"/>
  <c r="H52" i="31"/>
  <c r="B52" i="31"/>
  <c r="L51" i="31"/>
  <c r="L52" i="31" s="1"/>
  <c r="L53" i="31" s="1"/>
  <c r="L54" i="31" s="1"/>
  <c r="L55" i="31" s="1"/>
  <c r="L56" i="31" s="1"/>
  <c r="L57" i="31" s="1"/>
  <c r="L58" i="31" s="1"/>
  <c r="L59" i="31" s="1"/>
  <c r="L60" i="31" s="1"/>
  <c r="K51" i="31"/>
  <c r="I51" i="31"/>
  <c r="E51" i="31"/>
  <c r="B51" i="31"/>
  <c r="J51" i="31" s="1"/>
  <c r="I50" i="31"/>
  <c r="B50" i="31"/>
  <c r="J50" i="31" s="1"/>
  <c r="B49" i="31"/>
  <c r="K48" i="31"/>
  <c r="I48" i="31"/>
  <c r="E48" i="31"/>
  <c r="B48" i="31"/>
  <c r="J48" i="31" s="1"/>
  <c r="B47" i="31"/>
  <c r="B46" i="31"/>
  <c r="J46" i="31" s="1"/>
  <c r="B45" i="31"/>
  <c r="K44" i="31"/>
  <c r="I44" i="31"/>
  <c r="E44" i="31"/>
  <c r="B44" i="31"/>
  <c r="J44" i="31" s="1"/>
  <c r="B43" i="31"/>
  <c r="K42" i="31"/>
  <c r="I42" i="31"/>
  <c r="E42" i="31"/>
  <c r="B42" i="31"/>
  <c r="J42" i="31" s="1"/>
  <c r="J41" i="31"/>
  <c r="B41" i="31"/>
  <c r="L40" i="31"/>
  <c r="L41" i="31" s="1"/>
  <c r="L42" i="31" s="1"/>
  <c r="L43" i="31" s="1"/>
  <c r="L44" i="31" s="1"/>
  <c r="L45" i="31" s="1"/>
  <c r="L46" i="31" s="1"/>
  <c r="L47" i="31" s="1"/>
  <c r="L48" i="31" s="1"/>
  <c r="L49" i="31" s="1"/>
  <c r="K40" i="31"/>
  <c r="I40" i="31"/>
  <c r="E40" i="31"/>
  <c r="B40" i="31"/>
  <c r="J40" i="31" s="1"/>
  <c r="I39" i="31"/>
  <c r="B39" i="31"/>
  <c r="J39" i="31" s="1"/>
  <c r="B38" i="31"/>
  <c r="H38" i="31" s="1"/>
  <c r="B37" i="31"/>
  <c r="J37" i="31" s="1"/>
  <c r="B36" i="31"/>
  <c r="H36" i="31" s="1"/>
  <c r="K35" i="31"/>
  <c r="I35" i="31"/>
  <c r="E35" i="31"/>
  <c r="B35" i="31"/>
  <c r="J35" i="31" s="1"/>
  <c r="B34" i="31"/>
  <c r="H34" i="31" s="1"/>
  <c r="B33" i="31"/>
  <c r="J33" i="31" s="1"/>
  <c r="H32" i="31"/>
  <c r="B32" i="31"/>
  <c r="B31" i="31"/>
  <c r="B30" i="31"/>
  <c r="J30" i="31" s="1"/>
  <c r="L29" i="31"/>
  <c r="L30" i="31" s="1"/>
  <c r="L31" i="31" s="1"/>
  <c r="L32" i="31" s="1"/>
  <c r="L33" i="31" s="1"/>
  <c r="L34" i="31" s="1"/>
  <c r="L35" i="31" s="1"/>
  <c r="L36" i="31" s="1"/>
  <c r="L37" i="31" s="1"/>
  <c r="L38" i="31" s="1"/>
  <c r="J29" i="31"/>
  <c r="B29" i="31"/>
  <c r="H28" i="31"/>
  <c r="B28" i="31"/>
  <c r="B27" i="31"/>
  <c r="J27" i="31" s="1"/>
  <c r="L125" i="33"/>
  <c r="L126" i="33" s="1"/>
  <c r="C124" i="33"/>
  <c r="B124" i="33" s="1"/>
  <c r="E124" i="33" s="1"/>
  <c r="H124" i="33" s="1"/>
  <c r="L120" i="33"/>
  <c r="C120" i="33" s="1"/>
  <c r="B120" i="33" s="1"/>
  <c r="E120" i="33" s="1"/>
  <c r="H120" i="33" s="1"/>
  <c r="C119" i="33"/>
  <c r="B119" i="33"/>
  <c r="E119" i="33" s="1"/>
  <c r="L104" i="33"/>
  <c r="L105" i="33" s="1"/>
  <c r="L106" i="33" s="1"/>
  <c r="C104" i="33"/>
  <c r="B104" i="33" s="1"/>
  <c r="E104" i="33" s="1"/>
  <c r="C103" i="33"/>
  <c r="B103" i="33" s="1"/>
  <c r="E103" i="33" s="1"/>
  <c r="J103" i="33" s="1"/>
  <c r="L99" i="33"/>
  <c r="L100" i="33" s="1"/>
  <c r="L101" i="33" s="1"/>
  <c r="L102" i="33" s="1"/>
  <c r="C102" i="33" s="1"/>
  <c r="B102" i="33" s="1"/>
  <c r="E102" i="33" s="1"/>
  <c r="C99" i="33"/>
  <c r="B99" i="33" s="1"/>
  <c r="E99" i="33" s="1"/>
  <c r="C98" i="33"/>
  <c r="B98" i="33"/>
  <c r="E98" i="33" s="1"/>
  <c r="L83" i="33"/>
  <c r="L84" i="33" s="1"/>
  <c r="C83" i="33"/>
  <c r="B83" i="33" s="1"/>
  <c r="E83" i="33" s="1"/>
  <c r="C82" i="33"/>
  <c r="B82" i="33" s="1"/>
  <c r="E82" i="33" s="1"/>
  <c r="J82" i="33" s="1"/>
  <c r="C80" i="33"/>
  <c r="B80" i="33" s="1"/>
  <c r="E80" i="33" s="1"/>
  <c r="L78" i="33"/>
  <c r="L79" i="33" s="1"/>
  <c r="L80" i="33" s="1"/>
  <c r="L81" i="33" s="1"/>
  <c r="C81" i="33" s="1"/>
  <c r="B81" i="33" s="1"/>
  <c r="E81" i="33" s="1"/>
  <c r="C78" i="33"/>
  <c r="B78" i="33" s="1"/>
  <c r="E78" i="33" s="1"/>
  <c r="J78" i="33" s="1"/>
  <c r="C77" i="33"/>
  <c r="B77" i="33" s="1"/>
  <c r="E77" i="33" s="1"/>
  <c r="L62" i="33"/>
  <c r="L63" i="33" s="1"/>
  <c r="C61" i="33"/>
  <c r="B61" i="33" s="1"/>
  <c r="E61" i="33" s="1"/>
  <c r="C60" i="33"/>
  <c r="B60" i="33" s="1"/>
  <c r="E60" i="33" s="1"/>
  <c r="C59" i="33"/>
  <c r="B59" i="33" s="1"/>
  <c r="E59" i="33" s="1"/>
  <c r="C58" i="33"/>
  <c r="B58" i="33" s="1"/>
  <c r="E58" i="33" s="1"/>
  <c r="L57" i="33"/>
  <c r="L58" i="33" s="1"/>
  <c r="L59" i="33" s="1"/>
  <c r="L60" i="33" s="1"/>
  <c r="C57" i="33"/>
  <c r="B57" i="33" s="1"/>
  <c r="E57" i="33" s="1"/>
  <c r="J57" i="33" s="1"/>
  <c r="C56" i="33"/>
  <c r="B56" i="33"/>
  <c r="E56" i="33" s="1"/>
  <c r="L41" i="33"/>
  <c r="L42" i="33" s="1"/>
  <c r="C41" i="33"/>
  <c r="B41" i="33"/>
  <c r="E41" i="33" s="1"/>
  <c r="C40" i="33"/>
  <c r="B40" i="33" s="1"/>
  <c r="E40" i="33" s="1"/>
  <c r="L36" i="33"/>
  <c r="L37" i="33" s="1"/>
  <c r="L38" i="33" s="1"/>
  <c r="L39" i="33" s="1"/>
  <c r="C39" i="33" s="1"/>
  <c r="B39" i="33" s="1"/>
  <c r="E39" i="33" s="1"/>
  <c r="C35" i="33"/>
  <c r="B35" i="33"/>
  <c r="E35" i="33" s="1"/>
  <c r="B34" i="33"/>
  <c r="L124" i="10"/>
  <c r="L125" i="10" s="1"/>
  <c r="C124" i="10"/>
  <c r="B124" i="10" s="1"/>
  <c r="E124" i="10" s="1"/>
  <c r="C123" i="10"/>
  <c r="B123" i="10" s="1"/>
  <c r="E123" i="10" s="1"/>
  <c r="H123" i="10" s="1"/>
  <c r="L119" i="10"/>
  <c r="C119" i="10" s="1"/>
  <c r="B119" i="10" s="1"/>
  <c r="E119" i="10" s="1"/>
  <c r="C118" i="10"/>
  <c r="B118" i="10"/>
  <c r="E118" i="10" s="1"/>
  <c r="L103" i="10"/>
  <c r="L104" i="10" s="1"/>
  <c r="C102" i="10"/>
  <c r="B102" i="10" s="1"/>
  <c r="E102" i="10" s="1"/>
  <c r="L98" i="10"/>
  <c r="L99" i="10" s="1"/>
  <c r="C97" i="10"/>
  <c r="B97" i="10" s="1"/>
  <c r="E97" i="10" s="1"/>
  <c r="L82" i="10"/>
  <c r="L83" i="10" s="1"/>
  <c r="C81" i="10"/>
  <c r="B81" i="10" s="1"/>
  <c r="E81" i="10" s="1"/>
  <c r="L77" i="10"/>
  <c r="L78" i="10" s="1"/>
  <c r="C76" i="10"/>
  <c r="B76" i="10" s="1"/>
  <c r="E76" i="10" s="1"/>
  <c r="L61" i="10"/>
  <c r="L62" i="10" s="1"/>
  <c r="C60" i="10"/>
  <c r="B60" i="10" s="1"/>
  <c r="E60" i="10" s="1"/>
  <c r="L56" i="10"/>
  <c r="L57" i="10" s="1"/>
  <c r="C55" i="10"/>
  <c r="B55" i="10" s="1"/>
  <c r="E55" i="10" s="1"/>
  <c r="L40" i="10"/>
  <c r="L41" i="10" s="1"/>
  <c r="C39" i="10"/>
  <c r="B39" i="10" s="1"/>
  <c r="E39" i="10" s="1"/>
  <c r="L35" i="10"/>
  <c r="L36" i="10" s="1"/>
  <c r="C34" i="10"/>
  <c r="B34" i="10" s="1"/>
  <c r="E34" i="10" s="1"/>
  <c r="K33" i="10"/>
  <c r="I33" i="10"/>
  <c r="E33" i="10"/>
  <c r="B33" i="10"/>
  <c r="J33" i="10" s="1"/>
  <c r="E138" i="9"/>
  <c r="H138" i="9" s="1"/>
  <c r="E137" i="9"/>
  <c r="I137" i="9" s="1"/>
  <c r="E136" i="9"/>
  <c r="H136" i="9" s="1"/>
  <c r="E135" i="9"/>
  <c r="I135" i="9" s="1"/>
  <c r="E134" i="9"/>
  <c r="H134" i="9" s="1"/>
  <c r="E133" i="9"/>
  <c r="I133" i="9" s="1"/>
  <c r="E132" i="9"/>
  <c r="H132" i="9" s="1"/>
  <c r="E131" i="9"/>
  <c r="I131" i="9" s="1"/>
  <c r="E130" i="9"/>
  <c r="H130" i="9" s="1"/>
  <c r="E129" i="9"/>
  <c r="I129" i="9" s="1"/>
  <c r="E128" i="9"/>
  <c r="H128" i="9" s="1"/>
  <c r="E127" i="9"/>
  <c r="I127" i="9" s="1"/>
  <c r="E126" i="9"/>
  <c r="H126" i="9" s="1"/>
  <c r="E125" i="9"/>
  <c r="I125" i="9" s="1"/>
  <c r="E124" i="9"/>
  <c r="H124" i="9" s="1"/>
  <c r="E123" i="9"/>
  <c r="I123" i="9" s="1"/>
  <c r="E122" i="9"/>
  <c r="H122" i="9" s="1"/>
  <c r="E121" i="9"/>
  <c r="I121" i="9" s="1"/>
  <c r="E120" i="9"/>
  <c r="H120" i="9" s="1"/>
  <c r="E119" i="9"/>
  <c r="I119" i="9" s="1"/>
  <c r="E118" i="9"/>
  <c r="H118" i="9" s="1"/>
  <c r="E117" i="9"/>
  <c r="I117" i="9" s="1"/>
  <c r="E116" i="9"/>
  <c r="H116" i="9" s="1"/>
  <c r="E115" i="9"/>
  <c r="I115" i="9" s="1"/>
  <c r="E114" i="9"/>
  <c r="H114" i="9" s="1"/>
  <c r="E113" i="9"/>
  <c r="I113" i="9" s="1"/>
  <c r="E112" i="9"/>
  <c r="H112" i="9" s="1"/>
  <c r="E111" i="9"/>
  <c r="I111" i="9" s="1"/>
  <c r="E110" i="9"/>
  <c r="H110" i="9" s="1"/>
  <c r="E109" i="9"/>
  <c r="I109" i="9" s="1"/>
  <c r="E108" i="9"/>
  <c r="H108" i="9" s="1"/>
  <c r="E107" i="9"/>
  <c r="I107" i="9" s="1"/>
  <c r="E106" i="9"/>
  <c r="H106" i="9" s="1"/>
  <c r="E105" i="9"/>
  <c r="I105" i="9" s="1"/>
  <c r="E104" i="9"/>
  <c r="H104" i="9" s="1"/>
  <c r="E103" i="9"/>
  <c r="I103" i="9" s="1"/>
  <c r="E102" i="9"/>
  <c r="H102" i="9" s="1"/>
  <c r="E101" i="9"/>
  <c r="I101" i="9" s="1"/>
  <c r="E100" i="9"/>
  <c r="H100" i="9" s="1"/>
  <c r="E99" i="9"/>
  <c r="I99" i="9" s="1"/>
  <c r="E98" i="9"/>
  <c r="H98" i="9" s="1"/>
  <c r="E97" i="9"/>
  <c r="I97" i="9" s="1"/>
  <c r="E96" i="9"/>
  <c r="H96" i="9" s="1"/>
  <c r="E95" i="9"/>
  <c r="I95" i="9" s="1"/>
  <c r="E94" i="9"/>
  <c r="H94" i="9" s="1"/>
  <c r="E93" i="9"/>
  <c r="I93" i="9" s="1"/>
  <c r="E92" i="9"/>
  <c r="H92" i="9" s="1"/>
  <c r="E91" i="9"/>
  <c r="I91" i="9" s="1"/>
  <c r="E90" i="9"/>
  <c r="H90" i="9" s="1"/>
  <c r="E89" i="9"/>
  <c r="I89" i="9" s="1"/>
  <c r="E88" i="9"/>
  <c r="H88" i="9" s="1"/>
  <c r="E87" i="9"/>
  <c r="I87" i="9" s="1"/>
  <c r="E86" i="9"/>
  <c r="H86" i="9" s="1"/>
  <c r="E85" i="9"/>
  <c r="I85" i="9" s="1"/>
  <c r="E84" i="9"/>
  <c r="H84" i="9" s="1"/>
  <c r="E83" i="9"/>
  <c r="I83" i="9" s="1"/>
  <c r="E82" i="9"/>
  <c r="H82" i="9" s="1"/>
  <c r="H81" i="9"/>
  <c r="E81" i="9"/>
  <c r="I81" i="9" s="1"/>
  <c r="E80" i="9"/>
  <c r="H80" i="9" s="1"/>
  <c r="E79" i="9"/>
  <c r="I79" i="9" s="1"/>
  <c r="E78" i="9"/>
  <c r="H78" i="9" s="1"/>
  <c r="E77" i="9"/>
  <c r="I77" i="9" s="1"/>
  <c r="E76" i="9"/>
  <c r="H76" i="9" s="1"/>
  <c r="I75" i="9"/>
  <c r="H75" i="9"/>
  <c r="I74" i="9"/>
  <c r="H74" i="9"/>
  <c r="I73" i="9"/>
  <c r="H73" i="9"/>
  <c r="I72" i="9"/>
  <c r="H72" i="9"/>
  <c r="E71" i="9"/>
  <c r="I71" i="9" s="1"/>
  <c r="E70" i="9"/>
  <c r="H70" i="9" s="1"/>
  <c r="E69" i="9"/>
  <c r="I69" i="9" s="1"/>
  <c r="E68" i="9"/>
  <c r="E67" i="9"/>
  <c r="I67" i="9" s="1"/>
  <c r="E66" i="9"/>
  <c r="E65" i="9"/>
  <c r="I65" i="9" s="1"/>
  <c r="E64" i="9"/>
  <c r="E63" i="9"/>
  <c r="I63" i="9" s="1"/>
  <c r="E62" i="9"/>
  <c r="H61" i="9"/>
  <c r="E61" i="9"/>
  <c r="I61" i="9" s="1"/>
  <c r="E60" i="9"/>
  <c r="E59" i="9"/>
  <c r="I59" i="9" s="1"/>
  <c r="E58" i="9"/>
  <c r="E57" i="9"/>
  <c r="I57" i="9" s="1"/>
  <c r="E56" i="9"/>
  <c r="E55" i="9"/>
  <c r="E54" i="9"/>
  <c r="B54" i="9"/>
  <c r="B53" i="9"/>
  <c r="E53" i="9" s="1"/>
  <c r="E52" i="9"/>
  <c r="B52" i="9"/>
  <c r="E51" i="9"/>
  <c r="H51" i="9" s="1"/>
  <c r="B51" i="9"/>
  <c r="E50" i="9"/>
  <c r="B50" i="9"/>
  <c r="B49" i="9"/>
  <c r="E49" i="9" s="1"/>
  <c r="E48" i="9"/>
  <c r="B48" i="9"/>
  <c r="B47" i="9"/>
  <c r="E47" i="9" s="1"/>
  <c r="B46" i="9"/>
  <c r="E46" i="9" s="1"/>
  <c r="B45" i="9"/>
  <c r="E45" i="9" s="1"/>
  <c r="B44" i="9"/>
  <c r="E44" i="9" s="1"/>
  <c r="B43" i="9"/>
  <c r="E43" i="9" s="1"/>
  <c r="H43" i="9" s="1"/>
  <c r="B42" i="9"/>
  <c r="E42" i="9" s="1"/>
  <c r="B41" i="9"/>
  <c r="E41" i="9" s="1"/>
  <c r="B40" i="9"/>
  <c r="E40" i="9" s="1"/>
  <c r="E39" i="9"/>
  <c r="H39" i="9" s="1"/>
  <c r="B39" i="9"/>
  <c r="B38" i="9"/>
  <c r="E38" i="9" s="1"/>
  <c r="E37" i="9"/>
  <c r="B37" i="9"/>
  <c r="E36" i="9"/>
  <c r="B36" i="9"/>
  <c r="E35" i="9"/>
  <c r="H35" i="9" s="1"/>
  <c r="B35" i="9"/>
  <c r="B34" i="9"/>
  <c r="E34" i="9" s="1"/>
  <c r="I33" i="9"/>
  <c r="B33" i="9"/>
  <c r="H33" i="9" s="1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J40" i="24"/>
  <c r="G40" i="24"/>
  <c r="K37" i="24"/>
  <c r="H37" i="24"/>
  <c r="K8" i="24"/>
  <c r="H8" i="24"/>
  <c r="K7" i="24"/>
  <c r="H7" i="24"/>
  <c r="K6" i="24"/>
  <c r="H6" i="24"/>
  <c r="D12" i="11"/>
  <c r="B12" i="11" s="1"/>
  <c r="C12" i="11"/>
  <c r="D11" i="11"/>
  <c r="C11" i="11"/>
  <c r="B11" i="11" s="1"/>
  <c r="D10" i="11"/>
  <c r="C10" i="11"/>
  <c r="B10" i="11" s="1"/>
  <c r="D9" i="11"/>
  <c r="C9" i="11"/>
  <c r="B9" i="11" s="1"/>
  <c r="D8" i="11"/>
  <c r="C8" i="11"/>
  <c r="B8" i="11" s="1"/>
  <c r="B3" i="11"/>
  <c r="H3" i="11" s="1"/>
  <c r="K31" i="23"/>
  <c r="L283" i="23" s="1"/>
  <c r="H31" i="23"/>
  <c r="E31" i="23"/>
  <c r="H97" i="9" l="1"/>
  <c r="H47" i="9"/>
  <c r="I47" i="9"/>
  <c r="C38" i="33"/>
  <c r="B38" i="33" s="1"/>
  <c r="E38" i="33" s="1"/>
  <c r="I37" i="31"/>
  <c r="I59" i="31"/>
  <c r="E62" i="31"/>
  <c r="E64" i="31"/>
  <c r="I66" i="31"/>
  <c r="K73" i="31"/>
  <c r="I79" i="31"/>
  <c r="E33" i="9"/>
  <c r="H89" i="9"/>
  <c r="C40" i="10"/>
  <c r="B40" i="10" s="1"/>
  <c r="E40" i="10" s="1"/>
  <c r="C61" i="10"/>
  <c r="B61" i="10" s="1"/>
  <c r="E61" i="10" s="1"/>
  <c r="C82" i="10"/>
  <c r="B82" i="10" s="1"/>
  <c r="E82" i="10" s="1"/>
  <c r="C103" i="10"/>
  <c r="B103" i="10" s="1"/>
  <c r="E103" i="10" s="1"/>
  <c r="C125" i="33"/>
  <c r="B125" i="33" s="1"/>
  <c r="E125" i="33" s="1"/>
  <c r="K37" i="31"/>
  <c r="K59" i="31"/>
  <c r="K66" i="31"/>
  <c r="K79" i="31"/>
  <c r="H121" i="9"/>
  <c r="E30" i="31"/>
  <c r="E33" i="31"/>
  <c r="E46" i="31"/>
  <c r="H129" i="9"/>
  <c r="I30" i="31"/>
  <c r="I33" i="31"/>
  <c r="I46" i="31"/>
  <c r="E61" i="31"/>
  <c r="E70" i="31"/>
  <c r="H137" i="9"/>
  <c r="C35" i="10"/>
  <c r="B35" i="10" s="1"/>
  <c r="E35" i="10" s="1"/>
  <c r="C56" i="10"/>
  <c r="B56" i="10" s="1"/>
  <c r="E56" i="10" s="1"/>
  <c r="C77" i="10"/>
  <c r="B77" i="10" s="1"/>
  <c r="E77" i="10" s="1"/>
  <c r="C98" i="10"/>
  <c r="B98" i="10" s="1"/>
  <c r="E98" i="10" s="1"/>
  <c r="C36" i="33"/>
  <c r="B36" i="33" s="1"/>
  <c r="E36" i="33" s="1"/>
  <c r="J36" i="33" s="1"/>
  <c r="C79" i="33"/>
  <c r="B79" i="33" s="1"/>
  <c r="E79" i="33" s="1"/>
  <c r="K30" i="31"/>
  <c r="K33" i="31"/>
  <c r="E39" i="31"/>
  <c r="K46" i="31"/>
  <c r="E50" i="31"/>
  <c r="E55" i="31"/>
  <c r="I61" i="31"/>
  <c r="E68" i="31"/>
  <c r="I70" i="31"/>
  <c r="E75" i="31"/>
  <c r="I81" i="31"/>
  <c r="K81" i="31"/>
  <c r="I39" i="9"/>
  <c r="H69" i="9"/>
  <c r="C37" i="33"/>
  <c r="B37" i="33" s="1"/>
  <c r="E37" i="33" s="1"/>
  <c r="C62" i="33"/>
  <c r="B62" i="33" s="1"/>
  <c r="E62" i="33" s="1"/>
  <c r="E37" i="31"/>
  <c r="K39" i="31"/>
  <c r="K50" i="31"/>
  <c r="K55" i="31"/>
  <c r="E59" i="31"/>
  <c r="E66" i="31"/>
  <c r="K68" i="31"/>
  <c r="I73" i="31"/>
  <c r="K75" i="31"/>
  <c r="E79" i="31"/>
  <c r="J287" i="24"/>
  <c r="J255" i="24"/>
  <c r="J227" i="24"/>
  <c r="J211" i="24"/>
  <c r="J195" i="24"/>
  <c r="J179" i="24"/>
  <c r="J163" i="24"/>
  <c r="J149" i="24"/>
  <c r="J141" i="24"/>
  <c r="J133" i="24"/>
  <c r="J128" i="24"/>
  <c r="J124" i="24"/>
  <c r="J120" i="24"/>
  <c r="J116" i="24"/>
  <c r="J112" i="24"/>
  <c r="J108" i="24"/>
  <c r="J104" i="24"/>
  <c r="J100" i="24"/>
  <c r="J96" i="24"/>
  <c r="J92" i="24"/>
  <c r="J88" i="24"/>
  <c r="J84" i="24"/>
  <c r="J82" i="24"/>
  <c r="J80" i="24"/>
  <c r="J78" i="24"/>
  <c r="J76" i="24"/>
  <c r="J74" i="24"/>
  <c r="K73" i="24"/>
  <c r="L72" i="24"/>
  <c r="J66" i="24"/>
  <c r="K65" i="24"/>
  <c r="L64" i="24"/>
  <c r="J58" i="24"/>
  <c r="K57" i="24"/>
  <c r="L56" i="24"/>
  <c r="K54" i="24"/>
  <c r="K50" i="24"/>
  <c r="K46" i="24"/>
  <c r="K42" i="24"/>
  <c r="J271" i="24"/>
  <c r="J239" i="24"/>
  <c r="J219" i="24"/>
  <c r="J203" i="24"/>
  <c r="J187" i="24"/>
  <c r="J171" i="24"/>
  <c r="J155" i="24"/>
  <c r="J145" i="24"/>
  <c r="J137" i="24"/>
  <c r="J130" i="24"/>
  <c r="J126" i="24"/>
  <c r="J122" i="24"/>
  <c r="J118" i="24"/>
  <c r="J114" i="24"/>
  <c r="J110" i="24"/>
  <c r="J106" i="24"/>
  <c r="J102" i="24"/>
  <c r="J98" i="24"/>
  <c r="J94" i="24"/>
  <c r="J90" i="24"/>
  <c r="J86" i="24"/>
  <c r="J83" i="24"/>
  <c r="J81" i="24"/>
  <c r="J79" i="24"/>
  <c r="J77" i="24"/>
  <c r="J75" i="24"/>
  <c r="J70" i="24"/>
  <c r="K69" i="24"/>
  <c r="L68" i="24"/>
  <c r="J62" i="24"/>
  <c r="K48" i="24"/>
  <c r="K44" i="24"/>
  <c r="K52" i="24"/>
  <c r="L60" i="24"/>
  <c r="K61" i="24"/>
  <c r="M7" i="24"/>
  <c r="I35" i="9"/>
  <c r="I43" i="9"/>
  <c r="I51" i="9"/>
  <c r="H57" i="9"/>
  <c r="H65" i="9"/>
  <c r="H77" i="9"/>
  <c r="H85" i="9"/>
  <c r="H93" i="9"/>
  <c r="H113" i="9"/>
  <c r="I114" i="9"/>
  <c r="H115" i="9"/>
  <c r="I116" i="9"/>
  <c r="H117" i="9"/>
  <c r="H125" i="9"/>
  <c r="H133" i="9"/>
  <c r="G282" i="23"/>
  <c r="H279" i="23"/>
  <c r="I276" i="23"/>
  <c r="G274" i="23"/>
  <c r="H271" i="23"/>
  <c r="I268" i="23"/>
  <c r="G266" i="23"/>
  <c r="H263" i="23"/>
  <c r="I260" i="23"/>
  <c r="G258" i="23"/>
  <c r="H255" i="23"/>
  <c r="I252" i="23"/>
  <c r="G250" i="23"/>
  <c r="H247" i="23"/>
  <c r="I244" i="23"/>
  <c r="G242" i="23"/>
  <c r="H239" i="23"/>
  <c r="I236" i="23"/>
  <c r="G234" i="23"/>
  <c r="H231" i="23"/>
  <c r="I228" i="23"/>
  <c r="G226" i="23"/>
  <c r="H223" i="23"/>
  <c r="I220" i="23"/>
  <c r="G218" i="23"/>
  <c r="H215" i="23"/>
  <c r="I212" i="23"/>
  <c r="G210" i="23"/>
  <c r="H207" i="23"/>
  <c r="I204" i="23"/>
  <c r="G202" i="23"/>
  <c r="H199" i="23"/>
  <c r="I196" i="23"/>
  <c r="G194" i="23"/>
  <c r="H191" i="23"/>
  <c r="I188" i="23"/>
  <c r="G186" i="23"/>
  <c r="H183" i="23"/>
  <c r="I180" i="23"/>
  <c r="H179" i="23"/>
  <c r="G178" i="23"/>
  <c r="I176" i="23"/>
  <c r="H175" i="23"/>
  <c r="G174" i="23"/>
  <c r="I172" i="23"/>
  <c r="H171" i="23"/>
  <c r="G170" i="23"/>
  <c r="I168" i="23"/>
  <c r="H167" i="23"/>
  <c r="G166" i="23"/>
  <c r="I164" i="23"/>
  <c r="H163" i="23"/>
  <c r="G162" i="23"/>
  <c r="I160" i="23"/>
  <c r="H159" i="23"/>
  <c r="G158" i="23"/>
  <c r="I156" i="23"/>
  <c r="H155" i="23"/>
  <c r="G154" i="23"/>
  <c r="I152" i="23"/>
  <c r="H151" i="23"/>
  <c r="G150" i="23"/>
  <c r="I148" i="23"/>
  <c r="H147" i="23"/>
  <c r="G146" i="23"/>
  <c r="I144" i="23"/>
  <c r="H143" i="23"/>
  <c r="G142" i="23"/>
  <c r="I140" i="23"/>
  <c r="H139" i="23"/>
  <c r="G138" i="23"/>
  <c r="I136" i="23"/>
  <c r="H135" i="23"/>
  <c r="G134" i="23"/>
  <c r="I132" i="23"/>
  <c r="H131" i="23"/>
  <c r="G130" i="23"/>
  <c r="I128" i="23"/>
  <c r="H127" i="23"/>
  <c r="G126" i="23"/>
  <c r="I124" i="23"/>
  <c r="H123" i="23"/>
  <c r="G122" i="23"/>
  <c r="I120" i="23"/>
  <c r="H119" i="23"/>
  <c r="G118" i="23"/>
  <c r="I116" i="23"/>
  <c r="H115" i="23"/>
  <c r="G114" i="23"/>
  <c r="I112" i="23"/>
  <c r="H111" i="23"/>
  <c r="G110" i="23"/>
  <c r="I108" i="23"/>
  <c r="H107" i="23"/>
  <c r="G106" i="23"/>
  <c r="I104" i="23"/>
  <c r="G36" i="23"/>
  <c r="H37" i="23"/>
  <c r="I38" i="23"/>
  <c r="G40" i="23"/>
  <c r="H41" i="23"/>
  <c r="I42" i="23"/>
  <c r="G44" i="23"/>
  <c r="H45" i="23"/>
  <c r="I46" i="23"/>
  <c r="G48" i="23"/>
  <c r="H49" i="23"/>
  <c r="I50" i="23"/>
  <c r="G52" i="23"/>
  <c r="H53" i="23"/>
  <c r="I54" i="23"/>
  <c r="G56" i="23"/>
  <c r="H57" i="23"/>
  <c r="I58" i="23"/>
  <c r="G60" i="23"/>
  <c r="H61" i="23"/>
  <c r="I62" i="23"/>
  <c r="G64" i="23"/>
  <c r="H65" i="23"/>
  <c r="I66" i="23"/>
  <c r="G68" i="23"/>
  <c r="H69" i="23"/>
  <c r="I70" i="23"/>
  <c r="G72" i="23"/>
  <c r="H73" i="23"/>
  <c r="I74" i="23"/>
  <c r="G76" i="23"/>
  <c r="H77" i="23"/>
  <c r="I78" i="23"/>
  <c r="G80" i="23"/>
  <c r="H81" i="23"/>
  <c r="I82" i="23"/>
  <c r="G84" i="23"/>
  <c r="H85" i="23"/>
  <c r="I86" i="23"/>
  <c r="G88" i="23"/>
  <c r="H89" i="23"/>
  <c r="I90" i="23"/>
  <c r="G92" i="23"/>
  <c r="H93" i="23"/>
  <c r="I94" i="23"/>
  <c r="G96" i="23"/>
  <c r="H97" i="23"/>
  <c r="I98" i="23"/>
  <c r="G100" i="23"/>
  <c r="H101" i="23"/>
  <c r="I102" i="23"/>
  <c r="G104" i="23"/>
  <c r="I106" i="23"/>
  <c r="H109" i="23"/>
  <c r="G112" i="23"/>
  <c r="I114" i="23"/>
  <c r="H117" i="23"/>
  <c r="G120" i="23"/>
  <c r="I122" i="23"/>
  <c r="H125" i="23"/>
  <c r="G128" i="23"/>
  <c r="I130" i="23"/>
  <c r="H133" i="23"/>
  <c r="G136" i="23"/>
  <c r="I138" i="23"/>
  <c r="H141" i="23"/>
  <c r="G144" i="23"/>
  <c r="I146" i="23"/>
  <c r="H149" i="23"/>
  <c r="G152" i="23"/>
  <c r="I154" i="23"/>
  <c r="H157" i="23"/>
  <c r="G160" i="23"/>
  <c r="I162" i="23"/>
  <c r="H165" i="23"/>
  <c r="G168" i="23"/>
  <c r="I170" i="23"/>
  <c r="H173" i="23"/>
  <c r="G176" i="23"/>
  <c r="I178" i="23"/>
  <c r="G182" i="23"/>
  <c r="H187" i="23"/>
  <c r="I192" i="23"/>
  <c r="G198" i="23"/>
  <c r="H203" i="23"/>
  <c r="I208" i="23"/>
  <c r="G214" i="23"/>
  <c r="H219" i="23"/>
  <c r="I224" i="23"/>
  <c r="G230" i="23"/>
  <c r="H235" i="23"/>
  <c r="I240" i="23"/>
  <c r="G246" i="23"/>
  <c r="H251" i="23"/>
  <c r="I256" i="23"/>
  <c r="G262" i="23"/>
  <c r="H267" i="23"/>
  <c r="I272" i="23"/>
  <c r="G278" i="23"/>
  <c r="H283" i="23"/>
  <c r="I36" i="23"/>
  <c r="G38" i="23"/>
  <c r="H39" i="23"/>
  <c r="I40" i="23"/>
  <c r="G42" i="23"/>
  <c r="H43" i="23"/>
  <c r="I44" i="23"/>
  <c r="G46" i="23"/>
  <c r="H47" i="23"/>
  <c r="I48" i="23"/>
  <c r="G50" i="23"/>
  <c r="H51" i="23"/>
  <c r="I52" i="23"/>
  <c r="G54" i="23"/>
  <c r="H55" i="23"/>
  <c r="I56" i="23"/>
  <c r="G58" i="23"/>
  <c r="H59" i="23"/>
  <c r="I60" i="23"/>
  <c r="G62" i="23"/>
  <c r="H63" i="23"/>
  <c r="I64" i="23"/>
  <c r="G66" i="23"/>
  <c r="H67" i="23"/>
  <c r="I68" i="23"/>
  <c r="G70" i="23"/>
  <c r="H71" i="23"/>
  <c r="I72" i="23"/>
  <c r="G74" i="23"/>
  <c r="H75" i="23"/>
  <c r="I76" i="23"/>
  <c r="G78" i="23"/>
  <c r="H79" i="23"/>
  <c r="I80" i="23"/>
  <c r="G82" i="23"/>
  <c r="H83" i="23"/>
  <c r="I84" i="23"/>
  <c r="G86" i="23"/>
  <c r="H87" i="23"/>
  <c r="I88" i="23"/>
  <c r="G90" i="23"/>
  <c r="H91" i="23"/>
  <c r="I92" i="23"/>
  <c r="G94" i="23"/>
  <c r="H95" i="23"/>
  <c r="I96" i="23"/>
  <c r="G98" i="23"/>
  <c r="H99" i="23"/>
  <c r="I100" i="23"/>
  <c r="G102" i="23"/>
  <c r="H103" i="23"/>
  <c r="H105" i="23"/>
  <c r="G108" i="23"/>
  <c r="I110" i="23"/>
  <c r="H113" i="23"/>
  <c r="G116" i="23"/>
  <c r="I118" i="23"/>
  <c r="H121" i="23"/>
  <c r="G124" i="23"/>
  <c r="I126" i="23"/>
  <c r="H129" i="23"/>
  <c r="G132" i="23"/>
  <c r="I134" i="23"/>
  <c r="H137" i="23"/>
  <c r="G140" i="23"/>
  <c r="I142" i="23"/>
  <c r="H145" i="23"/>
  <c r="G148" i="23"/>
  <c r="I150" i="23"/>
  <c r="H153" i="23"/>
  <c r="G156" i="23"/>
  <c r="I158" i="23"/>
  <c r="H161" i="23"/>
  <c r="G164" i="23"/>
  <c r="I166" i="23"/>
  <c r="H169" i="23"/>
  <c r="G172" i="23"/>
  <c r="I174" i="23"/>
  <c r="H177" i="23"/>
  <c r="G180" i="23"/>
  <c r="I184" i="23"/>
  <c r="G190" i="23"/>
  <c r="H195" i="23"/>
  <c r="I200" i="23"/>
  <c r="G206" i="23"/>
  <c r="H211" i="23"/>
  <c r="I216" i="23"/>
  <c r="G222" i="23"/>
  <c r="H227" i="23"/>
  <c r="I232" i="23"/>
  <c r="G238" i="23"/>
  <c r="H243" i="23"/>
  <c r="I248" i="23"/>
  <c r="G254" i="23"/>
  <c r="H259" i="23"/>
  <c r="I264" i="23"/>
  <c r="G270" i="23"/>
  <c r="H275" i="23"/>
  <c r="I280" i="23"/>
  <c r="M6" i="24"/>
  <c r="M8" i="24"/>
  <c r="L286" i="24"/>
  <c r="L282" i="24"/>
  <c r="L278" i="24"/>
  <c r="L274" i="24"/>
  <c r="L270" i="24"/>
  <c r="L266" i="24"/>
  <c r="L262" i="24"/>
  <c r="L258" i="24"/>
  <c r="L254" i="24"/>
  <c r="L250" i="24"/>
  <c r="L246" i="24"/>
  <c r="L242" i="24"/>
  <c r="L238" i="24"/>
  <c r="L234" i="24"/>
  <c r="L230" i="24"/>
  <c r="L228" i="24"/>
  <c r="L226" i="24"/>
  <c r="L224" i="24"/>
  <c r="L222" i="24"/>
  <c r="L220" i="24"/>
  <c r="L218" i="24"/>
  <c r="L216" i="24"/>
  <c r="L214" i="24"/>
  <c r="L212" i="24"/>
  <c r="L210" i="24"/>
  <c r="L208" i="24"/>
  <c r="L206" i="24"/>
  <c r="L204" i="24"/>
  <c r="L202" i="24"/>
  <c r="L200" i="24"/>
  <c r="L198" i="24"/>
  <c r="L196" i="24"/>
  <c r="L194" i="24"/>
  <c r="L192" i="24"/>
  <c r="L190" i="24"/>
  <c r="L188" i="24"/>
  <c r="L186" i="24"/>
  <c r="L184" i="24"/>
  <c r="L182" i="24"/>
  <c r="L180" i="24"/>
  <c r="L178" i="24"/>
  <c r="L176" i="24"/>
  <c r="L174" i="24"/>
  <c r="L172" i="24"/>
  <c r="L170" i="24"/>
  <c r="L168" i="24"/>
  <c r="L166" i="24"/>
  <c r="L164" i="24"/>
  <c r="L162" i="24"/>
  <c r="L160" i="24"/>
  <c r="L158" i="24"/>
  <c r="L156" i="24"/>
  <c r="L154" i="24"/>
  <c r="L152" i="24"/>
  <c r="J283" i="24"/>
  <c r="J275" i="24"/>
  <c r="J267" i="24"/>
  <c r="J259" i="24"/>
  <c r="J251" i="24"/>
  <c r="J243" i="24"/>
  <c r="J235" i="24"/>
  <c r="J229" i="24"/>
  <c r="J225" i="24"/>
  <c r="J221" i="24"/>
  <c r="J217" i="24"/>
  <c r="J213" i="24"/>
  <c r="J209" i="24"/>
  <c r="J205" i="24"/>
  <c r="J201" i="24"/>
  <c r="J197" i="24"/>
  <c r="J193" i="24"/>
  <c r="J189" i="24"/>
  <c r="J185" i="24"/>
  <c r="J181" i="24"/>
  <c r="J177" i="24"/>
  <c r="J173" i="24"/>
  <c r="J169" i="24"/>
  <c r="J165" i="24"/>
  <c r="J161" i="24"/>
  <c r="J157" i="24"/>
  <c r="J153" i="24"/>
  <c r="L150" i="24"/>
  <c r="L148" i="24"/>
  <c r="L146" i="24"/>
  <c r="L144" i="24"/>
  <c r="L142" i="24"/>
  <c r="L140" i="24"/>
  <c r="L138" i="24"/>
  <c r="L136" i="24"/>
  <c r="L134" i="24"/>
  <c r="L132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K43" i="24"/>
  <c r="K45" i="24"/>
  <c r="K47" i="24"/>
  <c r="K49" i="24"/>
  <c r="K51" i="24"/>
  <c r="K53" i="24"/>
  <c r="K55" i="24"/>
  <c r="J56" i="24"/>
  <c r="L58" i="24"/>
  <c r="K59" i="24"/>
  <c r="J60" i="24"/>
  <c r="L62" i="24"/>
  <c r="K63" i="24"/>
  <c r="J64" i="24"/>
  <c r="L66" i="24"/>
  <c r="K67" i="24"/>
  <c r="J68" i="24"/>
  <c r="L70" i="24"/>
  <c r="K71" i="24"/>
  <c r="J72" i="24"/>
  <c r="L74" i="24"/>
  <c r="L75" i="24"/>
  <c r="L76" i="24"/>
  <c r="L77" i="24"/>
  <c r="L78" i="24"/>
  <c r="L79" i="24"/>
  <c r="L80" i="24"/>
  <c r="L81" i="24"/>
  <c r="L82" i="24"/>
  <c r="L83" i="24"/>
  <c r="J85" i="24"/>
  <c r="J87" i="24"/>
  <c r="J89" i="24"/>
  <c r="J91" i="24"/>
  <c r="J93" i="24"/>
  <c r="J95" i="24"/>
  <c r="J97" i="24"/>
  <c r="J99" i="24"/>
  <c r="J101" i="24"/>
  <c r="J103" i="24"/>
  <c r="J105" i="24"/>
  <c r="J107" i="24"/>
  <c r="J109" i="24"/>
  <c r="J111" i="24"/>
  <c r="J113" i="24"/>
  <c r="J115" i="24"/>
  <c r="J117" i="24"/>
  <c r="J119" i="24"/>
  <c r="J121" i="24"/>
  <c r="J123" i="24"/>
  <c r="J125" i="24"/>
  <c r="J127" i="24"/>
  <c r="J129" i="24"/>
  <c r="J131" i="24"/>
  <c r="J135" i="24"/>
  <c r="J139" i="24"/>
  <c r="J143" i="24"/>
  <c r="J147" i="24"/>
  <c r="J151" i="24"/>
  <c r="J159" i="24"/>
  <c r="J167" i="24"/>
  <c r="J175" i="24"/>
  <c r="J183" i="24"/>
  <c r="J191" i="24"/>
  <c r="J199" i="24"/>
  <c r="J207" i="24"/>
  <c r="J215" i="24"/>
  <c r="J223" i="24"/>
  <c r="J231" i="24"/>
  <c r="J247" i="24"/>
  <c r="J263" i="24"/>
  <c r="J279" i="24"/>
  <c r="H37" i="9"/>
  <c r="I37" i="9"/>
  <c r="H45" i="9"/>
  <c r="I45" i="9"/>
  <c r="H53" i="9"/>
  <c r="I53" i="9"/>
  <c r="H41" i="9"/>
  <c r="I41" i="9"/>
  <c r="H49" i="9"/>
  <c r="I49" i="9"/>
  <c r="I55" i="9"/>
  <c r="H55" i="9"/>
  <c r="H59" i="9"/>
  <c r="H63" i="9"/>
  <c r="H67" i="9"/>
  <c r="H71" i="9"/>
  <c r="H79" i="9"/>
  <c r="H83" i="9"/>
  <c r="H87" i="9"/>
  <c r="H91" i="9"/>
  <c r="H95" i="9"/>
  <c r="H99" i="9"/>
  <c r="I100" i="9"/>
  <c r="H101" i="9"/>
  <c r="I102" i="9"/>
  <c r="H103" i="9"/>
  <c r="I104" i="9"/>
  <c r="H105" i="9"/>
  <c r="I106" i="9"/>
  <c r="H107" i="9"/>
  <c r="I108" i="9"/>
  <c r="H109" i="9"/>
  <c r="I110" i="9"/>
  <c r="H111" i="9"/>
  <c r="I112" i="9"/>
  <c r="H119" i="9"/>
  <c r="H123" i="9"/>
  <c r="H127" i="9"/>
  <c r="H131" i="9"/>
  <c r="H135" i="9"/>
  <c r="E283" i="23"/>
  <c r="C283" i="23"/>
  <c r="F282" i="23"/>
  <c r="D282" i="23"/>
  <c r="B282" i="23"/>
  <c r="E281" i="23"/>
  <c r="C281" i="23"/>
  <c r="F280" i="23"/>
  <c r="D280" i="23"/>
  <c r="B280" i="23"/>
  <c r="E279" i="23"/>
  <c r="C279" i="23"/>
  <c r="F278" i="23"/>
  <c r="D278" i="23"/>
  <c r="B278" i="23"/>
  <c r="E277" i="23"/>
  <c r="C277" i="23"/>
  <c r="F276" i="23"/>
  <c r="D276" i="23"/>
  <c r="B276" i="23"/>
  <c r="E275" i="23"/>
  <c r="C275" i="23"/>
  <c r="F274" i="23"/>
  <c r="D274" i="23"/>
  <c r="B274" i="23"/>
  <c r="E273" i="23"/>
  <c r="C273" i="23"/>
  <c r="F272" i="23"/>
  <c r="D272" i="23"/>
  <c r="B272" i="23"/>
  <c r="E271" i="23"/>
  <c r="C271" i="23"/>
  <c r="F270" i="23"/>
  <c r="D270" i="23"/>
  <c r="B270" i="23"/>
  <c r="E269" i="23"/>
  <c r="C269" i="23"/>
  <c r="F268" i="23"/>
  <c r="D268" i="23"/>
  <c r="B268" i="23"/>
  <c r="E267" i="23"/>
  <c r="C267" i="23"/>
  <c r="F266" i="23"/>
  <c r="D266" i="23"/>
  <c r="B266" i="23"/>
  <c r="E265" i="23"/>
  <c r="C265" i="23"/>
  <c r="F264" i="23"/>
  <c r="D264" i="23"/>
  <c r="B264" i="23"/>
  <c r="E263" i="23"/>
  <c r="C263" i="23"/>
  <c r="F262" i="23"/>
  <c r="D262" i="23"/>
  <c r="B262" i="23"/>
  <c r="E261" i="23"/>
  <c r="C261" i="23"/>
  <c r="F260" i="23"/>
  <c r="D260" i="23"/>
  <c r="B260" i="23"/>
  <c r="E259" i="23"/>
  <c r="C259" i="23"/>
  <c r="F258" i="23"/>
  <c r="D258" i="23"/>
  <c r="B258" i="23"/>
  <c r="E257" i="23"/>
  <c r="C257" i="23"/>
  <c r="F256" i="23"/>
  <c r="D256" i="23"/>
  <c r="B256" i="23"/>
  <c r="E255" i="23"/>
  <c r="C255" i="23"/>
  <c r="F254" i="23"/>
  <c r="D254" i="23"/>
  <c r="B254" i="23"/>
  <c r="E253" i="23"/>
  <c r="C253" i="23"/>
  <c r="F252" i="23"/>
  <c r="D252" i="23"/>
  <c r="B252" i="23"/>
  <c r="E251" i="23"/>
  <c r="C251" i="23"/>
  <c r="F250" i="23"/>
  <c r="D250" i="23"/>
  <c r="B250" i="23"/>
  <c r="E249" i="23"/>
  <c r="C249" i="23"/>
  <c r="F248" i="23"/>
  <c r="D248" i="23"/>
  <c r="B248" i="23"/>
  <c r="E247" i="23"/>
  <c r="C247" i="23"/>
  <c r="F246" i="23"/>
  <c r="D246" i="23"/>
  <c r="B246" i="23"/>
  <c r="E245" i="23"/>
  <c r="C245" i="23"/>
  <c r="F244" i="23"/>
  <c r="D244" i="23"/>
  <c r="B244" i="23"/>
  <c r="E243" i="23"/>
  <c r="C243" i="23"/>
  <c r="F242" i="23"/>
  <c r="D242" i="23"/>
  <c r="B242" i="23"/>
  <c r="E241" i="23"/>
  <c r="C241" i="23"/>
  <c r="F240" i="23"/>
  <c r="D240" i="23"/>
  <c r="B240" i="23"/>
  <c r="E239" i="23"/>
  <c r="C239" i="23"/>
  <c r="F238" i="23"/>
  <c r="D238" i="23"/>
  <c r="B238" i="23"/>
  <c r="E237" i="23"/>
  <c r="C237" i="23"/>
  <c r="F236" i="23"/>
  <c r="D236" i="23"/>
  <c r="B236" i="23"/>
  <c r="E235" i="23"/>
  <c r="C235" i="23"/>
  <c r="F234" i="23"/>
  <c r="D234" i="23"/>
  <c r="B234" i="23"/>
  <c r="E233" i="23"/>
  <c r="C233" i="23"/>
  <c r="F232" i="23"/>
  <c r="D232" i="23"/>
  <c r="B232" i="23"/>
  <c r="E231" i="23"/>
  <c r="C231" i="23"/>
  <c r="F230" i="23"/>
  <c r="D230" i="23"/>
  <c r="B230" i="23"/>
  <c r="E229" i="23"/>
  <c r="C229" i="23"/>
  <c r="F228" i="23"/>
  <c r="D228" i="23"/>
  <c r="B228" i="23"/>
  <c r="E227" i="23"/>
  <c r="C227" i="23"/>
  <c r="F226" i="23"/>
  <c r="D226" i="23"/>
  <c r="B226" i="23"/>
  <c r="E225" i="23"/>
  <c r="C225" i="23"/>
  <c r="F224" i="23"/>
  <c r="D224" i="23"/>
  <c r="B224" i="23"/>
  <c r="E223" i="23"/>
  <c r="C223" i="23"/>
  <c r="F222" i="23"/>
  <c r="D222" i="23"/>
  <c r="B222" i="23"/>
  <c r="E221" i="23"/>
  <c r="C221" i="23"/>
  <c r="F220" i="23"/>
  <c r="D220" i="23"/>
  <c r="B220" i="23"/>
  <c r="E219" i="23"/>
  <c r="C219" i="23"/>
  <c r="F218" i="23"/>
  <c r="D218" i="23"/>
  <c r="B218" i="23"/>
  <c r="E217" i="23"/>
  <c r="C217" i="23"/>
  <c r="F216" i="23"/>
  <c r="D216" i="23"/>
  <c r="B216" i="23"/>
  <c r="E215" i="23"/>
  <c r="C215" i="23"/>
  <c r="F214" i="23"/>
  <c r="D214" i="23"/>
  <c r="B214" i="23"/>
  <c r="E213" i="23"/>
  <c r="C213" i="23"/>
  <c r="F212" i="23"/>
  <c r="D212" i="23"/>
  <c r="B212" i="23"/>
  <c r="E211" i="23"/>
  <c r="C211" i="23"/>
  <c r="F210" i="23"/>
  <c r="D210" i="23"/>
  <c r="B210" i="23"/>
  <c r="E209" i="23"/>
  <c r="C209" i="23"/>
  <c r="F208" i="23"/>
  <c r="D208" i="23"/>
  <c r="B208" i="23"/>
  <c r="E207" i="23"/>
  <c r="C207" i="23"/>
  <c r="F206" i="23"/>
  <c r="D206" i="23"/>
  <c r="B206" i="23"/>
  <c r="E205" i="23"/>
  <c r="C205" i="23"/>
  <c r="F204" i="23"/>
  <c r="D204" i="23"/>
  <c r="B204" i="23"/>
  <c r="E203" i="23"/>
  <c r="C203" i="23"/>
  <c r="F202" i="23"/>
  <c r="D202" i="23"/>
  <c r="B202" i="23"/>
  <c r="E201" i="23"/>
  <c r="C201" i="23"/>
  <c r="F200" i="23"/>
  <c r="D200" i="23"/>
  <c r="B200" i="23"/>
  <c r="E199" i="23"/>
  <c r="C199" i="23"/>
  <c r="F198" i="23"/>
  <c r="D198" i="23"/>
  <c r="B198" i="23"/>
  <c r="E197" i="23"/>
  <c r="C197" i="23"/>
  <c r="F196" i="23"/>
  <c r="D196" i="23"/>
  <c r="B196" i="23"/>
  <c r="E195" i="23"/>
  <c r="C195" i="23"/>
  <c r="F194" i="23"/>
  <c r="D194" i="23"/>
  <c r="B194" i="23"/>
  <c r="E193" i="23"/>
  <c r="C193" i="23"/>
  <c r="F192" i="23"/>
  <c r="D192" i="23"/>
  <c r="B192" i="23"/>
  <c r="E191" i="23"/>
  <c r="C191" i="23"/>
  <c r="F190" i="23"/>
  <c r="D190" i="23"/>
  <c r="B190" i="23"/>
  <c r="E189" i="23"/>
  <c r="C189" i="23"/>
  <c r="F188" i="23"/>
  <c r="D188" i="23"/>
  <c r="B188" i="23"/>
  <c r="E187" i="23"/>
  <c r="C187" i="23"/>
  <c r="F186" i="23"/>
  <c r="D186" i="23"/>
  <c r="B186" i="23"/>
  <c r="E185" i="23"/>
  <c r="C185" i="23"/>
  <c r="F184" i="23"/>
  <c r="D184" i="23"/>
  <c r="B184" i="23"/>
  <c r="E183" i="23"/>
  <c r="C183" i="23"/>
  <c r="F182" i="23"/>
  <c r="D182" i="23"/>
  <c r="B182" i="23"/>
  <c r="E181" i="23"/>
  <c r="C181" i="23"/>
  <c r="K36" i="23"/>
  <c r="B37" i="23"/>
  <c r="D37" i="23"/>
  <c r="F37" i="23"/>
  <c r="J37" i="23"/>
  <c r="K38" i="23"/>
  <c r="B39" i="23"/>
  <c r="D39" i="23"/>
  <c r="F39" i="23"/>
  <c r="J39" i="23"/>
  <c r="E40" i="23"/>
  <c r="L41" i="23"/>
  <c r="K42" i="23"/>
  <c r="B43" i="23"/>
  <c r="D43" i="23"/>
  <c r="F43" i="23"/>
  <c r="J43" i="23"/>
  <c r="C44" i="23"/>
  <c r="K44" i="23"/>
  <c r="B45" i="23"/>
  <c r="D45" i="23"/>
  <c r="F45" i="23"/>
  <c r="J45" i="23"/>
  <c r="C46" i="23"/>
  <c r="E46" i="23"/>
  <c r="L47" i="23"/>
  <c r="K48" i="23"/>
  <c r="B49" i="23"/>
  <c r="D49" i="23"/>
  <c r="F49" i="23"/>
  <c r="J49" i="23"/>
  <c r="C50" i="23"/>
  <c r="K50" i="23"/>
  <c r="B51" i="23"/>
  <c r="D51" i="23"/>
  <c r="F51" i="23"/>
  <c r="J51" i="23"/>
  <c r="L53" i="23"/>
  <c r="C54" i="23"/>
  <c r="E54" i="23"/>
  <c r="K54" i="23"/>
  <c r="B55" i="23"/>
  <c r="D55" i="23"/>
  <c r="F55" i="23"/>
  <c r="J55" i="23"/>
  <c r="C56" i="23"/>
  <c r="K56" i="23"/>
  <c r="B57" i="23"/>
  <c r="D57" i="23"/>
  <c r="F57" i="23"/>
  <c r="J57" i="23"/>
  <c r="C58" i="23"/>
  <c r="E58" i="23"/>
  <c r="L59" i="23"/>
  <c r="E60" i="23"/>
  <c r="L61" i="23"/>
  <c r="E62" i="23"/>
  <c r="L63" i="23"/>
  <c r="C64" i="23"/>
  <c r="K64" i="23"/>
  <c r="B65" i="23"/>
  <c r="D65" i="23"/>
  <c r="F65" i="23"/>
  <c r="J65" i="23"/>
  <c r="K66" i="23"/>
  <c r="B67" i="23"/>
  <c r="D67" i="23"/>
  <c r="F67" i="23"/>
  <c r="L67" i="23"/>
  <c r="K68" i="23"/>
  <c r="B69" i="23"/>
  <c r="D69" i="23"/>
  <c r="F69" i="23"/>
  <c r="J69" i="23"/>
  <c r="K70" i="23"/>
  <c r="B71" i="23"/>
  <c r="D71" i="23"/>
  <c r="F71" i="23"/>
  <c r="L71" i="23"/>
  <c r="K72" i="23"/>
  <c r="B73" i="23"/>
  <c r="D73" i="23"/>
  <c r="F73" i="23"/>
  <c r="J73" i="23"/>
  <c r="E74" i="23"/>
  <c r="L75" i="23"/>
  <c r="L77" i="23"/>
  <c r="E78" i="23"/>
  <c r="J79" i="23"/>
  <c r="K80" i="23"/>
  <c r="B81" i="23"/>
  <c r="D81" i="23"/>
  <c r="F81" i="23"/>
  <c r="J81" i="23"/>
  <c r="C82" i="23"/>
  <c r="K82" i="23"/>
  <c r="B83" i="23"/>
  <c r="D83" i="23"/>
  <c r="F83" i="23"/>
  <c r="J83" i="23"/>
  <c r="C84" i="23"/>
  <c r="K84" i="23"/>
  <c r="B85" i="23"/>
  <c r="D85" i="23"/>
  <c r="F85" i="23"/>
  <c r="J85" i="23"/>
  <c r="C86" i="23"/>
  <c r="K86" i="23"/>
  <c r="B87" i="23"/>
  <c r="D87" i="23"/>
  <c r="F87" i="23"/>
  <c r="J87" i="23"/>
  <c r="C88" i="23"/>
  <c r="E88" i="23"/>
  <c r="J89" i="23"/>
  <c r="C90" i="23"/>
  <c r="E90" i="23"/>
  <c r="L91" i="23"/>
  <c r="E92" i="23"/>
  <c r="L93" i="23"/>
  <c r="K94" i="23"/>
  <c r="B95" i="23"/>
  <c r="D95" i="23"/>
  <c r="F95" i="23"/>
  <c r="J95" i="23"/>
  <c r="K96" i="23"/>
  <c r="B97" i="23"/>
  <c r="D97" i="23"/>
  <c r="F97" i="23"/>
  <c r="J97" i="23"/>
  <c r="L99" i="23"/>
  <c r="C100" i="23"/>
  <c r="E100" i="23"/>
  <c r="L101" i="23"/>
  <c r="K102" i="23"/>
  <c r="B103" i="23"/>
  <c r="D103" i="23"/>
  <c r="F103" i="23"/>
  <c r="L103" i="23"/>
  <c r="K104" i="23"/>
  <c r="B105" i="23"/>
  <c r="D105" i="23"/>
  <c r="F105" i="23"/>
  <c r="J105" i="23"/>
  <c r="C106" i="23"/>
  <c r="K106" i="23"/>
  <c r="B107" i="23"/>
  <c r="D107" i="23"/>
  <c r="F107" i="23"/>
  <c r="J107" i="23"/>
  <c r="C108" i="23"/>
  <c r="K108" i="23"/>
  <c r="B109" i="23"/>
  <c r="D109" i="23"/>
  <c r="F109" i="23"/>
  <c r="J109" i="23"/>
  <c r="E110" i="23"/>
  <c r="L111" i="23"/>
  <c r="E112" i="23"/>
  <c r="L113" i="23"/>
  <c r="C114" i="23"/>
  <c r="E114" i="23"/>
  <c r="L115" i="23"/>
  <c r="C116" i="23"/>
  <c r="L117" i="23"/>
  <c r="C118" i="23"/>
  <c r="E118" i="23"/>
  <c r="K118" i="23"/>
  <c r="B119" i="23"/>
  <c r="D119" i="23"/>
  <c r="F119" i="23"/>
  <c r="J119" i="23"/>
  <c r="K120" i="23"/>
  <c r="B121" i="23"/>
  <c r="D121" i="23"/>
  <c r="F121" i="23"/>
  <c r="J121" i="23"/>
  <c r="C122" i="23"/>
  <c r="E122" i="23"/>
  <c r="L123" i="23"/>
  <c r="B125" i="23"/>
  <c r="D125" i="23"/>
  <c r="F125" i="23"/>
  <c r="J125" i="23"/>
  <c r="E126" i="23"/>
  <c r="B127" i="23"/>
  <c r="D127" i="23"/>
  <c r="F127" i="23"/>
  <c r="J127" i="23"/>
  <c r="C128" i="23"/>
  <c r="L129" i="23"/>
  <c r="E130" i="23"/>
  <c r="L131" i="23"/>
  <c r="C132" i="23"/>
  <c r="J133" i="23"/>
  <c r="C134" i="23"/>
  <c r="K134" i="23"/>
  <c r="B135" i="23"/>
  <c r="D135" i="23"/>
  <c r="F135" i="23"/>
  <c r="J135" i="23"/>
  <c r="L135" i="23"/>
  <c r="C136" i="23"/>
  <c r="E136" i="23"/>
  <c r="L137" i="23"/>
  <c r="K138" i="23"/>
  <c r="B139" i="23"/>
  <c r="D139" i="23"/>
  <c r="F139" i="23"/>
  <c r="J139" i="23"/>
  <c r="C140" i="23"/>
  <c r="E140" i="23"/>
  <c r="L141" i="23"/>
  <c r="K142" i="23"/>
  <c r="B143" i="23"/>
  <c r="D143" i="23"/>
  <c r="F143" i="23"/>
  <c r="L143" i="23"/>
  <c r="K144" i="23"/>
  <c r="B145" i="23"/>
  <c r="D145" i="23"/>
  <c r="F145" i="23"/>
  <c r="J145" i="23"/>
  <c r="K146" i="23"/>
  <c r="B147" i="23"/>
  <c r="D147" i="23"/>
  <c r="F147" i="23"/>
  <c r="J147" i="23"/>
  <c r="K148" i="23"/>
  <c r="B149" i="23"/>
  <c r="D149" i="23"/>
  <c r="F149" i="23"/>
  <c r="J149" i="23"/>
  <c r="L151" i="23"/>
  <c r="C152" i="23"/>
  <c r="E152" i="23"/>
  <c r="J153" i="23"/>
  <c r="L153" i="23"/>
  <c r="C154" i="23"/>
  <c r="E154" i="23"/>
  <c r="K154" i="23"/>
  <c r="B155" i="23"/>
  <c r="D155" i="23"/>
  <c r="F155" i="23"/>
  <c r="J155" i="23"/>
  <c r="L155" i="23"/>
  <c r="C156" i="23"/>
  <c r="E156" i="23"/>
  <c r="K156" i="23"/>
  <c r="B157" i="23"/>
  <c r="D157" i="23"/>
  <c r="J157" i="23"/>
  <c r="L157" i="23"/>
  <c r="C158" i="23"/>
  <c r="E158" i="23"/>
  <c r="K158" i="23"/>
  <c r="B159" i="23"/>
  <c r="D159" i="23"/>
  <c r="F159" i="23"/>
  <c r="J159" i="23"/>
  <c r="L159" i="23"/>
  <c r="C160" i="23"/>
  <c r="E160" i="23"/>
  <c r="K160" i="23"/>
  <c r="B161" i="23"/>
  <c r="D161" i="23"/>
  <c r="F161" i="23"/>
  <c r="J161" i="23"/>
  <c r="L161" i="23"/>
  <c r="C162" i="23"/>
  <c r="E162" i="23"/>
  <c r="K162" i="23"/>
  <c r="B163" i="23"/>
  <c r="D163" i="23"/>
  <c r="F163" i="23"/>
  <c r="J163" i="23"/>
  <c r="L163" i="23"/>
  <c r="C164" i="23"/>
  <c r="E164" i="23"/>
  <c r="K164" i="23"/>
  <c r="B165" i="23"/>
  <c r="D165" i="23"/>
  <c r="F165" i="23"/>
  <c r="J165" i="23"/>
  <c r="L165" i="23"/>
  <c r="C166" i="23"/>
  <c r="E166" i="23"/>
  <c r="K166" i="23"/>
  <c r="B167" i="23"/>
  <c r="D167" i="23"/>
  <c r="F167" i="23"/>
  <c r="J167" i="23"/>
  <c r="L167" i="23"/>
  <c r="C168" i="23"/>
  <c r="E168" i="23"/>
  <c r="K168" i="23"/>
  <c r="B169" i="23"/>
  <c r="D169" i="23"/>
  <c r="F169" i="23"/>
  <c r="J169" i="23"/>
  <c r="L169" i="23"/>
  <c r="C170" i="23"/>
  <c r="E170" i="23"/>
  <c r="K170" i="23"/>
  <c r="B171" i="23"/>
  <c r="D171" i="23"/>
  <c r="F171" i="23"/>
  <c r="J171" i="23"/>
  <c r="L171" i="23"/>
  <c r="C172" i="23"/>
  <c r="E172" i="23"/>
  <c r="K172" i="23"/>
  <c r="B173" i="23"/>
  <c r="D173" i="23"/>
  <c r="F173" i="23"/>
  <c r="J173" i="23"/>
  <c r="L173" i="23"/>
  <c r="C174" i="23"/>
  <c r="E174" i="23"/>
  <c r="K174" i="23"/>
  <c r="B175" i="23"/>
  <c r="D175" i="23"/>
  <c r="F175" i="23"/>
  <c r="J175" i="23"/>
  <c r="L175" i="23"/>
  <c r="C176" i="23"/>
  <c r="E176" i="23"/>
  <c r="K176" i="23"/>
  <c r="B177" i="23"/>
  <c r="D177" i="23"/>
  <c r="F177" i="23"/>
  <c r="J177" i="23"/>
  <c r="L177" i="23"/>
  <c r="C178" i="23"/>
  <c r="E178" i="23"/>
  <c r="K178" i="23"/>
  <c r="B179" i="23"/>
  <c r="D179" i="23"/>
  <c r="F179" i="23"/>
  <c r="J179" i="23"/>
  <c r="L179" i="23"/>
  <c r="C180" i="23"/>
  <c r="E180" i="23"/>
  <c r="B181" i="23"/>
  <c r="F181" i="23"/>
  <c r="J181" i="23"/>
  <c r="C182" i="23"/>
  <c r="K182" i="23"/>
  <c r="D183" i="23"/>
  <c r="L183" i="23"/>
  <c r="E184" i="23"/>
  <c r="B185" i="23"/>
  <c r="F185" i="23"/>
  <c r="J185" i="23"/>
  <c r="C186" i="23"/>
  <c r="K186" i="23"/>
  <c r="D187" i="23"/>
  <c r="L187" i="23"/>
  <c r="E188" i="23"/>
  <c r="B189" i="23"/>
  <c r="F189" i="23"/>
  <c r="J189" i="23"/>
  <c r="C190" i="23"/>
  <c r="K190" i="23"/>
  <c r="D191" i="23"/>
  <c r="L191" i="23"/>
  <c r="E192" i="23"/>
  <c r="B193" i="23"/>
  <c r="F193" i="23"/>
  <c r="J193" i="23"/>
  <c r="C194" i="23"/>
  <c r="K194" i="23"/>
  <c r="D195" i="23"/>
  <c r="L195" i="23"/>
  <c r="E196" i="23"/>
  <c r="B197" i="23"/>
  <c r="F197" i="23"/>
  <c r="J197" i="23"/>
  <c r="C198" i="23"/>
  <c r="K198" i="23"/>
  <c r="D199" i="23"/>
  <c r="L199" i="23"/>
  <c r="E200" i="23"/>
  <c r="B201" i="23"/>
  <c r="F201" i="23"/>
  <c r="J201" i="23"/>
  <c r="C202" i="23"/>
  <c r="K202" i="23"/>
  <c r="D203" i="23"/>
  <c r="L203" i="23"/>
  <c r="E204" i="23"/>
  <c r="B205" i="23"/>
  <c r="F205" i="23"/>
  <c r="J205" i="23"/>
  <c r="C206" i="23"/>
  <c r="K206" i="23"/>
  <c r="D207" i="23"/>
  <c r="L207" i="23"/>
  <c r="E208" i="23"/>
  <c r="B209" i="23"/>
  <c r="F209" i="23"/>
  <c r="J209" i="23"/>
  <c r="C210" i="23"/>
  <c r="K210" i="23"/>
  <c r="D211" i="23"/>
  <c r="L211" i="23"/>
  <c r="E212" i="23"/>
  <c r="B213" i="23"/>
  <c r="F213" i="23"/>
  <c r="J213" i="23"/>
  <c r="C214" i="23"/>
  <c r="K214" i="23"/>
  <c r="D215" i="23"/>
  <c r="L215" i="23"/>
  <c r="E216" i="23"/>
  <c r="B217" i="23"/>
  <c r="F217" i="23"/>
  <c r="J217" i="23"/>
  <c r="C218" i="23"/>
  <c r="K218" i="23"/>
  <c r="D219" i="23"/>
  <c r="L219" i="23"/>
  <c r="E220" i="23"/>
  <c r="B221" i="23"/>
  <c r="F221" i="23"/>
  <c r="J221" i="23"/>
  <c r="C222" i="23"/>
  <c r="K222" i="23"/>
  <c r="D223" i="23"/>
  <c r="L223" i="23"/>
  <c r="E224" i="23"/>
  <c r="B225" i="23"/>
  <c r="F225" i="23"/>
  <c r="J225" i="23"/>
  <c r="C226" i="23"/>
  <c r="K226" i="23"/>
  <c r="D227" i="23"/>
  <c r="L227" i="23"/>
  <c r="E228" i="23"/>
  <c r="B229" i="23"/>
  <c r="F229" i="23"/>
  <c r="J229" i="23"/>
  <c r="C230" i="23"/>
  <c r="K230" i="23"/>
  <c r="D231" i="23"/>
  <c r="L231" i="23"/>
  <c r="E232" i="23"/>
  <c r="B233" i="23"/>
  <c r="F233" i="23"/>
  <c r="J233" i="23"/>
  <c r="C234" i="23"/>
  <c r="K234" i="23"/>
  <c r="D235" i="23"/>
  <c r="L235" i="23"/>
  <c r="E236" i="23"/>
  <c r="B237" i="23"/>
  <c r="F237" i="23"/>
  <c r="J237" i="23"/>
  <c r="C238" i="23"/>
  <c r="K238" i="23"/>
  <c r="D239" i="23"/>
  <c r="L239" i="23"/>
  <c r="E240" i="23"/>
  <c r="B241" i="23"/>
  <c r="F241" i="23"/>
  <c r="J241" i="23"/>
  <c r="C242" i="23"/>
  <c r="K242" i="23"/>
  <c r="D243" i="23"/>
  <c r="L243" i="23"/>
  <c r="E244" i="23"/>
  <c r="B245" i="23"/>
  <c r="F245" i="23"/>
  <c r="J245" i="23"/>
  <c r="C246" i="23"/>
  <c r="K246" i="23"/>
  <c r="D247" i="23"/>
  <c r="L247" i="23"/>
  <c r="E248" i="23"/>
  <c r="B249" i="23"/>
  <c r="F249" i="23"/>
  <c r="J249" i="23"/>
  <c r="C250" i="23"/>
  <c r="K250" i="23"/>
  <c r="D251" i="23"/>
  <c r="L251" i="23"/>
  <c r="E252" i="23"/>
  <c r="B253" i="23"/>
  <c r="F253" i="23"/>
  <c r="J253" i="23"/>
  <c r="C254" i="23"/>
  <c r="K254" i="23"/>
  <c r="D255" i="23"/>
  <c r="L255" i="23"/>
  <c r="E256" i="23"/>
  <c r="B257" i="23"/>
  <c r="F257" i="23"/>
  <c r="J257" i="23"/>
  <c r="C258" i="23"/>
  <c r="K258" i="23"/>
  <c r="D259" i="23"/>
  <c r="L259" i="23"/>
  <c r="E260" i="23"/>
  <c r="B261" i="23"/>
  <c r="F261" i="23"/>
  <c r="J261" i="23"/>
  <c r="C262" i="23"/>
  <c r="K262" i="23"/>
  <c r="D263" i="23"/>
  <c r="L263" i="23"/>
  <c r="E264" i="23"/>
  <c r="B265" i="23"/>
  <c r="F265" i="23"/>
  <c r="J265" i="23"/>
  <c r="C266" i="23"/>
  <c r="K266" i="23"/>
  <c r="D267" i="23"/>
  <c r="L267" i="23"/>
  <c r="E268" i="23"/>
  <c r="B269" i="23"/>
  <c r="F269" i="23"/>
  <c r="J269" i="23"/>
  <c r="C270" i="23"/>
  <c r="K270" i="23"/>
  <c r="D271" i="23"/>
  <c r="L271" i="23"/>
  <c r="E272" i="23"/>
  <c r="B273" i="23"/>
  <c r="F273" i="23"/>
  <c r="J273" i="23"/>
  <c r="C274" i="23"/>
  <c r="K274" i="23"/>
  <c r="D275" i="23"/>
  <c r="L275" i="23"/>
  <c r="E276" i="23"/>
  <c r="B277" i="23"/>
  <c r="F277" i="23"/>
  <c r="J277" i="23"/>
  <c r="C278" i="23"/>
  <c r="K278" i="23"/>
  <c r="D279" i="23"/>
  <c r="L279" i="23"/>
  <c r="E280" i="23"/>
  <c r="B281" i="23"/>
  <c r="F281" i="23"/>
  <c r="J281" i="23"/>
  <c r="C282" i="23"/>
  <c r="K282" i="23"/>
  <c r="D283" i="23"/>
  <c r="I289" i="24"/>
  <c r="G289" i="24"/>
  <c r="B289" i="24"/>
  <c r="D289" i="24" s="1"/>
  <c r="I288" i="24"/>
  <c r="G288" i="24"/>
  <c r="B288" i="24"/>
  <c r="D288" i="24" s="1"/>
  <c r="I287" i="24"/>
  <c r="G287" i="24"/>
  <c r="B287" i="24"/>
  <c r="D287" i="24" s="1"/>
  <c r="I286" i="24"/>
  <c r="G286" i="24"/>
  <c r="B286" i="24"/>
  <c r="D286" i="24" s="1"/>
  <c r="I285" i="24"/>
  <c r="G285" i="24"/>
  <c r="B285" i="24"/>
  <c r="D285" i="24" s="1"/>
  <c r="I284" i="24"/>
  <c r="G284" i="24"/>
  <c r="B284" i="24"/>
  <c r="D284" i="24" s="1"/>
  <c r="I283" i="24"/>
  <c r="G283" i="24"/>
  <c r="B283" i="24"/>
  <c r="D283" i="24" s="1"/>
  <c r="I282" i="24"/>
  <c r="G282" i="24"/>
  <c r="B282" i="24"/>
  <c r="D282" i="24" s="1"/>
  <c r="I281" i="24"/>
  <c r="G281" i="24"/>
  <c r="B281" i="24"/>
  <c r="D281" i="24" s="1"/>
  <c r="I280" i="24"/>
  <c r="G280" i="24"/>
  <c r="B280" i="24"/>
  <c r="D280" i="24" s="1"/>
  <c r="I279" i="24"/>
  <c r="G279" i="24"/>
  <c r="B279" i="24"/>
  <c r="D279" i="24" s="1"/>
  <c r="I278" i="24"/>
  <c r="G278" i="24"/>
  <c r="B278" i="24"/>
  <c r="D278" i="24" s="1"/>
  <c r="I277" i="24"/>
  <c r="G277" i="24"/>
  <c r="B277" i="24"/>
  <c r="D277" i="24" s="1"/>
  <c r="I276" i="24"/>
  <c r="G276" i="24"/>
  <c r="B276" i="24"/>
  <c r="D276" i="24" s="1"/>
  <c r="I275" i="24"/>
  <c r="G275" i="24"/>
  <c r="B275" i="24"/>
  <c r="D275" i="24" s="1"/>
  <c r="I274" i="24"/>
  <c r="G274" i="24"/>
  <c r="B274" i="24"/>
  <c r="D274" i="24" s="1"/>
  <c r="I273" i="24"/>
  <c r="G273" i="24"/>
  <c r="B273" i="24"/>
  <c r="D273" i="24" s="1"/>
  <c r="I272" i="24"/>
  <c r="G272" i="24"/>
  <c r="B272" i="24"/>
  <c r="D272" i="24" s="1"/>
  <c r="I271" i="24"/>
  <c r="G271" i="24"/>
  <c r="B271" i="24"/>
  <c r="D271" i="24" s="1"/>
  <c r="I270" i="24"/>
  <c r="G270" i="24"/>
  <c r="B270" i="24"/>
  <c r="D270" i="24" s="1"/>
  <c r="I269" i="24"/>
  <c r="G269" i="24"/>
  <c r="B269" i="24"/>
  <c r="D269" i="24" s="1"/>
  <c r="I268" i="24"/>
  <c r="G268" i="24"/>
  <c r="B268" i="24"/>
  <c r="D268" i="24" s="1"/>
  <c r="I267" i="24"/>
  <c r="G267" i="24"/>
  <c r="B267" i="24"/>
  <c r="D267" i="24" s="1"/>
  <c r="I266" i="24"/>
  <c r="G266" i="24"/>
  <c r="B266" i="24"/>
  <c r="D266" i="24" s="1"/>
  <c r="I265" i="24"/>
  <c r="G265" i="24"/>
  <c r="B265" i="24"/>
  <c r="D265" i="24" s="1"/>
  <c r="I264" i="24"/>
  <c r="G264" i="24"/>
  <c r="B264" i="24"/>
  <c r="D264" i="24" s="1"/>
  <c r="I263" i="24"/>
  <c r="G263" i="24"/>
  <c r="B263" i="24"/>
  <c r="D263" i="24" s="1"/>
  <c r="I262" i="24"/>
  <c r="G262" i="24"/>
  <c r="B262" i="24"/>
  <c r="D262" i="24" s="1"/>
  <c r="I261" i="24"/>
  <c r="G261" i="24"/>
  <c r="B261" i="24"/>
  <c r="D261" i="24" s="1"/>
  <c r="I260" i="24"/>
  <c r="G260" i="24"/>
  <c r="B260" i="24"/>
  <c r="D260" i="24" s="1"/>
  <c r="I259" i="24"/>
  <c r="G259" i="24"/>
  <c r="B259" i="24"/>
  <c r="D259" i="24" s="1"/>
  <c r="I258" i="24"/>
  <c r="G258" i="24"/>
  <c r="B258" i="24"/>
  <c r="D258" i="24" s="1"/>
  <c r="I257" i="24"/>
  <c r="G257" i="24"/>
  <c r="B257" i="24"/>
  <c r="D257" i="24" s="1"/>
  <c r="I256" i="24"/>
  <c r="G256" i="24"/>
  <c r="B256" i="24"/>
  <c r="D256" i="24" s="1"/>
  <c r="I255" i="24"/>
  <c r="G255" i="24"/>
  <c r="B255" i="24"/>
  <c r="D255" i="24" s="1"/>
  <c r="I254" i="24"/>
  <c r="G254" i="24"/>
  <c r="B254" i="24"/>
  <c r="D254" i="24" s="1"/>
  <c r="I253" i="24"/>
  <c r="G253" i="24"/>
  <c r="B253" i="24"/>
  <c r="D253" i="24" s="1"/>
  <c r="I252" i="24"/>
  <c r="G252" i="24"/>
  <c r="B252" i="24"/>
  <c r="D252" i="24" s="1"/>
  <c r="I251" i="24"/>
  <c r="G251" i="24"/>
  <c r="B251" i="24"/>
  <c r="D251" i="24" s="1"/>
  <c r="I250" i="24"/>
  <c r="G250" i="24"/>
  <c r="B250" i="24"/>
  <c r="D250" i="24" s="1"/>
  <c r="I249" i="24"/>
  <c r="G249" i="24"/>
  <c r="B249" i="24"/>
  <c r="D249" i="24" s="1"/>
  <c r="I248" i="24"/>
  <c r="G248" i="24"/>
  <c r="B248" i="24"/>
  <c r="D248" i="24" s="1"/>
  <c r="I247" i="24"/>
  <c r="G247" i="24"/>
  <c r="B247" i="24"/>
  <c r="D247" i="24" s="1"/>
  <c r="I246" i="24"/>
  <c r="G246" i="24"/>
  <c r="B246" i="24"/>
  <c r="D246" i="24" s="1"/>
  <c r="I245" i="24"/>
  <c r="G245" i="24"/>
  <c r="B245" i="24"/>
  <c r="D245" i="24" s="1"/>
  <c r="I244" i="24"/>
  <c r="G244" i="24"/>
  <c r="B244" i="24"/>
  <c r="D244" i="24" s="1"/>
  <c r="I243" i="24"/>
  <c r="G243" i="24"/>
  <c r="B243" i="24"/>
  <c r="D243" i="24" s="1"/>
  <c r="I242" i="24"/>
  <c r="G242" i="24"/>
  <c r="B242" i="24"/>
  <c r="D242" i="24" s="1"/>
  <c r="I241" i="24"/>
  <c r="G241" i="24"/>
  <c r="B241" i="24"/>
  <c r="D241" i="24" s="1"/>
  <c r="I240" i="24"/>
  <c r="G240" i="24"/>
  <c r="B240" i="24"/>
  <c r="D240" i="24" s="1"/>
  <c r="I239" i="24"/>
  <c r="G239" i="24"/>
  <c r="B239" i="24"/>
  <c r="D239" i="24" s="1"/>
  <c r="I238" i="24"/>
  <c r="G238" i="24"/>
  <c r="B238" i="24"/>
  <c r="D238" i="24" s="1"/>
  <c r="I237" i="24"/>
  <c r="G237" i="24"/>
  <c r="B237" i="24"/>
  <c r="D237" i="24" s="1"/>
  <c r="I236" i="24"/>
  <c r="G236" i="24"/>
  <c r="B236" i="24"/>
  <c r="D236" i="24" s="1"/>
  <c r="I235" i="24"/>
  <c r="G235" i="24"/>
  <c r="B235" i="24"/>
  <c r="D235" i="24" s="1"/>
  <c r="I234" i="24"/>
  <c r="G234" i="24"/>
  <c r="B234" i="24"/>
  <c r="D234" i="24" s="1"/>
  <c r="I233" i="24"/>
  <c r="G233" i="24"/>
  <c r="B233" i="24"/>
  <c r="D233" i="24" s="1"/>
  <c r="I232" i="24"/>
  <c r="H289" i="24"/>
  <c r="F289" i="24" s="1"/>
  <c r="C289" i="24"/>
  <c r="H287" i="24"/>
  <c r="F287" i="24" s="1"/>
  <c r="C287" i="24"/>
  <c r="H285" i="24"/>
  <c r="C285" i="24"/>
  <c r="H283" i="24"/>
  <c r="C283" i="24"/>
  <c r="H281" i="24"/>
  <c r="F281" i="24" s="1"/>
  <c r="C281" i="24"/>
  <c r="H279" i="24"/>
  <c r="F279" i="24" s="1"/>
  <c r="C279" i="24"/>
  <c r="H277" i="24"/>
  <c r="C277" i="24"/>
  <c r="H275" i="24"/>
  <c r="C275" i="24"/>
  <c r="H273" i="24"/>
  <c r="F273" i="24" s="1"/>
  <c r="C273" i="24"/>
  <c r="H271" i="24"/>
  <c r="F271" i="24" s="1"/>
  <c r="C271" i="24"/>
  <c r="H269" i="24"/>
  <c r="C269" i="24"/>
  <c r="H267" i="24"/>
  <c r="C267" i="24"/>
  <c r="H265" i="24"/>
  <c r="F265" i="24" s="1"/>
  <c r="C265" i="24"/>
  <c r="H263" i="24"/>
  <c r="F263" i="24" s="1"/>
  <c r="C263" i="24"/>
  <c r="H261" i="24"/>
  <c r="C261" i="24"/>
  <c r="H259" i="24"/>
  <c r="C259" i="24"/>
  <c r="H257" i="24"/>
  <c r="F257" i="24" s="1"/>
  <c r="C257" i="24"/>
  <c r="H255" i="24"/>
  <c r="F255" i="24" s="1"/>
  <c r="C255" i="24"/>
  <c r="H253" i="24"/>
  <c r="C253" i="24"/>
  <c r="H251" i="24"/>
  <c r="C251" i="24"/>
  <c r="H249" i="24"/>
  <c r="C249" i="24"/>
  <c r="H247" i="24"/>
  <c r="F247" i="24" s="1"/>
  <c r="C247" i="24"/>
  <c r="H245" i="24"/>
  <c r="C245" i="24"/>
  <c r="H243" i="24"/>
  <c r="C243" i="24"/>
  <c r="H241" i="24"/>
  <c r="C241" i="24"/>
  <c r="H239" i="24"/>
  <c r="F239" i="24" s="1"/>
  <c r="C239" i="24"/>
  <c r="H237" i="24"/>
  <c r="C237" i="24"/>
  <c r="H235" i="24"/>
  <c r="C235" i="24"/>
  <c r="H233" i="24"/>
  <c r="C233" i="24"/>
  <c r="G232" i="24"/>
  <c r="B232" i="24"/>
  <c r="D232" i="24" s="1"/>
  <c r="I231" i="24"/>
  <c r="G231" i="24"/>
  <c r="B231" i="24"/>
  <c r="D231" i="24" s="1"/>
  <c r="I230" i="24"/>
  <c r="G230" i="24"/>
  <c r="B230" i="24"/>
  <c r="D230" i="24" s="1"/>
  <c r="I229" i="24"/>
  <c r="G229" i="24"/>
  <c r="B229" i="24"/>
  <c r="D229" i="24" s="1"/>
  <c r="I228" i="24"/>
  <c r="G228" i="24"/>
  <c r="B228" i="24"/>
  <c r="D228" i="24" s="1"/>
  <c r="I227" i="24"/>
  <c r="G227" i="24"/>
  <c r="B227" i="24"/>
  <c r="D227" i="24" s="1"/>
  <c r="I226" i="24"/>
  <c r="G226" i="24"/>
  <c r="B226" i="24"/>
  <c r="D226" i="24" s="1"/>
  <c r="I225" i="24"/>
  <c r="G225" i="24"/>
  <c r="B225" i="24"/>
  <c r="D225" i="24" s="1"/>
  <c r="I224" i="24"/>
  <c r="G224" i="24"/>
  <c r="B224" i="24"/>
  <c r="D224" i="24" s="1"/>
  <c r="I223" i="24"/>
  <c r="G223" i="24"/>
  <c r="B223" i="24"/>
  <c r="D223" i="24" s="1"/>
  <c r="I222" i="24"/>
  <c r="G222" i="24"/>
  <c r="B222" i="24"/>
  <c r="D222" i="24" s="1"/>
  <c r="I221" i="24"/>
  <c r="G221" i="24"/>
  <c r="B221" i="24"/>
  <c r="D221" i="24" s="1"/>
  <c r="I220" i="24"/>
  <c r="G220" i="24"/>
  <c r="B220" i="24"/>
  <c r="D220" i="24" s="1"/>
  <c r="I219" i="24"/>
  <c r="G219" i="24"/>
  <c r="B219" i="24"/>
  <c r="D219" i="24" s="1"/>
  <c r="I218" i="24"/>
  <c r="G218" i="24"/>
  <c r="B218" i="24"/>
  <c r="D218" i="24" s="1"/>
  <c r="I217" i="24"/>
  <c r="G217" i="24"/>
  <c r="B217" i="24"/>
  <c r="D217" i="24" s="1"/>
  <c r="I216" i="24"/>
  <c r="G216" i="24"/>
  <c r="B216" i="24"/>
  <c r="D216" i="24" s="1"/>
  <c r="I215" i="24"/>
  <c r="G215" i="24"/>
  <c r="B215" i="24"/>
  <c r="D215" i="24" s="1"/>
  <c r="I214" i="24"/>
  <c r="G214" i="24"/>
  <c r="B214" i="24"/>
  <c r="D214" i="24" s="1"/>
  <c r="I213" i="24"/>
  <c r="G213" i="24"/>
  <c r="B213" i="24"/>
  <c r="D213" i="24" s="1"/>
  <c r="I212" i="24"/>
  <c r="G212" i="24"/>
  <c r="B212" i="24"/>
  <c r="D212" i="24" s="1"/>
  <c r="I211" i="24"/>
  <c r="G211" i="24"/>
  <c r="B211" i="24"/>
  <c r="D211" i="24" s="1"/>
  <c r="I210" i="24"/>
  <c r="G210" i="24"/>
  <c r="B210" i="24"/>
  <c r="D210" i="24" s="1"/>
  <c r="I209" i="24"/>
  <c r="G209" i="24"/>
  <c r="B209" i="24"/>
  <c r="D209" i="24" s="1"/>
  <c r="I208" i="24"/>
  <c r="G208" i="24"/>
  <c r="B208" i="24"/>
  <c r="D208" i="24" s="1"/>
  <c r="I207" i="24"/>
  <c r="G207" i="24"/>
  <c r="B207" i="24"/>
  <c r="D207" i="24" s="1"/>
  <c r="I206" i="24"/>
  <c r="G206" i="24"/>
  <c r="B206" i="24"/>
  <c r="D206" i="24" s="1"/>
  <c r="I205" i="24"/>
  <c r="G205" i="24"/>
  <c r="B205" i="24"/>
  <c r="D205" i="24" s="1"/>
  <c r="I204" i="24"/>
  <c r="G204" i="24"/>
  <c r="B204" i="24"/>
  <c r="D204" i="24" s="1"/>
  <c r="I203" i="24"/>
  <c r="G203" i="24"/>
  <c r="B203" i="24"/>
  <c r="D203" i="24" s="1"/>
  <c r="I202" i="24"/>
  <c r="G202" i="24"/>
  <c r="B202" i="24"/>
  <c r="D202" i="24" s="1"/>
  <c r="I201" i="24"/>
  <c r="G201" i="24"/>
  <c r="B201" i="24"/>
  <c r="D201" i="24" s="1"/>
  <c r="I200" i="24"/>
  <c r="G200" i="24"/>
  <c r="B200" i="24"/>
  <c r="D200" i="24" s="1"/>
  <c r="I199" i="24"/>
  <c r="G199" i="24"/>
  <c r="B199" i="24"/>
  <c r="D199" i="24" s="1"/>
  <c r="I198" i="24"/>
  <c r="G198" i="24"/>
  <c r="B198" i="24"/>
  <c r="D198" i="24" s="1"/>
  <c r="I197" i="24"/>
  <c r="G197" i="24"/>
  <c r="B197" i="24"/>
  <c r="D197" i="24" s="1"/>
  <c r="I196" i="24"/>
  <c r="G196" i="24"/>
  <c r="B196" i="24"/>
  <c r="D196" i="24" s="1"/>
  <c r="I195" i="24"/>
  <c r="G195" i="24"/>
  <c r="B195" i="24"/>
  <c r="D195" i="24" s="1"/>
  <c r="I194" i="24"/>
  <c r="G194" i="24"/>
  <c r="B194" i="24"/>
  <c r="D194" i="24" s="1"/>
  <c r="I193" i="24"/>
  <c r="G193" i="24"/>
  <c r="B193" i="24"/>
  <c r="D193" i="24" s="1"/>
  <c r="I192" i="24"/>
  <c r="G192" i="24"/>
  <c r="B192" i="24"/>
  <c r="D192" i="24" s="1"/>
  <c r="I191" i="24"/>
  <c r="G191" i="24"/>
  <c r="B191" i="24"/>
  <c r="D191" i="24" s="1"/>
  <c r="I190" i="24"/>
  <c r="G190" i="24"/>
  <c r="B190" i="24"/>
  <c r="D190" i="24" s="1"/>
  <c r="I189" i="24"/>
  <c r="G189" i="24"/>
  <c r="B189" i="24"/>
  <c r="D189" i="24" s="1"/>
  <c r="I188" i="24"/>
  <c r="G188" i="24"/>
  <c r="B188" i="24"/>
  <c r="D188" i="24" s="1"/>
  <c r="I187" i="24"/>
  <c r="G187" i="24"/>
  <c r="B187" i="24"/>
  <c r="D187" i="24" s="1"/>
  <c r="I186" i="24"/>
  <c r="G186" i="24"/>
  <c r="B186" i="24"/>
  <c r="D186" i="24" s="1"/>
  <c r="I185" i="24"/>
  <c r="G185" i="24"/>
  <c r="B185" i="24"/>
  <c r="D185" i="24" s="1"/>
  <c r="I184" i="24"/>
  <c r="G184" i="24"/>
  <c r="B184" i="24"/>
  <c r="D184" i="24" s="1"/>
  <c r="I183" i="24"/>
  <c r="G183" i="24"/>
  <c r="B183" i="24"/>
  <c r="D183" i="24" s="1"/>
  <c r="I182" i="24"/>
  <c r="G182" i="24"/>
  <c r="B182" i="24"/>
  <c r="D182" i="24" s="1"/>
  <c r="I181" i="24"/>
  <c r="G181" i="24"/>
  <c r="B181" i="24"/>
  <c r="D181" i="24" s="1"/>
  <c r="I180" i="24"/>
  <c r="G180" i="24"/>
  <c r="B180" i="24"/>
  <c r="D180" i="24" s="1"/>
  <c r="I179" i="24"/>
  <c r="G179" i="24"/>
  <c r="B179" i="24"/>
  <c r="D179" i="24" s="1"/>
  <c r="I178" i="24"/>
  <c r="G178" i="24"/>
  <c r="B178" i="24"/>
  <c r="D178" i="24" s="1"/>
  <c r="I177" i="24"/>
  <c r="G177" i="24"/>
  <c r="B177" i="24"/>
  <c r="D177" i="24" s="1"/>
  <c r="I176" i="24"/>
  <c r="G176" i="24"/>
  <c r="B176" i="24"/>
  <c r="D176" i="24" s="1"/>
  <c r="I175" i="24"/>
  <c r="G175" i="24"/>
  <c r="B175" i="24"/>
  <c r="D175" i="24" s="1"/>
  <c r="I174" i="24"/>
  <c r="G174" i="24"/>
  <c r="B174" i="24"/>
  <c r="D174" i="24" s="1"/>
  <c r="I173" i="24"/>
  <c r="G173" i="24"/>
  <c r="B173" i="24"/>
  <c r="D173" i="24" s="1"/>
  <c r="I172" i="24"/>
  <c r="G172" i="24"/>
  <c r="B172" i="24"/>
  <c r="D172" i="24" s="1"/>
  <c r="I171" i="24"/>
  <c r="G171" i="24"/>
  <c r="B171" i="24"/>
  <c r="D171" i="24" s="1"/>
  <c r="I170" i="24"/>
  <c r="G170" i="24"/>
  <c r="B170" i="24"/>
  <c r="D170" i="24" s="1"/>
  <c r="I169" i="24"/>
  <c r="G169" i="24"/>
  <c r="B169" i="24"/>
  <c r="D169" i="24" s="1"/>
  <c r="I168" i="24"/>
  <c r="G168" i="24"/>
  <c r="B168" i="24"/>
  <c r="D168" i="24" s="1"/>
  <c r="I167" i="24"/>
  <c r="G167" i="24"/>
  <c r="B167" i="24"/>
  <c r="D167" i="24" s="1"/>
  <c r="I166" i="24"/>
  <c r="G166" i="24"/>
  <c r="B166" i="24"/>
  <c r="D166" i="24" s="1"/>
  <c r="I165" i="24"/>
  <c r="G165" i="24"/>
  <c r="B165" i="24"/>
  <c r="D165" i="24" s="1"/>
  <c r="I164" i="24"/>
  <c r="G164" i="24"/>
  <c r="B164" i="24"/>
  <c r="D164" i="24" s="1"/>
  <c r="I163" i="24"/>
  <c r="G163" i="24"/>
  <c r="B163" i="24"/>
  <c r="D163" i="24" s="1"/>
  <c r="I162" i="24"/>
  <c r="G162" i="24"/>
  <c r="B162" i="24"/>
  <c r="D162" i="24" s="1"/>
  <c r="I161" i="24"/>
  <c r="G161" i="24"/>
  <c r="B161" i="24"/>
  <c r="D161" i="24" s="1"/>
  <c r="I160" i="24"/>
  <c r="G160" i="24"/>
  <c r="B160" i="24"/>
  <c r="D160" i="24" s="1"/>
  <c r="I159" i="24"/>
  <c r="G159" i="24"/>
  <c r="B159" i="24"/>
  <c r="D159" i="24" s="1"/>
  <c r="I158" i="24"/>
  <c r="G158" i="24"/>
  <c r="B158" i="24"/>
  <c r="D158" i="24" s="1"/>
  <c r="I157" i="24"/>
  <c r="G157" i="24"/>
  <c r="B157" i="24"/>
  <c r="D157" i="24" s="1"/>
  <c r="I156" i="24"/>
  <c r="G156" i="24"/>
  <c r="B156" i="24"/>
  <c r="D156" i="24" s="1"/>
  <c r="I155" i="24"/>
  <c r="G155" i="24"/>
  <c r="B155" i="24"/>
  <c r="D155" i="24" s="1"/>
  <c r="I154" i="24"/>
  <c r="G154" i="24"/>
  <c r="B154" i="24"/>
  <c r="D154" i="24" s="1"/>
  <c r="I153" i="24"/>
  <c r="G153" i="24"/>
  <c r="B153" i="24"/>
  <c r="D153" i="24" s="1"/>
  <c r="I152" i="24"/>
  <c r="G152" i="24"/>
  <c r="B152" i="24"/>
  <c r="D152" i="24" s="1"/>
  <c r="I151" i="24"/>
  <c r="G151" i="24"/>
  <c r="B151" i="24"/>
  <c r="D151" i="24" s="1"/>
  <c r="I150" i="24"/>
  <c r="G150" i="24"/>
  <c r="B150" i="24"/>
  <c r="D150" i="24" s="1"/>
  <c r="I149" i="24"/>
  <c r="G149" i="24"/>
  <c r="B149" i="24"/>
  <c r="D149" i="24" s="1"/>
  <c r="I148" i="24"/>
  <c r="G148" i="24"/>
  <c r="B148" i="24"/>
  <c r="D148" i="24" s="1"/>
  <c r="I147" i="24"/>
  <c r="G147" i="24"/>
  <c r="B147" i="24"/>
  <c r="D147" i="24" s="1"/>
  <c r="I146" i="24"/>
  <c r="G146" i="24"/>
  <c r="B146" i="24"/>
  <c r="D146" i="24" s="1"/>
  <c r="I145" i="24"/>
  <c r="G145" i="24"/>
  <c r="B145" i="24"/>
  <c r="D145" i="24" s="1"/>
  <c r="I144" i="24"/>
  <c r="G144" i="24"/>
  <c r="B144" i="24"/>
  <c r="D144" i="24" s="1"/>
  <c r="I143" i="24"/>
  <c r="G143" i="24"/>
  <c r="B143" i="24"/>
  <c r="D143" i="24" s="1"/>
  <c r="I142" i="24"/>
  <c r="G142" i="24"/>
  <c r="B142" i="24"/>
  <c r="D142" i="24" s="1"/>
  <c r="I141" i="24"/>
  <c r="G141" i="24"/>
  <c r="B141" i="24"/>
  <c r="D141" i="24" s="1"/>
  <c r="I140" i="24"/>
  <c r="G140" i="24"/>
  <c r="B140" i="24"/>
  <c r="D140" i="24" s="1"/>
  <c r="I139" i="24"/>
  <c r="G139" i="24"/>
  <c r="B139" i="24"/>
  <c r="D139" i="24" s="1"/>
  <c r="I138" i="24"/>
  <c r="G138" i="24"/>
  <c r="B138" i="24"/>
  <c r="D138" i="24" s="1"/>
  <c r="I137" i="24"/>
  <c r="G137" i="24"/>
  <c r="B137" i="24"/>
  <c r="D137" i="24" s="1"/>
  <c r="I136" i="24"/>
  <c r="G136" i="24"/>
  <c r="B136" i="24"/>
  <c r="D136" i="24" s="1"/>
  <c r="I135" i="24"/>
  <c r="G135" i="24"/>
  <c r="B135" i="24"/>
  <c r="D135" i="24" s="1"/>
  <c r="I134" i="24"/>
  <c r="G134" i="24"/>
  <c r="B134" i="24"/>
  <c r="D134" i="24" s="1"/>
  <c r="I133" i="24"/>
  <c r="G133" i="24"/>
  <c r="B133" i="24"/>
  <c r="D133" i="24" s="1"/>
  <c r="I132" i="24"/>
  <c r="G132" i="24"/>
  <c r="B132" i="24"/>
  <c r="D132" i="24" s="1"/>
  <c r="C288" i="24"/>
  <c r="H286" i="24"/>
  <c r="F286" i="24" s="1"/>
  <c r="C284" i="24"/>
  <c r="H282" i="24"/>
  <c r="F282" i="24" s="1"/>
  <c r="C280" i="24"/>
  <c r="H278" i="24"/>
  <c r="F278" i="24" s="1"/>
  <c r="C276" i="24"/>
  <c r="H274" i="24"/>
  <c r="F274" i="24" s="1"/>
  <c r="C272" i="24"/>
  <c r="H270" i="24"/>
  <c r="F270" i="24" s="1"/>
  <c r="C268" i="24"/>
  <c r="H266" i="24"/>
  <c r="F266" i="24" s="1"/>
  <c r="C264" i="24"/>
  <c r="H262" i="24"/>
  <c r="F262" i="24" s="1"/>
  <c r="C260" i="24"/>
  <c r="H258" i="24"/>
  <c r="F258" i="24" s="1"/>
  <c r="C256" i="24"/>
  <c r="H254" i="24"/>
  <c r="F254" i="24" s="1"/>
  <c r="C252" i="24"/>
  <c r="H250" i="24"/>
  <c r="F250" i="24" s="1"/>
  <c r="C248" i="24"/>
  <c r="H246" i="24"/>
  <c r="F246" i="24" s="1"/>
  <c r="C244" i="24"/>
  <c r="H242" i="24"/>
  <c r="F242" i="24" s="1"/>
  <c r="C240" i="24"/>
  <c r="H238" i="24"/>
  <c r="F238" i="24" s="1"/>
  <c r="C236" i="24"/>
  <c r="H234" i="24"/>
  <c r="F234" i="24" s="1"/>
  <c r="H231" i="24"/>
  <c r="F231" i="24" s="1"/>
  <c r="C231" i="24"/>
  <c r="H229" i="24"/>
  <c r="F229" i="24" s="1"/>
  <c r="C229" i="24"/>
  <c r="H227" i="24"/>
  <c r="C227" i="24"/>
  <c r="H225" i="24"/>
  <c r="F225" i="24" s="1"/>
  <c r="C225" i="24"/>
  <c r="H223" i="24"/>
  <c r="F223" i="24" s="1"/>
  <c r="C223" i="24"/>
  <c r="H221" i="24"/>
  <c r="F221" i="24" s="1"/>
  <c r="C221" i="24"/>
  <c r="H219" i="24"/>
  <c r="C219" i="24"/>
  <c r="H217" i="24"/>
  <c r="F217" i="24" s="1"/>
  <c r="C217" i="24"/>
  <c r="H215" i="24"/>
  <c r="F215" i="24" s="1"/>
  <c r="C215" i="24"/>
  <c r="H213" i="24"/>
  <c r="F213" i="24" s="1"/>
  <c r="C213" i="24"/>
  <c r="H211" i="24"/>
  <c r="C211" i="24"/>
  <c r="H209" i="24"/>
  <c r="F209" i="24" s="1"/>
  <c r="C209" i="24"/>
  <c r="H207" i="24"/>
  <c r="F207" i="24" s="1"/>
  <c r="C207" i="24"/>
  <c r="H205" i="24"/>
  <c r="F205" i="24" s="1"/>
  <c r="C205" i="24"/>
  <c r="H203" i="24"/>
  <c r="C203" i="24"/>
  <c r="H201" i="24"/>
  <c r="F201" i="24" s="1"/>
  <c r="C201" i="24"/>
  <c r="H199" i="24"/>
  <c r="F199" i="24" s="1"/>
  <c r="C199" i="24"/>
  <c r="H197" i="24"/>
  <c r="F197" i="24" s="1"/>
  <c r="C197" i="24"/>
  <c r="H195" i="24"/>
  <c r="C195" i="24"/>
  <c r="H193" i="24"/>
  <c r="F193" i="24" s="1"/>
  <c r="C193" i="24"/>
  <c r="H191" i="24"/>
  <c r="F191" i="24" s="1"/>
  <c r="C191" i="24"/>
  <c r="H189" i="24"/>
  <c r="F189" i="24" s="1"/>
  <c r="C189" i="24"/>
  <c r="H187" i="24"/>
  <c r="C187" i="24"/>
  <c r="H185" i="24"/>
  <c r="F185" i="24" s="1"/>
  <c r="C185" i="24"/>
  <c r="H183" i="24"/>
  <c r="F183" i="24" s="1"/>
  <c r="C183" i="24"/>
  <c r="H181" i="24"/>
  <c r="F181" i="24" s="1"/>
  <c r="C181" i="24"/>
  <c r="H179" i="24"/>
  <c r="C179" i="24"/>
  <c r="H177" i="24"/>
  <c r="F177" i="24" s="1"/>
  <c r="C177" i="24"/>
  <c r="H175" i="24"/>
  <c r="F175" i="24" s="1"/>
  <c r="C175" i="24"/>
  <c r="H173" i="24"/>
  <c r="F173" i="24" s="1"/>
  <c r="C173" i="24"/>
  <c r="H171" i="24"/>
  <c r="C171" i="24"/>
  <c r="H169" i="24"/>
  <c r="F169" i="24" s="1"/>
  <c r="C169" i="24"/>
  <c r="H167" i="24"/>
  <c r="F167" i="24" s="1"/>
  <c r="C167" i="24"/>
  <c r="H165" i="24"/>
  <c r="F165" i="24" s="1"/>
  <c r="C165" i="24"/>
  <c r="H163" i="24"/>
  <c r="C163" i="24"/>
  <c r="H161" i="24"/>
  <c r="F161" i="24" s="1"/>
  <c r="C161" i="24"/>
  <c r="H159" i="24"/>
  <c r="F159" i="24" s="1"/>
  <c r="C159" i="24"/>
  <c r="H157" i="24"/>
  <c r="F157" i="24" s="1"/>
  <c r="C157" i="24"/>
  <c r="H155" i="24"/>
  <c r="C155" i="24"/>
  <c r="H153" i="24"/>
  <c r="F153" i="24" s="1"/>
  <c r="C153" i="24"/>
  <c r="H151" i="24"/>
  <c r="F151" i="24" s="1"/>
  <c r="C151" i="24"/>
  <c r="H149" i="24"/>
  <c r="F149" i="24" s="1"/>
  <c r="C149" i="24"/>
  <c r="H147" i="24"/>
  <c r="C147" i="24"/>
  <c r="H145" i="24"/>
  <c r="F145" i="24" s="1"/>
  <c r="C145" i="24"/>
  <c r="H143" i="24"/>
  <c r="F143" i="24" s="1"/>
  <c r="C143" i="24"/>
  <c r="H141" i="24"/>
  <c r="F141" i="24" s="1"/>
  <c r="C141" i="24"/>
  <c r="H139" i="24"/>
  <c r="C139" i="24"/>
  <c r="H137" i="24"/>
  <c r="F137" i="24" s="1"/>
  <c r="C137" i="24"/>
  <c r="H135" i="24"/>
  <c r="F135" i="24" s="1"/>
  <c r="C135" i="24"/>
  <c r="H133" i="24"/>
  <c r="F133" i="24" s="1"/>
  <c r="C133" i="24"/>
  <c r="I131" i="24"/>
  <c r="G131" i="24"/>
  <c r="B131" i="24"/>
  <c r="D131" i="24" s="1"/>
  <c r="I130" i="24"/>
  <c r="G130" i="24"/>
  <c r="B130" i="24"/>
  <c r="D130" i="24" s="1"/>
  <c r="I129" i="24"/>
  <c r="G129" i="24"/>
  <c r="B129" i="24"/>
  <c r="D129" i="24" s="1"/>
  <c r="I128" i="24"/>
  <c r="G128" i="24"/>
  <c r="B128" i="24"/>
  <c r="D128" i="24" s="1"/>
  <c r="I127" i="24"/>
  <c r="G127" i="24"/>
  <c r="B127" i="24"/>
  <c r="D127" i="24" s="1"/>
  <c r="I126" i="24"/>
  <c r="G126" i="24"/>
  <c r="B126" i="24"/>
  <c r="D126" i="24" s="1"/>
  <c r="I125" i="24"/>
  <c r="G125" i="24"/>
  <c r="B125" i="24"/>
  <c r="D125" i="24" s="1"/>
  <c r="I124" i="24"/>
  <c r="G124" i="24"/>
  <c r="B124" i="24"/>
  <c r="D124" i="24" s="1"/>
  <c r="I123" i="24"/>
  <c r="G123" i="24"/>
  <c r="B123" i="24"/>
  <c r="D123" i="24" s="1"/>
  <c r="I122" i="24"/>
  <c r="G122" i="24"/>
  <c r="B122" i="24"/>
  <c r="D122" i="24" s="1"/>
  <c r="I121" i="24"/>
  <c r="G121" i="24"/>
  <c r="B121" i="24"/>
  <c r="D121" i="24" s="1"/>
  <c r="I120" i="24"/>
  <c r="G120" i="24"/>
  <c r="B120" i="24"/>
  <c r="D120" i="24" s="1"/>
  <c r="I119" i="24"/>
  <c r="G119" i="24"/>
  <c r="B119" i="24"/>
  <c r="D119" i="24" s="1"/>
  <c r="I118" i="24"/>
  <c r="G118" i="24"/>
  <c r="B118" i="24"/>
  <c r="D118" i="24" s="1"/>
  <c r="I117" i="24"/>
  <c r="G117" i="24"/>
  <c r="B117" i="24"/>
  <c r="D117" i="24" s="1"/>
  <c r="I116" i="24"/>
  <c r="G116" i="24"/>
  <c r="B116" i="24"/>
  <c r="D116" i="24" s="1"/>
  <c r="I115" i="24"/>
  <c r="G115" i="24"/>
  <c r="B115" i="24"/>
  <c r="D115" i="24" s="1"/>
  <c r="I114" i="24"/>
  <c r="G114" i="24"/>
  <c r="B114" i="24"/>
  <c r="D114" i="24" s="1"/>
  <c r="I113" i="24"/>
  <c r="G113" i="24"/>
  <c r="B113" i="24"/>
  <c r="D113" i="24" s="1"/>
  <c r="I112" i="24"/>
  <c r="G112" i="24"/>
  <c r="B112" i="24"/>
  <c r="D112" i="24" s="1"/>
  <c r="I111" i="24"/>
  <c r="G111" i="24"/>
  <c r="B111" i="24"/>
  <c r="D111" i="24" s="1"/>
  <c r="I110" i="24"/>
  <c r="G110" i="24"/>
  <c r="B110" i="24"/>
  <c r="D110" i="24" s="1"/>
  <c r="I109" i="24"/>
  <c r="G109" i="24"/>
  <c r="B109" i="24"/>
  <c r="D109" i="24" s="1"/>
  <c r="I108" i="24"/>
  <c r="G108" i="24"/>
  <c r="B108" i="24"/>
  <c r="D108" i="24" s="1"/>
  <c r="I107" i="24"/>
  <c r="G107" i="24"/>
  <c r="B107" i="24"/>
  <c r="D107" i="24" s="1"/>
  <c r="I106" i="24"/>
  <c r="G106" i="24"/>
  <c r="B106" i="24"/>
  <c r="D106" i="24" s="1"/>
  <c r="I105" i="24"/>
  <c r="G105" i="24"/>
  <c r="B105" i="24"/>
  <c r="D105" i="24" s="1"/>
  <c r="I104" i="24"/>
  <c r="G104" i="24"/>
  <c r="B104" i="24"/>
  <c r="D104" i="24" s="1"/>
  <c r="I103" i="24"/>
  <c r="G103" i="24"/>
  <c r="B103" i="24"/>
  <c r="D103" i="24" s="1"/>
  <c r="I102" i="24"/>
  <c r="G102" i="24"/>
  <c r="B102" i="24"/>
  <c r="D102" i="24" s="1"/>
  <c r="I101" i="24"/>
  <c r="G101" i="24"/>
  <c r="B101" i="24"/>
  <c r="D101" i="24" s="1"/>
  <c r="I100" i="24"/>
  <c r="G100" i="24"/>
  <c r="B100" i="24"/>
  <c r="D100" i="24" s="1"/>
  <c r="I99" i="24"/>
  <c r="G99" i="24"/>
  <c r="B99" i="24"/>
  <c r="D99" i="24" s="1"/>
  <c r="I98" i="24"/>
  <c r="G98" i="24"/>
  <c r="B98" i="24"/>
  <c r="D98" i="24" s="1"/>
  <c r="I97" i="24"/>
  <c r="G97" i="24"/>
  <c r="B97" i="24"/>
  <c r="D97" i="24" s="1"/>
  <c r="I96" i="24"/>
  <c r="G96" i="24"/>
  <c r="B96" i="24"/>
  <c r="D96" i="24" s="1"/>
  <c r="I95" i="24"/>
  <c r="G95" i="24"/>
  <c r="B95" i="24"/>
  <c r="D95" i="24" s="1"/>
  <c r="I94" i="24"/>
  <c r="G94" i="24"/>
  <c r="B94" i="24"/>
  <c r="D94" i="24" s="1"/>
  <c r="I93" i="24"/>
  <c r="G93" i="24"/>
  <c r="B93" i="24"/>
  <c r="D93" i="24" s="1"/>
  <c r="I92" i="24"/>
  <c r="G92" i="24"/>
  <c r="B92" i="24"/>
  <c r="D92" i="24" s="1"/>
  <c r="I91" i="24"/>
  <c r="G91" i="24"/>
  <c r="B91" i="24"/>
  <c r="D91" i="24" s="1"/>
  <c r="I90" i="24"/>
  <c r="G90" i="24"/>
  <c r="B90" i="24"/>
  <c r="D90" i="24" s="1"/>
  <c r="I89" i="24"/>
  <c r="G89" i="24"/>
  <c r="B89" i="24"/>
  <c r="D89" i="24" s="1"/>
  <c r="I88" i="24"/>
  <c r="G88" i="24"/>
  <c r="B88" i="24"/>
  <c r="D88" i="24" s="1"/>
  <c r="I87" i="24"/>
  <c r="G87" i="24"/>
  <c r="B87" i="24"/>
  <c r="D87" i="24" s="1"/>
  <c r="I86" i="24"/>
  <c r="G86" i="24"/>
  <c r="B86" i="24"/>
  <c r="D86" i="24" s="1"/>
  <c r="I85" i="24"/>
  <c r="G85" i="24"/>
  <c r="B85" i="24"/>
  <c r="D85" i="24" s="1"/>
  <c r="I84" i="24"/>
  <c r="G84" i="24"/>
  <c r="B84" i="24"/>
  <c r="D84" i="24" s="1"/>
  <c r="I83" i="24"/>
  <c r="G83" i="24"/>
  <c r="B83" i="24"/>
  <c r="D83" i="24" s="1"/>
  <c r="I82" i="24"/>
  <c r="G82" i="24"/>
  <c r="B82" i="24"/>
  <c r="D82" i="24" s="1"/>
  <c r="I81" i="24"/>
  <c r="G81" i="24"/>
  <c r="B81" i="24"/>
  <c r="D81" i="24" s="1"/>
  <c r="I80" i="24"/>
  <c r="G80" i="24"/>
  <c r="B80" i="24"/>
  <c r="D80" i="24" s="1"/>
  <c r="I79" i="24"/>
  <c r="G79" i="24"/>
  <c r="B79" i="24"/>
  <c r="D79" i="24" s="1"/>
  <c r="I78" i="24"/>
  <c r="G78" i="24"/>
  <c r="B78" i="24"/>
  <c r="D78" i="24" s="1"/>
  <c r="I77" i="24"/>
  <c r="G77" i="24"/>
  <c r="B77" i="24"/>
  <c r="D77" i="24" s="1"/>
  <c r="I76" i="24"/>
  <c r="G76" i="24"/>
  <c r="B76" i="24"/>
  <c r="D76" i="24" s="1"/>
  <c r="I75" i="24"/>
  <c r="G75" i="24"/>
  <c r="B75" i="24"/>
  <c r="D75" i="24" s="1"/>
  <c r="I74" i="24"/>
  <c r="G74" i="24"/>
  <c r="C74" i="24"/>
  <c r="H73" i="24"/>
  <c r="B73" i="24"/>
  <c r="D73" i="24" s="1"/>
  <c r="I72" i="24"/>
  <c r="G72" i="24"/>
  <c r="C72" i="24"/>
  <c r="H71" i="24"/>
  <c r="B71" i="24"/>
  <c r="D71" i="24" s="1"/>
  <c r="I70" i="24"/>
  <c r="G70" i="24"/>
  <c r="C70" i="24"/>
  <c r="H69" i="24"/>
  <c r="B69" i="24"/>
  <c r="D69" i="24" s="1"/>
  <c r="I68" i="24"/>
  <c r="G68" i="24"/>
  <c r="C68" i="24"/>
  <c r="H67" i="24"/>
  <c r="B67" i="24"/>
  <c r="D67" i="24" s="1"/>
  <c r="I66" i="24"/>
  <c r="G66" i="24"/>
  <c r="C66" i="24"/>
  <c r="H65" i="24"/>
  <c r="B65" i="24"/>
  <c r="D65" i="24" s="1"/>
  <c r="I64" i="24"/>
  <c r="G64" i="24"/>
  <c r="C64" i="24"/>
  <c r="H63" i="24"/>
  <c r="B63" i="24"/>
  <c r="D63" i="24" s="1"/>
  <c r="I62" i="24"/>
  <c r="G62" i="24"/>
  <c r="C62" i="24"/>
  <c r="H61" i="24"/>
  <c r="B61" i="24"/>
  <c r="D61" i="24" s="1"/>
  <c r="I60" i="24"/>
  <c r="G60" i="24"/>
  <c r="C60" i="24"/>
  <c r="H59" i="24"/>
  <c r="B59" i="24"/>
  <c r="D59" i="24" s="1"/>
  <c r="I58" i="24"/>
  <c r="G58" i="24"/>
  <c r="C58" i="24"/>
  <c r="H57" i="24"/>
  <c r="B57" i="24"/>
  <c r="D57" i="24" s="1"/>
  <c r="I56" i="24"/>
  <c r="G56" i="24"/>
  <c r="C56" i="24"/>
  <c r="H55" i="24"/>
  <c r="C55" i="24"/>
  <c r="H54" i="24"/>
  <c r="C54" i="24"/>
  <c r="H53" i="24"/>
  <c r="C53" i="24"/>
  <c r="H52" i="24"/>
  <c r="C52" i="24"/>
  <c r="H51" i="24"/>
  <c r="C51" i="24"/>
  <c r="H50" i="24"/>
  <c r="C50" i="24"/>
  <c r="H49" i="24"/>
  <c r="C49" i="24"/>
  <c r="H48" i="24"/>
  <c r="C48" i="24"/>
  <c r="H47" i="24"/>
  <c r="C47" i="24"/>
  <c r="H46" i="24"/>
  <c r="C46" i="24"/>
  <c r="H45" i="24"/>
  <c r="C45" i="24"/>
  <c r="H44" i="24"/>
  <c r="C44" i="24"/>
  <c r="H43" i="24"/>
  <c r="C43" i="24"/>
  <c r="H42" i="24"/>
  <c r="C42" i="24"/>
  <c r="B42" i="24"/>
  <c r="D42" i="24" s="1"/>
  <c r="G42" i="24"/>
  <c r="I43" i="24"/>
  <c r="B44" i="24"/>
  <c r="D44" i="24" s="1"/>
  <c r="G44" i="24"/>
  <c r="I45" i="24"/>
  <c r="B46" i="24"/>
  <c r="D46" i="24" s="1"/>
  <c r="G46" i="24"/>
  <c r="I47" i="24"/>
  <c r="B48" i="24"/>
  <c r="D48" i="24" s="1"/>
  <c r="G48" i="24"/>
  <c r="I49" i="24"/>
  <c r="B50" i="24"/>
  <c r="D50" i="24" s="1"/>
  <c r="G50" i="24"/>
  <c r="I51" i="24"/>
  <c r="B52" i="24"/>
  <c r="D52" i="24" s="1"/>
  <c r="G52" i="24"/>
  <c r="I53" i="24"/>
  <c r="B54" i="24"/>
  <c r="D54" i="24" s="1"/>
  <c r="G54" i="24"/>
  <c r="I55" i="24"/>
  <c r="B56" i="24"/>
  <c r="D56" i="24" s="1"/>
  <c r="H56" i="24"/>
  <c r="I57" i="24"/>
  <c r="B58" i="24"/>
  <c r="D58" i="24" s="1"/>
  <c r="H58" i="24"/>
  <c r="I59" i="24"/>
  <c r="B60" i="24"/>
  <c r="D60" i="24" s="1"/>
  <c r="H60" i="24"/>
  <c r="I61" i="24"/>
  <c r="B62" i="24"/>
  <c r="D62" i="24" s="1"/>
  <c r="H62" i="24"/>
  <c r="I63" i="24"/>
  <c r="B64" i="24"/>
  <c r="D64" i="24" s="1"/>
  <c r="H64" i="24"/>
  <c r="F64" i="24" s="1"/>
  <c r="I65" i="24"/>
  <c r="B66" i="24"/>
  <c r="D66" i="24" s="1"/>
  <c r="H66" i="24"/>
  <c r="F66" i="24" s="1"/>
  <c r="I67" i="24"/>
  <c r="B68" i="24"/>
  <c r="D68" i="24" s="1"/>
  <c r="H68" i="24"/>
  <c r="I69" i="24"/>
  <c r="B70" i="24"/>
  <c r="D70" i="24" s="1"/>
  <c r="H70" i="24"/>
  <c r="F70" i="24" s="1"/>
  <c r="I71" i="24"/>
  <c r="B72" i="24"/>
  <c r="D72" i="24" s="1"/>
  <c r="H72" i="24"/>
  <c r="I73" i="24"/>
  <c r="B74" i="24"/>
  <c r="D74" i="24" s="1"/>
  <c r="H74" i="24"/>
  <c r="F74" i="24" s="1"/>
  <c r="C76" i="24"/>
  <c r="H76" i="24"/>
  <c r="F76" i="24" s="1"/>
  <c r="C78" i="24"/>
  <c r="H78" i="24"/>
  <c r="F78" i="24" s="1"/>
  <c r="C80" i="24"/>
  <c r="H80" i="24"/>
  <c r="C82" i="24"/>
  <c r="H82" i="24"/>
  <c r="F82" i="24" s="1"/>
  <c r="C84" i="24"/>
  <c r="H84" i="24"/>
  <c r="F84" i="24" s="1"/>
  <c r="C86" i="24"/>
  <c r="H86" i="24"/>
  <c r="F86" i="24" s="1"/>
  <c r="C88" i="24"/>
  <c r="H88" i="24"/>
  <c r="C90" i="24"/>
  <c r="H90" i="24"/>
  <c r="F90" i="24" s="1"/>
  <c r="C92" i="24"/>
  <c r="H92" i="24"/>
  <c r="F92" i="24" s="1"/>
  <c r="C94" i="24"/>
  <c r="H94" i="24"/>
  <c r="F94" i="24" s="1"/>
  <c r="C96" i="24"/>
  <c r="H96" i="24"/>
  <c r="C98" i="24"/>
  <c r="H98" i="24"/>
  <c r="F98" i="24" s="1"/>
  <c r="C100" i="24"/>
  <c r="H100" i="24"/>
  <c r="F100" i="24" s="1"/>
  <c r="C102" i="24"/>
  <c r="H102" i="24"/>
  <c r="F102" i="24" s="1"/>
  <c r="C104" i="24"/>
  <c r="H104" i="24"/>
  <c r="C106" i="24"/>
  <c r="H106" i="24"/>
  <c r="F106" i="24" s="1"/>
  <c r="C108" i="24"/>
  <c r="H108" i="24"/>
  <c r="F108" i="24" s="1"/>
  <c r="C110" i="24"/>
  <c r="H110" i="24"/>
  <c r="F110" i="24" s="1"/>
  <c r="C112" i="24"/>
  <c r="H112" i="24"/>
  <c r="C114" i="24"/>
  <c r="H114" i="24"/>
  <c r="F114" i="24" s="1"/>
  <c r="C116" i="24"/>
  <c r="H116" i="24"/>
  <c r="F116" i="24" s="1"/>
  <c r="C118" i="24"/>
  <c r="H118" i="24"/>
  <c r="F118" i="24" s="1"/>
  <c r="C120" i="24"/>
  <c r="H120" i="24"/>
  <c r="C122" i="24"/>
  <c r="H122" i="24"/>
  <c r="F122" i="24" s="1"/>
  <c r="C124" i="24"/>
  <c r="H124" i="24"/>
  <c r="F124" i="24" s="1"/>
  <c r="C126" i="24"/>
  <c r="H126" i="24"/>
  <c r="F126" i="24" s="1"/>
  <c r="C128" i="24"/>
  <c r="H128" i="24"/>
  <c r="C130" i="24"/>
  <c r="H130" i="24"/>
  <c r="F130" i="24" s="1"/>
  <c r="H132" i="24"/>
  <c r="F132" i="24" s="1"/>
  <c r="C134" i="24"/>
  <c r="H136" i="24"/>
  <c r="F136" i="24" s="1"/>
  <c r="C138" i="24"/>
  <c r="H140" i="24"/>
  <c r="F140" i="24" s="1"/>
  <c r="C142" i="24"/>
  <c r="H144" i="24"/>
  <c r="F144" i="24" s="1"/>
  <c r="C146" i="24"/>
  <c r="H148" i="24"/>
  <c r="F148" i="24" s="1"/>
  <c r="C150" i="24"/>
  <c r="H152" i="24"/>
  <c r="F152" i="24" s="1"/>
  <c r="C154" i="24"/>
  <c r="H156" i="24"/>
  <c r="F156" i="24" s="1"/>
  <c r="C158" i="24"/>
  <c r="H160" i="24"/>
  <c r="F160" i="24" s="1"/>
  <c r="C162" i="24"/>
  <c r="H164" i="24"/>
  <c r="F164" i="24" s="1"/>
  <c r="C166" i="24"/>
  <c r="H168" i="24"/>
  <c r="F168" i="24" s="1"/>
  <c r="C170" i="24"/>
  <c r="H172" i="24"/>
  <c r="F172" i="24" s="1"/>
  <c r="C174" i="24"/>
  <c r="H176" i="24"/>
  <c r="F176" i="24" s="1"/>
  <c r="C178" i="24"/>
  <c r="H180" i="24"/>
  <c r="F180" i="24" s="1"/>
  <c r="C182" i="24"/>
  <c r="H184" i="24"/>
  <c r="F184" i="24" s="1"/>
  <c r="C186" i="24"/>
  <c r="H188" i="24"/>
  <c r="F188" i="24" s="1"/>
  <c r="C190" i="24"/>
  <c r="H192" i="24"/>
  <c r="F192" i="24" s="1"/>
  <c r="C194" i="24"/>
  <c r="H196" i="24"/>
  <c r="F196" i="24" s="1"/>
  <c r="C198" i="24"/>
  <c r="H200" i="24"/>
  <c r="F200" i="24" s="1"/>
  <c r="C202" i="24"/>
  <c r="H204" i="24"/>
  <c r="F204" i="24" s="1"/>
  <c r="C206" i="24"/>
  <c r="H208" i="24"/>
  <c r="F208" i="24" s="1"/>
  <c r="C210" i="24"/>
  <c r="H212" i="24"/>
  <c r="F212" i="24" s="1"/>
  <c r="C214" i="24"/>
  <c r="H216" i="24"/>
  <c r="F216" i="24" s="1"/>
  <c r="C218" i="24"/>
  <c r="H220" i="24"/>
  <c r="F220" i="24" s="1"/>
  <c r="C222" i="24"/>
  <c r="H224" i="24"/>
  <c r="F224" i="24" s="1"/>
  <c r="C226" i="24"/>
  <c r="H228" i="24"/>
  <c r="F228" i="24" s="1"/>
  <c r="C230" i="24"/>
  <c r="H232" i="24"/>
  <c r="F232" i="24" s="1"/>
  <c r="C234" i="24"/>
  <c r="H240" i="24"/>
  <c r="F240" i="24" s="1"/>
  <c r="C242" i="24"/>
  <c r="H248" i="24"/>
  <c r="F248" i="24" s="1"/>
  <c r="C250" i="24"/>
  <c r="H256" i="24"/>
  <c r="F256" i="24" s="1"/>
  <c r="C258" i="24"/>
  <c r="H264" i="24"/>
  <c r="F264" i="24" s="1"/>
  <c r="C266" i="24"/>
  <c r="H272" i="24"/>
  <c r="F272" i="24" s="1"/>
  <c r="C274" i="24"/>
  <c r="H280" i="24"/>
  <c r="F280" i="24" s="1"/>
  <c r="C282" i="24"/>
  <c r="H288" i="24"/>
  <c r="F288" i="24" s="1"/>
  <c r="K283" i="23"/>
  <c r="L282" i="23"/>
  <c r="J282" i="23"/>
  <c r="K281" i="23"/>
  <c r="L280" i="23"/>
  <c r="J280" i="23"/>
  <c r="K279" i="23"/>
  <c r="L278" i="23"/>
  <c r="J278" i="23"/>
  <c r="K277" i="23"/>
  <c r="L276" i="23"/>
  <c r="J276" i="23"/>
  <c r="K275" i="23"/>
  <c r="L274" i="23"/>
  <c r="J274" i="23"/>
  <c r="K273" i="23"/>
  <c r="L272" i="23"/>
  <c r="J272" i="23"/>
  <c r="K271" i="23"/>
  <c r="L270" i="23"/>
  <c r="J270" i="23"/>
  <c r="K269" i="23"/>
  <c r="L268" i="23"/>
  <c r="J268" i="23"/>
  <c r="K267" i="23"/>
  <c r="L266" i="23"/>
  <c r="J266" i="23"/>
  <c r="K265" i="23"/>
  <c r="L264" i="23"/>
  <c r="J264" i="23"/>
  <c r="K263" i="23"/>
  <c r="L262" i="23"/>
  <c r="J262" i="23"/>
  <c r="K261" i="23"/>
  <c r="L260" i="23"/>
  <c r="J260" i="23"/>
  <c r="K259" i="23"/>
  <c r="L258" i="23"/>
  <c r="J258" i="23"/>
  <c r="K257" i="23"/>
  <c r="L256" i="23"/>
  <c r="J256" i="23"/>
  <c r="K255" i="23"/>
  <c r="L254" i="23"/>
  <c r="J254" i="23"/>
  <c r="K253" i="23"/>
  <c r="L252" i="23"/>
  <c r="J252" i="23"/>
  <c r="K251" i="23"/>
  <c r="L250" i="23"/>
  <c r="J250" i="23"/>
  <c r="K249" i="23"/>
  <c r="L248" i="23"/>
  <c r="J248" i="23"/>
  <c r="K247" i="23"/>
  <c r="L246" i="23"/>
  <c r="J246" i="23"/>
  <c r="K245" i="23"/>
  <c r="L244" i="23"/>
  <c r="J244" i="23"/>
  <c r="K243" i="23"/>
  <c r="L242" i="23"/>
  <c r="J242" i="23"/>
  <c r="K241" i="23"/>
  <c r="L240" i="23"/>
  <c r="J240" i="23"/>
  <c r="K239" i="23"/>
  <c r="L238" i="23"/>
  <c r="J238" i="23"/>
  <c r="K237" i="23"/>
  <c r="L236" i="23"/>
  <c r="J236" i="23"/>
  <c r="K235" i="23"/>
  <c r="L234" i="23"/>
  <c r="J234" i="23"/>
  <c r="K233" i="23"/>
  <c r="L232" i="23"/>
  <c r="J232" i="23"/>
  <c r="K231" i="23"/>
  <c r="L230" i="23"/>
  <c r="J230" i="23"/>
  <c r="K229" i="23"/>
  <c r="L228" i="23"/>
  <c r="J228" i="23"/>
  <c r="K227" i="23"/>
  <c r="L226" i="23"/>
  <c r="J226" i="23"/>
  <c r="K225" i="23"/>
  <c r="L224" i="23"/>
  <c r="J224" i="23"/>
  <c r="K223" i="23"/>
  <c r="L222" i="23"/>
  <c r="J222" i="23"/>
  <c r="K221" i="23"/>
  <c r="L220" i="23"/>
  <c r="J220" i="23"/>
  <c r="K219" i="23"/>
  <c r="L218" i="23"/>
  <c r="J218" i="23"/>
  <c r="K217" i="23"/>
  <c r="L216" i="23"/>
  <c r="J216" i="23"/>
  <c r="K215" i="23"/>
  <c r="L214" i="23"/>
  <c r="J214" i="23"/>
  <c r="K213" i="23"/>
  <c r="L212" i="23"/>
  <c r="J212" i="23"/>
  <c r="K211" i="23"/>
  <c r="L210" i="23"/>
  <c r="J210" i="23"/>
  <c r="K209" i="23"/>
  <c r="L208" i="23"/>
  <c r="J208" i="23"/>
  <c r="K207" i="23"/>
  <c r="L206" i="23"/>
  <c r="J206" i="23"/>
  <c r="K205" i="23"/>
  <c r="L204" i="23"/>
  <c r="J204" i="23"/>
  <c r="K203" i="23"/>
  <c r="L202" i="23"/>
  <c r="J202" i="23"/>
  <c r="K201" i="23"/>
  <c r="L200" i="23"/>
  <c r="J200" i="23"/>
  <c r="K199" i="23"/>
  <c r="L198" i="23"/>
  <c r="J198" i="23"/>
  <c r="K197" i="23"/>
  <c r="L196" i="23"/>
  <c r="J196" i="23"/>
  <c r="K195" i="23"/>
  <c r="L194" i="23"/>
  <c r="J194" i="23"/>
  <c r="K193" i="23"/>
  <c r="L192" i="23"/>
  <c r="J192" i="23"/>
  <c r="K191" i="23"/>
  <c r="L190" i="23"/>
  <c r="J190" i="23"/>
  <c r="K189" i="23"/>
  <c r="L188" i="23"/>
  <c r="J188" i="23"/>
  <c r="K187" i="23"/>
  <c r="L186" i="23"/>
  <c r="J186" i="23"/>
  <c r="K185" i="23"/>
  <c r="L184" i="23"/>
  <c r="J184" i="23"/>
  <c r="K183" i="23"/>
  <c r="L182" i="23"/>
  <c r="J182" i="23"/>
  <c r="K181" i="23"/>
  <c r="L180" i="23"/>
  <c r="J180" i="23"/>
  <c r="C36" i="23"/>
  <c r="E36" i="23"/>
  <c r="L37" i="23"/>
  <c r="C38" i="23"/>
  <c r="E38" i="23"/>
  <c r="L39" i="23"/>
  <c r="C40" i="23"/>
  <c r="K40" i="23"/>
  <c r="B41" i="23"/>
  <c r="D41" i="23"/>
  <c r="F41" i="23"/>
  <c r="J41" i="23"/>
  <c r="C42" i="23"/>
  <c r="E42" i="23"/>
  <c r="L43" i="23"/>
  <c r="E44" i="23"/>
  <c r="L45" i="23"/>
  <c r="K46" i="23"/>
  <c r="B47" i="23"/>
  <c r="D47" i="23"/>
  <c r="F47" i="23"/>
  <c r="J47" i="23"/>
  <c r="C48" i="23"/>
  <c r="E48" i="23"/>
  <c r="L49" i="23"/>
  <c r="E50" i="23"/>
  <c r="L51" i="23"/>
  <c r="C52" i="23"/>
  <c r="E52" i="23"/>
  <c r="K52" i="23"/>
  <c r="B53" i="23"/>
  <c r="D53" i="23"/>
  <c r="F53" i="23"/>
  <c r="J53" i="23"/>
  <c r="L55" i="23"/>
  <c r="E56" i="23"/>
  <c r="L57" i="23"/>
  <c r="K58" i="23"/>
  <c r="B59" i="23"/>
  <c r="D59" i="23"/>
  <c r="F59" i="23"/>
  <c r="J59" i="23"/>
  <c r="C60" i="23"/>
  <c r="K60" i="23"/>
  <c r="B61" i="23"/>
  <c r="D61" i="23"/>
  <c r="F61" i="23"/>
  <c r="J61" i="23"/>
  <c r="C62" i="23"/>
  <c r="K62" i="23"/>
  <c r="B63" i="23"/>
  <c r="D63" i="23"/>
  <c r="F63" i="23"/>
  <c r="J63" i="23"/>
  <c r="E64" i="23"/>
  <c r="L65" i="23"/>
  <c r="C66" i="23"/>
  <c r="E66" i="23"/>
  <c r="J67" i="23"/>
  <c r="C68" i="23"/>
  <c r="E68" i="23"/>
  <c r="L69" i="23"/>
  <c r="C70" i="23"/>
  <c r="E70" i="23"/>
  <c r="J71" i="23"/>
  <c r="C72" i="23"/>
  <c r="E72" i="23"/>
  <c r="L73" i="23"/>
  <c r="C74" i="23"/>
  <c r="K74" i="23"/>
  <c r="B75" i="23"/>
  <c r="D75" i="23"/>
  <c r="F75" i="23"/>
  <c r="J75" i="23"/>
  <c r="C76" i="23"/>
  <c r="E76" i="23"/>
  <c r="K76" i="23"/>
  <c r="B77" i="23"/>
  <c r="D77" i="23"/>
  <c r="F77" i="23"/>
  <c r="J77" i="23"/>
  <c r="C78" i="23"/>
  <c r="K78" i="23"/>
  <c r="B79" i="23"/>
  <c r="D79" i="23"/>
  <c r="F79" i="23"/>
  <c r="L79" i="23"/>
  <c r="C80" i="23"/>
  <c r="E80" i="23"/>
  <c r="L81" i="23"/>
  <c r="E82" i="23"/>
  <c r="L83" i="23"/>
  <c r="E84" i="23"/>
  <c r="L85" i="23"/>
  <c r="E86" i="23"/>
  <c r="L87" i="23"/>
  <c r="K88" i="23"/>
  <c r="B89" i="23"/>
  <c r="D89" i="23"/>
  <c r="F89" i="23"/>
  <c r="L89" i="23"/>
  <c r="K90" i="23"/>
  <c r="B91" i="23"/>
  <c r="D91" i="23"/>
  <c r="F91" i="23"/>
  <c r="J91" i="23"/>
  <c r="C92" i="23"/>
  <c r="K92" i="23"/>
  <c r="B93" i="23"/>
  <c r="D93" i="23"/>
  <c r="F93" i="23"/>
  <c r="J93" i="23"/>
  <c r="C94" i="23"/>
  <c r="E94" i="23"/>
  <c r="L95" i="23"/>
  <c r="C96" i="23"/>
  <c r="E96" i="23"/>
  <c r="L97" i="23"/>
  <c r="C98" i="23"/>
  <c r="E98" i="23"/>
  <c r="K98" i="23"/>
  <c r="B99" i="23"/>
  <c r="D99" i="23"/>
  <c r="F99" i="23"/>
  <c r="J99" i="23"/>
  <c r="K100" i="23"/>
  <c r="B101" i="23"/>
  <c r="D101" i="23"/>
  <c r="F101" i="23"/>
  <c r="J101" i="23"/>
  <c r="C102" i="23"/>
  <c r="E102" i="23"/>
  <c r="J103" i="23"/>
  <c r="C104" i="23"/>
  <c r="E104" i="23"/>
  <c r="L105" i="23"/>
  <c r="E106" i="23"/>
  <c r="L107" i="23"/>
  <c r="E108" i="23"/>
  <c r="L109" i="23"/>
  <c r="C110" i="23"/>
  <c r="K110" i="23"/>
  <c r="B111" i="23"/>
  <c r="D111" i="23"/>
  <c r="F111" i="23"/>
  <c r="J111" i="23"/>
  <c r="C112" i="23"/>
  <c r="K112" i="23"/>
  <c r="B113" i="23"/>
  <c r="D113" i="23"/>
  <c r="F113" i="23"/>
  <c r="J113" i="23"/>
  <c r="K114" i="23"/>
  <c r="B115" i="23"/>
  <c r="D115" i="23"/>
  <c r="F115" i="23"/>
  <c r="J115" i="23"/>
  <c r="E116" i="23"/>
  <c r="K116" i="23"/>
  <c r="B117" i="23"/>
  <c r="D117" i="23"/>
  <c r="F117" i="23"/>
  <c r="J117" i="23"/>
  <c r="L119" i="23"/>
  <c r="C120" i="23"/>
  <c r="E120" i="23"/>
  <c r="L121" i="23"/>
  <c r="K122" i="23"/>
  <c r="B123" i="23"/>
  <c r="D123" i="23"/>
  <c r="F123" i="23"/>
  <c r="J123" i="23"/>
  <c r="C124" i="23"/>
  <c r="E124" i="23"/>
  <c r="K124" i="23"/>
  <c r="L125" i="23"/>
  <c r="C126" i="23"/>
  <c r="K126" i="23"/>
  <c r="L127" i="23"/>
  <c r="E128" i="23"/>
  <c r="K128" i="23"/>
  <c r="B129" i="23"/>
  <c r="D129" i="23"/>
  <c r="F129" i="23"/>
  <c r="J129" i="23"/>
  <c r="C130" i="23"/>
  <c r="K130" i="23"/>
  <c r="B131" i="23"/>
  <c r="D131" i="23"/>
  <c r="F131" i="23"/>
  <c r="J131" i="23"/>
  <c r="E132" i="23"/>
  <c r="K132" i="23"/>
  <c r="B133" i="23"/>
  <c r="D133" i="23"/>
  <c r="F133" i="23"/>
  <c r="L133" i="23"/>
  <c r="E134" i="23"/>
  <c r="K136" i="23"/>
  <c r="B137" i="23"/>
  <c r="D137" i="23"/>
  <c r="F137" i="23"/>
  <c r="J137" i="23"/>
  <c r="C138" i="23"/>
  <c r="E138" i="23"/>
  <c r="L139" i="23"/>
  <c r="K140" i="23"/>
  <c r="B141" i="23"/>
  <c r="D141" i="23"/>
  <c r="F141" i="23"/>
  <c r="J141" i="23"/>
  <c r="C142" i="23"/>
  <c r="E142" i="23"/>
  <c r="J143" i="23"/>
  <c r="C144" i="23"/>
  <c r="E144" i="23"/>
  <c r="L145" i="23"/>
  <c r="C146" i="23"/>
  <c r="E146" i="23"/>
  <c r="L147" i="23"/>
  <c r="C148" i="23"/>
  <c r="E148" i="23"/>
  <c r="L149" i="23"/>
  <c r="C150" i="23"/>
  <c r="E150" i="23"/>
  <c r="K150" i="23"/>
  <c r="B151" i="23"/>
  <c r="D151" i="23"/>
  <c r="F151" i="23"/>
  <c r="J151" i="23"/>
  <c r="K152" i="23"/>
  <c r="B153" i="23"/>
  <c r="D153" i="23"/>
  <c r="F153" i="23"/>
  <c r="F157" i="23"/>
  <c r="I9" i="11"/>
  <c r="H9" i="11"/>
  <c r="I283" i="23"/>
  <c r="G283" i="23"/>
  <c r="H282" i="23"/>
  <c r="I281" i="23"/>
  <c r="G281" i="23"/>
  <c r="H280" i="23"/>
  <c r="I279" i="23"/>
  <c r="G279" i="23"/>
  <c r="H278" i="23"/>
  <c r="I277" i="23"/>
  <c r="G277" i="23"/>
  <c r="H276" i="23"/>
  <c r="I275" i="23"/>
  <c r="G275" i="23"/>
  <c r="H274" i="23"/>
  <c r="I273" i="23"/>
  <c r="G273" i="23"/>
  <c r="H272" i="23"/>
  <c r="I271" i="23"/>
  <c r="G271" i="23"/>
  <c r="H270" i="23"/>
  <c r="I269" i="23"/>
  <c r="G269" i="23"/>
  <c r="H268" i="23"/>
  <c r="I267" i="23"/>
  <c r="G267" i="23"/>
  <c r="H266" i="23"/>
  <c r="I265" i="23"/>
  <c r="G265" i="23"/>
  <c r="H264" i="23"/>
  <c r="I263" i="23"/>
  <c r="G263" i="23"/>
  <c r="H262" i="23"/>
  <c r="I261" i="23"/>
  <c r="G261" i="23"/>
  <c r="H260" i="23"/>
  <c r="I259" i="23"/>
  <c r="G259" i="23"/>
  <c r="H258" i="23"/>
  <c r="I257" i="23"/>
  <c r="G257" i="23"/>
  <c r="H256" i="23"/>
  <c r="I255" i="23"/>
  <c r="G255" i="23"/>
  <c r="H254" i="23"/>
  <c r="I253" i="23"/>
  <c r="G253" i="23"/>
  <c r="H252" i="23"/>
  <c r="I251" i="23"/>
  <c r="G251" i="23"/>
  <c r="H250" i="23"/>
  <c r="I249" i="23"/>
  <c r="G249" i="23"/>
  <c r="H248" i="23"/>
  <c r="I247" i="23"/>
  <c r="G247" i="23"/>
  <c r="H246" i="23"/>
  <c r="I245" i="23"/>
  <c r="G245" i="23"/>
  <c r="H244" i="23"/>
  <c r="I243" i="23"/>
  <c r="G243" i="23"/>
  <c r="H242" i="23"/>
  <c r="I241" i="23"/>
  <c r="G241" i="23"/>
  <c r="H240" i="23"/>
  <c r="I239" i="23"/>
  <c r="G239" i="23"/>
  <c r="H238" i="23"/>
  <c r="I237" i="23"/>
  <c r="G237" i="23"/>
  <c r="H236" i="23"/>
  <c r="I235" i="23"/>
  <c r="G235" i="23"/>
  <c r="H234" i="23"/>
  <c r="I233" i="23"/>
  <c r="G233" i="23"/>
  <c r="H232" i="23"/>
  <c r="I231" i="23"/>
  <c r="G231" i="23"/>
  <c r="H230" i="23"/>
  <c r="I229" i="23"/>
  <c r="G229" i="23"/>
  <c r="H228" i="23"/>
  <c r="I227" i="23"/>
  <c r="G227" i="23"/>
  <c r="H226" i="23"/>
  <c r="I225" i="23"/>
  <c r="G225" i="23"/>
  <c r="H224" i="23"/>
  <c r="I223" i="23"/>
  <c r="G223" i="23"/>
  <c r="H222" i="23"/>
  <c r="I221" i="23"/>
  <c r="G221" i="23"/>
  <c r="H220" i="23"/>
  <c r="I219" i="23"/>
  <c r="G219" i="23"/>
  <c r="H218" i="23"/>
  <c r="I217" i="23"/>
  <c r="G217" i="23"/>
  <c r="H216" i="23"/>
  <c r="I215" i="23"/>
  <c r="G215" i="23"/>
  <c r="H214" i="23"/>
  <c r="I213" i="23"/>
  <c r="G213" i="23"/>
  <c r="H212" i="23"/>
  <c r="I211" i="23"/>
  <c r="G211" i="23"/>
  <c r="H210" i="23"/>
  <c r="I209" i="23"/>
  <c r="G209" i="23"/>
  <c r="H208" i="23"/>
  <c r="I207" i="23"/>
  <c r="G207" i="23"/>
  <c r="H206" i="23"/>
  <c r="I205" i="23"/>
  <c r="G205" i="23"/>
  <c r="H204" i="23"/>
  <c r="I203" i="23"/>
  <c r="G203" i="23"/>
  <c r="H202" i="23"/>
  <c r="I201" i="23"/>
  <c r="G201" i="23"/>
  <c r="H200" i="23"/>
  <c r="I199" i="23"/>
  <c r="G199" i="23"/>
  <c r="H198" i="23"/>
  <c r="I197" i="23"/>
  <c r="G197" i="23"/>
  <c r="H196" i="23"/>
  <c r="I195" i="23"/>
  <c r="G195" i="23"/>
  <c r="H194" i="23"/>
  <c r="I193" i="23"/>
  <c r="G193" i="23"/>
  <c r="H192" i="23"/>
  <c r="I191" i="23"/>
  <c r="G191" i="23"/>
  <c r="H190" i="23"/>
  <c r="I189" i="23"/>
  <c r="G189" i="23"/>
  <c r="H188" i="23"/>
  <c r="I187" i="23"/>
  <c r="G187" i="23"/>
  <c r="H186" i="23"/>
  <c r="I185" i="23"/>
  <c r="G185" i="23"/>
  <c r="H184" i="23"/>
  <c r="I183" i="23"/>
  <c r="G183" i="23"/>
  <c r="H182" i="23"/>
  <c r="I181" i="23"/>
  <c r="G181" i="23"/>
  <c r="B36" i="23"/>
  <c r="D36" i="23"/>
  <c r="F36" i="23"/>
  <c r="H36" i="23"/>
  <c r="J36" i="23"/>
  <c r="L36" i="23"/>
  <c r="C37" i="23"/>
  <c r="E37" i="23"/>
  <c r="G37" i="23"/>
  <c r="I37" i="23"/>
  <c r="K37" i="23"/>
  <c r="B38" i="23"/>
  <c r="D38" i="23"/>
  <c r="F38" i="23"/>
  <c r="H38" i="23"/>
  <c r="J38" i="23"/>
  <c r="L38" i="23"/>
  <c r="C39" i="23"/>
  <c r="E39" i="23"/>
  <c r="G39" i="23"/>
  <c r="I39" i="23"/>
  <c r="K39" i="23"/>
  <c r="B40" i="23"/>
  <c r="D40" i="23"/>
  <c r="F40" i="23"/>
  <c r="H40" i="23"/>
  <c r="J40" i="23"/>
  <c r="L40" i="23"/>
  <c r="C41" i="23"/>
  <c r="E41" i="23"/>
  <c r="G41" i="23"/>
  <c r="I41" i="23"/>
  <c r="K41" i="23"/>
  <c r="B42" i="23"/>
  <c r="D42" i="23"/>
  <c r="F42" i="23"/>
  <c r="H42" i="23"/>
  <c r="J42" i="23"/>
  <c r="L42" i="23"/>
  <c r="C43" i="23"/>
  <c r="E43" i="23"/>
  <c r="G43" i="23"/>
  <c r="I43" i="23"/>
  <c r="K43" i="23"/>
  <c r="B44" i="23"/>
  <c r="D44" i="23"/>
  <c r="F44" i="23"/>
  <c r="H44" i="23"/>
  <c r="J44" i="23"/>
  <c r="L44" i="23"/>
  <c r="C45" i="23"/>
  <c r="E45" i="23"/>
  <c r="G45" i="23"/>
  <c r="I45" i="23"/>
  <c r="K45" i="23"/>
  <c r="B46" i="23"/>
  <c r="D46" i="23"/>
  <c r="F46" i="23"/>
  <c r="H46" i="23"/>
  <c r="J46" i="23"/>
  <c r="L46" i="23"/>
  <c r="C47" i="23"/>
  <c r="E47" i="23"/>
  <c r="G47" i="23"/>
  <c r="I47" i="23"/>
  <c r="K47" i="23"/>
  <c r="B48" i="23"/>
  <c r="D48" i="23"/>
  <c r="F48" i="23"/>
  <c r="H48" i="23"/>
  <c r="J48" i="23"/>
  <c r="L48" i="23"/>
  <c r="C49" i="23"/>
  <c r="E49" i="23"/>
  <c r="G49" i="23"/>
  <c r="I49" i="23"/>
  <c r="K49" i="23"/>
  <c r="B50" i="23"/>
  <c r="D50" i="23"/>
  <c r="F50" i="23"/>
  <c r="H50" i="23"/>
  <c r="J50" i="23"/>
  <c r="L50" i="23"/>
  <c r="C51" i="23"/>
  <c r="E51" i="23"/>
  <c r="G51" i="23"/>
  <c r="I51" i="23"/>
  <c r="K51" i="23"/>
  <c r="B52" i="23"/>
  <c r="D52" i="23"/>
  <c r="F52" i="23"/>
  <c r="H52" i="23"/>
  <c r="J52" i="23"/>
  <c r="L52" i="23"/>
  <c r="C53" i="23"/>
  <c r="E53" i="23"/>
  <c r="G53" i="23"/>
  <c r="I53" i="23"/>
  <c r="K53" i="23"/>
  <c r="B54" i="23"/>
  <c r="D54" i="23"/>
  <c r="F54" i="23"/>
  <c r="H54" i="23"/>
  <c r="J54" i="23"/>
  <c r="L54" i="23"/>
  <c r="C55" i="23"/>
  <c r="E55" i="23"/>
  <c r="G55" i="23"/>
  <c r="I55" i="23"/>
  <c r="K55" i="23"/>
  <c r="B56" i="23"/>
  <c r="D56" i="23"/>
  <c r="F56" i="23"/>
  <c r="H56" i="23"/>
  <c r="J56" i="23"/>
  <c r="L56" i="23"/>
  <c r="C57" i="23"/>
  <c r="E57" i="23"/>
  <c r="G57" i="23"/>
  <c r="I57" i="23"/>
  <c r="K57" i="23"/>
  <c r="B58" i="23"/>
  <c r="D58" i="23"/>
  <c r="F58" i="23"/>
  <c r="H58" i="23"/>
  <c r="J58" i="23"/>
  <c r="L58" i="23"/>
  <c r="C59" i="23"/>
  <c r="E59" i="23"/>
  <c r="G59" i="23"/>
  <c r="I59" i="23"/>
  <c r="K59" i="23"/>
  <c r="B60" i="23"/>
  <c r="D60" i="23"/>
  <c r="F60" i="23"/>
  <c r="H60" i="23"/>
  <c r="J60" i="23"/>
  <c r="L60" i="23"/>
  <c r="C61" i="23"/>
  <c r="E61" i="23"/>
  <c r="G61" i="23"/>
  <c r="I61" i="23"/>
  <c r="K61" i="23"/>
  <c r="B62" i="23"/>
  <c r="D62" i="23"/>
  <c r="F62" i="23"/>
  <c r="H62" i="23"/>
  <c r="J62" i="23"/>
  <c r="L62" i="23"/>
  <c r="C63" i="23"/>
  <c r="E63" i="23"/>
  <c r="G63" i="23"/>
  <c r="I63" i="23"/>
  <c r="K63" i="23"/>
  <c r="B64" i="23"/>
  <c r="D64" i="23"/>
  <c r="F64" i="23"/>
  <c r="H64" i="23"/>
  <c r="J64" i="23"/>
  <c r="L64" i="23"/>
  <c r="C65" i="23"/>
  <c r="E65" i="23"/>
  <c r="G65" i="23"/>
  <c r="I65" i="23"/>
  <c r="K65" i="23"/>
  <c r="B66" i="23"/>
  <c r="D66" i="23"/>
  <c r="F66" i="23"/>
  <c r="H66" i="23"/>
  <c r="J66" i="23"/>
  <c r="L66" i="23"/>
  <c r="C67" i="23"/>
  <c r="E67" i="23"/>
  <c r="G67" i="23"/>
  <c r="I67" i="23"/>
  <c r="K67" i="23"/>
  <c r="B68" i="23"/>
  <c r="D68" i="23"/>
  <c r="F68" i="23"/>
  <c r="H68" i="23"/>
  <c r="J68" i="23"/>
  <c r="L68" i="23"/>
  <c r="C69" i="23"/>
  <c r="E69" i="23"/>
  <c r="G69" i="23"/>
  <c r="I69" i="23"/>
  <c r="K69" i="23"/>
  <c r="B70" i="23"/>
  <c r="D70" i="23"/>
  <c r="F70" i="23"/>
  <c r="H70" i="23"/>
  <c r="J70" i="23"/>
  <c r="L70" i="23"/>
  <c r="C71" i="23"/>
  <c r="E71" i="23"/>
  <c r="G71" i="23"/>
  <c r="I71" i="23"/>
  <c r="K71" i="23"/>
  <c r="B72" i="23"/>
  <c r="D72" i="23"/>
  <c r="F72" i="23"/>
  <c r="H72" i="23"/>
  <c r="J72" i="23"/>
  <c r="L72" i="23"/>
  <c r="C73" i="23"/>
  <c r="E73" i="23"/>
  <c r="G73" i="23"/>
  <c r="I73" i="23"/>
  <c r="K73" i="23"/>
  <c r="B74" i="23"/>
  <c r="D74" i="23"/>
  <c r="F74" i="23"/>
  <c r="H74" i="23"/>
  <c r="J74" i="23"/>
  <c r="L74" i="23"/>
  <c r="C75" i="23"/>
  <c r="E75" i="23"/>
  <c r="G75" i="23"/>
  <c r="I75" i="23"/>
  <c r="K75" i="23"/>
  <c r="B76" i="23"/>
  <c r="D76" i="23"/>
  <c r="F76" i="23"/>
  <c r="H76" i="23"/>
  <c r="J76" i="23"/>
  <c r="L76" i="23"/>
  <c r="C77" i="23"/>
  <c r="E77" i="23"/>
  <c r="G77" i="23"/>
  <c r="I77" i="23"/>
  <c r="K77" i="23"/>
  <c r="B78" i="23"/>
  <c r="D78" i="23"/>
  <c r="F78" i="23"/>
  <c r="H78" i="23"/>
  <c r="J78" i="23"/>
  <c r="L78" i="23"/>
  <c r="C79" i="23"/>
  <c r="E79" i="23"/>
  <c r="G79" i="23"/>
  <c r="I79" i="23"/>
  <c r="K79" i="23"/>
  <c r="B80" i="23"/>
  <c r="D80" i="23"/>
  <c r="F80" i="23"/>
  <c r="H80" i="23"/>
  <c r="J80" i="23"/>
  <c r="L80" i="23"/>
  <c r="C81" i="23"/>
  <c r="E81" i="23"/>
  <c r="G81" i="23"/>
  <c r="I81" i="23"/>
  <c r="K81" i="23"/>
  <c r="B82" i="23"/>
  <c r="D82" i="23"/>
  <c r="F82" i="23"/>
  <c r="H82" i="23"/>
  <c r="J82" i="23"/>
  <c r="L82" i="23"/>
  <c r="C83" i="23"/>
  <c r="E83" i="23"/>
  <c r="G83" i="23"/>
  <c r="I83" i="23"/>
  <c r="K83" i="23"/>
  <c r="B84" i="23"/>
  <c r="D84" i="23"/>
  <c r="F84" i="23"/>
  <c r="H84" i="23"/>
  <c r="J84" i="23"/>
  <c r="L84" i="23"/>
  <c r="C85" i="23"/>
  <c r="E85" i="23"/>
  <c r="G85" i="23"/>
  <c r="I85" i="23"/>
  <c r="K85" i="23"/>
  <c r="B86" i="23"/>
  <c r="D86" i="23"/>
  <c r="F86" i="23"/>
  <c r="H86" i="23"/>
  <c r="J86" i="23"/>
  <c r="L86" i="23"/>
  <c r="C87" i="23"/>
  <c r="E87" i="23"/>
  <c r="G87" i="23"/>
  <c r="I87" i="23"/>
  <c r="K87" i="23"/>
  <c r="B88" i="23"/>
  <c r="D88" i="23"/>
  <c r="F88" i="23"/>
  <c r="H88" i="23"/>
  <c r="J88" i="23"/>
  <c r="L88" i="23"/>
  <c r="C89" i="23"/>
  <c r="E89" i="23"/>
  <c r="G89" i="23"/>
  <c r="I89" i="23"/>
  <c r="K89" i="23"/>
  <c r="B90" i="23"/>
  <c r="D90" i="23"/>
  <c r="F90" i="23"/>
  <c r="H90" i="23"/>
  <c r="J90" i="23"/>
  <c r="L90" i="23"/>
  <c r="C91" i="23"/>
  <c r="E91" i="23"/>
  <c r="G91" i="23"/>
  <c r="I91" i="23"/>
  <c r="K91" i="23"/>
  <c r="B92" i="23"/>
  <c r="D92" i="23"/>
  <c r="F92" i="23"/>
  <c r="H92" i="23"/>
  <c r="J92" i="23"/>
  <c r="L92" i="23"/>
  <c r="C93" i="23"/>
  <c r="E93" i="23"/>
  <c r="G93" i="23"/>
  <c r="I93" i="23"/>
  <c r="K93" i="23"/>
  <c r="B94" i="23"/>
  <c r="D94" i="23"/>
  <c r="F94" i="23"/>
  <c r="H94" i="23"/>
  <c r="J94" i="23"/>
  <c r="L94" i="23"/>
  <c r="C95" i="23"/>
  <c r="E95" i="23"/>
  <c r="G95" i="23"/>
  <c r="I95" i="23"/>
  <c r="K95" i="23"/>
  <c r="B96" i="23"/>
  <c r="D96" i="23"/>
  <c r="F96" i="23"/>
  <c r="H96" i="23"/>
  <c r="J96" i="23"/>
  <c r="L96" i="23"/>
  <c r="C97" i="23"/>
  <c r="E97" i="23"/>
  <c r="G97" i="23"/>
  <c r="I97" i="23"/>
  <c r="K97" i="23"/>
  <c r="B98" i="23"/>
  <c r="D98" i="23"/>
  <c r="F98" i="23"/>
  <c r="H98" i="23"/>
  <c r="J98" i="23"/>
  <c r="L98" i="23"/>
  <c r="C99" i="23"/>
  <c r="E99" i="23"/>
  <c r="G99" i="23"/>
  <c r="I99" i="23"/>
  <c r="K99" i="23"/>
  <c r="B100" i="23"/>
  <c r="D100" i="23"/>
  <c r="F100" i="23"/>
  <c r="H100" i="23"/>
  <c r="J100" i="23"/>
  <c r="L100" i="23"/>
  <c r="C101" i="23"/>
  <c r="E101" i="23"/>
  <c r="G101" i="23"/>
  <c r="I101" i="23"/>
  <c r="K101" i="23"/>
  <c r="B102" i="23"/>
  <c r="D102" i="23"/>
  <c r="F102" i="23"/>
  <c r="H102" i="23"/>
  <c r="J102" i="23"/>
  <c r="L102" i="23"/>
  <c r="C103" i="23"/>
  <c r="E103" i="23"/>
  <c r="G103" i="23"/>
  <c r="I103" i="23"/>
  <c r="K103" i="23"/>
  <c r="B104" i="23"/>
  <c r="D104" i="23"/>
  <c r="F104" i="23"/>
  <c r="H104" i="23"/>
  <c r="J104" i="23"/>
  <c r="L104" i="23"/>
  <c r="C105" i="23"/>
  <c r="E105" i="23"/>
  <c r="G105" i="23"/>
  <c r="I105" i="23"/>
  <c r="K105" i="23"/>
  <c r="B106" i="23"/>
  <c r="D106" i="23"/>
  <c r="F106" i="23"/>
  <c r="H106" i="23"/>
  <c r="J106" i="23"/>
  <c r="L106" i="23"/>
  <c r="C107" i="23"/>
  <c r="E107" i="23"/>
  <c r="G107" i="23"/>
  <c r="I107" i="23"/>
  <c r="K107" i="23"/>
  <c r="B108" i="23"/>
  <c r="D108" i="23"/>
  <c r="F108" i="23"/>
  <c r="H108" i="23"/>
  <c r="J108" i="23"/>
  <c r="L108" i="23"/>
  <c r="C109" i="23"/>
  <c r="E109" i="23"/>
  <c r="G109" i="23"/>
  <c r="I109" i="23"/>
  <c r="K109" i="23"/>
  <c r="B110" i="23"/>
  <c r="D110" i="23"/>
  <c r="F110" i="23"/>
  <c r="H110" i="23"/>
  <c r="J110" i="23"/>
  <c r="L110" i="23"/>
  <c r="C111" i="23"/>
  <c r="E111" i="23"/>
  <c r="G111" i="23"/>
  <c r="I111" i="23"/>
  <c r="K111" i="23"/>
  <c r="B112" i="23"/>
  <c r="D112" i="23"/>
  <c r="F112" i="23"/>
  <c r="H112" i="23"/>
  <c r="J112" i="23"/>
  <c r="L112" i="23"/>
  <c r="C113" i="23"/>
  <c r="E113" i="23"/>
  <c r="G113" i="23"/>
  <c r="I113" i="23"/>
  <c r="K113" i="23"/>
  <c r="B114" i="23"/>
  <c r="D114" i="23"/>
  <c r="F114" i="23"/>
  <c r="H114" i="23"/>
  <c r="J114" i="23"/>
  <c r="L114" i="23"/>
  <c r="C115" i="23"/>
  <c r="E115" i="23"/>
  <c r="G115" i="23"/>
  <c r="I115" i="23"/>
  <c r="K115" i="23"/>
  <c r="B116" i="23"/>
  <c r="D116" i="23"/>
  <c r="F116" i="23"/>
  <c r="H116" i="23"/>
  <c r="J116" i="23"/>
  <c r="L116" i="23"/>
  <c r="C117" i="23"/>
  <c r="E117" i="23"/>
  <c r="G117" i="23"/>
  <c r="I117" i="23"/>
  <c r="K117" i="23"/>
  <c r="B118" i="23"/>
  <c r="D118" i="23"/>
  <c r="F118" i="23"/>
  <c r="H118" i="23"/>
  <c r="J118" i="23"/>
  <c r="L118" i="23"/>
  <c r="C119" i="23"/>
  <c r="E119" i="23"/>
  <c r="G119" i="23"/>
  <c r="I119" i="23"/>
  <c r="K119" i="23"/>
  <c r="B120" i="23"/>
  <c r="D120" i="23"/>
  <c r="F120" i="23"/>
  <c r="H120" i="23"/>
  <c r="J120" i="23"/>
  <c r="L120" i="23"/>
  <c r="C121" i="23"/>
  <c r="E121" i="23"/>
  <c r="G121" i="23"/>
  <c r="I121" i="23"/>
  <c r="K121" i="23"/>
  <c r="B122" i="23"/>
  <c r="D122" i="23"/>
  <c r="F122" i="23"/>
  <c r="H122" i="23"/>
  <c r="J122" i="23"/>
  <c r="L122" i="23"/>
  <c r="C123" i="23"/>
  <c r="E123" i="23"/>
  <c r="G123" i="23"/>
  <c r="I123" i="23"/>
  <c r="K123" i="23"/>
  <c r="B124" i="23"/>
  <c r="D124" i="23"/>
  <c r="F124" i="23"/>
  <c r="H124" i="23"/>
  <c r="J124" i="23"/>
  <c r="L124" i="23"/>
  <c r="C125" i="23"/>
  <c r="E125" i="23"/>
  <c r="G125" i="23"/>
  <c r="I125" i="23"/>
  <c r="K125" i="23"/>
  <c r="B126" i="23"/>
  <c r="D126" i="23"/>
  <c r="F126" i="23"/>
  <c r="H126" i="23"/>
  <c r="J126" i="23"/>
  <c r="L126" i="23"/>
  <c r="C127" i="23"/>
  <c r="E127" i="23"/>
  <c r="G127" i="23"/>
  <c r="I127" i="23"/>
  <c r="K127" i="23"/>
  <c r="B128" i="23"/>
  <c r="D128" i="23"/>
  <c r="F128" i="23"/>
  <c r="H128" i="23"/>
  <c r="J128" i="23"/>
  <c r="L128" i="23"/>
  <c r="C129" i="23"/>
  <c r="E129" i="23"/>
  <c r="G129" i="23"/>
  <c r="I129" i="23"/>
  <c r="K129" i="23"/>
  <c r="B130" i="23"/>
  <c r="D130" i="23"/>
  <c r="F130" i="23"/>
  <c r="H130" i="23"/>
  <c r="J130" i="23"/>
  <c r="L130" i="23"/>
  <c r="C131" i="23"/>
  <c r="E131" i="23"/>
  <c r="G131" i="23"/>
  <c r="I131" i="23"/>
  <c r="K131" i="23"/>
  <c r="B132" i="23"/>
  <c r="D132" i="23"/>
  <c r="F132" i="23"/>
  <c r="H132" i="23"/>
  <c r="J132" i="23"/>
  <c r="L132" i="23"/>
  <c r="C133" i="23"/>
  <c r="E133" i="23"/>
  <c r="G133" i="23"/>
  <c r="I133" i="23"/>
  <c r="K133" i="23"/>
  <c r="B134" i="23"/>
  <c r="D134" i="23"/>
  <c r="F134" i="23"/>
  <c r="H134" i="23"/>
  <c r="J134" i="23"/>
  <c r="L134" i="23"/>
  <c r="C135" i="23"/>
  <c r="E135" i="23"/>
  <c r="G135" i="23"/>
  <c r="I135" i="23"/>
  <c r="K135" i="23"/>
  <c r="B136" i="23"/>
  <c r="D136" i="23"/>
  <c r="F136" i="23"/>
  <c r="H136" i="23"/>
  <c r="J136" i="23"/>
  <c r="L136" i="23"/>
  <c r="C137" i="23"/>
  <c r="E137" i="23"/>
  <c r="G137" i="23"/>
  <c r="I137" i="23"/>
  <c r="K137" i="23"/>
  <c r="B138" i="23"/>
  <c r="D138" i="23"/>
  <c r="F138" i="23"/>
  <c r="H138" i="23"/>
  <c r="J138" i="23"/>
  <c r="L138" i="23"/>
  <c r="C139" i="23"/>
  <c r="E139" i="23"/>
  <c r="G139" i="23"/>
  <c r="I139" i="23"/>
  <c r="K139" i="23"/>
  <c r="B140" i="23"/>
  <c r="D140" i="23"/>
  <c r="F140" i="23"/>
  <c r="H140" i="23"/>
  <c r="J140" i="23"/>
  <c r="L140" i="23"/>
  <c r="C141" i="23"/>
  <c r="E141" i="23"/>
  <c r="G141" i="23"/>
  <c r="I141" i="23"/>
  <c r="K141" i="23"/>
  <c r="B142" i="23"/>
  <c r="D142" i="23"/>
  <c r="F142" i="23"/>
  <c r="H142" i="23"/>
  <c r="J142" i="23"/>
  <c r="L142" i="23"/>
  <c r="C143" i="23"/>
  <c r="E143" i="23"/>
  <c r="G143" i="23"/>
  <c r="I143" i="23"/>
  <c r="K143" i="23"/>
  <c r="B144" i="23"/>
  <c r="D144" i="23"/>
  <c r="F144" i="23"/>
  <c r="H144" i="23"/>
  <c r="J144" i="23"/>
  <c r="L144" i="23"/>
  <c r="C145" i="23"/>
  <c r="E145" i="23"/>
  <c r="G145" i="23"/>
  <c r="I145" i="23"/>
  <c r="K145" i="23"/>
  <c r="B146" i="23"/>
  <c r="D146" i="23"/>
  <c r="F146" i="23"/>
  <c r="H146" i="23"/>
  <c r="J146" i="23"/>
  <c r="L146" i="23"/>
  <c r="C147" i="23"/>
  <c r="E147" i="23"/>
  <c r="G147" i="23"/>
  <c r="I147" i="23"/>
  <c r="K147" i="23"/>
  <c r="B148" i="23"/>
  <c r="D148" i="23"/>
  <c r="F148" i="23"/>
  <c r="H148" i="23"/>
  <c r="J148" i="23"/>
  <c r="L148" i="23"/>
  <c r="C149" i="23"/>
  <c r="E149" i="23"/>
  <c r="G149" i="23"/>
  <c r="I149" i="23"/>
  <c r="K149" i="23"/>
  <c r="B150" i="23"/>
  <c r="D150" i="23"/>
  <c r="F150" i="23"/>
  <c r="H150" i="23"/>
  <c r="J150" i="23"/>
  <c r="L150" i="23"/>
  <c r="C151" i="23"/>
  <c r="E151" i="23"/>
  <c r="G151" i="23"/>
  <c r="I151" i="23"/>
  <c r="K151" i="23"/>
  <c r="B152" i="23"/>
  <c r="D152" i="23"/>
  <c r="F152" i="23"/>
  <c r="H152" i="23"/>
  <c r="J152" i="23"/>
  <c r="L152" i="23"/>
  <c r="C153" i="23"/>
  <c r="E153" i="23"/>
  <c r="G153" i="23"/>
  <c r="I153" i="23"/>
  <c r="K153" i="23"/>
  <c r="B154" i="23"/>
  <c r="D154" i="23"/>
  <c r="F154" i="23"/>
  <c r="H154" i="23"/>
  <c r="J154" i="23"/>
  <c r="L154" i="23"/>
  <c r="C155" i="23"/>
  <c r="E155" i="23"/>
  <c r="G155" i="23"/>
  <c r="I155" i="23"/>
  <c r="K155" i="23"/>
  <c r="B156" i="23"/>
  <c r="D156" i="23"/>
  <c r="F156" i="23"/>
  <c r="H156" i="23"/>
  <c r="J156" i="23"/>
  <c r="L156" i="23"/>
  <c r="C157" i="23"/>
  <c r="E157" i="23"/>
  <c r="G157" i="23"/>
  <c r="I157" i="23"/>
  <c r="K157" i="23"/>
  <c r="B158" i="23"/>
  <c r="D158" i="23"/>
  <c r="F158" i="23"/>
  <c r="H158" i="23"/>
  <c r="J158" i="23"/>
  <c r="L158" i="23"/>
  <c r="C159" i="23"/>
  <c r="E159" i="23"/>
  <c r="G159" i="23"/>
  <c r="I159" i="23"/>
  <c r="K159" i="23"/>
  <c r="B160" i="23"/>
  <c r="D160" i="23"/>
  <c r="F160" i="23"/>
  <c r="H160" i="23"/>
  <c r="J160" i="23"/>
  <c r="L160" i="23"/>
  <c r="C161" i="23"/>
  <c r="E161" i="23"/>
  <c r="G161" i="23"/>
  <c r="I161" i="23"/>
  <c r="K161" i="23"/>
  <c r="B162" i="23"/>
  <c r="D162" i="23"/>
  <c r="F162" i="23"/>
  <c r="H162" i="23"/>
  <c r="J162" i="23"/>
  <c r="L162" i="23"/>
  <c r="C163" i="23"/>
  <c r="E163" i="23"/>
  <c r="G163" i="23"/>
  <c r="I163" i="23"/>
  <c r="K163" i="23"/>
  <c r="B164" i="23"/>
  <c r="D164" i="23"/>
  <c r="F164" i="23"/>
  <c r="H164" i="23"/>
  <c r="J164" i="23"/>
  <c r="L164" i="23"/>
  <c r="C165" i="23"/>
  <c r="E165" i="23"/>
  <c r="G165" i="23"/>
  <c r="I165" i="23"/>
  <c r="K165" i="23"/>
  <c r="B166" i="23"/>
  <c r="D166" i="23"/>
  <c r="F166" i="23"/>
  <c r="H166" i="23"/>
  <c r="J166" i="23"/>
  <c r="L166" i="23"/>
  <c r="C167" i="23"/>
  <c r="E167" i="23"/>
  <c r="G167" i="23"/>
  <c r="I167" i="23"/>
  <c r="K167" i="23"/>
  <c r="B168" i="23"/>
  <c r="D168" i="23"/>
  <c r="F168" i="23"/>
  <c r="H168" i="23"/>
  <c r="J168" i="23"/>
  <c r="L168" i="23"/>
  <c r="C169" i="23"/>
  <c r="E169" i="23"/>
  <c r="G169" i="23"/>
  <c r="I169" i="23"/>
  <c r="K169" i="23"/>
  <c r="B170" i="23"/>
  <c r="D170" i="23"/>
  <c r="F170" i="23"/>
  <c r="H170" i="23"/>
  <c r="J170" i="23"/>
  <c r="L170" i="23"/>
  <c r="C171" i="23"/>
  <c r="E171" i="23"/>
  <c r="G171" i="23"/>
  <c r="I171" i="23"/>
  <c r="K171" i="23"/>
  <c r="B172" i="23"/>
  <c r="D172" i="23"/>
  <c r="F172" i="23"/>
  <c r="H172" i="23"/>
  <c r="J172" i="23"/>
  <c r="L172" i="23"/>
  <c r="C173" i="23"/>
  <c r="E173" i="23"/>
  <c r="G173" i="23"/>
  <c r="I173" i="23"/>
  <c r="K173" i="23"/>
  <c r="B174" i="23"/>
  <c r="D174" i="23"/>
  <c r="F174" i="23"/>
  <c r="H174" i="23"/>
  <c r="J174" i="23"/>
  <c r="L174" i="23"/>
  <c r="C175" i="23"/>
  <c r="E175" i="23"/>
  <c r="G175" i="23"/>
  <c r="I175" i="23"/>
  <c r="K175" i="23"/>
  <c r="B176" i="23"/>
  <c r="D176" i="23"/>
  <c r="F176" i="23"/>
  <c r="H176" i="23"/>
  <c r="J176" i="23"/>
  <c r="L176" i="23"/>
  <c r="C177" i="23"/>
  <c r="E177" i="23"/>
  <c r="G177" i="23"/>
  <c r="I177" i="23"/>
  <c r="K177" i="23"/>
  <c r="B178" i="23"/>
  <c r="D178" i="23"/>
  <c r="F178" i="23"/>
  <c r="H178" i="23"/>
  <c r="J178" i="23"/>
  <c r="L178" i="23"/>
  <c r="C179" i="23"/>
  <c r="E179" i="23"/>
  <c r="G179" i="23"/>
  <c r="I179" i="23"/>
  <c r="K179" i="23"/>
  <c r="B180" i="23"/>
  <c r="D180" i="23"/>
  <c r="F180" i="23"/>
  <c r="H180" i="23"/>
  <c r="K180" i="23"/>
  <c r="D181" i="23"/>
  <c r="H181" i="23"/>
  <c r="L181" i="23"/>
  <c r="E182" i="23"/>
  <c r="I182" i="23"/>
  <c r="B183" i="23"/>
  <c r="F183" i="23"/>
  <c r="J183" i="23"/>
  <c r="C184" i="23"/>
  <c r="G184" i="23"/>
  <c r="K184" i="23"/>
  <c r="D185" i="23"/>
  <c r="H185" i="23"/>
  <c r="L185" i="23"/>
  <c r="E186" i="23"/>
  <c r="I186" i="23"/>
  <c r="B187" i="23"/>
  <c r="F187" i="23"/>
  <c r="J187" i="23"/>
  <c r="C188" i="23"/>
  <c r="G188" i="23"/>
  <c r="K188" i="23"/>
  <c r="D189" i="23"/>
  <c r="H189" i="23"/>
  <c r="L189" i="23"/>
  <c r="E190" i="23"/>
  <c r="I190" i="23"/>
  <c r="B191" i="23"/>
  <c r="F191" i="23"/>
  <c r="J191" i="23"/>
  <c r="C192" i="23"/>
  <c r="G192" i="23"/>
  <c r="K192" i="23"/>
  <c r="D193" i="23"/>
  <c r="H193" i="23"/>
  <c r="L193" i="23"/>
  <c r="E194" i="23"/>
  <c r="I194" i="23"/>
  <c r="B195" i="23"/>
  <c r="F195" i="23"/>
  <c r="J195" i="23"/>
  <c r="C196" i="23"/>
  <c r="G196" i="23"/>
  <c r="K196" i="23"/>
  <c r="D197" i="23"/>
  <c r="H197" i="23"/>
  <c r="L197" i="23"/>
  <c r="E198" i="23"/>
  <c r="I198" i="23"/>
  <c r="B199" i="23"/>
  <c r="F199" i="23"/>
  <c r="J199" i="23"/>
  <c r="C200" i="23"/>
  <c r="G200" i="23"/>
  <c r="K200" i="23"/>
  <c r="D201" i="23"/>
  <c r="H201" i="23"/>
  <c r="L201" i="23"/>
  <c r="E202" i="23"/>
  <c r="I202" i="23"/>
  <c r="B203" i="23"/>
  <c r="F203" i="23"/>
  <c r="J203" i="23"/>
  <c r="C204" i="23"/>
  <c r="G204" i="23"/>
  <c r="K204" i="23"/>
  <c r="D205" i="23"/>
  <c r="H205" i="23"/>
  <c r="L205" i="23"/>
  <c r="E206" i="23"/>
  <c r="I206" i="23"/>
  <c r="B207" i="23"/>
  <c r="F207" i="23"/>
  <c r="J207" i="23"/>
  <c r="C208" i="23"/>
  <c r="G208" i="23"/>
  <c r="K208" i="23"/>
  <c r="D209" i="23"/>
  <c r="H209" i="23"/>
  <c r="L209" i="23"/>
  <c r="E210" i="23"/>
  <c r="I210" i="23"/>
  <c r="B211" i="23"/>
  <c r="F211" i="23"/>
  <c r="J211" i="23"/>
  <c r="C212" i="23"/>
  <c r="G212" i="23"/>
  <c r="K212" i="23"/>
  <c r="D213" i="23"/>
  <c r="H213" i="23"/>
  <c r="L213" i="23"/>
  <c r="E214" i="23"/>
  <c r="I214" i="23"/>
  <c r="B215" i="23"/>
  <c r="F215" i="23"/>
  <c r="J215" i="23"/>
  <c r="C216" i="23"/>
  <c r="G216" i="23"/>
  <c r="K216" i="23"/>
  <c r="D217" i="23"/>
  <c r="H217" i="23"/>
  <c r="L217" i="23"/>
  <c r="E218" i="23"/>
  <c r="I218" i="23"/>
  <c r="B219" i="23"/>
  <c r="F219" i="23"/>
  <c r="J219" i="23"/>
  <c r="C220" i="23"/>
  <c r="G220" i="23"/>
  <c r="K220" i="23"/>
  <c r="D221" i="23"/>
  <c r="H221" i="23"/>
  <c r="L221" i="23"/>
  <c r="E222" i="23"/>
  <c r="I222" i="23"/>
  <c r="B223" i="23"/>
  <c r="F223" i="23"/>
  <c r="J223" i="23"/>
  <c r="C224" i="23"/>
  <c r="G224" i="23"/>
  <c r="K224" i="23"/>
  <c r="D225" i="23"/>
  <c r="H225" i="23"/>
  <c r="L225" i="23"/>
  <c r="E226" i="23"/>
  <c r="I226" i="23"/>
  <c r="B227" i="23"/>
  <c r="F227" i="23"/>
  <c r="J227" i="23"/>
  <c r="C228" i="23"/>
  <c r="G228" i="23"/>
  <c r="K228" i="23"/>
  <c r="D229" i="23"/>
  <c r="H229" i="23"/>
  <c r="L229" i="23"/>
  <c r="E230" i="23"/>
  <c r="I230" i="23"/>
  <c r="B231" i="23"/>
  <c r="F231" i="23"/>
  <c r="J231" i="23"/>
  <c r="C232" i="23"/>
  <c r="G232" i="23"/>
  <c r="K232" i="23"/>
  <c r="D233" i="23"/>
  <c r="H233" i="23"/>
  <c r="L233" i="23"/>
  <c r="E234" i="23"/>
  <c r="I234" i="23"/>
  <c r="B235" i="23"/>
  <c r="F235" i="23"/>
  <c r="J235" i="23"/>
  <c r="C236" i="23"/>
  <c r="G236" i="23"/>
  <c r="K236" i="23"/>
  <c r="D237" i="23"/>
  <c r="H237" i="23"/>
  <c r="L237" i="23"/>
  <c r="E238" i="23"/>
  <c r="I238" i="23"/>
  <c r="B239" i="23"/>
  <c r="F239" i="23"/>
  <c r="J239" i="23"/>
  <c r="C240" i="23"/>
  <c r="G240" i="23"/>
  <c r="K240" i="23"/>
  <c r="D241" i="23"/>
  <c r="H241" i="23"/>
  <c r="L241" i="23"/>
  <c r="E242" i="23"/>
  <c r="I242" i="23"/>
  <c r="B243" i="23"/>
  <c r="F243" i="23"/>
  <c r="J243" i="23"/>
  <c r="C244" i="23"/>
  <c r="G244" i="23"/>
  <c r="K244" i="23"/>
  <c r="D245" i="23"/>
  <c r="H245" i="23"/>
  <c r="L245" i="23"/>
  <c r="E246" i="23"/>
  <c r="I246" i="23"/>
  <c r="B247" i="23"/>
  <c r="F247" i="23"/>
  <c r="J247" i="23"/>
  <c r="C248" i="23"/>
  <c r="G248" i="23"/>
  <c r="K248" i="23"/>
  <c r="D249" i="23"/>
  <c r="H249" i="23"/>
  <c r="L249" i="23"/>
  <c r="E250" i="23"/>
  <c r="I250" i="23"/>
  <c r="B251" i="23"/>
  <c r="F251" i="23"/>
  <c r="J251" i="23"/>
  <c r="C252" i="23"/>
  <c r="G252" i="23"/>
  <c r="K252" i="23"/>
  <c r="D253" i="23"/>
  <c r="H253" i="23"/>
  <c r="L253" i="23"/>
  <c r="E254" i="23"/>
  <c r="I254" i="23"/>
  <c r="B255" i="23"/>
  <c r="F255" i="23"/>
  <c r="J255" i="23"/>
  <c r="C256" i="23"/>
  <c r="G256" i="23"/>
  <c r="K256" i="23"/>
  <c r="D257" i="23"/>
  <c r="H257" i="23"/>
  <c r="L257" i="23"/>
  <c r="E258" i="23"/>
  <c r="I258" i="23"/>
  <c r="B259" i="23"/>
  <c r="F259" i="23"/>
  <c r="J259" i="23"/>
  <c r="C260" i="23"/>
  <c r="G260" i="23"/>
  <c r="K260" i="23"/>
  <c r="D261" i="23"/>
  <c r="H261" i="23"/>
  <c r="L261" i="23"/>
  <c r="E262" i="23"/>
  <c r="I262" i="23"/>
  <c r="B263" i="23"/>
  <c r="F263" i="23"/>
  <c r="J263" i="23"/>
  <c r="C264" i="23"/>
  <c r="G264" i="23"/>
  <c r="K264" i="23"/>
  <c r="D265" i="23"/>
  <c r="H265" i="23"/>
  <c r="L265" i="23"/>
  <c r="E266" i="23"/>
  <c r="I266" i="23"/>
  <c r="B267" i="23"/>
  <c r="F267" i="23"/>
  <c r="J267" i="23"/>
  <c r="C268" i="23"/>
  <c r="G268" i="23"/>
  <c r="K268" i="23"/>
  <c r="D269" i="23"/>
  <c r="H269" i="23"/>
  <c r="L269" i="23"/>
  <c r="E270" i="23"/>
  <c r="I270" i="23"/>
  <c r="B271" i="23"/>
  <c r="F271" i="23"/>
  <c r="J271" i="23"/>
  <c r="C272" i="23"/>
  <c r="G272" i="23"/>
  <c r="K272" i="23"/>
  <c r="D273" i="23"/>
  <c r="H273" i="23"/>
  <c r="L273" i="23"/>
  <c r="E274" i="23"/>
  <c r="I274" i="23"/>
  <c r="B275" i="23"/>
  <c r="F275" i="23"/>
  <c r="J275" i="23"/>
  <c r="C276" i="23"/>
  <c r="G276" i="23"/>
  <c r="K276" i="23"/>
  <c r="D277" i="23"/>
  <c r="H277" i="23"/>
  <c r="L277" i="23"/>
  <c r="E278" i="23"/>
  <c r="I278" i="23"/>
  <c r="B279" i="23"/>
  <c r="F279" i="23"/>
  <c r="J279" i="23"/>
  <c r="C280" i="23"/>
  <c r="G280" i="23"/>
  <c r="K280" i="23"/>
  <c r="D281" i="23"/>
  <c r="H281" i="23"/>
  <c r="L281" i="23"/>
  <c r="E282" i="23"/>
  <c r="I282" i="23"/>
  <c r="B283" i="23"/>
  <c r="F283" i="23"/>
  <c r="J283" i="23"/>
  <c r="I8" i="11"/>
  <c r="H8" i="11"/>
  <c r="I10" i="11"/>
  <c r="H10" i="11"/>
  <c r="I42" i="24"/>
  <c r="B43" i="24"/>
  <c r="D43" i="24" s="1"/>
  <c r="G43" i="24"/>
  <c r="I44" i="24"/>
  <c r="B45" i="24"/>
  <c r="D45" i="24" s="1"/>
  <c r="G45" i="24"/>
  <c r="I46" i="24"/>
  <c r="B47" i="24"/>
  <c r="D47" i="24" s="1"/>
  <c r="G47" i="24"/>
  <c r="I48" i="24"/>
  <c r="B49" i="24"/>
  <c r="D49" i="24" s="1"/>
  <c r="G49" i="24"/>
  <c r="I50" i="24"/>
  <c r="B51" i="24"/>
  <c r="D51" i="24" s="1"/>
  <c r="G51" i="24"/>
  <c r="I52" i="24"/>
  <c r="B53" i="24"/>
  <c r="D53" i="24" s="1"/>
  <c r="G53" i="24"/>
  <c r="I54" i="24"/>
  <c r="B55" i="24"/>
  <c r="D55" i="24" s="1"/>
  <c r="G55" i="24"/>
  <c r="C57" i="24"/>
  <c r="G57" i="24"/>
  <c r="C59" i="24"/>
  <c r="G59" i="24"/>
  <c r="C61" i="24"/>
  <c r="G61" i="24"/>
  <c r="C63" i="24"/>
  <c r="G63" i="24"/>
  <c r="C65" i="24"/>
  <c r="G65" i="24"/>
  <c r="C67" i="24"/>
  <c r="G67" i="24"/>
  <c r="C69" i="24"/>
  <c r="G69" i="24"/>
  <c r="C71" i="24"/>
  <c r="G71" i="24"/>
  <c r="C73" i="24"/>
  <c r="G73" i="24"/>
  <c r="C75" i="24"/>
  <c r="H75" i="24"/>
  <c r="C77" i="24"/>
  <c r="H77" i="24"/>
  <c r="F77" i="24" s="1"/>
  <c r="C79" i="24"/>
  <c r="H79" i="24"/>
  <c r="F79" i="24" s="1"/>
  <c r="C81" i="24"/>
  <c r="H81" i="24"/>
  <c r="F81" i="24" s="1"/>
  <c r="C83" i="24"/>
  <c r="H83" i="24"/>
  <c r="C85" i="24"/>
  <c r="H85" i="24"/>
  <c r="F85" i="24" s="1"/>
  <c r="C87" i="24"/>
  <c r="H87" i="24"/>
  <c r="F87" i="24" s="1"/>
  <c r="C89" i="24"/>
  <c r="H89" i="24"/>
  <c r="F89" i="24" s="1"/>
  <c r="C91" i="24"/>
  <c r="H91" i="24"/>
  <c r="C93" i="24"/>
  <c r="H93" i="24"/>
  <c r="F93" i="24" s="1"/>
  <c r="C95" i="24"/>
  <c r="H95" i="24"/>
  <c r="F95" i="24" s="1"/>
  <c r="C97" i="24"/>
  <c r="H97" i="24"/>
  <c r="F97" i="24" s="1"/>
  <c r="C99" i="24"/>
  <c r="H99" i="24"/>
  <c r="C101" i="24"/>
  <c r="H101" i="24"/>
  <c r="F101" i="24" s="1"/>
  <c r="C103" i="24"/>
  <c r="H103" i="24"/>
  <c r="F103" i="24" s="1"/>
  <c r="C105" i="24"/>
  <c r="H105" i="24"/>
  <c r="F105" i="24" s="1"/>
  <c r="C107" i="24"/>
  <c r="H107" i="24"/>
  <c r="C109" i="24"/>
  <c r="H109" i="24"/>
  <c r="F109" i="24" s="1"/>
  <c r="C111" i="24"/>
  <c r="H111" i="24"/>
  <c r="F111" i="24" s="1"/>
  <c r="C113" i="24"/>
  <c r="H113" i="24"/>
  <c r="F113" i="24" s="1"/>
  <c r="C115" i="24"/>
  <c r="H115" i="24"/>
  <c r="C117" i="24"/>
  <c r="H117" i="24"/>
  <c r="F117" i="24" s="1"/>
  <c r="C119" i="24"/>
  <c r="H119" i="24"/>
  <c r="F119" i="24" s="1"/>
  <c r="C121" i="24"/>
  <c r="H121" i="24"/>
  <c r="F121" i="24" s="1"/>
  <c r="C123" i="24"/>
  <c r="H123" i="24"/>
  <c r="C125" i="24"/>
  <c r="H125" i="24"/>
  <c r="F125" i="24" s="1"/>
  <c r="C127" i="24"/>
  <c r="H127" i="24"/>
  <c r="F127" i="24" s="1"/>
  <c r="C129" i="24"/>
  <c r="H129" i="24"/>
  <c r="F129" i="24" s="1"/>
  <c r="C131" i="24"/>
  <c r="H131" i="24"/>
  <c r="C132" i="24"/>
  <c r="H134" i="24"/>
  <c r="F134" i="24" s="1"/>
  <c r="C136" i="24"/>
  <c r="H138" i="24"/>
  <c r="F138" i="24" s="1"/>
  <c r="C140" i="24"/>
  <c r="H142" i="24"/>
  <c r="F142" i="24" s="1"/>
  <c r="C144" i="24"/>
  <c r="H146" i="24"/>
  <c r="F146" i="24" s="1"/>
  <c r="C148" i="24"/>
  <c r="H150" i="24"/>
  <c r="F150" i="24" s="1"/>
  <c r="C152" i="24"/>
  <c r="H154" i="24"/>
  <c r="F154" i="24" s="1"/>
  <c r="C156" i="24"/>
  <c r="H158" i="24"/>
  <c r="F158" i="24" s="1"/>
  <c r="C160" i="24"/>
  <c r="H162" i="24"/>
  <c r="F162" i="24" s="1"/>
  <c r="C164" i="24"/>
  <c r="H166" i="24"/>
  <c r="F166" i="24" s="1"/>
  <c r="C168" i="24"/>
  <c r="H170" i="24"/>
  <c r="F170" i="24" s="1"/>
  <c r="C172" i="24"/>
  <c r="H174" i="24"/>
  <c r="F174" i="24" s="1"/>
  <c r="C176" i="24"/>
  <c r="H178" i="24"/>
  <c r="F178" i="24" s="1"/>
  <c r="C180" i="24"/>
  <c r="H182" i="24"/>
  <c r="F182" i="24" s="1"/>
  <c r="C184" i="24"/>
  <c r="H186" i="24"/>
  <c r="F186" i="24" s="1"/>
  <c r="C188" i="24"/>
  <c r="H190" i="24"/>
  <c r="F190" i="24" s="1"/>
  <c r="C192" i="24"/>
  <c r="H194" i="24"/>
  <c r="F194" i="24" s="1"/>
  <c r="C196" i="24"/>
  <c r="H198" i="24"/>
  <c r="F198" i="24" s="1"/>
  <c r="C200" i="24"/>
  <c r="H202" i="24"/>
  <c r="F202" i="24" s="1"/>
  <c r="C204" i="24"/>
  <c r="H206" i="24"/>
  <c r="F206" i="24" s="1"/>
  <c r="C208" i="24"/>
  <c r="H210" i="24"/>
  <c r="F210" i="24" s="1"/>
  <c r="C212" i="24"/>
  <c r="H214" i="24"/>
  <c r="F214" i="24" s="1"/>
  <c r="C216" i="24"/>
  <c r="H218" i="24"/>
  <c r="F218" i="24" s="1"/>
  <c r="C220" i="24"/>
  <c r="H222" i="24"/>
  <c r="F222" i="24" s="1"/>
  <c r="C224" i="24"/>
  <c r="H226" i="24"/>
  <c r="F226" i="24" s="1"/>
  <c r="C228" i="24"/>
  <c r="H230" i="24"/>
  <c r="F230" i="24" s="1"/>
  <c r="C232" i="24"/>
  <c r="H236" i="24"/>
  <c r="F236" i="24" s="1"/>
  <c r="C238" i="24"/>
  <c r="H244" i="24"/>
  <c r="F244" i="24" s="1"/>
  <c r="C246" i="24"/>
  <c r="H252" i="24"/>
  <c r="F252" i="24" s="1"/>
  <c r="C254" i="24"/>
  <c r="H260" i="24"/>
  <c r="F260" i="24" s="1"/>
  <c r="C262" i="24"/>
  <c r="H268" i="24"/>
  <c r="F268" i="24" s="1"/>
  <c r="C270" i="24"/>
  <c r="H276" i="24"/>
  <c r="F276" i="24" s="1"/>
  <c r="C278" i="24"/>
  <c r="H284" i="24"/>
  <c r="F284" i="24" s="1"/>
  <c r="C286" i="24"/>
  <c r="H34" i="9"/>
  <c r="I34" i="9"/>
  <c r="H38" i="9"/>
  <c r="I38" i="9"/>
  <c r="H42" i="9"/>
  <c r="I42" i="9"/>
  <c r="H46" i="9"/>
  <c r="I46" i="9"/>
  <c r="H50" i="9"/>
  <c r="I50" i="9"/>
  <c r="H54" i="9"/>
  <c r="I54" i="9"/>
  <c r="H58" i="9"/>
  <c r="I58" i="9"/>
  <c r="H62" i="9"/>
  <c r="I62" i="9"/>
  <c r="H66" i="9"/>
  <c r="I66" i="9"/>
  <c r="I3" i="11"/>
  <c r="O3" i="11" s="1"/>
  <c r="K289" i="24"/>
  <c r="K288" i="24"/>
  <c r="K287" i="24"/>
  <c r="K286" i="24"/>
  <c r="K285" i="24"/>
  <c r="K284" i="24"/>
  <c r="K283" i="24"/>
  <c r="K282" i="24"/>
  <c r="K281" i="24"/>
  <c r="K280" i="24"/>
  <c r="K279" i="24"/>
  <c r="K278" i="24"/>
  <c r="K277" i="24"/>
  <c r="K276" i="24"/>
  <c r="K275" i="24"/>
  <c r="K274" i="24"/>
  <c r="K273" i="24"/>
  <c r="K272" i="24"/>
  <c r="K271" i="24"/>
  <c r="K270" i="24"/>
  <c r="K269" i="24"/>
  <c r="K268" i="24"/>
  <c r="K267" i="24"/>
  <c r="K266" i="24"/>
  <c r="K265" i="24"/>
  <c r="K264" i="24"/>
  <c r="K263" i="24"/>
  <c r="K262" i="24"/>
  <c r="K261" i="24"/>
  <c r="K260" i="24"/>
  <c r="K259" i="24"/>
  <c r="K258" i="24"/>
  <c r="K257" i="24"/>
  <c r="K256" i="24"/>
  <c r="K255" i="24"/>
  <c r="K254" i="24"/>
  <c r="K253" i="24"/>
  <c r="K252" i="24"/>
  <c r="K251" i="24"/>
  <c r="K250" i="24"/>
  <c r="K249" i="24"/>
  <c r="K248" i="24"/>
  <c r="K247" i="24"/>
  <c r="K246" i="24"/>
  <c r="K245" i="24"/>
  <c r="K244" i="24"/>
  <c r="K243" i="24"/>
  <c r="K242" i="24"/>
  <c r="K241" i="24"/>
  <c r="K240" i="24"/>
  <c r="K239" i="24"/>
  <c r="K238" i="24"/>
  <c r="K237" i="24"/>
  <c r="K236" i="24"/>
  <c r="K235" i="24"/>
  <c r="K234" i="24"/>
  <c r="K233" i="24"/>
  <c r="K232" i="24"/>
  <c r="L289" i="24"/>
  <c r="J288" i="24"/>
  <c r="L287" i="24"/>
  <c r="J286" i="24"/>
  <c r="L285" i="24"/>
  <c r="J284" i="24"/>
  <c r="L283" i="24"/>
  <c r="J282" i="24"/>
  <c r="L281" i="24"/>
  <c r="J280" i="24"/>
  <c r="L279" i="24"/>
  <c r="J278" i="24"/>
  <c r="L277" i="24"/>
  <c r="J276" i="24"/>
  <c r="L275" i="24"/>
  <c r="J274" i="24"/>
  <c r="L273" i="24"/>
  <c r="J272" i="24"/>
  <c r="L271" i="24"/>
  <c r="J270" i="24"/>
  <c r="L269" i="24"/>
  <c r="J268" i="24"/>
  <c r="L267" i="24"/>
  <c r="J266" i="24"/>
  <c r="L265" i="24"/>
  <c r="J264" i="24"/>
  <c r="L263" i="24"/>
  <c r="J262" i="24"/>
  <c r="L261" i="24"/>
  <c r="J260" i="24"/>
  <c r="L259" i="24"/>
  <c r="J258" i="24"/>
  <c r="L257" i="24"/>
  <c r="J256" i="24"/>
  <c r="L255" i="24"/>
  <c r="J254" i="24"/>
  <c r="L253" i="24"/>
  <c r="J252" i="24"/>
  <c r="L251" i="24"/>
  <c r="J250" i="24"/>
  <c r="L249" i="24"/>
  <c r="J248" i="24"/>
  <c r="L247" i="24"/>
  <c r="J246" i="24"/>
  <c r="L245" i="24"/>
  <c r="J244" i="24"/>
  <c r="L243" i="24"/>
  <c r="J242" i="24"/>
  <c r="L241" i="24"/>
  <c r="J240" i="24"/>
  <c r="L239" i="24"/>
  <c r="J238" i="24"/>
  <c r="L237" i="24"/>
  <c r="J236" i="24"/>
  <c r="L235" i="24"/>
  <c r="J234" i="24"/>
  <c r="L233" i="24"/>
  <c r="J232" i="24"/>
  <c r="K231" i="24"/>
  <c r="K230" i="24"/>
  <c r="K229" i="24"/>
  <c r="K228" i="24"/>
  <c r="K227" i="24"/>
  <c r="K226" i="24"/>
  <c r="K225" i="24"/>
  <c r="K224" i="24"/>
  <c r="K223" i="24"/>
  <c r="K222" i="24"/>
  <c r="K221" i="24"/>
  <c r="K220" i="24"/>
  <c r="K219" i="24"/>
  <c r="K218" i="24"/>
  <c r="K217" i="24"/>
  <c r="K216" i="24"/>
  <c r="K215" i="24"/>
  <c r="K214" i="24"/>
  <c r="K213" i="24"/>
  <c r="K212" i="24"/>
  <c r="K211" i="24"/>
  <c r="K210" i="24"/>
  <c r="K209" i="24"/>
  <c r="K208" i="24"/>
  <c r="K207" i="24"/>
  <c r="K206" i="24"/>
  <c r="K205" i="24"/>
  <c r="K204" i="24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K173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J42" i="24"/>
  <c r="L42" i="24"/>
  <c r="J43" i="24"/>
  <c r="L43" i="24"/>
  <c r="J44" i="24"/>
  <c r="L44" i="24"/>
  <c r="J45" i="24"/>
  <c r="L45" i="24"/>
  <c r="J46" i="24"/>
  <c r="L46" i="24"/>
  <c r="J47" i="24"/>
  <c r="L47" i="24"/>
  <c r="J48" i="24"/>
  <c r="L48" i="24"/>
  <c r="J49" i="24"/>
  <c r="L49" i="24"/>
  <c r="J50" i="24"/>
  <c r="L50" i="24"/>
  <c r="J51" i="24"/>
  <c r="L51" i="24"/>
  <c r="J52" i="24"/>
  <c r="L52" i="24"/>
  <c r="J53" i="24"/>
  <c r="L53" i="24"/>
  <c r="J54" i="24"/>
  <c r="L54" i="24"/>
  <c r="J55" i="24"/>
  <c r="L55" i="24"/>
  <c r="K56" i="24"/>
  <c r="J57" i="24"/>
  <c r="L57" i="24"/>
  <c r="K58" i="24"/>
  <c r="J59" i="24"/>
  <c r="L59" i="24"/>
  <c r="K60" i="24"/>
  <c r="J61" i="24"/>
  <c r="L61" i="24"/>
  <c r="K62" i="24"/>
  <c r="J63" i="24"/>
  <c r="L63" i="24"/>
  <c r="K64" i="24"/>
  <c r="J65" i="24"/>
  <c r="L65" i="24"/>
  <c r="K66" i="24"/>
  <c r="J67" i="24"/>
  <c r="L67" i="24"/>
  <c r="K68" i="24"/>
  <c r="J69" i="24"/>
  <c r="L69" i="24"/>
  <c r="K70" i="24"/>
  <c r="J71" i="24"/>
  <c r="L71" i="24"/>
  <c r="K72" i="24"/>
  <c r="J73" i="24"/>
  <c r="L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L131" i="24"/>
  <c r="J132" i="24"/>
  <c r="L133" i="24"/>
  <c r="J134" i="24"/>
  <c r="L135" i="24"/>
  <c r="J136" i="24"/>
  <c r="L137" i="24"/>
  <c r="J138" i="24"/>
  <c r="L139" i="24"/>
  <c r="J140" i="24"/>
  <c r="L141" i="24"/>
  <c r="J142" i="24"/>
  <c r="L143" i="24"/>
  <c r="J144" i="24"/>
  <c r="L145" i="24"/>
  <c r="J146" i="24"/>
  <c r="L147" i="24"/>
  <c r="J148" i="24"/>
  <c r="L149" i="24"/>
  <c r="J150" i="24"/>
  <c r="L151" i="24"/>
  <c r="J152" i="24"/>
  <c r="L153" i="24"/>
  <c r="J154" i="24"/>
  <c r="L155" i="24"/>
  <c r="J156" i="24"/>
  <c r="L157" i="24"/>
  <c r="J158" i="24"/>
  <c r="L159" i="24"/>
  <c r="J160" i="24"/>
  <c r="L161" i="24"/>
  <c r="J162" i="24"/>
  <c r="L163" i="24"/>
  <c r="J164" i="24"/>
  <c r="L165" i="24"/>
  <c r="J166" i="24"/>
  <c r="L167" i="24"/>
  <c r="J168" i="24"/>
  <c r="L169" i="24"/>
  <c r="J170" i="24"/>
  <c r="L171" i="24"/>
  <c r="J172" i="24"/>
  <c r="L173" i="24"/>
  <c r="J174" i="24"/>
  <c r="L175" i="24"/>
  <c r="J176" i="24"/>
  <c r="L177" i="24"/>
  <c r="J178" i="24"/>
  <c r="L179" i="24"/>
  <c r="J180" i="24"/>
  <c r="L181" i="24"/>
  <c r="J182" i="24"/>
  <c r="L183" i="24"/>
  <c r="J184" i="24"/>
  <c r="L185" i="24"/>
  <c r="J186" i="24"/>
  <c r="L187" i="24"/>
  <c r="J188" i="24"/>
  <c r="L189" i="24"/>
  <c r="J190" i="24"/>
  <c r="L191" i="24"/>
  <c r="J192" i="24"/>
  <c r="L193" i="24"/>
  <c r="J194" i="24"/>
  <c r="L195" i="24"/>
  <c r="J196" i="24"/>
  <c r="L197" i="24"/>
  <c r="J198" i="24"/>
  <c r="L199" i="24"/>
  <c r="J200" i="24"/>
  <c r="L201" i="24"/>
  <c r="J202" i="24"/>
  <c r="L203" i="24"/>
  <c r="J204" i="24"/>
  <c r="L205" i="24"/>
  <c r="J206" i="24"/>
  <c r="L207" i="24"/>
  <c r="J208" i="24"/>
  <c r="L209" i="24"/>
  <c r="J210" i="24"/>
  <c r="L211" i="24"/>
  <c r="J212" i="24"/>
  <c r="L213" i="24"/>
  <c r="J214" i="24"/>
  <c r="L215" i="24"/>
  <c r="J216" i="24"/>
  <c r="L217" i="24"/>
  <c r="J218" i="24"/>
  <c r="L219" i="24"/>
  <c r="J220" i="24"/>
  <c r="L221" i="24"/>
  <c r="J222" i="24"/>
  <c r="L223" i="24"/>
  <c r="J224" i="24"/>
  <c r="L225" i="24"/>
  <c r="J226" i="24"/>
  <c r="L227" i="24"/>
  <c r="J228" i="24"/>
  <c r="L229" i="24"/>
  <c r="J230" i="24"/>
  <c r="L231" i="24"/>
  <c r="L232" i="24"/>
  <c r="J233" i="24"/>
  <c r="L236" i="24"/>
  <c r="J237" i="24"/>
  <c r="L240" i="24"/>
  <c r="J241" i="24"/>
  <c r="L244" i="24"/>
  <c r="J245" i="24"/>
  <c r="L248" i="24"/>
  <c r="J249" i="24"/>
  <c r="L252" i="24"/>
  <c r="J253" i="24"/>
  <c r="L256" i="24"/>
  <c r="J257" i="24"/>
  <c r="L260" i="24"/>
  <c r="J261" i="24"/>
  <c r="L264" i="24"/>
  <c r="J265" i="24"/>
  <c r="L268" i="24"/>
  <c r="J269" i="24"/>
  <c r="L272" i="24"/>
  <c r="J273" i="24"/>
  <c r="L276" i="24"/>
  <c r="J277" i="24"/>
  <c r="L280" i="24"/>
  <c r="J281" i="24"/>
  <c r="L284" i="24"/>
  <c r="J285" i="24"/>
  <c r="L288" i="24"/>
  <c r="J289" i="24"/>
  <c r="H36" i="9"/>
  <c r="I36" i="9"/>
  <c r="H40" i="9"/>
  <c r="I40" i="9"/>
  <c r="H44" i="9"/>
  <c r="I44" i="9"/>
  <c r="H48" i="9"/>
  <c r="I48" i="9"/>
  <c r="H52" i="9"/>
  <c r="I52" i="9"/>
  <c r="H56" i="9"/>
  <c r="I56" i="9"/>
  <c r="H60" i="9"/>
  <c r="I60" i="9"/>
  <c r="H64" i="9"/>
  <c r="I64" i="9"/>
  <c r="H68" i="9"/>
  <c r="I68" i="9"/>
  <c r="I70" i="9"/>
  <c r="I76" i="9"/>
  <c r="I78" i="9"/>
  <c r="I80" i="9"/>
  <c r="I82" i="9"/>
  <c r="I84" i="9"/>
  <c r="I86" i="9"/>
  <c r="I88" i="9"/>
  <c r="I90" i="9"/>
  <c r="I92" i="9"/>
  <c r="I94" i="9"/>
  <c r="I96" i="9"/>
  <c r="I98" i="9"/>
  <c r="K34" i="10"/>
  <c r="I34" i="10"/>
  <c r="J34" i="10"/>
  <c r="H34" i="10"/>
  <c r="J39" i="10"/>
  <c r="H39" i="10"/>
  <c r="K39" i="10"/>
  <c r="I39" i="10"/>
  <c r="K40" i="10"/>
  <c r="I40" i="10"/>
  <c r="J40" i="10"/>
  <c r="H40" i="10"/>
  <c r="K55" i="10"/>
  <c r="I55" i="10"/>
  <c r="J55" i="10"/>
  <c r="H55" i="10"/>
  <c r="J60" i="10"/>
  <c r="H60" i="10"/>
  <c r="K60" i="10"/>
  <c r="I60" i="10"/>
  <c r="K61" i="10"/>
  <c r="I61" i="10"/>
  <c r="J61" i="10"/>
  <c r="H61" i="10"/>
  <c r="J81" i="10"/>
  <c r="H81" i="10"/>
  <c r="K81" i="10"/>
  <c r="I81" i="10"/>
  <c r="J102" i="10"/>
  <c r="H102" i="10"/>
  <c r="K102" i="10"/>
  <c r="I102" i="10"/>
  <c r="J118" i="10"/>
  <c r="H118" i="10"/>
  <c r="I118" i="10"/>
  <c r="K118" i="10"/>
  <c r="J35" i="10"/>
  <c r="H35" i="10"/>
  <c r="K35" i="10"/>
  <c r="I35" i="10"/>
  <c r="L37" i="10"/>
  <c r="C36" i="10"/>
  <c r="B36" i="10" s="1"/>
  <c r="E36" i="10" s="1"/>
  <c r="L42" i="10"/>
  <c r="C41" i="10"/>
  <c r="B41" i="10" s="1"/>
  <c r="E41" i="10" s="1"/>
  <c r="J56" i="10"/>
  <c r="H56" i="10"/>
  <c r="K56" i="10"/>
  <c r="I56" i="10"/>
  <c r="L58" i="10"/>
  <c r="C57" i="10"/>
  <c r="B57" i="10" s="1"/>
  <c r="E57" i="10" s="1"/>
  <c r="L63" i="10"/>
  <c r="C62" i="10"/>
  <c r="B62" i="10" s="1"/>
  <c r="E62" i="10" s="1"/>
  <c r="J77" i="10"/>
  <c r="H77" i="10"/>
  <c r="K77" i="10"/>
  <c r="I77" i="10"/>
  <c r="L84" i="10"/>
  <c r="C83" i="10"/>
  <c r="B83" i="10" s="1"/>
  <c r="E83" i="10" s="1"/>
  <c r="J98" i="10"/>
  <c r="H98" i="10"/>
  <c r="K98" i="10"/>
  <c r="I98" i="10"/>
  <c r="L105" i="10"/>
  <c r="C104" i="10"/>
  <c r="B104" i="10" s="1"/>
  <c r="E104" i="10" s="1"/>
  <c r="J124" i="10"/>
  <c r="H124" i="10"/>
  <c r="I124" i="10"/>
  <c r="K124" i="10"/>
  <c r="I118" i="9"/>
  <c r="I120" i="9"/>
  <c r="I122" i="9"/>
  <c r="I124" i="9"/>
  <c r="I126" i="9"/>
  <c r="I128" i="9"/>
  <c r="I130" i="9"/>
  <c r="I132" i="9"/>
  <c r="I134" i="9"/>
  <c r="I136" i="9"/>
  <c r="I138" i="9"/>
  <c r="K76" i="10"/>
  <c r="I76" i="10"/>
  <c r="J76" i="10"/>
  <c r="L79" i="10"/>
  <c r="C78" i="10"/>
  <c r="B78" i="10" s="1"/>
  <c r="E78" i="10" s="1"/>
  <c r="K82" i="10"/>
  <c r="I82" i="10"/>
  <c r="J82" i="10"/>
  <c r="K97" i="10"/>
  <c r="I97" i="10"/>
  <c r="J97" i="10"/>
  <c r="L100" i="10"/>
  <c r="C99" i="10"/>
  <c r="B99" i="10" s="1"/>
  <c r="E99" i="10" s="1"/>
  <c r="K103" i="10"/>
  <c r="I103" i="10"/>
  <c r="J103" i="10"/>
  <c r="K119" i="10"/>
  <c r="I119" i="10"/>
  <c r="J119" i="10"/>
  <c r="L120" i="10"/>
  <c r="I34" i="33"/>
  <c r="E34" i="33"/>
  <c r="H34" i="33"/>
  <c r="J35" i="33"/>
  <c r="H35" i="33"/>
  <c r="K35" i="33"/>
  <c r="I35" i="33"/>
  <c r="K37" i="33"/>
  <c r="I37" i="33"/>
  <c r="H37" i="33"/>
  <c r="K38" i="33"/>
  <c r="I38" i="33"/>
  <c r="H38" i="33"/>
  <c r="K39" i="33"/>
  <c r="I39" i="33"/>
  <c r="H39" i="33"/>
  <c r="K40" i="33"/>
  <c r="I40" i="33"/>
  <c r="H40" i="33"/>
  <c r="J41" i="33"/>
  <c r="H41" i="33"/>
  <c r="K41" i="33"/>
  <c r="I41" i="33"/>
  <c r="J56" i="33"/>
  <c r="H56" i="33"/>
  <c r="K56" i="33"/>
  <c r="I56" i="33"/>
  <c r="K58" i="33"/>
  <c r="I58" i="33"/>
  <c r="H58" i="33"/>
  <c r="K59" i="33"/>
  <c r="I59" i="33"/>
  <c r="H59" i="33"/>
  <c r="K60" i="33"/>
  <c r="I60" i="33"/>
  <c r="H60" i="33"/>
  <c r="K61" i="33"/>
  <c r="I61" i="33"/>
  <c r="H61" i="33"/>
  <c r="J62" i="33"/>
  <c r="H62" i="33"/>
  <c r="K62" i="33"/>
  <c r="I62" i="33"/>
  <c r="J77" i="33"/>
  <c r="H77" i="33"/>
  <c r="K77" i="33"/>
  <c r="I77" i="33"/>
  <c r="K79" i="33"/>
  <c r="I79" i="33"/>
  <c r="H79" i="33"/>
  <c r="K80" i="33"/>
  <c r="I80" i="33"/>
  <c r="H80" i="33"/>
  <c r="K81" i="33"/>
  <c r="I81" i="33"/>
  <c r="H81" i="33"/>
  <c r="J81" i="33"/>
  <c r="K102" i="33"/>
  <c r="I102" i="33"/>
  <c r="H102" i="33"/>
  <c r="J102" i="33"/>
  <c r="J119" i="33"/>
  <c r="H119" i="33"/>
  <c r="I119" i="33"/>
  <c r="K119" i="33"/>
  <c r="J125" i="33"/>
  <c r="H125" i="33"/>
  <c r="I125" i="33"/>
  <c r="K125" i="33"/>
  <c r="H33" i="10"/>
  <c r="H76" i="10"/>
  <c r="H82" i="10"/>
  <c r="H97" i="10"/>
  <c r="H103" i="10"/>
  <c r="H119" i="10"/>
  <c r="J34" i="33"/>
  <c r="K34" i="33" s="1"/>
  <c r="K36" i="33"/>
  <c r="I36" i="33"/>
  <c r="H36" i="33"/>
  <c r="J37" i="33"/>
  <c r="J38" i="33"/>
  <c r="J39" i="33"/>
  <c r="J40" i="33"/>
  <c r="L43" i="33"/>
  <c r="C42" i="33"/>
  <c r="B42" i="33" s="1"/>
  <c r="E42" i="33" s="1"/>
  <c r="K57" i="33"/>
  <c r="I57" i="33"/>
  <c r="H57" i="33"/>
  <c r="J58" i="33"/>
  <c r="J59" i="33"/>
  <c r="J60" i="33"/>
  <c r="J61" i="33"/>
  <c r="L64" i="33"/>
  <c r="C63" i="33"/>
  <c r="B63" i="33" s="1"/>
  <c r="E63" i="33" s="1"/>
  <c r="K78" i="33"/>
  <c r="I78" i="33"/>
  <c r="H78" i="33"/>
  <c r="J79" i="33"/>
  <c r="J80" i="33"/>
  <c r="K123" i="10"/>
  <c r="I123" i="10"/>
  <c r="J123" i="10"/>
  <c r="L126" i="10"/>
  <c r="C125" i="10"/>
  <c r="B125" i="10" s="1"/>
  <c r="E125" i="10" s="1"/>
  <c r="L85" i="33"/>
  <c r="C84" i="33"/>
  <c r="B84" i="33" s="1"/>
  <c r="E84" i="33" s="1"/>
  <c r="K99" i="33"/>
  <c r="I99" i="33"/>
  <c r="H99" i="33"/>
  <c r="K31" i="31"/>
  <c r="I31" i="31"/>
  <c r="E31" i="31"/>
  <c r="H31" i="31"/>
  <c r="J31" i="31"/>
  <c r="K82" i="33"/>
  <c r="I82" i="33"/>
  <c r="H82" i="33"/>
  <c r="J83" i="33"/>
  <c r="H83" i="33"/>
  <c r="K83" i="33"/>
  <c r="I83" i="33"/>
  <c r="J98" i="33"/>
  <c r="H98" i="33"/>
  <c r="K98" i="33"/>
  <c r="I98" i="33"/>
  <c r="J99" i="33"/>
  <c r="C100" i="33"/>
  <c r="B100" i="33" s="1"/>
  <c r="E100" i="33" s="1"/>
  <c r="C101" i="33"/>
  <c r="B101" i="33" s="1"/>
  <c r="E101" i="33" s="1"/>
  <c r="K103" i="33"/>
  <c r="I103" i="33"/>
  <c r="H103" i="33"/>
  <c r="J104" i="33"/>
  <c r="H104" i="33"/>
  <c r="K104" i="33"/>
  <c r="I104" i="33"/>
  <c r="K120" i="33"/>
  <c r="I120" i="33"/>
  <c r="J120" i="33"/>
  <c r="L121" i="33"/>
  <c r="K27" i="31"/>
  <c r="I27" i="31"/>
  <c r="E27" i="31"/>
  <c r="H27" i="31"/>
  <c r="K29" i="31"/>
  <c r="I29" i="31"/>
  <c r="E29" i="31"/>
  <c r="H29" i="31"/>
  <c r="K43" i="31"/>
  <c r="I43" i="31"/>
  <c r="E43" i="31"/>
  <c r="H43" i="31"/>
  <c r="K45" i="31"/>
  <c r="I45" i="31"/>
  <c r="E45" i="31"/>
  <c r="H45" i="31"/>
  <c r="K47" i="31"/>
  <c r="I47" i="31"/>
  <c r="E47" i="31"/>
  <c r="H47" i="31"/>
  <c r="K49" i="31"/>
  <c r="I49" i="31"/>
  <c r="E49" i="31"/>
  <c r="H49" i="31"/>
  <c r="K56" i="31"/>
  <c r="I56" i="31"/>
  <c r="E56" i="31"/>
  <c r="H56" i="31"/>
  <c r="J56" i="31"/>
  <c r="K60" i="31"/>
  <c r="I60" i="31"/>
  <c r="E60" i="31"/>
  <c r="H60" i="31"/>
  <c r="J60" i="31"/>
  <c r="L107" i="33"/>
  <c r="C106" i="33"/>
  <c r="B106" i="33" s="1"/>
  <c r="E106" i="33" s="1"/>
  <c r="C105" i="33"/>
  <c r="B105" i="33" s="1"/>
  <c r="E105" i="33" s="1"/>
  <c r="K124" i="33"/>
  <c r="I124" i="33"/>
  <c r="J124" i="33"/>
  <c r="L127" i="33"/>
  <c r="C126" i="33"/>
  <c r="B126" i="33" s="1"/>
  <c r="E126" i="33" s="1"/>
  <c r="K28" i="31"/>
  <c r="I28" i="31"/>
  <c r="E28" i="31"/>
  <c r="J28" i="31"/>
  <c r="K41" i="31"/>
  <c r="I41" i="31"/>
  <c r="E41" i="31"/>
  <c r="H41" i="31"/>
  <c r="J43" i="31"/>
  <c r="J45" i="31"/>
  <c r="J47" i="31"/>
  <c r="J49" i="31"/>
  <c r="K54" i="31"/>
  <c r="I54" i="31"/>
  <c r="E54" i="31"/>
  <c r="H54" i="31"/>
  <c r="J54" i="31"/>
  <c r="K58" i="31"/>
  <c r="I58" i="31"/>
  <c r="E58" i="31"/>
  <c r="H58" i="31"/>
  <c r="J58" i="31"/>
  <c r="H30" i="31"/>
  <c r="K32" i="31"/>
  <c r="I32" i="31"/>
  <c r="E32" i="31"/>
  <c r="J32" i="31"/>
  <c r="K34" i="31"/>
  <c r="I34" i="31"/>
  <c r="E34" i="31"/>
  <c r="J34" i="31"/>
  <c r="K36" i="31"/>
  <c r="I36" i="31"/>
  <c r="E36" i="31"/>
  <c r="J36" i="31"/>
  <c r="K38" i="31"/>
  <c r="I38" i="31"/>
  <c r="E38" i="31"/>
  <c r="J38" i="31"/>
  <c r="K52" i="31"/>
  <c r="I52" i="31"/>
  <c r="E52" i="31"/>
  <c r="J52" i="31"/>
  <c r="K74" i="31"/>
  <c r="I74" i="31"/>
  <c r="E74" i="31"/>
  <c r="J74" i="31"/>
  <c r="K76" i="31"/>
  <c r="I76" i="31"/>
  <c r="E76" i="31"/>
  <c r="J76" i="31"/>
  <c r="K78" i="31"/>
  <c r="I78" i="31"/>
  <c r="E78" i="31"/>
  <c r="J78" i="31"/>
  <c r="K80" i="31"/>
  <c r="I80" i="31"/>
  <c r="E80" i="31"/>
  <c r="J80" i="31"/>
  <c r="K82" i="31"/>
  <c r="I82" i="31"/>
  <c r="E82" i="31"/>
  <c r="J82" i="31"/>
  <c r="H33" i="31"/>
  <c r="H35" i="31"/>
  <c r="H37" i="31"/>
  <c r="H39" i="31"/>
  <c r="H40" i="31"/>
  <c r="H42" i="31"/>
  <c r="H44" i="31"/>
  <c r="H46" i="31"/>
  <c r="H48" i="31"/>
  <c r="H50" i="31"/>
  <c r="H51" i="31"/>
  <c r="H53" i="31"/>
  <c r="K53" i="31"/>
  <c r="K63" i="31"/>
  <c r="I63" i="31"/>
  <c r="E63" i="31"/>
  <c r="J63" i="31"/>
  <c r="K65" i="31"/>
  <c r="I65" i="31"/>
  <c r="E65" i="31"/>
  <c r="J65" i="31"/>
  <c r="K67" i="31"/>
  <c r="I67" i="31"/>
  <c r="E67" i="31"/>
  <c r="J67" i="31"/>
  <c r="K69" i="31"/>
  <c r="I69" i="31"/>
  <c r="E69" i="31"/>
  <c r="J69" i="31"/>
  <c r="K71" i="31"/>
  <c r="I71" i="31"/>
  <c r="E71" i="31"/>
  <c r="J71" i="31"/>
  <c r="H74" i="31"/>
  <c r="H76" i="31"/>
  <c r="H78" i="31"/>
  <c r="H80" i="31"/>
  <c r="H82" i="31"/>
  <c r="H55" i="31"/>
  <c r="H57" i="31"/>
  <c r="H59" i="31"/>
  <c r="H61" i="31"/>
  <c r="H62" i="31"/>
  <c r="H64" i="31"/>
  <c r="H66" i="31"/>
  <c r="H68" i="31"/>
  <c r="H70" i="31"/>
  <c r="H72" i="31"/>
  <c r="H73" i="31"/>
  <c r="H75" i="31"/>
  <c r="H77" i="31"/>
  <c r="H79" i="31"/>
  <c r="H81" i="31"/>
  <c r="F68" i="24" l="1"/>
  <c r="F128" i="24"/>
  <c r="F120" i="24"/>
  <c r="F112" i="24"/>
  <c r="F104" i="24"/>
  <c r="F96" i="24"/>
  <c r="F88" i="24"/>
  <c r="F80" i="24"/>
  <c r="F72" i="24"/>
  <c r="F56" i="24"/>
  <c r="F237" i="24"/>
  <c r="F245" i="24"/>
  <c r="F253" i="24"/>
  <c r="F261" i="24"/>
  <c r="F269" i="24"/>
  <c r="F277" i="24"/>
  <c r="F285" i="24"/>
  <c r="F131" i="24"/>
  <c r="F123" i="24"/>
  <c r="F115" i="24"/>
  <c r="F107" i="24"/>
  <c r="F99" i="24"/>
  <c r="F91" i="24"/>
  <c r="F83" i="24"/>
  <c r="F75" i="24"/>
  <c r="F139" i="24"/>
  <c r="F147" i="24"/>
  <c r="F155" i="24"/>
  <c r="F163" i="24"/>
  <c r="F171" i="24"/>
  <c r="F179" i="24"/>
  <c r="F187" i="24"/>
  <c r="F195" i="24"/>
  <c r="F203" i="24"/>
  <c r="F211" i="24"/>
  <c r="F219" i="24"/>
  <c r="F227" i="24"/>
  <c r="F58" i="24"/>
  <c r="F233" i="24"/>
  <c r="F241" i="24"/>
  <c r="F249" i="24"/>
  <c r="F62" i="24"/>
  <c r="F235" i="24"/>
  <c r="F243" i="24"/>
  <c r="F251" i="24"/>
  <c r="F259" i="24"/>
  <c r="F267" i="24"/>
  <c r="F275" i="24"/>
  <c r="F283" i="24"/>
  <c r="F60" i="24"/>
  <c r="M3" i="11"/>
  <c r="M8" i="11" s="1"/>
  <c r="O10" i="11"/>
  <c r="J126" i="33"/>
  <c r="H126" i="33"/>
  <c r="K126" i="33"/>
  <c r="I126" i="33"/>
  <c r="J106" i="33"/>
  <c r="H106" i="33"/>
  <c r="K106" i="33"/>
  <c r="I106" i="33"/>
  <c r="C121" i="33"/>
  <c r="B121" i="33" s="1"/>
  <c r="E121" i="33" s="1"/>
  <c r="L122" i="33"/>
  <c r="K100" i="33"/>
  <c r="I100" i="33"/>
  <c r="H100" i="33"/>
  <c r="J100" i="33"/>
  <c r="L86" i="33"/>
  <c r="C85" i="33"/>
  <c r="B85" i="33" s="1"/>
  <c r="E85" i="33" s="1"/>
  <c r="L127" i="10"/>
  <c r="C126" i="10"/>
  <c r="B126" i="10" s="1"/>
  <c r="E126" i="10" s="1"/>
  <c r="L65" i="33"/>
  <c r="C64" i="33"/>
  <c r="B64" i="33" s="1"/>
  <c r="E64" i="33" s="1"/>
  <c r="J42" i="33"/>
  <c r="H42" i="33"/>
  <c r="I42" i="33"/>
  <c r="K42" i="33"/>
  <c r="J99" i="10"/>
  <c r="H99" i="10"/>
  <c r="I99" i="10"/>
  <c r="K99" i="10"/>
  <c r="J78" i="10"/>
  <c r="H78" i="10"/>
  <c r="I78" i="10"/>
  <c r="K78" i="10"/>
  <c r="K104" i="10"/>
  <c r="I104" i="10"/>
  <c r="H104" i="10"/>
  <c r="J104" i="10"/>
  <c r="K83" i="10"/>
  <c r="I83" i="10"/>
  <c r="H83" i="10"/>
  <c r="J83" i="10"/>
  <c r="K62" i="10"/>
  <c r="I62" i="10"/>
  <c r="J62" i="10"/>
  <c r="H62" i="10"/>
  <c r="J57" i="10"/>
  <c r="H57" i="10"/>
  <c r="K57" i="10"/>
  <c r="I57" i="10"/>
  <c r="K41" i="10"/>
  <c r="I41" i="10"/>
  <c r="J41" i="10"/>
  <c r="H41" i="10"/>
  <c r="J36" i="10"/>
  <c r="H36" i="10"/>
  <c r="K36" i="10"/>
  <c r="I36" i="10"/>
  <c r="K3" i="11"/>
  <c r="K8" i="11" s="1"/>
  <c r="O9" i="11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9" i="24"/>
  <c r="F63" i="24"/>
  <c r="F67" i="24"/>
  <c r="F71" i="24"/>
  <c r="L128" i="33"/>
  <c r="C127" i="33"/>
  <c r="B127" i="33" s="1"/>
  <c r="E127" i="33" s="1"/>
  <c r="J105" i="33"/>
  <c r="K105" i="33"/>
  <c r="H105" i="33"/>
  <c r="I105" i="33"/>
  <c r="L108" i="33"/>
  <c r="C107" i="33"/>
  <c r="B107" i="33" s="1"/>
  <c r="E107" i="33" s="1"/>
  <c r="K101" i="33"/>
  <c r="I101" i="33"/>
  <c r="H101" i="33"/>
  <c r="J101" i="33"/>
  <c r="J84" i="33"/>
  <c r="H84" i="33"/>
  <c r="I84" i="33"/>
  <c r="K84" i="33"/>
  <c r="J125" i="10"/>
  <c r="H125" i="10"/>
  <c r="K125" i="10"/>
  <c r="I125" i="10"/>
  <c r="J63" i="33"/>
  <c r="H63" i="33"/>
  <c r="I63" i="33"/>
  <c r="K63" i="33"/>
  <c r="L44" i="33"/>
  <c r="C43" i="33"/>
  <c r="B43" i="33" s="1"/>
  <c r="E43" i="33" s="1"/>
  <c r="C120" i="10"/>
  <c r="B120" i="10" s="1"/>
  <c r="E120" i="10" s="1"/>
  <c r="L121" i="10"/>
  <c r="L101" i="10"/>
  <c r="C101" i="10" s="1"/>
  <c r="B101" i="10" s="1"/>
  <c r="E101" i="10" s="1"/>
  <c r="C100" i="10"/>
  <c r="B100" i="10" s="1"/>
  <c r="E100" i="10" s="1"/>
  <c r="L80" i="10"/>
  <c r="C80" i="10" s="1"/>
  <c r="B80" i="10" s="1"/>
  <c r="E80" i="10" s="1"/>
  <c r="C79" i="10"/>
  <c r="B79" i="10" s="1"/>
  <c r="E79" i="10" s="1"/>
  <c r="L106" i="10"/>
  <c r="C105" i="10"/>
  <c r="B105" i="10" s="1"/>
  <c r="E105" i="10" s="1"/>
  <c r="L85" i="10"/>
  <c r="C84" i="10"/>
  <c r="B84" i="10" s="1"/>
  <c r="E84" i="10" s="1"/>
  <c r="L64" i="10"/>
  <c r="C63" i="10"/>
  <c r="B63" i="10" s="1"/>
  <c r="E63" i="10" s="1"/>
  <c r="L59" i="10"/>
  <c r="C59" i="10" s="1"/>
  <c r="B59" i="10" s="1"/>
  <c r="E59" i="10" s="1"/>
  <c r="C58" i="10"/>
  <c r="B58" i="10" s="1"/>
  <c r="E58" i="10" s="1"/>
  <c r="L43" i="10"/>
  <c r="C42" i="10"/>
  <c r="B42" i="10" s="1"/>
  <c r="E42" i="10" s="1"/>
  <c r="L38" i="10"/>
  <c r="C38" i="10" s="1"/>
  <c r="B38" i="10" s="1"/>
  <c r="E38" i="10" s="1"/>
  <c r="C37" i="10"/>
  <c r="B37" i="10" s="1"/>
  <c r="E37" i="10" s="1"/>
  <c r="N3" i="11"/>
  <c r="N9" i="11" s="1"/>
  <c r="J3" i="11"/>
  <c r="J9" i="11" s="1"/>
  <c r="P3" i="11"/>
  <c r="L3" i="11"/>
  <c r="O8" i="11"/>
  <c r="F57" i="24"/>
  <c r="F61" i="24"/>
  <c r="F65" i="24"/>
  <c r="F69" i="24"/>
  <c r="F73" i="24"/>
  <c r="M10" i="11" l="1"/>
  <c r="M9" i="11"/>
  <c r="J10" i="11"/>
  <c r="N10" i="11"/>
  <c r="L9" i="11"/>
  <c r="L10" i="11"/>
  <c r="L8" i="11"/>
  <c r="J37" i="10"/>
  <c r="H37" i="10"/>
  <c r="K37" i="10"/>
  <c r="I37" i="10"/>
  <c r="K42" i="10"/>
  <c r="I42" i="10"/>
  <c r="J42" i="10"/>
  <c r="H42" i="10"/>
  <c r="J58" i="10"/>
  <c r="H58" i="10"/>
  <c r="K58" i="10"/>
  <c r="I58" i="10"/>
  <c r="K63" i="10"/>
  <c r="I63" i="10"/>
  <c r="J63" i="10"/>
  <c r="H63" i="10"/>
  <c r="K84" i="10"/>
  <c r="I84" i="10"/>
  <c r="H84" i="10"/>
  <c r="J84" i="10"/>
  <c r="K105" i="10"/>
  <c r="I105" i="10"/>
  <c r="H105" i="10"/>
  <c r="J105" i="10"/>
  <c r="J79" i="10"/>
  <c r="H79" i="10"/>
  <c r="I79" i="10"/>
  <c r="K79" i="10"/>
  <c r="J100" i="10"/>
  <c r="H100" i="10"/>
  <c r="I100" i="10"/>
  <c r="K100" i="10"/>
  <c r="C121" i="10"/>
  <c r="B121" i="10" s="1"/>
  <c r="E121" i="10" s="1"/>
  <c r="L122" i="10"/>
  <c r="C122" i="10" s="1"/>
  <c r="B122" i="10" s="1"/>
  <c r="E122" i="10" s="1"/>
  <c r="J43" i="33"/>
  <c r="H43" i="33"/>
  <c r="I43" i="33"/>
  <c r="K43" i="33"/>
  <c r="J107" i="33"/>
  <c r="H107" i="33"/>
  <c r="K107" i="33"/>
  <c r="I107" i="33"/>
  <c r="J127" i="33"/>
  <c r="H127" i="33"/>
  <c r="K127" i="33"/>
  <c r="I127" i="33"/>
  <c r="J8" i="11"/>
  <c r="K9" i="11"/>
  <c r="K10" i="11"/>
  <c r="L66" i="33"/>
  <c r="C65" i="33"/>
  <c r="B65" i="33" s="1"/>
  <c r="E65" i="33" s="1"/>
  <c r="L128" i="10"/>
  <c r="C127" i="10"/>
  <c r="B127" i="10" s="1"/>
  <c r="E127" i="10" s="1"/>
  <c r="L87" i="33"/>
  <c r="C86" i="33"/>
  <c r="B86" i="33" s="1"/>
  <c r="E86" i="33" s="1"/>
  <c r="K121" i="33"/>
  <c r="I121" i="33"/>
  <c r="J121" i="33"/>
  <c r="H121" i="33"/>
  <c r="P8" i="11"/>
  <c r="P9" i="11"/>
  <c r="P10" i="11"/>
  <c r="J38" i="10"/>
  <c r="H38" i="10"/>
  <c r="K38" i="10"/>
  <c r="I38" i="10"/>
  <c r="L44" i="10"/>
  <c r="C43" i="10"/>
  <c r="B43" i="10" s="1"/>
  <c r="E43" i="10" s="1"/>
  <c r="J59" i="10"/>
  <c r="H59" i="10"/>
  <c r="K59" i="10"/>
  <c r="I59" i="10"/>
  <c r="L65" i="10"/>
  <c r="C64" i="10"/>
  <c r="B64" i="10" s="1"/>
  <c r="E64" i="10" s="1"/>
  <c r="L86" i="10"/>
  <c r="C85" i="10"/>
  <c r="B85" i="10" s="1"/>
  <c r="E85" i="10" s="1"/>
  <c r="L107" i="10"/>
  <c r="C106" i="10"/>
  <c r="B106" i="10" s="1"/>
  <c r="E106" i="10" s="1"/>
  <c r="J80" i="10"/>
  <c r="H80" i="10"/>
  <c r="I80" i="10"/>
  <c r="K80" i="10"/>
  <c r="J101" i="10"/>
  <c r="H101" i="10"/>
  <c r="I101" i="10"/>
  <c r="K101" i="10"/>
  <c r="K120" i="10"/>
  <c r="I120" i="10"/>
  <c r="J120" i="10"/>
  <c r="H120" i="10"/>
  <c r="L45" i="33"/>
  <c r="C44" i="33"/>
  <c r="B44" i="33" s="1"/>
  <c r="E44" i="33" s="1"/>
  <c r="L114" i="33"/>
  <c r="L109" i="33"/>
  <c r="C108" i="33"/>
  <c r="B108" i="33" s="1"/>
  <c r="E108" i="33" s="1"/>
  <c r="L129" i="33"/>
  <c r="C128" i="33"/>
  <c r="B128" i="33" s="1"/>
  <c r="E128" i="33" s="1"/>
  <c r="N8" i="11"/>
  <c r="J64" i="33"/>
  <c r="H64" i="33"/>
  <c r="I64" i="33"/>
  <c r="K64" i="33"/>
  <c r="J126" i="10"/>
  <c r="H126" i="10"/>
  <c r="K126" i="10"/>
  <c r="I126" i="10"/>
  <c r="J85" i="33"/>
  <c r="H85" i="33"/>
  <c r="I85" i="33"/>
  <c r="K85" i="33"/>
  <c r="C122" i="33"/>
  <c r="B122" i="33" s="1"/>
  <c r="E122" i="33" s="1"/>
  <c r="L123" i="33"/>
  <c r="C123" i="33" s="1"/>
  <c r="B123" i="33" s="1"/>
  <c r="E123" i="33" s="1"/>
  <c r="L135" i="33" l="1"/>
  <c r="L130" i="33"/>
  <c r="C129" i="33"/>
  <c r="B129" i="33" s="1"/>
  <c r="E129" i="33" s="1"/>
  <c r="L110" i="33"/>
  <c r="C109" i="33"/>
  <c r="B109" i="33" s="1"/>
  <c r="E109" i="33" s="1"/>
  <c r="K122" i="33"/>
  <c r="I122" i="33"/>
  <c r="J122" i="33"/>
  <c r="H122" i="33"/>
  <c r="J128" i="33"/>
  <c r="H128" i="33"/>
  <c r="K128" i="33"/>
  <c r="I128" i="33"/>
  <c r="J108" i="33"/>
  <c r="H108" i="33"/>
  <c r="K108" i="33"/>
  <c r="I108" i="33"/>
  <c r="L115" i="33"/>
  <c r="C114" i="33"/>
  <c r="B114" i="33" s="1"/>
  <c r="E114" i="33" s="1"/>
  <c r="L51" i="33"/>
  <c r="L46" i="33"/>
  <c r="C45" i="33"/>
  <c r="B45" i="33" s="1"/>
  <c r="E45" i="33" s="1"/>
  <c r="L113" i="10"/>
  <c r="L108" i="10"/>
  <c r="C107" i="10"/>
  <c r="B107" i="10" s="1"/>
  <c r="E107" i="10" s="1"/>
  <c r="L92" i="10"/>
  <c r="L87" i="10"/>
  <c r="C86" i="10"/>
  <c r="B86" i="10" s="1"/>
  <c r="E86" i="10" s="1"/>
  <c r="L71" i="10"/>
  <c r="L66" i="10"/>
  <c r="C65" i="10"/>
  <c r="B65" i="10" s="1"/>
  <c r="E65" i="10" s="1"/>
  <c r="L50" i="10"/>
  <c r="L45" i="10"/>
  <c r="C44" i="10"/>
  <c r="B44" i="10" s="1"/>
  <c r="E44" i="10" s="1"/>
  <c r="J86" i="33"/>
  <c r="H86" i="33"/>
  <c r="I86" i="33"/>
  <c r="K86" i="33"/>
  <c r="J127" i="10"/>
  <c r="H127" i="10"/>
  <c r="K127" i="10"/>
  <c r="I127" i="10"/>
  <c r="J65" i="33"/>
  <c r="H65" i="33"/>
  <c r="I65" i="33"/>
  <c r="K65" i="33"/>
  <c r="K121" i="10"/>
  <c r="I121" i="10"/>
  <c r="J121" i="10"/>
  <c r="H121" i="10"/>
  <c r="K123" i="33"/>
  <c r="I123" i="33"/>
  <c r="J123" i="33"/>
  <c r="H123" i="33"/>
  <c r="J44" i="33"/>
  <c r="H44" i="33"/>
  <c r="I44" i="33"/>
  <c r="K44" i="33"/>
  <c r="K106" i="10"/>
  <c r="I106" i="10"/>
  <c r="H106" i="10"/>
  <c r="J106" i="10"/>
  <c r="K85" i="10"/>
  <c r="I85" i="10"/>
  <c r="H85" i="10"/>
  <c r="J85" i="10"/>
  <c r="K64" i="10"/>
  <c r="I64" i="10"/>
  <c r="J64" i="10"/>
  <c r="H64" i="10"/>
  <c r="K43" i="10"/>
  <c r="I43" i="10"/>
  <c r="J43" i="10"/>
  <c r="H43" i="10"/>
  <c r="L93" i="33"/>
  <c r="L88" i="33"/>
  <c r="C87" i="33"/>
  <c r="B87" i="33" s="1"/>
  <c r="E87" i="33" s="1"/>
  <c r="L134" i="10"/>
  <c r="L129" i="10"/>
  <c r="C128" i="10"/>
  <c r="B128" i="10" s="1"/>
  <c r="E128" i="10" s="1"/>
  <c r="L72" i="33"/>
  <c r="L67" i="33"/>
  <c r="C66" i="33"/>
  <c r="B66" i="33" s="1"/>
  <c r="E66" i="33" s="1"/>
  <c r="K122" i="10"/>
  <c r="I122" i="10"/>
  <c r="J122" i="10"/>
  <c r="H122" i="10"/>
  <c r="J66" i="33" l="1"/>
  <c r="H66" i="33"/>
  <c r="I66" i="33"/>
  <c r="K66" i="33"/>
  <c r="L130" i="10"/>
  <c r="C129" i="10"/>
  <c r="B129" i="10" s="1"/>
  <c r="E129" i="10" s="1"/>
  <c r="J87" i="33"/>
  <c r="H87" i="33"/>
  <c r="I87" i="33"/>
  <c r="K87" i="33"/>
  <c r="L94" i="33"/>
  <c r="C93" i="33"/>
  <c r="B93" i="33" s="1"/>
  <c r="E93" i="33" s="1"/>
  <c r="L46" i="10"/>
  <c r="C45" i="10"/>
  <c r="B45" i="10" s="1"/>
  <c r="E45" i="10" s="1"/>
  <c r="L68" i="33"/>
  <c r="C67" i="33"/>
  <c r="B67" i="33" s="1"/>
  <c r="E67" i="33" s="1"/>
  <c r="J128" i="10"/>
  <c r="H128" i="10"/>
  <c r="K128" i="10"/>
  <c r="I128" i="10"/>
  <c r="L135" i="10"/>
  <c r="C134" i="10"/>
  <c r="B134" i="10" s="1"/>
  <c r="E134" i="10" s="1"/>
  <c r="L89" i="33"/>
  <c r="C88" i="33"/>
  <c r="B88" i="33" s="1"/>
  <c r="E88" i="33" s="1"/>
  <c r="K44" i="10"/>
  <c r="I44" i="10"/>
  <c r="J44" i="10"/>
  <c r="H44" i="10"/>
  <c r="L51" i="10"/>
  <c r="C50" i="10"/>
  <c r="B50" i="10" s="1"/>
  <c r="E50" i="10" s="1"/>
  <c r="L67" i="10"/>
  <c r="C66" i="10"/>
  <c r="B66" i="10" s="1"/>
  <c r="E66" i="10" s="1"/>
  <c r="K86" i="10"/>
  <c r="I86" i="10"/>
  <c r="H86" i="10"/>
  <c r="J86" i="10"/>
  <c r="L93" i="10"/>
  <c r="C92" i="10"/>
  <c r="B92" i="10" s="1"/>
  <c r="E92" i="10" s="1"/>
  <c r="L109" i="10"/>
  <c r="C108" i="10"/>
  <c r="B108" i="10" s="1"/>
  <c r="E108" i="10" s="1"/>
  <c r="J45" i="33"/>
  <c r="H45" i="33"/>
  <c r="I45" i="33"/>
  <c r="K45" i="33"/>
  <c r="L52" i="33"/>
  <c r="C51" i="33"/>
  <c r="B51" i="33" s="1"/>
  <c r="E51" i="33" s="1"/>
  <c r="L116" i="33"/>
  <c r="C115" i="33"/>
  <c r="B115" i="33" s="1"/>
  <c r="E115" i="33" s="1"/>
  <c r="L111" i="33"/>
  <c r="C110" i="33"/>
  <c r="B110" i="33" s="1"/>
  <c r="E110" i="33" s="1"/>
  <c r="L131" i="33"/>
  <c r="C130" i="33"/>
  <c r="B130" i="33" s="1"/>
  <c r="E130" i="33" s="1"/>
  <c r="L73" i="33"/>
  <c r="C72" i="33"/>
  <c r="B72" i="33" s="1"/>
  <c r="E72" i="33" s="1"/>
  <c r="K65" i="10"/>
  <c r="I65" i="10"/>
  <c r="J65" i="10"/>
  <c r="H65" i="10"/>
  <c r="L72" i="10"/>
  <c r="C71" i="10"/>
  <c r="B71" i="10" s="1"/>
  <c r="E71" i="10" s="1"/>
  <c r="L88" i="10"/>
  <c r="C87" i="10"/>
  <c r="B87" i="10" s="1"/>
  <c r="E87" i="10" s="1"/>
  <c r="K107" i="10"/>
  <c r="I107" i="10"/>
  <c r="H107" i="10"/>
  <c r="J107" i="10"/>
  <c r="L114" i="10"/>
  <c r="C113" i="10"/>
  <c r="B113" i="10" s="1"/>
  <c r="E113" i="10" s="1"/>
  <c r="L47" i="33"/>
  <c r="C46" i="33"/>
  <c r="B46" i="33" s="1"/>
  <c r="E46" i="33" s="1"/>
  <c r="J114" i="33"/>
  <c r="H114" i="33"/>
  <c r="K114" i="33"/>
  <c r="I114" i="33"/>
  <c r="J109" i="33"/>
  <c r="H109" i="33"/>
  <c r="K109" i="33"/>
  <c r="I109" i="33"/>
  <c r="J129" i="33"/>
  <c r="H129" i="33"/>
  <c r="K129" i="33"/>
  <c r="I129" i="33"/>
  <c r="L136" i="33"/>
  <c r="C135" i="33"/>
  <c r="B135" i="33" s="1"/>
  <c r="E135" i="33" s="1"/>
  <c r="J46" i="33" l="1"/>
  <c r="H46" i="33"/>
  <c r="I46" i="33"/>
  <c r="K46" i="33"/>
  <c r="K87" i="10"/>
  <c r="I87" i="10"/>
  <c r="H87" i="10"/>
  <c r="J87" i="10"/>
  <c r="J72" i="33"/>
  <c r="H72" i="33"/>
  <c r="I72" i="33"/>
  <c r="K72" i="33"/>
  <c r="J110" i="33"/>
  <c r="H110" i="33"/>
  <c r="K110" i="33"/>
  <c r="I110" i="33"/>
  <c r="J51" i="33"/>
  <c r="H51" i="33"/>
  <c r="I51" i="33"/>
  <c r="K51" i="33"/>
  <c r="K92" i="10"/>
  <c r="I92" i="10"/>
  <c r="H92" i="10"/>
  <c r="J92" i="10"/>
  <c r="K50" i="10"/>
  <c r="I50" i="10"/>
  <c r="J50" i="10"/>
  <c r="H50" i="10"/>
  <c r="J134" i="10"/>
  <c r="H134" i="10"/>
  <c r="K134" i="10"/>
  <c r="I134" i="10"/>
  <c r="J67" i="33"/>
  <c r="H67" i="33"/>
  <c r="I67" i="33"/>
  <c r="K67" i="33"/>
  <c r="J129" i="10"/>
  <c r="H129" i="10"/>
  <c r="K129" i="10"/>
  <c r="I129" i="10"/>
  <c r="J135" i="33"/>
  <c r="H135" i="33"/>
  <c r="K135" i="33"/>
  <c r="I135" i="33"/>
  <c r="K113" i="10"/>
  <c r="I113" i="10"/>
  <c r="H113" i="10"/>
  <c r="J113" i="10"/>
  <c r="K71" i="10"/>
  <c r="I71" i="10"/>
  <c r="J71" i="10"/>
  <c r="H71" i="10"/>
  <c r="J130" i="33"/>
  <c r="H130" i="33"/>
  <c r="K130" i="33"/>
  <c r="I130" i="33"/>
  <c r="J115" i="33"/>
  <c r="H115" i="33"/>
  <c r="K115" i="33"/>
  <c r="I115" i="33"/>
  <c r="K108" i="10"/>
  <c r="I108" i="10"/>
  <c r="H108" i="10"/>
  <c r="J108" i="10"/>
  <c r="K66" i="10"/>
  <c r="I66" i="10"/>
  <c r="J66" i="10"/>
  <c r="H66" i="10"/>
  <c r="J88" i="33"/>
  <c r="H88" i="33"/>
  <c r="I88" i="33"/>
  <c r="K88" i="33"/>
  <c r="K45" i="10"/>
  <c r="I45" i="10"/>
  <c r="J45" i="10"/>
  <c r="H45" i="10"/>
  <c r="J93" i="33"/>
  <c r="H93" i="33"/>
  <c r="I93" i="33"/>
  <c r="K93" i="33"/>
  <c r="L137" i="33"/>
  <c r="C136" i="33"/>
  <c r="B136" i="33" s="1"/>
  <c r="E136" i="33" s="1"/>
  <c r="L48" i="33"/>
  <c r="C47" i="33"/>
  <c r="B47" i="33" s="1"/>
  <c r="E47" i="33" s="1"/>
  <c r="L115" i="10"/>
  <c r="C114" i="10"/>
  <c r="B114" i="10" s="1"/>
  <c r="E114" i="10" s="1"/>
  <c r="L89" i="10"/>
  <c r="C88" i="10"/>
  <c r="B88" i="10" s="1"/>
  <c r="E88" i="10" s="1"/>
  <c r="L73" i="10"/>
  <c r="C72" i="10"/>
  <c r="B72" i="10" s="1"/>
  <c r="E72" i="10" s="1"/>
  <c r="L74" i="33"/>
  <c r="C73" i="33"/>
  <c r="B73" i="33" s="1"/>
  <c r="E73" i="33" s="1"/>
  <c r="L132" i="33"/>
  <c r="C131" i="33"/>
  <c r="B131" i="33" s="1"/>
  <c r="E131" i="33" s="1"/>
  <c r="L112" i="33"/>
  <c r="C111" i="33"/>
  <c r="B111" i="33" s="1"/>
  <c r="E111" i="33" s="1"/>
  <c r="L117" i="33"/>
  <c r="C116" i="33"/>
  <c r="B116" i="33" s="1"/>
  <c r="E116" i="33" s="1"/>
  <c r="L53" i="33"/>
  <c r="C52" i="33"/>
  <c r="B52" i="33" s="1"/>
  <c r="E52" i="33" s="1"/>
  <c r="L110" i="10"/>
  <c r="C109" i="10"/>
  <c r="B109" i="10" s="1"/>
  <c r="E109" i="10" s="1"/>
  <c r="L94" i="10"/>
  <c r="C93" i="10"/>
  <c r="B93" i="10" s="1"/>
  <c r="E93" i="10" s="1"/>
  <c r="L68" i="10"/>
  <c r="C67" i="10"/>
  <c r="B67" i="10" s="1"/>
  <c r="E67" i="10" s="1"/>
  <c r="L52" i="10"/>
  <c r="C51" i="10"/>
  <c r="B51" i="10" s="1"/>
  <c r="E51" i="10" s="1"/>
  <c r="L90" i="33"/>
  <c r="C89" i="33"/>
  <c r="B89" i="33" s="1"/>
  <c r="E89" i="33" s="1"/>
  <c r="L136" i="10"/>
  <c r="C135" i="10"/>
  <c r="B135" i="10" s="1"/>
  <c r="E135" i="10" s="1"/>
  <c r="L69" i="33"/>
  <c r="C68" i="33"/>
  <c r="B68" i="33" s="1"/>
  <c r="E68" i="33" s="1"/>
  <c r="L47" i="10"/>
  <c r="C46" i="10"/>
  <c r="B46" i="10" s="1"/>
  <c r="E46" i="10" s="1"/>
  <c r="L95" i="33"/>
  <c r="C94" i="33"/>
  <c r="B94" i="33" s="1"/>
  <c r="E94" i="33" s="1"/>
  <c r="L131" i="10"/>
  <c r="C130" i="10"/>
  <c r="B130" i="10" s="1"/>
  <c r="E130" i="10" s="1"/>
  <c r="J130" i="10" l="1"/>
  <c r="H130" i="10"/>
  <c r="K130" i="10"/>
  <c r="I130" i="10"/>
  <c r="K46" i="10"/>
  <c r="I46" i="10"/>
  <c r="J46" i="10"/>
  <c r="H46" i="10"/>
  <c r="J68" i="33"/>
  <c r="H68" i="33"/>
  <c r="I68" i="33"/>
  <c r="K68" i="33"/>
  <c r="J89" i="33"/>
  <c r="H89" i="33"/>
  <c r="I89" i="33"/>
  <c r="K89" i="33"/>
  <c r="K67" i="10"/>
  <c r="I67" i="10"/>
  <c r="J67" i="10"/>
  <c r="H67" i="10"/>
  <c r="K109" i="10"/>
  <c r="I109" i="10"/>
  <c r="H109" i="10"/>
  <c r="J109" i="10"/>
  <c r="J116" i="33"/>
  <c r="H116" i="33"/>
  <c r="K116" i="33"/>
  <c r="I116" i="33"/>
  <c r="K72" i="10"/>
  <c r="I72" i="10"/>
  <c r="H72" i="10"/>
  <c r="J72" i="10"/>
  <c r="K114" i="10"/>
  <c r="I114" i="10"/>
  <c r="H114" i="10"/>
  <c r="J114" i="10"/>
  <c r="J136" i="33"/>
  <c r="H136" i="33"/>
  <c r="K136" i="33"/>
  <c r="I136" i="33"/>
  <c r="J94" i="33"/>
  <c r="H94" i="33"/>
  <c r="I94" i="33"/>
  <c r="K94" i="33"/>
  <c r="J135" i="10"/>
  <c r="H135" i="10"/>
  <c r="K135" i="10"/>
  <c r="I135" i="10"/>
  <c r="K51" i="10"/>
  <c r="I51" i="10"/>
  <c r="J51" i="10"/>
  <c r="H51" i="10"/>
  <c r="K93" i="10"/>
  <c r="I93" i="10"/>
  <c r="H93" i="10"/>
  <c r="J93" i="10"/>
  <c r="J52" i="33"/>
  <c r="H52" i="33"/>
  <c r="I52" i="33"/>
  <c r="K52" i="33"/>
  <c r="J111" i="33"/>
  <c r="H111" i="33"/>
  <c r="K111" i="33"/>
  <c r="I111" i="33"/>
  <c r="J131" i="33"/>
  <c r="H131" i="33"/>
  <c r="K131" i="33"/>
  <c r="I131" i="33"/>
  <c r="J73" i="33"/>
  <c r="H73" i="33"/>
  <c r="I73" i="33"/>
  <c r="K73" i="33"/>
  <c r="K88" i="10"/>
  <c r="I88" i="10"/>
  <c r="H88" i="10"/>
  <c r="J88" i="10"/>
  <c r="J47" i="33"/>
  <c r="H47" i="33"/>
  <c r="I47" i="33"/>
  <c r="K47" i="33"/>
  <c r="L132" i="10"/>
  <c r="C131" i="10"/>
  <c r="B131" i="10" s="1"/>
  <c r="E131" i="10" s="1"/>
  <c r="L96" i="33"/>
  <c r="C95" i="33"/>
  <c r="B95" i="33" s="1"/>
  <c r="E95" i="33" s="1"/>
  <c r="L48" i="10"/>
  <c r="C47" i="10"/>
  <c r="B47" i="10" s="1"/>
  <c r="E47" i="10" s="1"/>
  <c r="L70" i="33"/>
  <c r="C69" i="33"/>
  <c r="B69" i="33" s="1"/>
  <c r="E69" i="33" s="1"/>
  <c r="L137" i="10"/>
  <c r="C136" i="10"/>
  <c r="B136" i="10" s="1"/>
  <c r="E136" i="10" s="1"/>
  <c r="L91" i="33"/>
  <c r="C90" i="33"/>
  <c r="B90" i="33" s="1"/>
  <c r="E90" i="33" s="1"/>
  <c r="L53" i="10"/>
  <c r="C52" i="10"/>
  <c r="B52" i="10" s="1"/>
  <c r="E52" i="10" s="1"/>
  <c r="L69" i="10"/>
  <c r="C68" i="10"/>
  <c r="B68" i="10" s="1"/>
  <c r="E68" i="10" s="1"/>
  <c r="L95" i="10"/>
  <c r="C94" i="10"/>
  <c r="B94" i="10" s="1"/>
  <c r="E94" i="10" s="1"/>
  <c r="L111" i="10"/>
  <c r="C110" i="10"/>
  <c r="B110" i="10" s="1"/>
  <c r="E110" i="10" s="1"/>
  <c r="L54" i="33"/>
  <c r="C53" i="33"/>
  <c r="B53" i="33" s="1"/>
  <c r="E53" i="33" s="1"/>
  <c r="L118" i="33"/>
  <c r="C118" i="33" s="1"/>
  <c r="B118" i="33" s="1"/>
  <c r="E118" i="33" s="1"/>
  <c r="C117" i="33"/>
  <c r="B117" i="33" s="1"/>
  <c r="E117" i="33" s="1"/>
  <c r="L113" i="33"/>
  <c r="C113" i="33" s="1"/>
  <c r="B113" i="33" s="1"/>
  <c r="E113" i="33" s="1"/>
  <c r="C112" i="33"/>
  <c r="B112" i="33" s="1"/>
  <c r="E112" i="33" s="1"/>
  <c r="L133" i="33"/>
  <c r="C132" i="33"/>
  <c r="B132" i="33" s="1"/>
  <c r="E132" i="33" s="1"/>
  <c r="L75" i="33"/>
  <c r="C74" i="33"/>
  <c r="B74" i="33" s="1"/>
  <c r="E74" i="33" s="1"/>
  <c r="L74" i="10"/>
  <c r="C73" i="10"/>
  <c r="B73" i="10" s="1"/>
  <c r="E73" i="10" s="1"/>
  <c r="L90" i="10"/>
  <c r="C89" i="10"/>
  <c r="B89" i="10" s="1"/>
  <c r="E89" i="10" s="1"/>
  <c r="L116" i="10"/>
  <c r="C115" i="10"/>
  <c r="B115" i="10" s="1"/>
  <c r="E115" i="10" s="1"/>
  <c r="L49" i="33"/>
  <c r="C48" i="33"/>
  <c r="B48" i="33" s="1"/>
  <c r="E48" i="33" s="1"/>
  <c r="L138" i="33"/>
  <c r="C137" i="33"/>
  <c r="B137" i="33" s="1"/>
  <c r="E137" i="33" s="1"/>
  <c r="J48" i="33" l="1"/>
  <c r="H48" i="33"/>
  <c r="I48" i="33"/>
  <c r="K48" i="33"/>
  <c r="K115" i="10"/>
  <c r="I115" i="10"/>
  <c r="H115" i="10"/>
  <c r="J115" i="10"/>
  <c r="K73" i="10"/>
  <c r="I73" i="10"/>
  <c r="H73" i="10"/>
  <c r="J73" i="10"/>
  <c r="J132" i="33"/>
  <c r="H132" i="33"/>
  <c r="K132" i="33"/>
  <c r="I132" i="33"/>
  <c r="J117" i="33"/>
  <c r="H117" i="33"/>
  <c r="K117" i="33"/>
  <c r="I117" i="33"/>
  <c r="K110" i="10"/>
  <c r="I110" i="10"/>
  <c r="H110" i="10"/>
  <c r="J110" i="10"/>
  <c r="K52" i="10"/>
  <c r="I52" i="10"/>
  <c r="J52" i="10"/>
  <c r="H52" i="10"/>
  <c r="J90" i="33"/>
  <c r="H90" i="33"/>
  <c r="I90" i="33"/>
  <c r="K90" i="33"/>
  <c r="K47" i="10"/>
  <c r="I47" i="10"/>
  <c r="J47" i="10"/>
  <c r="H47" i="10"/>
  <c r="J95" i="33"/>
  <c r="H95" i="33"/>
  <c r="I95" i="33"/>
  <c r="K95" i="33"/>
  <c r="J131" i="10"/>
  <c r="H131" i="10"/>
  <c r="K131" i="10"/>
  <c r="I131" i="10"/>
  <c r="J137" i="33"/>
  <c r="H137" i="33"/>
  <c r="K137" i="33"/>
  <c r="I137" i="33"/>
  <c r="K89" i="10"/>
  <c r="I89" i="10"/>
  <c r="H89" i="10"/>
  <c r="J89" i="10"/>
  <c r="J74" i="33"/>
  <c r="H74" i="33"/>
  <c r="I74" i="33"/>
  <c r="K74" i="33"/>
  <c r="J112" i="33"/>
  <c r="H112" i="33"/>
  <c r="K112" i="33"/>
  <c r="I112" i="33"/>
  <c r="J53" i="33"/>
  <c r="H53" i="33"/>
  <c r="I53" i="33"/>
  <c r="K53" i="33"/>
  <c r="K94" i="10"/>
  <c r="I94" i="10"/>
  <c r="H94" i="10"/>
  <c r="J94" i="10"/>
  <c r="K68" i="10"/>
  <c r="I68" i="10"/>
  <c r="J68" i="10"/>
  <c r="H68" i="10"/>
  <c r="J136" i="10"/>
  <c r="H136" i="10"/>
  <c r="K136" i="10"/>
  <c r="I136" i="10"/>
  <c r="J69" i="33"/>
  <c r="H69" i="33"/>
  <c r="I69" i="33"/>
  <c r="K69" i="33"/>
  <c r="L139" i="33"/>
  <c r="C139" i="33" s="1"/>
  <c r="B139" i="33" s="1"/>
  <c r="E139" i="33" s="1"/>
  <c r="C138" i="33"/>
  <c r="B138" i="33" s="1"/>
  <c r="E138" i="33" s="1"/>
  <c r="L50" i="33"/>
  <c r="C50" i="33" s="1"/>
  <c r="B50" i="33" s="1"/>
  <c r="E50" i="33" s="1"/>
  <c r="C49" i="33"/>
  <c r="B49" i="33" s="1"/>
  <c r="E49" i="33" s="1"/>
  <c r="L117" i="10"/>
  <c r="C117" i="10" s="1"/>
  <c r="B117" i="10" s="1"/>
  <c r="E117" i="10" s="1"/>
  <c r="C116" i="10"/>
  <c r="B116" i="10" s="1"/>
  <c r="E116" i="10" s="1"/>
  <c r="L91" i="10"/>
  <c r="C91" i="10" s="1"/>
  <c r="B91" i="10" s="1"/>
  <c r="E91" i="10" s="1"/>
  <c r="C90" i="10"/>
  <c r="B90" i="10" s="1"/>
  <c r="E90" i="10" s="1"/>
  <c r="L75" i="10"/>
  <c r="C75" i="10" s="1"/>
  <c r="B75" i="10" s="1"/>
  <c r="E75" i="10" s="1"/>
  <c r="C74" i="10"/>
  <c r="B74" i="10" s="1"/>
  <c r="E74" i="10" s="1"/>
  <c r="L76" i="33"/>
  <c r="C76" i="33" s="1"/>
  <c r="B76" i="33" s="1"/>
  <c r="E76" i="33" s="1"/>
  <c r="C75" i="33"/>
  <c r="B75" i="33" s="1"/>
  <c r="E75" i="33" s="1"/>
  <c r="L134" i="33"/>
  <c r="C134" i="33" s="1"/>
  <c r="B134" i="33" s="1"/>
  <c r="E134" i="33" s="1"/>
  <c r="C133" i="33"/>
  <c r="B133" i="33" s="1"/>
  <c r="E133" i="33" s="1"/>
  <c r="J113" i="33"/>
  <c r="H113" i="33"/>
  <c r="K113" i="33"/>
  <c r="I113" i="33"/>
  <c r="J118" i="33"/>
  <c r="H118" i="33"/>
  <c r="K118" i="33"/>
  <c r="I118" i="33"/>
  <c r="L55" i="33"/>
  <c r="C55" i="33" s="1"/>
  <c r="B55" i="33" s="1"/>
  <c r="E55" i="33" s="1"/>
  <c r="C54" i="33"/>
  <c r="B54" i="33" s="1"/>
  <c r="E54" i="33" s="1"/>
  <c r="L112" i="10"/>
  <c r="C112" i="10" s="1"/>
  <c r="B112" i="10" s="1"/>
  <c r="E112" i="10" s="1"/>
  <c r="C111" i="10"/>
  <c r="B111" i="10" s="1"/>
  <c r="E111" i="10" s="1"/>
  <c r="L96" i="10"/>
  <c r="C96" i="10" s="1"/>
  <c r="B96" i="10" s="1"/>
  <c r="E96" i="10" s="1"/>
  <c r="C95" i="10"/>
  <c r="B95" i="10" s="1"/>
  <c r="E95" i="10" s="1"/>
  <c r="L70" i="10"/>
  <c r="C70" i="10" s="1"/>
  <c r="B70" i="10" s="1"/>
  <c r="E70" i="10" s="1"/>
  <c r="C69" i="10"/>
  <c r="B69" i="10" s="1"/>
  <c r="E69" i="10" s="1"/>
  <c r="L54" i="10"/>
  <c r="C54" i="10" s="1"/>
  <c r="B54" i="10" s="1"/>
  <c r="E54" i="10" s="1"/>
  <c r="C53" i="10"/>
  <c r="B53" i="10" s="1"/>
  <c r="E53" i="10" s="1"/>
  <c r="L92" i="33"/>
  <c r="C92" i="33" s="1"/>
  <c r="B92" i="33" s="1"/>
  <c r="E92" i="33" s="1"/>
  <c r="C91" i="33"/>
  <c r="B91" i="33" s="1"/>
  <c r="E91" i="33" s="1"/>
  <c r="L138" i="10"/>
  <c r="C138" i="10" s="1"/>
  <c r="B138" i="10" s="1"/>
  <c r="E138" i="10" s="1"/>
  <c r="C137" i="10"/>
  <c r="B137" i="10" s="1"/>
  <c r="E137" i="10" s="1"/>
  <c r="L71" i="33"/>
  <c r="C71" i="33" s="1"/>
  <c r="B71" i="33" s="1"/>
  <c r="E71" i="33" s="1"/>
  <c r="C70" i="33"/>
  <c r="B70" i="33" s="1"/>
  <c r="E70" i="33" s="1"/>
  <c r="L49" i="10"/>
  <c r="C49" i="10" s="1"/>
  <c r="B49" i="10" s="1"/>
  <c r="E49" i="10" s="1"/>
  <c r="C48" i="10"/>
  <c r="B48" i="10" s="1"/>
  <c r="E48" i="10" s="1"/>
  <c r="L97" i="33"/>
  <c r="C97" i="33" s="1"/>
  <c r="B97" i="33" s="1"/>
  <c r="E97" i="33" s="1"/>
  <c r="C96" i="33"/>
  <c r="B96" i="33" s="1"/>
  <c r="E96" i="33" s="1"/>
  <c r="L133" i="10"/>
  <c r="C133" i="10" s="1"/>
  <c r="B133" i="10" s="1"/>
  <c r="E133" i="10" s="1"/>
  <c r="C132" i="10"/>
  <c r="B132" i="10" s="1"/>
  <c r="E132" i="10" s="1"/>
  <c r="J96" i="33" l="1"/>
  <c r="H96" i="33"/>
  <c r="I96" i="33"/>
  <c r="K96" i="33"/>
  <c r="K48" i="10"/>
  <c r="I48" i="10"/>
  <c r="J48" i="10"/>
  <c r="H48" i="10"/>
  <c r="J70" i="33"/>
  <c r="H70" i="33"/>
  <c r="I70" i="33"/>
  <c r="K70" i="33"/>
  <c r="J137" i="10"/>
  <c r="H137" i="10"/>
  <c r="K137" i="10"/>
  <c r="I137" i="10"/>
  <c r="J91" i="33"/>
  <c r="H91" i="33"/>
  <c r="I91" i="33"/>
  <c r="K91" i="33"/>
  <c r="K53" i="10"/>
  <c r="I53" i="10"/>
  <c r="J53" i="10"/>
  <c r="H53" i="10"/>
  <c r="K69" i="10"/>
  <c r="I69" i="10"/>
  <c r="J69" i="10"/>
  <c r="H69" i="10"/>
  <c r="K95" i="10"/>
  <c r="I95" i="10"/>
  <c r="H95" i="10"/>
  <c r="J95" i="10"/>
  <c r="K111" i="10"/>
  <c r="I111" i="10"/>
  <c r="H111" i="10"/>
  <c r="J111" i="10"/>
  <c r="J54" i="33"/>
  <c r="H54" i="33"/>
  <c r="I54" i="33"/>
  <c r="K54" i="33"/>
  <c r="J133" i="33"/>
  <c r="H133" i="33"/>
  <c r="K133" i="33"/>
  <c r="I133" i="33"/>
  <c r="J75" i="33"/>
  <c r="H75" i="33"/>
  <c r="I75" i="33"/>
  <c r="K75" i="33"/>
  <c r="K74" i="10"/>
  <c r="I74" i="10"/>
  <c r="H74" i="10"/>
  <c r="J74" i="10"/>
  <c r="K90" i="10"/>
  <c r="I90" i="10"/>
  <c r="H90" i="10"/>
  <c r="J90" i="10"/>
  <c r="K116" i="10"/>
  <c r="I116" i="10"/>
  <c r="H116" i="10"/>
  <c r="J116" i="10"/>
  <c r="J49" i="33"/>
  <c r="H49" i="33"/>
  <c r="I49" i="33"/>
  <c r="K49" i="33"/>
  <c r="J138" i="33"/>
  <c r="H138" i="33"/>
  <c r="K138" i="33"/>
  <c r="I138" i="33"/>
  <c r="J132" i="10"/>
  <c r="H132" i="10"/>
  <c r="K132" i="10"/>
  <c r="I132" i="10"/>
  <c r="J133" i="10"/>
  <c r="H133" i="10"/>
  <c r="K133" i="10"/>
  <c r="I133" i="10"/>
  <c r="J97" i="33"/>
  <c r="H97" i="33"/>
  <c r="I97" i="33"/>
  <c r="K97" i="33"/>
  <c r="K49" i="10"/>
  <c r="I49" i="10"/>
  <c r="J49" i="10"/>
  <c r="H49" i="10"/>
  <c r="J71" i="33"/>
  <c r="H71" i="33"/>
  <c r="I71" i="33"/>
  <c r="K71" i="33"/>
  <c r="J138" i="10"/>
  <c r="H138" i="10"/>
  <c r="K138" i="10"/>
  <c r="I138" i="10"/>
  <c r="J92" i="33"/>
  <c r="H92" i="33"/>
  <c r="I92" i="33"/>
  <c r="K92" i="33"/>
  <c r="K54" i="10"/>
  <c r="I54" i="10"/>
  <c r="J54" i="10"/>
  <c r="H54" i="10"/>
  <c r="K70" i="10"/>
  <c r="I70" i="10"/>
  <c r="J70" i="10"/>
  <c r="H70" i="10"/>
  <c r="K96" i="10"/>
  <c r="I96" i="10"/>
  <c r="H96" i="10"/>
  <c r="J96" i="10"/>
  <c r="K112" i="10"/>
  <c r="I112" i="10"/>
  <c r="H112" i="10"/>
  <c r="J112" i="10"/>
  <c r="J55" i="33"/>
  <c r="H55" i="33"/>
  <c r="I55" i="33"/>
  <c r="K55" i="33"/>
  <c r="J134" i="33"/>
  <c r="H134" i="33"/>
  <c r="K134" i="33"/>
  <c r="I134" i="33"/>
  <c r="J76" i="33"/>
  <c r="H76" i="33"/>
  <c r="I76" i="33"/>
  <c r="K76" i="33"/>
  <c r="K75" i="10"/>
  <c r="I75" i="10"/>
  <c r="H75" i="10"/>
  <c r="J75" i="10"/>
  <c r="K91" i="10"/>
  <c r="I91" i="10"/>
  <c r="H91" i="10"/>
  <c r="J91" i="10"/>
  <c r="K117" i="10"/>
  <c r="I117" i="10"/>
  <c r="H117" i="10"/>
  <c r="J117" i="10"/>
  <c r="J50" i="33"/>
  <c r="H50" i="33"/>
  <c r="I50" i="33"/>
  <c r="K50" i="33"/>
  <c r="J139" i="33"/>
  <c r="H139" i="33"/>
  <c r="K139" i="33"/>
  <c r="I139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Reynolds, Theo - RPC Consulting</author>
  </authors>
  <commentList>
    <comment ref="E30" authorId="0" shapeId="0" xr:uid="{00000000-0006-0000-0600-000001000000}">
      <text>
        <r>
          <rPr>
            <sz val="9"/>
            <rFont val="Tahoma"/>
            <family val="2"/>
          </rPr>
          <t>Set to * if the label is unique</t>
        </r>
        <r>
          <rPr>
            <sz val="9"/>
            <rFont val="Tahoma"/>
            <family val="2"/>
          </rPr>
          <t xml:space="preserve">
</t>
        </r>
      </text>
    </comment>
    <comment ref="H30" authorId="0" shapeId="0" xr:uid="{00000000-0006-0000-0600-000002000000}">
      <text>
        <r>
          <rPr>
            <sz val="9"/>
            <rFont val="Tahoma"/>
            <family val="2"/>
          </rPr>
          <t>Set to * if the label is unique</t>
        </r>
        <r>
          <rPr>
            <sz val="9"/>
            <rFont val="Tahoma"/>
            <family val="2"/>
          </rPr>
          <t xml:space="preserve">
</t>
        </r>
      </text>
    </comment>
    <comment ref="K30" authorId="0" shapeId="0" xr:uid="{00000000-0006-0000-0600-000003000000}">
      <text>
        <r>
          <rPr>
            <sz val="9"/>
            <rFont val="Tahoma"/>
            <family val="2"/>
          </rPr>
          <t>Set to * if the label is unique</t>
        </r>
        <r>
          <rPr>
            <sz val="9"/>
            <rFont val="Tahoma"/>
            <family val="2"/>
          </rPr>
          <t xml:space="preserve">
</t>
        </r>
      </text>
    </comment>
    <comment ref="B35" authorId="0" shapeId="0" xr:uid="{00000000-0006-0000-0600-000004000000}">
      <text>
        <r>
          <rPr>
            <b/>
            <sz val="9"/>
            <rFont val="Tahoma"/>
            <family val="2"/>
          </rPr>
          <t xml:space="preserve">Ctrl + Shift + L </t>
        </r>
        <r>
          <rPr>
            <sz val="9"/>
            <rFont val="Tahoma"/>
            <family val="2"/>
          </rPr>
          <t>to enable filters.
Filter for the required level of granularity in the chart.
Sort based on, eg, Optimised Participation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Reynolds, Theo - RPC Consulting</author>
  </authors>
  <commentList>
    <comment ref="D3" authorId="0" shapeId="0" xr:uid="{00000000-0006-0000-0700-000001000000}">
      <text>
        <r>
          <rPr>
            <sz val="9"/>
            <rFont val="Tahoma"/>
            <family val="2"/>
          </rPr>
          <t>Set to * if the run label is unique</t>
        </r>
        <r>
          <rPr>
            <sz val="9"/>
            <rFont val="Tahoma"/>
            <family val="2"/>
          </rPr>
          <t xml:space="preserve">
</t>
        </r>
      </text>
    </comment>
    <comment ref="I7" authorId="0" shapeId="0" xr:uid="{00000000-0006-0000-0700-000002000000}">
      <text>
        <r>
          <rPr>
            <sz val="9"/>
            <rFont val="Tahoma"/>
            <family val="2"/>
          </rPr>
          <t xml:space="preserve">Note that negative net profit can give a misleading chart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Reynolds, Theo - RPC Consulting</author>
  </authors>
  <commentList>
    <comment ref="H36" authorId="0" shapeId="0" xr:uid="{00000000-0006-0000-0800-000001000000}">
      <text>
        <r>
          <rPr>
            <sz val="9"/>
            <rFont val="Tahoma"/>
            <family val="2"/>
          </rPr>
          <t>Set to * if the label is unique</t>
        </r>
        <r>
          <rPr>
            <sz val="9"/>
            <rFont val="Tahoma"/>
            <family val="2"/>
          </rPr>
          <t xml:space="preserve">
</t>
        </r>
      </text>
    </comment>
    <comment ref="K36" authorId="0" shapeId="0" xr:uid="{00000000-0006-0000-0800-000002000000}">
      <text>
        <r>
          <rPr>
            <sz val="9"/>
            <rFont val="Tahoma"/>
            <family val="2"/>
          </rPr>
          <t>Set to * if the label is unique</t>
        </r>
        <r>
          <rPr>
            <sz val="9"/>
            <rFont val="Tahoma"/>
            <family val="2"/>
          </rPr>
          <t xml:space="preserve">
</t>
        </r>
      </text>
    </comment>
    <comment ref="B41" authorId="0" shapeId="0" xr:uid="{00000000-0006-0000-0800-000003000000}">
      <text>
        <r>
          <rPr>
            <b/>
            <sz val="9"/>
            <rFont val="Tahoma"/>
            <family val="2"/>
          </rPr>
          <t xml:space="preserve">Ctrl + Shift + L </t>
        </r>
        <r>
          <rPr>
            <sz val="9"/>
            <rFont val="Tahoma"/>
            <family val="2"/>
          </rPr>
          <t>to enable filters.
Filter for the required level of granularity in the chart.
Sort based on, eg, LoB alphabetical order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Reynolds, Theo - RPC Consulting</author>
  </authors>
  <commentList>
    <comment ref="H33" authorId="0" shapeId="0" xr:uid="{00000000-0006-0000-0900-000001000000}">
      <text>
        <r>
          <rPr>
            <sz val="9"/>
            <rFont val="Tahoma"/>
            <family val="2"/>
          </rPr>
          <t>Base Lookup, the rest of the table works of optimised scenarios</t>
        </r>
      </text>
    </comment>
  </commentList>
</comments>
</file>

<file path=xl/sharedStrings.xml><?xml version="1.0" encoding="utf-8"?>
<sst xmlns="http://schemas.openxmlformats.org/spreadsheetml/2006/main" count="2818" uniqueCount="611">
  <si>
    <t>1 in 5 Net AEP</t>
  </si>
  <si>
    <t>1 in 20 Net AEP</t>
  </si>
  <si>
    <t>1 in 250 Net AEP</t>
  </si>
  <si>
    <t>Current Participation</t>
  </si>
  <si>
    <t>Mean Net Profit</t>
  </si>
  <si>
    <t>Mean Gross Premium</t>
  </si>
  <si>
    <t>Mean Net Premium</t>
  </si>
  <si>
    <t>Mean Gross Loss Ratio</t>
  </si>
  <si>
    <t>Mean Gross Loss Ratio (Net of RIRIP)</t>
  </si>
  <si>
    <t>Mean Gross Expense Ratio</t>
  </si>
  <si>
    <t>Mean Gross Combined Ratio</t>
  </si>
  <si>
    <t>Mean Net Loss Ratio</t>
  </si>
  <si>
    <t>Mean Net Loss Ratio (Net of RIRIP)</t>
  </si>
  <si>
    <t>Mean Fixed Expense Ratio</t>
  </si>
  <si>
    <t>Mean Net Acq Cost Ratio</t>
  </si>
  <si>
    <t>Mean Net Expense Ratio</t>
  </si>
  <si>
    <t>Mean Net Combined Ratio</t>
  </si>
  <si>
    <t>Broker Portfolios (Runoff)</t>
  </si>
  <si>
    <t>CMS</t>
  </si>
  <si>
    <t>E&amp;S Property</t>
  </si>
  <si>
    <t>Financial Institutions</t>
  </si>
  <si>
    <t>Marine Liability</t>
  </si>
  <si>
    <t>PL Bermuda</t>
  </si>
  <si>
    <t>US Property Facilities</t>
  </si>
  <si>
    <t>Insurance Segment Expense Account</t>
  </si>
  <si>
    <t>Reinsurance Expense Account</t>
  </si>
  <si>
    <t>Corporate Expenses</t>
  </si>
  <si>
    <t>Timestamp</t>
  </si>
  <si>
    <t>Prob of Profit</t>
  </si>
  <si>
    <t>CoV Net Profit</t>
  </si>
  <si>
    <t>Profit Coverage</t>
  </si>
  <si>
    <t>Correlation</t>
  </si>
  <si>
    <t>Participation %</t>
  </si>
  <si>
    <t>Type</t>
  </si>
  <si>
    <t>Contract</t>
  </si>
  <si>
    <t>A&amp;H S1686</t>
  </si>
  <si>
    <t>Accident Insurance</t>
  </si>
  <si>
    <t>Aon Affinity Small A&amp;E</t>
  </si>
  <si>
    <t>Aon Affinity Small Lawyers</t>
  </si>
  <si>
    <t>ARA Casualty</t>
  </si>
  <si>
    <t>ARA Professional Lines</t>
  </si>
  <si>
    <t>ARA Property</t>
  </si>
  <si>
    <t>ARA Umbrella</t>
  </si>
  <si>
    <t>Aviabel General Aviation</t>
  </si>
  <si>
    <t>Aviabel Non General Aviation</t>
  </si>
  <si>
    <t>Aviation War</t>
  </si>
  <si>
    <t>Axis Aviation</t>
  </si>
  <si>
    <t>Axis Pro Canada</t>
  </si>
  <si>
    <t>AXIS Pro Europe Media &amp; Tech</t>
  </si>
  <si>
    <t>AXIS Pro Europe PI</t>
  </si>
  <si>
    <t>Axis Pro Large Cyber and Tech</t>
  </si>
  <si>
    <t>Axis Pro Large Media and Film</t>
  </si>
  <si>
    <t>Axis Pro PRF</t>
  </si>
  <si>
    <t>Axis Pro Small Cyber and Tech</t>
  </si>
  <si>
    <t>Axis Pro Small</t>
  </si>
  <si>
    <t>Marine Cargo</t>
  </si>
  <si>
    <t>Casualty Canada</t>
  </si>
  <si>
    <t>Construction</t>
  </si>
  <si>
    <t>CRS Credit S1686</t>
  </si>
  <si>
    <t>CRS CEND</t>
  </si>
  <si>
    <t>CRS Credit</t>
  </si>
  <si>
    <t>Cyber S1686</t>
  </si>
  <si>
    <t>Disability</t>
  </si>
  <si>
    <t>DP&amp;E Liability</t>
  </si>
  <si>
    <t>Energy Offshore</t>
  </si>
  <si>
    <t>Energy Onshore</t>
  </si>
  <si>
    <t>FICOH</t>
  </si>
  <si>
    <t>PL Europe FI</t>
  </si>
  <si>
    <t>UK Liability</t>
  </si>
  <si>
    <t>Global Property</t>
  </si>
  <si>
    <t>Health Insurance</t>
  </si>
  <si>
    <t>London MGA Casualty S1686</t>
  </si>
  <si>
    <t>International Facilities S1686</t>
  </si>
  <si>
    <t>International Facilities Company</t>
  </si>
  <si>
    <t>Crisis Management</t>
  </si>
  <si>
    <t>London MGA Casualty</t>
  </si>
  <si>
    <t>London MGA PL</t>
  </si>
  <si>
    <t>PL Europe MLS</t>
  </si>
  <si>
    <t>London MGA Marine S1686</t>
  </si>
  <si>
    <t>Marine Hull</t>
  </si>
  <si>
    <t>Marine Specie</t>
  </si>
  <si>
    <t>Marine War</t>
  </si>
  <si>
    <t>Medical Malpractice</t>
  </si>
  <si>
    <t>PL Canada</t>
  </si>
  <si>
    <t>CRS CEND S1686</t>
  </si>
  <si>
    <t>Terrorism</t>
  </si>
  <si>
    <t>Primary Casualty</t>
  </si>
  <si>
    <t>Renewable Energy Offshore</t>
  </si>
  <si>
    <t>Renewable Energy Onshore</t>
  </si>
  <si>
    <t>Small Commercial Liability</t>
  </si>
  <si>
    <t>Small Commercial Property</t>
  </si>
  <si>
    <t>Transactional Risk</t>
  </si>
  <si>
    <t>UK &amp; European Property Facilities</t>
  </si>
  <si>
    <t>US Excess Casualty AL</t>
  </si>
  <si>
    <t>US Excess Casualty GL</t>
  </si>
  <si>
    <t>US MGA Casualty</t>
  </si>
  <si>
    <t>US MGA Marine</t>
  </si>
  <si>
    <t>US MGA Property</t>
  </si>
  <si>
    <t>XOL Per Person Insurance</t>
  </si>
  <si>
    <t>Agriculture RI - Other</t>
  </si>
  <si>
    <t>Aviation RI</t>
  </si>
  <si>
    <t>BDA CROP</t>
  </si>
  <si>
    <t>BDA MORTGAGE</t>
  </si>
  <si>
    <t>BDA PROPERTY CAT</t>
  </si>
  <si>
    <t>BDA PROPERTY PR</t>
  </si>
  <si>
    <t>BDA PROPERTY RISK</t>
  </si>
  <si>
    <t>BDA TERRORISM</t>
  </si>
  <si>
    <t>BDA WC CAT</t>
  </si>
  <si>
    <t>CAN Non-CAT</t>
  </si>
  <si>
    <t>CAN Property CAT</t>
  </si>
  <si>
    <t>CAN PROPERTY RISK</t>
  </si>
  <si>
    <t>CAN SURETY</t>
  </si>
  <si>
    <t>Casualty RI</t>
  </si>
  <si>
    <t>Credit &amp; Surety RI</t>
  </si>
  <si>
    <t>EUR A&amp;H HEALTH</t>
  </si>
  <si>
    <t>EUR A&amp;H LIFE</t>
  </si>
  <si>
    <t>EUR A&amp;H OCCURRENCE XOL</t>
  </si>
  <si>
    <t>EUR A&amp;H Other</t>
  </si>
  <si>
    <t>EUR A&amp;H XOL PER PERSON</t>
  </si>
  <si>
    <t>EUR CREDIT NP</t>
  </si>
  <si>
    <t>EUR CREDIT PR</t>
  </si>
  <si>
    <t>EUR CROP</t>
  </si>
  <si>
    <t>EUR ENGINEERING NP</t>
  </si>
  <si>
    <t>EUR ENGINEERING PR</t>
  </si>
  <si>
    <t>EUR FRONTING</t>
  </si>
  <si>
    <t>EUR GENERAL LIABILITY NP</t>
  </si>
  <si>
    <t>EUR GENERAL LIABILITY PR</t>
  </si>
  <si>
    <t>EUR MOTOR LARGE QS</t>
  </si>
  <si>
    <t>EUR MOTOR NP ALL OTHER</t>
  </si>
  <si>
    <t>EUR MOTOR NP FRANCE</t>
  </si>
  <si>
    <t>EUR MOTOR NP UK</t>
  </si>
  <si>
    <t>EUR MOTOR SMALL QS</t>
  </si>
  <si>
    <t>EUR PROFESSIONAL LIABILITY NP</t>
  </si>
  <si>
    <t>EUR PROFESSIONAL LIABILITY PR</t>
  </si>
  <si>
    <t>EUR PROPERTY CAT</t>
  </si>
  <si>
    <t>EUR PROPERTY PR</t>
  </si>
  <si>
    <t>EUR PROPERTY RISK</t>
  </si>
  <si>
    <t>EUR SURETY NP</t>
  </si>
  <si>
    <t>EUR SURETY PR EX LATIN AMERICA</t>
  </si>
  <si>
    <t>EUR SURETY PR LATIN AMERICA</t>
  </si>
  <si>
    <t>International Property RI</t>
  </si>
  <si>
    <t>Marine RI</t>
  </si>
  <si>
    <t>SING A&amp;H</t>
  </si>
  <si>
    <t>SING CROP</t>
  </si>
  <si>
    <t>SING Non-CAT</t>
  </si>
  <si>
    <t>SING PROPERTY CAT</t>
  </si>
  <si>
    <t>SING PROPERTY PR</t>
  </si>
  <si>
    <t>SING PROPERTY Risk</t>
  </si>
  <si>
    <t>US A&amp;H HEALTH</t>
  </si>
  <si>
    <t>US A&amp;H OTHER</t>
  </si>
  <si>
    <t>US A&amp;H XOL PER PERSON</t>
  </si>
  <si>
    <t>US ANI</t>
  </si>
  <si>
    <t>US CASUALTY ALL OTHER LONGER TAIL</t>
  </si>
  <si>
    <t>US CASUALTY ALL OTHER SHORTER TAIL</t>
  </si>
  <si>
    <t>US CROP HAIL</t>
  </si>
  <si>
    <t>US CROP INDIA</t>
  </si>
  <si>
    <t>US CROP MPCI</t>
  </si>
  <si>
    <t>US MARINE</t>
  </si>
  <si>
    <t>US MEDICAL MALPRACTICE</t>
  </si>
  <si>
    <t>US MORTGAGE</t>
  </si>
  <si>
    <t>US MULTILINE</t>
  </si>
  <si>
    <t>US PROFESSIONAL LIABILITY ALL OTHER</t>
  </si>
  <si>
    <t>US PROPERTY CAT</t>
  </si>
  <si>
    <t>US PROPERTY PR</t>
  </si>
  <si>
    <t>US Property RI</t>
  </si>
  <si>
    <t>US PROPERTY RISK</t>
  </si>
  <si>
    <t>US PUBLIC D&amp;O</t>
  </si>
  <si>
    <t>US SURETY NP</t>
  </si>
  <si>
    <t>US SURETY PR</t>
  </si>
  <si>
    <t>US WORKERS COMPENSATION</t>
  </si>
  <si>
    <t>Reporting Level</t>
  </si>
  <si>
    <t>LoB</t>
  </si>
  <si>
    <t>EC Group - Standalone Capital</t>
  </si>
  <si>
    <t>EC Group - Diversified Capital</t>
  </si>
  <si>
    <t>EC Group - RORAC</t>
  </si>
  <si>
    <t>EC Group - Premium Risk</t>
  </si>
  <si>
    <t>EC Group - Reserve Risk</t>
  </si>
  <si>
    <t>EC Group - Cat Risk</t>
  </si>
  <si>
    <t>SP INS - Standalone Capital</t>
  </si>
  <si>
    <t>SP INS - Diversified Capital</t>
  </si>
  <si>
    <t>SP INS - RORAC</t>
  </si>
  <si>
    <t>SP INS - Premium Risk</t>
  </si>
  <si>
    <t>SP INS - Reserve Risk</t>
  </si>
  <si>
    <t>SP INS - Cat Risk</t>
  </si>
  <si>
    <t>SP Group - Diversified Capital</t>
  </si>
  <si>
    <t>SP Group - RORAC</t>
  </si>
  <si>
    <t>SP Group - Premium Risk</t>
  </si>
  <si>
    <t>SP Group - Reserve Risk</t>
  </si>
  <si>
    <t>SP Group - Cat Risk</t>
  </si>
  <si>
    <t>Alternative Participation</t>
  </si>
  <si>
    <t>Optimised Participation</t>
  </si>
  <si>
    <t>Min Participation</t>
  </si>
  <si>
    <t>Max Participation</t>
  </si>
  <si>
    <t>Optimise?</t>
  </si>
  <si>
    <t>Run Label</t>
  </si>
  <si>
    <t>Lookup String</t>
  </si>
  <si>
    <t>Group</t>
  </si>
  <si>
    <t>Segment</t>
  </si>
  <si>
    <t>INS</t>
  </si>
  <si>
    <t>REINS</t>
  </si>
  <si>
    <t>Corporate</t>
  </si>
  <si>
    <t>Major Lines</t>
  </si>
  <si>
    <t>Accident &amp; Health</t>
  </si>
  <si>
    <t>Professional Lines</t>
  </si>
  <si>
    <t>Liability</t>
  </si>
  <si>
    <t>Property</t>
  </si>
  <si>
    <t>Aviation</t>
  </si>
  <si>
    <t>Cyber</t>
  </si>
  <si>
    <t>Marine</t>
  </si>
  <si>
    <t>Credit &amp; Political Risk</t>
  </si>
  <si>
    <t>Other Expenses</t>
  </si>
  <si>
    <t>Segment - Major Lines</t>
  </si>
  <si>
    <t>INS - Accident &amp; Health</t>
  </si>
  <si>
    <t>INS - Professional Lines</t>
  </si>
  <si>
    <t>INS - Liability</t>
  </si>
  <si>
    <t>INS - Property</t>
  </si>
  <si>
    <t>INS - Aviation</t>
  </si>
  <si>
    <t>INS - Cyber</t>
  </si>
  <si>
    <t>INS - Marine</t>
  </si>
  <si>
    <t>INS - Credit &amp; Political Risk</t>
  </si>
  <si>
    <t>INS - Terrorism</t>
  </si>
  <si>
    <t>REINS - Property</t>
  </si>
  <si>
    <t>REINS - Aviation</t>
  </si>
  <si>
    <t>REINS - Credit &amp; Political Risk</t>
  </si>
  <si>
    <t>REINS - Liability</t>
  </si>
  <si>
    <t>REINS - Accident &amp; Health</t>
  </si>
  <si>
    <t>REINS - Professional Lines</t>
  </si>
  <si>
    <t>REINS - Marine</t>
  </si>
  <si>
    <t>INS - Other Expenses</t>
  </si>
  <si>
    <t>REINS - Other Expenses</t>
  </si>
  <si>
    <t>Corporate - Other Expenses</t>
  </si>
  <si>
    <t>Business Unit</t>
  </si>
  <si>
    <t>AXIS Programs Professional</t>
  </si>
  <si>
    <t>Run Off</t>
  </si>
  <si>
    <t>AXIS Programs Liability</t>
  </si>
  <si>
    <t>AXIS Programs Property</t>
  </si>
  <si>
    <t>Canada</t>
  </si>
  <si>
    <t>AXIS Pro - Europe</t>
  </si>
  <si>
    <t>Global Cyber</t>
  </si>
  <si>
    <t>AXIS Pro US</t>
  </si>
  <si>
    <t>Credit &amp; Political Risk – Lloyd’s</t>
  </si>
  <si>
    <t>Capital Risk Solutions</t>
  </si>
  <si>
    <t>DP&amp;E</t>
  </si>
  <si>
    <t>Energy</t>
  </si>
  <si>
    <t>Power</t>
  </si>
  <si>
    <t>PL - Europe FI</t>
  </si>
  <si>
    <t>London MGA - Casualty</t>
  </si>
  <si>
    <t>International Binders</t>
  </si>
  <si>
    <t>London MGA - Professional</t>
  </si>
  <si>
    <t>PL - Europe MLS</t>
  </si>
  <si>
    <t>Marine Hull &amp; War</t>
  </si>
  <si>
    <t>PL - Bermuda</t>
  </si>
  <si>
    <t>US Primary Casualty</t>
  </si>
  <si>
    <t>Renewable Energy</t>
  </si>
  <si>
    <t>US Excess Casualty</t>
  </si>
  <si>
    <t>GM - Agriculture</t>
  </si>
  <si>
    <t>GM - Mortgage</t>
  </si>
  <si>
    <t>NA - Property CAT</t>
  </si>
  <si>
    <t>NA - Property Non-Cat</t>
  </si>
  <si>
    <t>NA - General Liability</t>
  </si>
  <si>
    <t>GM - C&amp;S</t>
  </si>
  <si>
    <t>EMEA - Accident &amp; Health</t>
  </si>
  <si>
    <t>GM - Engineering</t>
  </si>
  <si>
    <t>EMEA - Property Non-Cat</t>
  </si>
  <si>
    <t>EMEA - Liability</t>
  </si>
  <si>
    <t>EMEA - Motor</t>
  </si>
  <si>
    <t>EMEA - Professional Lines</t>
  </si>
  <si>
    <t>EMEA - Property Cat</t>
  </si>
  <si>
    <t>APAC - Accident &amp; Health</t>
  </si>
  <si>
    <t>APAC - Motor</t>
  </si>
  <si>
    <t>APAC - Property Cat</t>
  </si>
  <si>
    <t>APAC - Property Non-Cat</t>
  </si>
  <si>
    <t>NA - Accident &amp; Health</t>
  </si>
  <si>
    <t>GM - Marine</t>
  </si>
  <si>
    <t>NA - Professional Lines</t>
  </si>
  <si>
    <t>NA - Multi-line/Regional</t>
  </si>
  <si>
    <t>NA - Workers Compensation</t>
  </si>
  <si>
    <t>Constraint Per Unit Profit</t>
  </si>
  <si>
    <t>Segment Risk Class</t>
  </si>
  <si>
    <t>Group Result</t>
  </si>
  <si>
    <t>Rebase Constraints?</t>
  </si>
  <si>
    <t>Row Number</t>
  </si>
  <si>
    <t>*</t>
  </si>
  <si>
    <t>Base Run Label</t>
  </si>
  <si>
    <t>Base Results</t>
  </si>
  <si>
    <t>Optimised Results</t>
  </si>
  <si>
    <t>Opti Run Label</t>
  </si>
  <si>
    <t>Opti2 Run Label</t>
  </si>
  <si>
    <t>Optimised Results - Run 2</t>
  </si>
  <si>
    <t>First Row</t>
  </si>
  <si>
    <t>Optimisation Status</t>
  </si>
  <si>
    <t>Scenario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</si>
  <si>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</si>
  <si>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</si>
  <si>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</si>
  <si>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</si>
  <si>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</si>
  <si>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</si>
  <si>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</si>
  <si>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</si>
  <si>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</si>
  <si>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</si>
  <si>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</si>
  <si>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8a</t>
  </si>
  <si>
    <t>8b</t>
  </si>
  <si>
    <t>8c</t>
  </si>
  <si>
    <t>8d</t>
  </si>
  <si>
    <t>8e</t>
  </si>
  <si>
    <t>8f</t>
  </si>
  <si>
    <t>8g</t>
  </si>
  <si>
    <t>8h</t>
  </si>
  <si>
    <t>8i</t>
  </si>
  <si>
    <t>8j</t>
  </si>
  <si>
    <t>8k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</si>
  <si>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</si>
  <si>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</si>
  <si>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</si>
  <si>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</si>
  <si>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</si>
  <si>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</si>
  <si>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</si>
  <si>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</si>
  <si>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</si>
  <si>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</si>
  <si>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</si>
  <si>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10a</t>
  </si>
  <si>
    <t>10b</t>
  </si>
  <si>
    <t>10c</t>
  </si>
  <si>
    <t>10d</t>
  </si>
  <si>
    <t>10e</t>
  </si>
  <si>
    <t>10f</t>
  </si>
  <si>
    <t>10g</t>
  </si>
  <si>
    <t>10h</t>
  </si>
  <si>
    <t>10i</t>
  </si>
  <si>
    <t>10j</t>
  </si>
  <si>
    <t>10k</t>
  </si>
  <si>
    <t>11a</t>
  </si>
  <si>
    <t>11b</t>
  </si>
  <si>
    <t>11c</t>
  </si>
  <si>
    <t>11d</t>
  </si>
  <si>
    <t>11e</t>
  </si>
  <si>
    <t>11f</t>
  </si>
  <si>
    <t>11g</t>
  </si>
  <si>
    <t>11h</t>
  </si>
  <si>
    <t>11i</t>
  </si>
  <si>
    <t>11j</t>
  </si>
  <si>
    <t>11k</t>
  </si>
  <si>
    <t>Alternative LoB</t>
  </si>
  <si>
    <t>Investment Income</t>
  </si>
  <si>
    <t>Yes</t>
  </si>
  <si>
    <t>RORAC - No Constraints, 1.5x RiskApp</t>
  </si>
  <si>
    <t>RORAC - No Constraints, 1.4x RiskApp</t>
  </si>
  <si>
    <t>RORAC - No Constraints, 1.3x RiskApp</t>
  </si>
  <si>
    <t>RORAC - No Constraints, 1.2x RiskApp</t>
  </si>
  <si>
    <t>RORAC - No Constraints, 1.1x RiskApp</t>
  </si>
  <si>
    <t>RORAC - No Constraints, 1x RiskApp</t>
  </si>
  <si>
    <t>RORAC - No Constraints, 0.9x RiskApp</t>
  </si>
  <si>
    <t>RORAC - No Constraints, 0.8x RiskApp</t>
  </si>
  <si>
    <t>RORAC - No Constraints, 0.7x RiskApp</t>
  </si>
  <si>
    <t>RORAC - No Constraints, 0.6x RiskApp</t>
  </si>
  <si>
    <t>RORAC - No Constraints, 0.5x RiskApp</t>
  </si>
  <si>
    <t>RORAC - UW Assumptions, 1.5x RiskApp</t>
  </si>
  <si>
    <t>RORAC - UW Assumptions, 1.4x RiskApp</t>
  </si>
  <si>
    <t>RORAC - UW Assumptions, 1.3x RiskApp</t>
  </si>
  <si>
    <t>RORAC - UW Assumptions, 1.2x RiskApp</t>
  </si>
  <si>
    <t>RORAC - UW Assumptions, 1.1x RiskApp</t>
  </si>
  <si>
    <t>RORAC - UW Assumptions, 1x RiskApp</t>
  </si>
  <si>
    <t>RORAC - UW Assumptions, 0.9x RiskApp</t>
  </si>
  <si>
    <t>RORAC - UW Assumptions, 0.8x RiskApp</t>
  </si>
  <si>
    <t>RORAC - UW Assumptions, 0.7x RiskApp</t>
  </si>
  <si>
    <t>RORAC - UW Assumptions, 0.6x RiskApp</t>
  </si>
  <si>
    <t>RORAC - UW Assumptions, 0.5x RiskApp</t>
  </si>
  <si>
    <t>RORAC - Max UW and 20%, 1.5x RiskApp</t>
  </si>
  <si>
    <t>BASE</t>
  </si>
  <si>
    <t>CoV Net Losses</t>
  </si>
  <si>
    <t>RORAC - Max UW and 20%, 1.4x RiskApp</t>
  </si>
  <si>
    <t>RORAC - Max UW and 20%, 1.3x RiskApp</t>
  </si>
  <si>
    <t>RORAC - Max UW and 20%, 1.2x RiskApp</t>
  </si>
  <si>
    <t>RORAC - Max UW and 20%, 1.1x RiskApp</t>
  </si>
  <si>
    <t>RORAC - Max UW and 20%, 1x RiskApp</t>
  </si>
  <si>
    <t>RORAC - Max UW and 20%, 0.9x RiskApp</t>
  </si>
  <si>
    <t>RORAC - Max UW and 20%, 0.8x RiskApp</t>
  </si>
  <si>
    <t>RORAC - Max UW and 20%, 0.7x RiskApp</t>
  </si>
  <si>
    <t>RORAC - Max UW and 20%, 0.6x RiskApp</t>
  </si>
  <si>
    <t>RORAC - Max UW and 20%, 0.5x RiskApp</t>
  </si>
  <si>
    <t>RORAC - Max UW and 30%, 1.5x RiskApp</t>
  </si>
  <si>
    <t>RORAC - Max UW and 30%, 1.4x RiskApp</t>
  </si>
  <si>
    <t>RORAC - Max UW and 30%, 1.3x RiskApp</t>
  </si>
  <si>
    <t>RORAC - Max UW and 30%, 1.2x RiskApp</t>
  </si>
  <si>
    <t>RORAC - Max UW and 30%, 1.1x RiskApp</t>
  </si>
  <si>
    <t>RORAC - Max UW and 30%, 1x RiskApp</t>
  </si>
  <si>
    <t>RORAC - Max UW and 30%, 0.9x RiskApp</t>
  </si>
  <si>
    <t>RORAC - Max UW and 30%, 0.8x RiskApp</t>
  </si>
  <si>
    <t>RORAC - Max UW and 30%, 0.7x RiskApp</t>
  </si>
  <si>
    <t>RORAC - Max UW and 30%, 0.6x RiskApp</t>
  </si>
  <si>
    <t>RORAC - Max UW and 30%, 0.5x RiskApp</t>
  </si>
  <si>
    <t>RORAC - Max UW and 40%, 1.5x RiskApp</t>
  </si>
  <si>
    <t>RORAC - Max UW and 40%, 1.4x RiskApp</t>
  </si>
  <si>
    <t>RORAC - Max UW and 40%, 1.3x RiskApp</t>
  </si>
  <si>
    <t>RORAC - Max UW and 40%, 1.2x RiskApp</t>
  </si>
  <si>
    <t>RORAC - Max UW and 40%, 1.1x RiskApp</t>
  </si>
  <si>
    <t>RORAC - Max UW and 40%, 1x RiskApp</t>
  </si>
  <si>
    <t>RORAC - Max UW and 40%, 0.9x RiskApp</t>
  </si>
  <si>
    <t>RORAC - Max UW and 40%, 0.8x RiskApp</t>
  </si>
  <si>
    <t>RORAC - Max UW and 40%, 0.7x RiskApp</t>
  </si>
  <si>
    <t>RORAC - Max UW and 40%, 0.6x RiskApp</t>
  </si>
  <si>
    <t>RORAC - Max UW and 40%, 0.5x RiskApp</t>
  </si>
  <si>
    <t>Opti</t>
  </si>
  <si>
    <t>Failed</t>
  </si>
  <si>
    <t>RORAC - No Constraints, 1.05x RiskApp</t>
  </si>
  <si>
    <t>RORAC - No Constraints, 1.04x RiskApp</t>
  </si>
  <si>
    <t>RORAC - No Constraints, 1.03x RiskApp</t>
  </si>
  <si>
    <t>RORAC - No Constraints, 1.02x RiskApp</t>
  </si>
  <si>
    <t>RORAC - No Constraints, 1.01x RiskApp</t>
  </si>
  <si>
    <t>RORAC - No Constraints, 0.99x RiskApp</t>
  </si>
  <si>
    <t>RORAC - No Constraints, 0.98x RiskApp</t>
  </si>
  <si>
    <t>RORAC - No Constraints, 0.97x RiskApp</t>
  </si>
  <si>
    <t>RORAC - No Constraints, 0.96x RiskApp</t>
  </si>
  <si>
    <t>RORAC - No Constraints, 0.95x RiskApp</t>
  </si>
  <si>
    <t>RORAC - UW Assumptions, 1.05x RiskApp</t>
  </si>
  <si>
    <t>RORAC - UW Assumptions, 1.04x RiskApp</t>
  </si>
  <si>
    <t>RORAC - UW Assumptions, 1.03x RiskApp</t>
  </si>
  <si>
    <t>RORAC - UW Assumptions, 1.02x RiskApp</t>
  </si>
  <si>
    <t>RORAC - UW Assumptions, 1.01x RiskApp</t>
  </si>
  <si>
    <t>RORAC - UW Assumptions, 0.99x RiskApp</t>
  </si>
  <si>
    <t>RORAC - UW Assumptions, 0.98x RiskApp</t>
  </si>
  <si>
    <t>RORAC - UW Assumptions, 0.97x RiskApp</t>
  </si>
  <si>
    <t>RORAC - UW Assumptions, 0.96x RiskApp</t>
  </si>
  <si>
    <t>RORAC - UW Assumptions, 0.95x RiskApp</t>
  </si>
  <si>
    <t>RORAC - Max UW and 20%, 1.05x RiskApp</t>
  </si>
  <si>
    <t>RORAC - UW Assumptions, 1.5x RiskApp&gt;*&gt;&gt;GroupGroup</t>
  </si>
  <si>
    <t>RORAC - UW Assumptions, 1.4x RiskApp&gt;*&gt;&gt;GroupGroup</t>
  </si>
  <si>
    <t>RORAC - UW Assumptions, 1.3x RiskApp&gt;*&gt;&gt;GroupGroup</t>
  </si>
  <si>
    <t>RORAC - UW Assumptions, 1.2x RiskApp&gt;*&gt;&gt;GroupGroup</t>
  </si>
  <si>
    <t>RORAC - UW Assumptions, 1.1x RiskApp&gt;*&gt;&gt;GroupGroup</t>
  </si>
  <si>
    <t>RORAC - UW Assumptions, 1.05x RiskApp&gt;*&gt;&gt;GroupGroup</t>
  </si>
  <si>
    <t>RORAC - UW Assumptions, 1.04x RiskApp&gt;*&gt;&gt;GroupGroup</t>
  </si>
  <si>
    <t>RORAC - UW Assumptions, 1.03x RiskApp&gt;*&gt;&gt;GroupGroup</t>
  </si>
  <si>
    <t>RORAC - UW Assumptions, 1.02x RiskApp&gt;*&gt;&gt;GroupGroup</t>
  </si>
  <si>
    <t>RORAC - UW Assumptions, 1.01x RiskApp&gt;*&gt;&gt;GroupGroup</t>
  </si>
  <si>
    <t>RORAC - UW Assumptions, 1x RiskApp&gt;*&gt;&gt;GroupGroup</t>
  </si>
  <si>
    <t>RORAC - UW Assumptions, 0.99x RiskApp&gt;*&gt;&gt;GroupGroup</t>
  </si>
  <si>
    <t>RORAC - UW Assumptions, 0.98x RiskApp&gt;*&gt;&gt;GroupGroup</t>
  </si>
  <si>
    <t>RORAC - UW Assumptions, 0.97x RiskApp&gt;*&gt;&gt;GroupGroup</t>
  </si>
  <si>
    <t>RORAC - UW Assumptions, 0.96x RiskApp&gt;*&gt;&gt;GroupGroup</t>
  </si>
  <si>
    <t>RORAC - UW Assumptions, 0.95x RiskApp&gt;*&gt;&gt;GroupGroup</t>
  </si>
  <si>
    <t>RORAC - UW Assumptions, 0.9x RiskApp&gt;*&gt;&gt;GroupGroup</t>
  </si>
  <si>
    <t>RORAC - UW Assumptions, 0.8x RiskApp&gt;*&gt;&gt;GroupGroup</t>
  </si>
  <si>
    <t>RORAC - UW Assumptions, 0.7x RiskApp&gt;*&gt;&gt;GroupGroup</t>
  </si>
  <si>
    <t>RORAC - UW Assumptions, 0.6x RiskApp&gt;*&gt;&gt;GroupGroup</t>
  </si>
  <si>
    <t>RORAC - UW Assumptions, 0.5x RiskApp&gt;*&gt;&gt;GroupGroup</t>
  </si>
  <si>
    <t>RORAC - Max UW and 20%, 1.5x RiskApp&gt;*&gt;&gt;GroupGroup</t>
  </si>
  <si>
    <t>RORAC - Max UW and 20%, 1.4x RiskApp&gt;*&gt;&gt;GroupGroup</t>
  </si>
  <si>
    <t>RORAC - Max UW and 20%, 1.3x RiskApp&gt;*&gt;&gt;GroupGroup</t>
  </si>
  <si>
    <t>RORAC - Max UW and 20%, 1.2x RiskApp&gt;*&gt;&gt;GroupGroup</t>
  </si>
  <si>
    <t>RORAC - Max UW and 20%, 1.1x RiskApp&gt;*&gt;&gt;GroupGroup</t>
  </si>
  <si>
    <t>RORAC - Max UW and 20%, 1.05x RiskApp&gt;*&gt;&gt;GroupGroup</t>
  </si>
  <si>
    <t>RORAC - Max UW and 20%, 1.04x RiskApp&gt;*&gt;&gt;GroupGroup</t>
  </si>
  <si>
    <t>RORAC - Max UW and 20%, 1.04x RiskApp</t>
  </si>
  <si>
    <t>RORAC - Max UW and 20%, 1.03x RiskApp&gt;*&gt;&gt;GroupGroup</t>
  </si>
  <si>
    <t>RORAC - Max UW and 20%, 1.03x RiskApp</t>
  </si>
  <si>
    <t>RORAC - Max UW and 20%, 1.02x RiskApp&gt;*&gt;&gt;GroupGroup</t>
  </si>
  <si>
    <t>RORAC - Max UW and 20%, 1.02x RiskApp</t>
  </si>
  <si>
    <t>RORAC - Max UW and 20%, 1.01x RiskApp&gt;*&gt;&gt;GroupGroup</t>
  </si>
  <si>
    <t>RORAC - Max UW and 20%, 1.01x RiskApp</t>
  </si>
  <si>
    <t>RORAC - Max UW and 20%, 1x RiskApp&gt;*&gt;&gt;GroupGroup</t>
  </si>
  <si>
    <t>RORAC - Max UW and 20%, 0.99x RiskApp&gt;*&gt;&gt;GroupGroup</t>
  </si>
  <si>
    <t>RORAC - Max UW and 20%, 0.99x RiskApp</t>
  </si>
  <si>
    <t>RORAC - Max UW and 20%, 0.98x RiskApp&gt;*&gt;&gt;GroupGroup</t>
  </si>
  <si>
    <t>RORAC - Max UW and 20%, 0.98x RiskApp</t>
  </si>
  <si>
    <t>RORAC - Max UW and 20%, 0.97x RiskApp&gt;*&gt;&gt;GroupGroup</t>
  </si>
  <si>
    <t>RORAC - Max UW and 20%, 0.97x RiskApp</t>
  </si>
  <si>
    <t>RORAC - Max UW and 20%, 0.96x RiskApp&gt;*&gt;&gt;GroupGroup</t>
  </si>
  <si>
    <t>RORAC - Max UW and 20%, 0.96x RiskApp</t>
  </si>
  <si>
    <t>RORAC - Max UW and 20%, 0.95x RiskApp&gt;*&gt;&gt;GroupGroup</t>
  </si>
  <si>
    <t>RORAC - Max UW and 20%, 0.95x RiskApp</t>
  </si>
  <si>
    <t>RORAC - Max UW and 20%, 0.9x RiskApp&gt;*&gt;&gt;GroupGroup</t>
  </si>
  <si>
    <t>RORAC - Max UW and 20%, 0.8x RiskApp&gt;*&gt;&gt;GroupGroup</t>
  </si>
  <si>
    <t>RORAC - Max UW and 20%, 0.7x RiskApp&gt;*&gt;&gt;GroupGroup</t>
  </si>
  <si>
    <t>RORAC - Max UW and 20%, 0.6x RiskApp&gt;*&gt;&gt;GroupGroup</t>
  </si>
  <si>
    <t>RORAC - Max UW and 20%, 0.5x RiskApp&gt;*&gt;&gt;GroupGroup</t>
  </si>
  <si>
    <t>RORAC - Max UW and 30%, 1.5x RiskApp&gt;*&gt;&gt;GroupGroup</t>
  </si>
  <si>
    <t>RORAC - Max UW and 30%, 1.4x RiskApp&gt;*&gt;&gt;GroupGroup</t>
  </si>
  <si>
    <t>RORAC - Max UW and 30%, 1.3x RiskApp&gt;*&gt;&gt;GroupGroup</t>
  </si>
  <si>
    <t>RORAC - Max UW and 30%, 1.2x RiskApp&gt;*&gt;&gt;GroupGroup</t>
  </si>
  <si>
    <t>RORAC - Max UW and 30%, 1.1x RiskApp&gt;*&gt;&gt;GroupGroup</t>
  </si>
  <si>
    <t>RORAC - Max UW and 30%, 1.05x RiskApp&gt;*&gt;&gt;GroupGroup</t>
  </si>
  <si>
    <t>RORAC - Max UW and 30%, 1.05x RiskApp</t>
  </si>
  <si>
    <t>RORAC - Max UW and 30%, 1.04x RiskApp&gt;*&gt;&gt;GroupGroup</t>
  </si>
  <si>
    <t>RORAC - Max UW and 30%, 1.04x RiskApp</t>
  </si>
  <si>
    <t>RORAC - Max UW and 30%, 1.03x RiskApp&gt;*&gt;&gt;GroupGroup</t>
  </si>
  <si>
    <t>RORAC - Max UW and 30%, 1.03x RiskApp</t>
  </si>
  <si>
    <t>RORAC - Max UW and 30%, 1.02x RiskApp&gt;*&gt;&gt;GroupGroup</t>
  </si>
  <si>
    <t>RORAC - Max UW and 30%, 1.02x RiskApp</t>
  </si>
  <si>
    <t>RORAC - Max UW and 30%, 1.01x RiskApp&gt;*&gt;&gt;GroupGroup</t>
  </si>
  <si>
    <t>RORAC - Max UW and 30%, 1.01x RiskApp</t>
  </si>
  <si>
    <t>RORAC - Max UW and 30%, 1x RiskApp&gt;*&gt;&gt;GroupGroup</t>
  </si>
  <si>
    <t>RORAC - Max UW and 30%, 0.99x RiskApp&gt;*&gt;&gt;GroupGroup</t>
  </si>
  <si>
    <t>RORAC - Max UW and 30%, 0.99x RiskApp</t>
  </si>
  <si>
    <t>RORAC - Max UW and 30%, 0.98x RiskApp&gt;*&gt;&gt;GroupGroup</t>
  </si>
  <si>
    <t>RORAC - Max UW and 30%, 0.98x RiskApp</t>
  </si>
  <si>
    <t>RORAC - Max UW and 30%, 0.97x RiskApp&gt;*&gt;&gt;GroupGroup</t>
  </si>
  <si>
    <t>RORAC - Max UW and 30%, 0.97x RiskApp</t>
  </si>
  <si>
    <t>RORAC - Max UW and 30%, 0.96x RiskApp&gt;*&gt;&gt;GroupGroup</t>
  </si>
  <si>
    <t>RORAC - Max UW and 30%, 0.96x RiskApp</t>
  </si>
  <si>
    <t>RORAC - Max UW and 30%, 0.95x RiskApp&gt;*&gt;&gt;GroupGroup</t>
  </si>
  <si>
    <t>RORAC - Max UW and 30%, 0.95x RiskApp</t>
  </si>
  <si>
    <t>RORAC - Max UW and 30%, 0.9x RiskApp&gt;*&gt;&gt;GroupGroup</t>
  </si>
  <si>
    <t>RORAC - Max UW and 30%, 0.8x RiskApp&gt;*&gt;&gt;GroupGroup</t>
  </si>
  <si>
    <t>RORAC - Max UW and 30%, 0.7x RiskApp&gt;*&gt;&gt;GroupGroup</t>
  </si>
  <si>
    <t>RORAC - Max UW and 30%, 0.6x RiskApp&gt;*&gt;&gt;GroupGroup</t>
  </si>
  <si>
    <t>RORAC - Max UW and 30%, 0.5x RiskApp&gt;*&gt;&gt;GroupGroup</t>
  </si>
  <si>
    <t>RORAC - Max UW and 40%, 1.5x RiskApp&gt;*&gt;&gt;GroupGroup</t>
  </si>
  <si>
    <t>RORAC - Max UW and 40%, 1.4x RiskApp&gt;*&gt;&gt;GroupGroup</t>
  </si>
  <si>
    <t>RORAC - Max UW and 40%, 1.3x RiskApp&gt;*&gt;&gt;GroupGroup</t>
  </si>
  <si>
    <t>RORAC - Max UW and 40%, 1.2x RiskApp&gt;*&gt;&gt;GroupGroup</t>
  </si>
  <si>
    <t>RORAC - Max UW and 40%, 1.1x RiskApp&gt;*&gt;&gt;GroupGroup</t>
  </si>
  <si>
    <t>RORAC - Max UW and 40%, 1.05x RiskApp&gt;*&gt;&gt;GroupGroup</t>
  </si>
  <si>
    <t>RORAC - Max UW and 40%, 1.05x RiskApp</t>
  </si>
  <si>
    <t>RORAC - Max UW and 40%, 1.04x RiskApp&gt;*&gt;&gt;GroupGroup</t>
  </si>
  <si>
    <t>RORAC - Max UW and 40%, 1.04x RiskApp</t>
  </si>
  <si>
    <t>RORAC - Max UW and 40%, 1.03x RiskApp&gt;*&gt;&gt;GroupGroup</t>
  </si>
  <si>
    <t>RORAC - Max UW and 40%, 1.03x RiskApp</t>
  </si>
  <si>
    <t>RORAC - Max UW and 40%, 1.02x RiskApp&gt;*&gt;&gt;GroupGroup</t>
  </si>
  <si>
    <t>RORAC - Max UW and 40%, 1.02x RiskApp</t>
  </si>
  <si>
    <t>RORAC - Max UW and 40%, 1.01x RiskApp&gt;*&gt;&gt;GroupGroup</t>
  </si>
  <si>
    <t>RORAC - Max UW and 40%, 1.01x RiskApp</t>
  </si>
  <si>
    <t>RORAC - Max UW and 40%, 1x RiskApp&gt;*&gt;&gt;GroupGroup</t>
  </si>
  <si>
    <t>RORAC - Max UW and 40%, 0.99x RiskApp&gt;*&gt;&gt;GroupGroup</t>
  </si>
  <si>
    <t>RORAC - Max UW and 40%, 0.99x RiskApp</t>
  </si>
  <si>
    <t>RORAC - Max UW and 40%, 0.98x RiskApp&gt;*&gt;&gt;GroupGroup</t>
  </si>
  <si>
    <t>RORAC - Max UW and 40%, 0.98x RiskApp</t>
  </si>
  <si>
    <t>RORAC - Max UW and 40%, 0.97x RiskApp&gt;*&gt;&gt;GroupGroup</t>
  </si>
  <si>
    <t>RORAC - Max UW and 40%, 0.97x RiskApp</t>
  </si>
  <si>
    <t>RORAC - Max UW and 40%, 0.96x RiskApp&gt;*&gt;&gt;GroupGroup</t>
  </si>
  <si>
    <t>RORAC - Max UW and 40%, 0.96x RiskApp</t>
  </si>
  <si>
    <t>RORAC - Max UW and 40%, 0.95x RiskApp&gt;*&gt;&gt;GroupGroup</t>
  </si>
  <si>
    <t>RORAC - Max UW and 40%, 0.95x RiskApp</t>
  </si>
  <si>
    <t>RORAC - Max UW and 40%, 0.9x RiskApp&gt;*&gt;&gt;GroupGroup</t>
  </si>
  <si>
    <t>RORAC - Max UW and 40%, 0.8x RiskApp&gt;*&gt;&gt;GroupGroup</t>
  </si>
  <si>
    <t>RORAC - Max UW and 40%, 0.7x RiskApp&gt;*&gt;&gt;GroupGroup</t>
  </si>
  <si>
    <t>RORAC - Max UW and 40%, 0.6x RiskApp&gt;*&gt;&gt;GroupGroup</t>
  </si>
  <si>
    <t>RORAC - Max UW and 40%, 0.5x RiskApp&gt;*&gt;&gt;GroupGroup</t>
  </si>
  <si>
    <t>Cov Net Losses</t>
  </si>
  <si>
    <t>SD Net Profit</t>
  </si>
  <si>
    <t>Base</t>
  </si>
  <si>
    <t>Prob of Profit - Standalone Capital</t>
  </si>
  <si>
    <t>Prob of Profit - Diversified Capital</t>
  </si>
  <si>
    <t>Prob of Profit - RORAC</t>
  </si>
  <si>
    <t>Prob of Profit - Premium Risk</t>
  </si>
  <si>
    <t>Prob of Profit - Reserve Risk</t>
  </si>
  <si>
    <t>Prob of Profit - Cat Risk</t>
  </si>
  <si>
    <t>With Fixed Expenses</t>
  </si>
  <si>
    <t>No Fixed Expenses</t>
  </si>
  <si>
    <t>No Cat Const, No FE</t>
  </si>
  <si>
    <t>No Capital Const, No Cat Const, No FE</t>
  </si>
  <si>
    <t>Diff</t>
  </si>
  <si>
    <t>Alternative</t>
  </si>
  <si>
    <t>1 in 5 UW Loss</t>
  </si>
  <si>
    <t>1 in 20 UW Loss</t>
  </si>
  <si>
    <t>1 in 250 UW Loss</t>
  </si>
  <si>
    <t>1 in 5 Net Claims</t>
  </si>
  <si>
    <t>1 in 20 Net Claims</t>
  </si>
  <si>
    <t>1 in 250 Net Claims</t>
  </si>
  <si>
    <t>1 in 5 UW Profit</t>
  </si>
  <si>
    <t>1 in 20 UW Profit</t>
  </si>
  <si>
    <t>1 in 250 UW Profit</t>
  </si>
  <si>
    <t>INS - NA Property All Risk</t>
  </si>
  <si>
    <t>INS - Global Cyber</t>
  </si>
  <si>
    <t>INS - Marine &amp; Energy</t>
  </si>
  <si>
    <t>INS - INT Property All Risk</t>
  </si>
  <si>
    <t>REINS - Agriculture</t>
  </si>
  <si>
    <t>REINS - Mortgage</t>
  </si>
  <si>
    <t>REINS - Property CAT</t>
  </si>
  <si>
    <t>REINS - NA Property All Risk</t>
  </si>
  <si>
    <t>REINS - Workers Comp</t>
  </si>
  <si>
    <t>REINS - INT Property All Risk</t>
  </si>
  <si>
    <t>REINS - Motor</t>
  </si>
  <si>
    <t>REINS - Marine &amp; Energy</t>
  </si>
  <si>
    <t>Axis Pro US Media and Film</t>
  </si>
  <si>
    <t>Global Cyber &amp; Technology</t>
  </si>
  <si>
    <t>Axis Pro US MPL</t>
  </si>
  <si>
    <t>Axis Pro US PRF</t>
  </si>
  <si>
    <t>Axis US Programs Casualty ARA</t>
  </si>
  <si>
    <t>Axis US Programs Casualty ARA Umbrella</t>
  </si>
  <si>
    <t>Axis US Programs Casualty</t>
  </si>
  <si>
    <t>Axis US Programs Marine</t>
  </si>
  <si>
    <t>Axis US Programs Professional ARA</t>
  </si>
  <si>
    <t>Axis US Programs Property Aegis</t>
  </si>
  <si>
    <t>Axis US Programs Property ARA</t>
  </si>
  <si>
    <t>Axis US Programs Property</t>
  </si>
  <si>
    <t>Axis US Programs Property FICOH</t>
  </si>
  <si>
    <t>DP&amp;E Dual Program</t>
  </si>
  <si>
    <t>Specialty Small Commercial Cyber</t>
  </si>
  <si>
    <t>Fast Flow</t>
  </si>
  <si>
    <t>Specialty Small Commercial General Liability</t>
  </si>
  <si>
    <t>Specialty Small Commercial MPL</t>
  </si>
  <si>
    <t>AXIS Pro Europe Media and Entertainment</t>
  </si>
  <si>
    <t>International Facilities Property</t>
  </si>
  <si>
    <t>Cyber Large</t>
  </si>
  <si>
    <t>Cyber Small</t>
  </si>
  <si>
    <t>Tech</t>
  </si>
  <si>
    <t>Accident &amp; Health S1686</t>
  </si>
  <si>
    <t>Accident and Health</t>
  </si>
  <si>
    <t>Credit S1686</t>
  </si>
  <si>
    <t>Credit &amp; Political</t>
  </si>
  <si>
    <t>Political Risk S1686</t>
  </si>
  <si>
    <t>GM - Aviation</t>
  </si>
  <si>
    <t>GM - Liability</t>
  </si>
  <si>
    <t>Specialty RI</t>
  </si>
  <si>
    <t>GM - Property Non-Cat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</si>
</sst>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(* #,##0.000_);_(* \(#,##0.000\);_(* &quot;-&quot;??_);_(@_)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66490676595355"/>
        <bgColor auto="1"/>
      </patternFill>
    </fill>
    <fill>
      <patternFill patternType="solid">
        <fgColor theme="5" tint="0.59999389629810485"/>
        <bgColor auto="1"/>
      </patternFill>
    </fill>
    <fill>
      <patternFill patternType="solid">
        <fgColor theme="5" tint="0.7993408001953185"/>
        <bgColor auto="1"/>
      </patternFill>
    </fill>
    <fill>
      <patternFill patternType="solid">
        <fgColor theme="4" tint="0.7993408001953185"/>
        <bgColor auto="1"/>
      </patternFill>
    </fill>
    <fill>
      <patternFill patternType="solid">
        <fgColor theme="1" tint="4.9989318521683403E-2"/>
        <bgColor auto="1"/>
      </patternFill>
    </fill>
    <fill>
      <patternFill patternType="solid">
        <fgColor theme="1" tint="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0" tint="-0.499984740745262"/>
        <bgColor auto="1"/>
      </patternFill>
    </fill>
    <fill>
      <patternFill patternType="solid">
        <fgColor theme="6" tint="0.7993408001953185"/>
        <bgColor auto="1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9" tint="0.7993408001953185"/>
        <bgColor auto="1"/>
      </patternFill>
    </fill>
    <fill>
      <patternFill patternType="solid">
        <fgColor rgb="FFFFFF00"/>
        <bgColor auto="1"/>
      </patternFill>
    </fill>
    <fill>
      <patternFill patternType="solid">
        <fgColor theme="4" tint="-0.499984740745262"/>
        <bgColor auto="1"/>
      </patternFill>
    </fill>
  </fills>
  <borders count="7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auto="1"/>
      </bottom>
      <diagonal/>
    </border>
    <border>
      <left style="medium">
        <color auto="1"/>
      </left>
      <right style="thin">
        <color theme="1" tint="0.499984740745262"/>
      </right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auto="1"/>
      </bottom>
      <diagonal/>
    </border>
    <border>
      <left style="thin">
        <color theme="1" tint="0.499984740745262"/>
      </left>
      <right/>
      <top/>
      <bottom style="medium">
        <color auto="1"/>
      </bottom>
      <diagonal/>
    </border>
    <border>
      <left style="medium">
        <color auto="1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auto="1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4" tint="0.39912106692709126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/>
      <bottom/>
      <diagonal/>
    </border>
    <border>
      <left style="thin">
        <color theme="1" tint="0.499984740745262"/>
      </left>
      <right/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thin">
        <color theme="4" tint="0.39912106692709126"/>
      </bottom>
      <diagonal/>
    </border>
    <border>
      <left style="medium">
        <color auto="1"/>
      </left>
      <right/>
      <top style="thin">
        <color theme="1" tint="0.499984740745262"/>
      </top>
      <bottom style="thin">
        <color theme="4" tint="0.39912106692709126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theme="1" tint="0.499984740745262"/>
      </top>
      <bottom/>
      <diagonal/>
    </border>
    <border>
      <left/>
      <right style="medium">
        <color auto="1"/>
      </right>
      <top style="thin">
        <color theme="1" tint="0.499984740745262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 tint="0.499984740745262"/>
      </top>
      <bottom/>
      <diagonal/>
    </border>
    <border>
      <left style="medium">
        <color auto="1"/>
      </left>
      <right style="medium">
        <color auto="1"/>
      </right>
      <top style="thin">
        <color theme="1" tint="0.499984740745262"/>
      </top>
      <bottom style="medium">
        <color auto="1"/>
      </bottom>
      <diagonal/>
    </border>
    <border>
      <left/>
      <right/>
      <top style="thin">
        <color theme="1" tint="0.499984740745262"/>
      </top>
      <bottom style="thin">
        <color theme="4" tint="0.39912106692709126"/>
      </bottom>
      <diagonal/>
    </border>
    <border>
      <left/>
      <right/>
      <top style="thin">
        <color theme="1" tint="0.499984740745262"/>
      </top>
      <bottom style="medium">
        <color auto="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165" fontId="0" fillId="5" borderId="1" xfId="2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5" fontId="0" fillId="11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11" borderId="1" xfId="2" applyNumberFormat="1" applyFont="1" applyFill="1" applyBorder="1"/>
    <xf numFmtId="38" fontId="0" fillId="11" borderId="1" xfId="1" applyNumberFormat="1" applyFont="1" applyFill="1" applyBorder="1"/>
    <xf numFmtId="0" fontId="0" fillId="11" borderId="2" xfId="2" applyNumberFormat="1" applyFont="1" applyFill="1" applyBorder="1"/>
    <xf numFmtId="165" fontId="0" fillId="13" borderId="1" xfId="2" applyNumberFormat="1" applyFont="1" applyFill="1" applyBorder="1" applyAlignment="1">
      <alignment horizontal="left" vertical="center"/>
    </xf>
    <xf numFmtId="165" fontId="0" fillId="4" borderId="1" xfId="2" applyNumberFormat="1" applyFont="1" applyFill="1" applyBorder="1" applyAlignment="1">
      <alignment horizontal="left" vertical="center"/>
    </xf>
    <xf numFmtId="165" fontId="0" fillId="5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7" borderId="2" xfId="0" applyFont="1" applyFill="1" applyBorder="1" applyAlignment="1">
      <alignment horizontal="center" vertical="center" wrapText="1"/>
    </xf>
    <xf numFmtId="38" fontId="0" fillId="11" borderId="2" xfId="1" applyNumberFormat="1" applyFont="1" applyFill="1" applyBorder="1"/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164" fontId="0" fillId="11" borderId="10" xfId="1" applyFont="1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1" fillId="7" borderId="20" xfId="0" applyFont="1" applyFill="1" applyBorder="1" applyAlignment="1">
      <alignment horizontal="center" vertical="center" wrapText="1"/>
    </xf>
    <xf numFmtId="0" fontId="1" fillId="7" borderId="15" xfId="0" applyFont="1" applyFill="1" applyBorder="1"/>
    <xf numFmtId="0" fontId="1" fillId="7" borderId="16" xfId="0" applyFont="1" applyFill="1" applyBorder="1"/>
    <xf numFmtId="0" fontId="0" fillId="0" borderId="11" xfId="0" applyBorder="1"/>
    <xf numFmtId="164" fontId="0" fillId="11" borderId="31" xfId="1" applyNumberFormat="1" applyFont="1" applyFill="1" applyBorder="1"/>
    <xf numFmtId="164" fontId="0" fillId="11" borderId="32" xfId="1" applyNumberFormat="1" applyFont="1" applyFill="1" applyBorder="1"/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0" fillId="0" borderId="0" xfId="0" applyFill="1" applyBorder="1"/>
    <xf numFmtId="165" fontId="0" fillId="0" borderId="0" xfId="2" applyNumberFormat="1" applyFont="1" applyFill="1" applyBorder="1"/>
    <xf numFmtId="166" fontId="0" fillId="0" borderId="0" xfId="1" applyNumberFormat="1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8" borderId="17" xfId="0" applyFont="1" applyFill="1" applyBorder="1"/>
    <xf numFmtId="0" fontId="3" fillId="8" borderId="18" xfId="0" applyFont="1" applyFill="1" applyBorder="1"/>
    <xf numFmtId="0" fontId="3" fillId="8" borderId="19" xfId="0" applyFont="1" applyFill="1" applyBorder="1"/>
    <xf numFmtId="165" fontId="0" fillId="13" borderId="30" xfId="2" applyNumberFormat="1" applyFont="1" applyFill="1" applyBorder="1" applyAlignment="1">
      <alignment horizontal="center" vertical="center"/>
    </xf>
    <xf numFmtId="165" fontId="0" fillId="4" borderId="30" xfId="2" applyNumberFormat="1" applyFont="1" applyFill="1" applyBorder="1" applyAlignment="1">
      <alignment horizontal="center" vertical="center"/>
    </xf>
    <xf numFmtId="166" fontId="0" fillId="11" borderId="30" xfId="1" applyNumberFormat="1" applyFont="1" applyFill="1" applyBorder="1"/>
    <xf numFmtId="0" fontId="6" fillId="8" borderId="40" xfId="0" applyFont="1" applyFill="1" applyBorder="1" applyAlignment="1">
      <alignment horizontal="centerContinuous"/>
    </xf>
    <xf numFmtId="0" fontId="7" fillId="8" borderId="41" xfId="0" applyFont="1" applyFill="1" applyBorder="1" applyAlignment="1">
      <alignment horizontal="centerContinuous"/>
    </xf>
    <xf numFmtId="0" fontId="7" fillId="8" borderId="42" xfId="0" applyFont="1" applyFill="1" applyBorder="1" applyAlignment="1">
      <alignment horizontal="centerContinuous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/>
    </xf>
    <xf numFmtId="0" fontId="1" fillId="10" borderId="11" xfId="0" applyFont="1" applyFill="1" applyBorder="1" applyAlignment="1">
      <alignment horizontal="center" vertical="center" wrapText="1"/>
    </xf>
    <xf numFmtId="165" fontId="0" fillId="11" borderId="40" xfId="2" applyNumberFormat="1" applyFont="1" applyFill="1" applyBorder="1"/>
    <xf numFmtId="165" fontId="0" fillId="11" borderId="44" xfId="2" applyNumberFormat="1" applyFont="1" applyFill="1" applyBorder="1"/>
    <xf numFmtId="10" fontId="0" fillId="11" borderId="47" xfId="2" applyNumberFormat="1" applyFont="1" applyFill="1" applyBorder="1"/>
    <xf numFmtId="165" fontId="0" fillId="11" borderId="49" xfId="2" applyNumberFormat="1" applyFont="1" applyFill="1" applyBorder="1"/>
    <xf numFmtId="166" fontId="0" fillId="11" borderId="6" xfId="1" applyNumberFormat="1" applyFont="1" applyFill="1" applyBorder="1"/>
    <xf numFmtId="10" fontId="0" fillId="11" borderId="37" xfId="2" applyNumberFormat="1" applyFont="1" applyFill="1" applyBorder="1"/>
    <xf numFmtId="0" fontId="0" fillId="11" borderId="44" xfId="2" applyNumberFormat="1" applyFont="1" applyFill="1" applyBorder="1"/>
    <xf numFmtId="165" fontId="0" fillId="4" borderId="47" xfId="2" applyNumberFormat="1" applyFont="1" applyFill="1" applyBorder="1" applyAlignment="1">
      <alignment horizontal="center" vertical="center"/>
    </xf>
    <xf numFmtId="0" fontId="0" fillId="11" borderId="49" xfId="2" applyNumberFormat="1" applyFont="1" applyFill="1" applyBorder="1"/>
    <xf numFmtId="165" fontId="0" fillId="13" borderId="6" xfId="2" applyNumberFormat="1" applyFont="1" applyFill="1" applyBorder="1" applyAlignment="1">
      <alignment horizontal="center" vertical="center"/>
    </xf>
    <xf numFmtId="165" fontId="0" fillId="4" borderId="37" xfId="2" applyNumberFormat="1" applyFont="1" applyFill="1" applyBorder="1" applyAlignment="1">
      <alignment horizontal="center" vertical="center"/>
    </xf>
    <xf numFmtId="0" fontId="0" fillId="11" borderId="43" xfId="2" applyNumberFormat="1" applyFont="1" applyFill="1" applyBorder="1"/>
    <xf numFmtId="165" fontId="0" fillId="13" borderId="36" xfId="2" applyNumberFormat="1" applyFont="1" applyFill="1" applyBorder="1" applyAlignment="1">
      <alignment horizontal="center" vertical="center"/>
    </xf>
    <xf numFmtId="165" fontId="0" fillId="4" borderId="50" xfId="2" applyNumberFormat="1" applyFont="1" applyFill="1" applyBorder="1" applyAlignment="1">
      <alignment horizontal="center" vertical="center"/>
    </xf>
    <xf numFmtId="165" fontId="0" fillId="11" borderId="43" xfId="2" applyNumberFormat="1" applyFont="1" applyFill="1" applyBorder="1"/>
    <xf numFmtId="166" fontId="0" fillId="11" borderId="36" xfId="1" applyNumberFormat="1" applyFont="1" applyFill="1" applyBorder="1"/>
    <xf numFmtId="10" fontId="0" fillId="11" borderId="50" xfId="2" applyNumberFormat="1" applyFont="1" applyFill="1" applyBorder="1"/>
    <xf numFmtId="0" fontId="1" fillId="7" borderId="3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 wrapText="1"/>
    </xf>
    <xf numFmtId="165" fontId="0" fillId="13" borderId="39" xfId="2" applyNumberFormat="1" applyFont="1" applyFill="1" applyBorder="1" applyAlignment="1">
      <alignment horizontal="center" vertical="center"/>
    </xf>
    <xf numFmtId="165" fontId="0" fillId="11" borderId="54" xfId="2" applyNumberFormat="1" applyFont="1" applyFill="1" applyBorder="1"/>
    <xf numFmtId="165" fontId="0" fillId="4" borderId="39" xfId="2" applyNumberFormat="1" applyFont="1" applyFill="1" applyBorder="1" applyAlignment="1">
      <alignment horizontal="center" vertical="center"/>
    </xf>
    <xf numFmtId="41" fontId="0" fillId="11" borderId="47" xfId="3" applyFont="1" applyFill="1" applyBorder="1"/>
    <xf numFmtId="41" fontId="0" fillId="11" borderId="37" xfId="3" applyFont="1" applyFill="1" applyBorder="1"/>
    <xf numFmtId="41" fontId="0" fillId="11" borderId="48" xfId="3" applyFont="1" applyFill="1" applyBorder="1"/>
    <xf numFmtId="41" fontId="0" fillId="11" borderId="53" xfId="3" applyFont="1" applyFill="1" applyBorder="1"/>
    <xf numFmtId="165" fontId="0" fillId="4" borderId="6" xfId="2" applyNumberFormat="1" applyFont="1" applyFill="1" applyBorder="1" applyAlignment="1">
      <alignment horizontal="center" vertical="center"/>
    </xf>
    <xf numFmtId="9" fontId="0" fillId="11" borderId="44" xfId="2" applyFont="1" applyFill="1" applyBorder="1"/>
    <xf numFmtId="166" fontId="0" fillId="11" borderId="47" xfId="1" applyNumberFormat="1" applyFont="1" applyFill="1" applyBorder="1"/>
    <xf numFmtId="9" fontId="0" fillId="11" borderId="54" xfId="2" applyFont="1" applyFill="1" applyBorder="1"/>
    <xf numFmtId="166" fontId="0" fillId="11" borderId="53" xfId="1" applyNumberFormat="1" applyFont="1" applyFill="1" applyBorder="1"/>
    <xf numFmtId="9" fontId="0" fillId="11" borderId="49" xfId="2" applyFont="1" applyFill="1" applyBorder="1"/>
    <xf numFmtId="166" fontId="0" fillId="11" borderId="37" xfId="1" applyNumberFormat="1" applyFont="1" applyFill="1" applyBorder="1"/>
    <xf numFmtId="0" fontId="0" fillId="11" borderId="2" xfId="2" applyNumberFormat="1" applyFont="1" applyFill="1" applyBorder="1"/>
    <xf numFmtId="9" fontId="0" fillId="5" borderId="1" xfId="2" applyFont="1" applyFill="1" applyBorder="1" applyAlignment="1">
      <alignment horizontal="center" vertical="center"/>
    </xf>
    <xf numFmtId="166" fontId="0" fillId="11" borderId="1" xfId="1" applyNumberFormat="1" applyFont="1" applyFill="1" applyBorder="1"/>
    <xf numFmtId="9" fontId="3" fillId="0" borderId="1" xfId="2" applyFont="1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right" vertical="center"/>
    </xf>
    <xf numFmtId="0" fontId="0" fillId="3" borderId="1" xfId="2" applyNumberFormat="1" applyFont="1" applyFill="1" applyBorder="1" applyAlignment="1">
      <alignment horizontal="center" vertical="center"/>
    </xf>
    <xf numFmtId="0" fontId="0" fillId="11" borderId="21" xfId="2" applyNumberFormat="1" applyFont="1" applyFill="1" applyBorder="1"/>
    <xf numFmtId="10" fontId="0" fillId="11" borderId="1" xfId="2" applyNumberFormat="1" applyFont="1" applyFill="1" applyBorder="1"/>
    <xf numFmtId="0" fontId="8" fillId="0" borderId="0" xfId="0" applyFont="1"/>
    <xf numFmtId="9" fontId="1" fillId="7" borderId="1" xfId="2" applyFont="1" applyFill="1" applyBorder="1" applyAlignment="1">
      <alignment horizontal="center" vertical="center" wrapText="1"/>
    </xf>
    <xf numFmtId="9" fontId="0" fillId="0" borderId="0" xfId="2" applyFont="1"/>
    <xf numFmtId="165" fontId="1" fillId="7" borderId="1" xfId="2" applyNumberFormat="1" applyFont="1" applyFill="1" applyBorder="1" applyAlignment="1">
      <alignment horizontal="center" vertical="center" wrapText="1"/>
    </xf>
    <xf numFmtId="165" fontId="0" fillId="0" borderId="0" xfId="2" applyNumberFormat="1" applyFont="1"/>
    <xf numFmtId="165" fontId="0" fillId="13" borderId="1" xfId="2" applyNumberFormat="1" applyFont="1" applyFill="1" applyBorder="1" applyAlignment="1">
      <alignment horizontal="center" vertical="center"/>
    </xf>
    <xf numFmtId="165" fontId="0" fillId="4" borderId="1" xfId="2" applyNumberFormat="1" applyFont="1" applyFill="1" applyBorder="1" applyAlignment="1">
      <alignment horizontal="center" vertical="center"/>
    </xf>
    <xf numFmtId="38" fontId="0" fillId="0" borderId="0" xfId="0" applyNumberFormat="1"/>
    <xf numFmtId="165" fontId="0" fillId="0" borderId="0" xfId="0" applyNumberFormat="1"/>
    <xf numFmtId="0" fontId="0" fillId="11" borderId="2" xfId="2" applyNumberFormat="1" applyFont="1" applyFill="1" applyBorder="1"/>
    <xf numFmtId="165" fontId="0" fillId="13" borderId="1" xfId="2" applyNumberFormat="1" applyFont="1" applyFill="1" applyBorder="1" applyAlignment="1">
      <alignment horizontal="left" vertical="center"/>
    </xf>
    <xf numFmtId="165" fontId="0" fillId="11" borderId="1" xfId="2" applyNumberFormat="1" applyFont="1" applyFill="1" applyBorder="1"/>
    <xf numFmtId="38" fontId="0" fillId="11" borderId="1" xfId="1" applyNumberFormat="1" applyFont="1" applyFill="1" applyBorder="1"/>
    <xf numFmtId="9" fontId="0" fillId="11" borderId="1" xfId="2" applyFont="1" applyFill="1" applyBorder="1"/>
    <xf numFmtId="168" fontId="0" fillId="11" borderId="1" xfId="2" applyNumberFormat="1" applyFont="1" applyFill="1" applyBorder="1"/>
    <xf numFmtId="167" fontId="0" fillId="11" borderId="1" xfId="1" applyNumberFormat="1" applyFont="1" applyFill="1" applyBorder="1"/>
    <xf numFmtId="165" fontId="0" fillId="4" borderId="55" xfId="2" applyNumberFormat="1" applyFont="1" applyFill="1" applyBorder="1" applyAlignment="1">
      <alignment horizontal="center" vertical="center"/>
    </xf>
    <xf numFmtId="0" fontId="1" fillId="7" borderId="56" xfId="0" applyFont="1" applyFill="1" applyBorder="1" applyAlignment="1">
      <alignment horizontal="center" vertical="center"/>
    </xf>
    <xf numFmtId="165" fontId="0" fillId="12" borderId="1" xfId="2" applyNumberFormat="1" applyFont="1" applyFill="1" applyBorder="1" applyAlignment="1">
      <alignment horizontal="center" vertical="center"/>
    </xf>
    <xf numFmtId="165" fontId="0" fillId="13" borderId="1" xfId="2" applyNumberFormat="1" applyFont="1" applyFill="1" applyBorder="1" applyAlignment="1">
      <alignment horizontal="center" vertical="center"/>
    </xf>
    <xf numFmtId="165" fontId="0" fillId="14" borderId="1" xfId="2" applyNumberFormat="1" applyFont="1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 wrapText="1"/>
    </xf>
    <xf numFmtId="0" fontId="1" fillId="10" borderId="58" xfId="0" applyFont="1" applyFill="1" applyBorder="1" applyAlignment="1">
      <alignment horizontal="center" vertical="center" wrapText="1"/>
    </xf>
    <xf numFmtId="0" fontId="1" fillId="10" borderId="59" xfId="0" applyFont="1" applyFill="1" applyBorder="1" applyAlignment="1">
      <alignment horizontal="center" vertical="center" wrapText="1"/>
    </xf>
    <xf numFmtId="165" fontId="0" fillId="11" borderId="42" xfId="2" applyNumberFormat="1" applyFont="1" applyFill="1" applyBorder="1"/>
    <xf numFmtId="166" fontId="0" fillId="11" borderId="60" xfId="1" applyNumberFormat="1" applyFont="1" applyFill="1" applyBorder="1"/>
    <xf numFmtId="165" fontId="0" fillId="11" borderId="61" xfId="2" applyNumberFormat="1" applyFont="1" applyFill="1" applyBorder="1"/>
    <xf numFmtId="0" fontId="1" fillId="7" borderId="62" xfId="0" applyFont="1" applyFill="1" applyBorder="1" applyAlignment="1">
      <alignment horizontal="center" vertical="center" wrapText="1"/>
    </xf>
    <xf numFmtId="0" fontId="0" fillId="11" borderId="27" xfId="2" applyNumberFormat="1" applyFont="1" applyFill="1" applyBorder="1"/>
    <xf numFmtId="0" fontId="0" fillId="5" borderId="63" xfId="2" applyNumberFormat="1" applyFont="1" applyFill="1" applyBorder="1" applyAlignment="1">
      <alignment horizontal="center" vertical="center"/>
    </xf>
    <xf numFmtId="165" fontId="0" fillId="5" borderId="63" xfId="2" applyNumberFormat="1" applyFont="1" applyFill="1" applyBorder="1" applyAlignment="1">
      <alignment horizontal="center" vertical="center"/>
    </xf>
    <xf numFmtId="165" fontId="0" fillId="13" borderId="63" xfId="2" applyNumberFormat="1" applyFont="1" applyFill="1" applyBorder="1" applyAlignment="1">
      <alignment horizontal="center" vertical="center"/>
    </xf>
    <xf numFmtId="165" fontId="0" fillId="4" borderId="63" xfId="2" applyNumberFormat="1" applyFont="1" applyFill="1" applyBorder="1" applyAlignment="1">
      <alignment horizontal="center" vertical="center"/>
    </xf>
    <xf numFmtId="165" fontId="0" fillId="11" borderId="63" xfId="2" applyNumberFormat="1" applyFont="1" applyFill="1" applyBorder="1"/>
    <xf numFmtId="0" fontId="0" fillId="11" borderId="3" xfId="2" applyNumberFormat="1" applyFont="1" applyFill="1" applyBorder="1"/>
    <xf numFmtId="0" fontId="0" fillId="5" borderId="64" xfId="2" applyNumberFormat="1" applyFont="1" applyFill="1" applyBorder="1" applyAlignment="1">
      <alignment horizontal="center" vertical="center"/>
    </xf>
    <xf numFmtId="165" fontId="0" fillId="5" borderId="64" xfId="2" applyNumberFormat="1" applyFont="1" applyFill="1" applyBorder="1" applyAlignment="1">
      <alignment horizontal="center" vertical="center"/>
    </xf>
    <xf numFmtId="165" fontId="0" fillId="13" borderId="64" xfId="2" applyNumberFormat="1" applyFont="1" applyFill="1" applyBorder="1" applyAlignment="1">
      <alignment horizontal="center" vertical="center"/>
    </xf>
    <xf numFmtId="165" fontId="0" fillId="4" borderId="64" xfId="2" applyNumberFormat="1" applyFont="1" applyFill="1" applyBorder="1" applyAlignment="1">
      <alignment horizontal="center" vertical="center"/>
    </xf>
    <xf numFmtId="165" fontId="3" fillId="15" borderId="64" xfId="2" applyNumberFormat="1" applyFont="1" applyFill="1" applyBorder="1"/>
    <xf numFmtId="165" fontId="3" fillId="15" borderId="52" xfId="2" applyNumberFormat="1" applyFont="1" applyFill="1" applyBorder="1"/>
    <xf numFmtId="38" fontId="0" fillId="11" borderId="63" xfId="1" applyNumberFormat="1" applyFont="1" applyFill="1" applyBorder="1"/>
    <xf numFmtId="10" fontId="0" fillId="11" borderId="63" xfId="2" applyNumberFormat="1" applyFont="1" applyFill="1" applyBorder="1"/>
    <xf numFmtId="166" fontId="3" fillId="15" borderId="64" xfId="1" applyNumberFormat="1" applyFont="1" applyFill="1" applyBorder="1"/>
    <xf numFmtId="165" fontId="0" fillId="4" borderId="36" xfId="2" applyNumberFormat="1" applyFont="1" applyFill="1" applyBorder="1" applyAlignment="1">
      <alignment horizontal="center" vertical="center"/>
    </xf>
    <xf numFmtId="165" fontId="0" fillId="4" borderId="0" xfId="2" applyNumberFormat="1" applyFont="1" applyFill="1" applyBorder="1" applyAlignment="1">
      <alignment horizontal="center" vertical="center"/>
    </xf>
    <xf numFmtId="9" fontId="0" fillId="11" borderId="43" xfId="2" applyFont="1" applyFill="1" applyBorder="1"/>
    <xf numFmtId="166" fontId="0" fillId="11" borderId="50" xfId="1" applyNumberFormat="1" applyFont="1" applyFill="1" applyBorder="1"/>
    <xf numFmtId="41" fontId="0" fillId="11" borderId="50" xfId="3" applyFont="1" applyFill="1" applyBorder="1"/>
    <xf numFmtId="0" fontId="1" fillId="7" borderId="4" xfId="0" applyFont="1" applyFill="1" applyBorder="1" applyAlignment="1">
      <alignment horizontal="center" vertical="center" wrapText="1"/>
    </xf>
    <xf numFmtId="165" fontId="0" fillId="11" borderId="65" xfId="2" applyNumberFormat="1" applyFont="1" applyFill="1" applyBorder="1"/>
    <xf numFmtId="166" fontId="0" fillId="11" borderId="66" xfId="1" applyNumberFormat="1" applyFont="1" applyFill="1" applyBorder="1"/>
    <xf numFmtId="165" fontId="0" fillId="11" borderId="67" xfId="2" applyNumberFormat="1" applyFont="1" applyFill="1" applyBorder="1"/>
    <xf numFmtId="165" fontId="0" fillId="11" borderId="0" xfId="2" applyNumberFormat="1" applyFont="1" applyFill="1" applyBorder="1"/>
    <xf numFmtId="0" fontId="6" fillId="8" borderId="4" xfId="0" applyFont="1" applyFill="1" applyBorder="1" applyAlignment="1">
      <alignment horizontal="center" wrapText="1"/>
    </xf>
    <xf numFmtId="165" fontId="0" fillId="11" borderId="47" xfId="2" applyNumberFormat="1" applyFont="1" applyFill="1" applyBorder="1"/>
    <xf numFmtId="165" fontId="0" fillId="11" borderId="55" xfId="2" applyNumberFormat="1" applyFont="1" applyFill="1" applyBorder="1"/>
    <xf numFmtId="165" fontId="0" fillId="11" borderId="68" xfId="2" applyNumberFormat="1" applyFont="1" applyFill="1" applyBorder="1"/>
    <xf numFmtId="165" fontId="0" fillId="11" borderId="69" xfId="2" applyNumberFormat="1" applyFont="1" applyFill="1" applyBorder="1"/>
    <xf numFmtId="165" fontId="0" fillId="11" borderId="66" xfId="2" applyNumberFormat="1" applyFont="1" applyFill="1" applyBorder="1"/>
    <xf numFmtId="41" fontId="1" fillId="7" borderId="1" xfId="3" applyFont="1" applyFill="1" applyBorder="1" applyAlignment="1">
      <alignment horizontal="center" vertical="center" wrapText="1"/>
    </xf>
    <xf numFmtId="41" fontId="0" fillId="11" borderId="1" xfId="3" applyFont="1" applyFill="1" applyBorder="1"/>
    <xf numFmtId="41" fontId="0" fillId="0" borderId="0" xfId="3" applyFont="1"/>
    <xf numFmtId="0" fontId="1" fillId="7" borderId="2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wrapText="1"/>
    </xf>
    <xf numFmtId="0" fontId="6" fillId="8" borderId="5" xfId="0" applyFont="1" applyFill="1" applyBorder="1" applyAlignment="1">
      <alignment horizontal="center" wrapText="1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25">
    <dxf>
      <fill>
        <patternFill>
          <bgColor rgb="FFFF0000"/>
        </patternFill>
      </fill>
    </dxf>
    <dxf>
      <font>
        <color auto="1"/>
      </font>
      <fill>
        <patternFill>
          <bgColor theme="5" tint="0.3966490676595355"/>
        </patternFill>
      </fill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border>
        <left style="thin">
          <color auto="1"/>
        </left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auto="1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medium">
          <color auto="1"/>
        </left>
        <right style="thin">
          <color theme="1" tint="0.499984740745262"/>
        </right>
        <top style="thin">
          <color theme="1" tint="0.499984740745262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auto="1"/>
          <bgColor theme="6" tint="0.7993408001953185"/>
        </patternFill>
      </fill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auto="1"/>
          <bgColor theme="6" tint="0.7993408001953185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auto="1"/>
          <bgColor theme="5" tint="0.79934080019531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auto="1"/>
          <bgColor theme="9" tint="0.79934080019531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4" tint="0.79934080019531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4" tint="0.79934080019531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auto="1"/>
          <bgColor theme="4" tint="0.79934080019531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6" tint="0.7993408001953185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border>
        <left style="thin">
          <color theme="1" tint="0.499984740745262"/>
        </left>
        <right style="medium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auto="1"/>
          <bgColor theme="6" tint="0.79934080019531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auto="1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47539148860701E-2"/>
          <c:y val="4.7993127304618854E-2"/>
          <c:w val="0.90479141215697279"/>
          <c:h val="0.85793627247097992"/>
        </c:manualLayout>
      </c:layout>
      <c:bubbleChart>
        <c:varyColors val="0"/>
        <c:ser>
          <c:idx val="0"/>
          <c:order val="0"/>
          <c:tx>
            <c:strRef>
              <c:f>Participation!$D$33</c:f>
              <c:strCache>
                <c:ptCount val="1"/>
                <c:pt idx="0">
                  <c:v>Base Results</c:v>
                </c:pt>
              </c:strCache>
            </c:strRef>
          </c:tx>
          <c:spPr>
            <a:solidFill>
              <a:srgbClr val="000099">
                <a:alpha val="50196"/>
              </a:srgbClr>
            </a:solidFill>
            <a:ln>
              <a:noFill/>
            </a:ln>
            <a:effectLst/>
          </c:spPr>
          <c:invertIfNegative val="0"/>
          <c:xVal>
            <c:strRef>
              <c:f>Participation!$C$35:$C$283</c:f>
              <c:strCache>
                <c:ptCount val="17"/>
                <c:pt idx="0">
                  <c:v>LoB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strCache>
            </c:strRef>
          </c:xVal>
          <c:yVal>
            <c:numRef>
              <c:f>Participation!$D$35:$D$283</c:f>
              <c:numCache>
                <c:formatCode>0.0%</c:formatCode>
                <c:ptCount val="17"/>
                <c:pt idx="0" formatCode="General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bubbleSize>
            <c:numRef>
              <c:f>Participation!$E$35:$E$283</c:f>
              <c:numCache>
                <c:formatCode>_(* #,##0_);_(* \(#,##0\);_(* "-"??_);_(@_)</c:formatCode>
                <c:ptCount val="17"/>
                <c:pt idx="0" formatCode="General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94-49C0-92B3-6B503C433C22}"/>
            </c:ext>
          </c:extLst>
        </c:ser>
        <c:ser>
          <c:idx val="2"/>
          <c:order val="1"/>
          <c:tx>
            <c:strRef>
              <c:f>Participation!$G$33</c:f>
              <c:strCache>
                <c:ptCount val="1"/>
                <c:pt idx="0">
                  <c:v>Optimised Results</c:v>
                </c:pt>
              </c:strCache>
            </c:strRef>
          </c:tx>
          <c:spPr>
            <a:solidFill>
              <a:srgbClr val="A5A5A5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strRef>
              <c:f>Participation!$C$35:$C$283</c:f>
              <c:strCache>
                <c:ptCount val="17"/>
                <c:pt idx="0">
                  <c:v>LoB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strCache>
            </c:strRef>
          </c:xVal>
          <c:yVal>
            <c:numRef>
              <c:f>Participation!$G$35:$G$283</c:f>
              <c:numCache>
                <c:formatCode>0.0%</c:formatCode>
                <c:ptCount val="17"/>
                <c:pt idx="0" formatCode="General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bubbleSize>
            <c:numRef>
              <c:f>Participation!$H$35:$H$283</c:f>
              <c:numCache>
                <c:formatCode>_(* #,##0_);_(* \(#,##0\);_(* "-"??_);_(@_)</c:formatCode>
                <c:ptCount val="17"/>
                <c:pt idx="0" formatCode="General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294-49C0-92B3-6B503C433C22}"/>
            </c:ext>
          </c:extLst>
        </c:ser>
        <c:ser>
          <c:idx val="1"/>
          <c:order val="2"/>
          <c:tx>
            <c:strRef>
              <c:f>Participation!$J$33</c:f>
              <c:strCache>
                <c:ptCount val="1"/>
                <c:pt idx="0">
                  <c:v>Optimised Results - Run 2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strRef>
              <c:f>Participation!$C$35:$C$283</c:f>
              <c:strCache>
                <c:ptCount val="17"/>
                <c:pt idx="0">
                  <c:v>LoB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strCache>
            </c:strRef>
          </c:xVal>
          <c:yVal>
            <c:numRef>
              <c:f>Participation!$J$35:$J$283</c:f>
              <c:numCache>
                <c:formatCode>0.0%</c:formatCode>
                <c:ptCount val="17"/>
                <c:pt idx="0" formatCode="General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yVal>
          <c:bubbleSize>
            <c:numRef>
              <c:f>Participation!$K$35:$K$283</c:f>
              <c:numCache>
                <c:formatCode>_(* #,##0_);_(* \(#,##0\);_(* "-"??_);_(@_)</c:formatCode>
                <c:ptCount val="17"/>
                <c:pt idx="0" formatCode="General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770-4DDB-9A0A-4EF5C1C6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1"/>
        <c:axId val="-1893647744"/>
        <c:axId val="-1893647200"/>
        <c:extLst/>
      </c:bubbleChart>
      <c:valAx>
        <c:axId val="-1893647744"/>
        <c:scaling>
          <c:orientation val="minMax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crossAx val="-1893647200"/>
        <c:crosses val="autoZero"/>
        <c:crossBetween val="midCat"/>
      </c:valAx>
      <c:valAx>
        <c:axId val="-189364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6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15997037935526E-2"/>
          <c:y val="0.92938813169902657"/>
          <c:w val="0.9044300630825074"/>
          <c:h val="4.438072739050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Capital Drivers: Constraint Per Unit Profit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'Capital Drivers'!$G$8</c:f>
              <c:strCache>
                <c:ptCount val="1"/>
                <c:pt idx="0">
                  <c:v>Group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'Capital Drivers'!$J$7:$P$7</c:f>
              <c:strCache>
                <c:ptCount val="7"/>
                <c:pt idx="0">
                  <c:v>SP Group - Diversified Capital</c:v>
                </c:pt>
                <c:pt idx="1">
                  <c:v>SP Group - Premium Risk</c:v>
                </c:pt>
                <c:pt idx="2">
                  <c:v>SP Group - Reserve Risk</c:v>
                </c:pt>
                <c:pt idx="3">
                  <c:v>SP Group - Cat Risk</c:v>
                </c:pt>
                <c:pt idx="4">
                  <c:v>1 in 5 Net AEP</c:v>
                </c:pt>
                <c:pt idx="5">
                  <c:v>1 in 20 Net AEP</c:v>
                </c:pt>
                <c:pt idx="6">
                  <c:v>1 in 250 Net AEP</c:v>
                </c:pt>
              </c:strCache>
            </c:strRef>
          </c:cat>
          <c:val>
            <c:numRef>
              <c:f>'Capital Drivers'!$J$8:$P$8</c:f>
              <c:numCache>
                <c:formatCode>_(* #,##0.00_);_(* \(#,##0.00\);_(*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EC5-82D7-3DC5B62A5CD6}"/>
            </c:ext>
          </c:extLst>
        </c:ser>
        <c:ser>
          <c:idx val="1"/>
          <c:order val="1"/>
          <c:tx>
            <c:strRef>
              <c:f>'Capital Drivers'!$G$9</c:f>
              <c:strCache>
                <c:ptCount val="1"/>
                <c:pt idx="0">
                  <c:v>EMEA - 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'Capital Drivers'!$J$7:$P$7</c:f>
              <c:strCache>
                <c:ptCount val="7"/>
                <c:pt idx="0">
                  <c:v>SP Group - Diversified Capital</c:v>
                </c:pt>
                <c:pt idx="1">
                  <c:v>SP Group - Premium Risk</c:v>
                </c:pt>
                <c:pt idx="2">
                  <c:v>SP Group - Reserve Risk</c:v>
                </c:pt>
                <c:pt idx="3">
                  <c:v>SP Group - Cat Risk</c:v>
                </c:pt>
                <c:pt idx="4">
                  <c:v>1 in 5 Net AEP</c:v>
                </c:pt>
                <c:pt idx="5">
                  <c:v>1 in 20 Net AEP</c:v>
                </c:pt>
                <c:pt idx="6">
                  <c:v>1 in 250 Net AEP</c:v>
                </c:pt>
              </c:strCache>
            </c:strRef>
          </c:cat>
          <c:val>
            <c:numRef>
              <c:f>'Capital Drivers'!$J$9:$P$9</c:f>
              <c:numCache>
                <c:formatCode>_(* #,##0.00_);_(* \(#,##0.00\);_(*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A-4EC5-82D7-3DC5B62A5CD6}"/>
            </c:ext>
          </c:extLst>
        </c:ser>
        <c:ser>
          <c:idx val="3"/>
          <c:order val="2"/>
          <c:tx>
            <c:strRef>
              <c:f>'Capital Drivers'!$G$10</c:f>
              <c:strCache>
                <c:ptCount val="1"/>
                <c:pt idx="0">
                  <c:v>NA - Property CAT</c:v>
                </c:pt>
              </c:strCache>
            </c:strRef>
          </c:tx>
          <c:cat>
            <c:strRef>
              <c:f>'Capital Drivers'!$J$7:$P$7</c:f>
              <c:strCache>
                <c:ptCount val="7"/>
                <c:pt idx="0">
                  <c:v>SP Group - Diversified Capital</c:v>
                </c:pt>
                <c:pt idx="1">
                  <c:v>SP Group - Premium Risk</c:v>
                </c:pt>
                <c:pt idx="2">
                  <c:v>SP Group - Reserve Risk</c:v>
                </c:pt>
                <c:pt idx="3">
                  <c:v>SP Group - Cat Risk</c:v>
                </c:pt>
                <c:pt idx="4">
                  <c:v>1 in 5 Net AEP</c:v>
                </c:pt>
                <c:pt idx="5">
                  <c:v>1 in 20 Net AEP</c:v>
                </c:pt>
                <c:pt idx="6">
                  <c:v>1 in 250 Net AEP</c:v>
                </c:pt>
              </c:strCache>
            </c:strRef>
          </c:cat>
          <c:val>
            <c:numRef>
              <c:f>'Capital Drivers'!$J$10:$P$10</c:f>
              <c:numCache>
                <c:formatCode>_(* #,##0.00_);_(* \(#,##0.00\);_(* "-"??_);_(@_)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A-4EC5-82D7-3DC5B62A5CD6}"/>
            </c:ext>
          </c:extLst>
        </c:ser>
        <c:ser>
          <c:idx val="2"/>
          <c:order val="3"/>
          <c:tx>
            <c:strRef>
              <c:f>'Capital Drivers'!$G$11</c:f>
              <c:strCache>
                <c:ptCount val="1"/>
              </c:strCache>
            </c:strRef>
          </c:tx>
          <c:cat>
            <c:strRef>
              <c:f>'Capital Drivers'!$J$7:$P$7</c:f>
              <c:strCache>
                <c:ptCount val="7"/>
                <c:pt idx="0">
                  <c:v>SP Group - Diversified Capital</c:v>
                </c:pt>
                <c:pt idx="1">
                  <c:v>SP Group - Premium Risk</c:v>
                </c:pt>
                <c:pt idx="2">
                  <c:v>SP Group - Reserve Risk</c:v>
                </c:pt>
                <c:pt idx="3">
                  <c:v>SP Group - Cat Risk</c:v>
                </c:pt>
                <c:pt idx="4">
                  <c:v>1 in 5 Net AEP</c:v>
                </c:pt>
                <c:pt idx="5">
                  <c:v>1 in 20 Net AEP</c:v>
                </c:pt>
                <c:pt idx="6">
                  <c:v>1 in 250 Net AEP</c:v>
                </c:pt>
              </c:strCache>
            </c:strRef>
          </c:cat>
          <c:val>
            <c:numRef>
              <c:f>'Capital Drivers'!$J$11:$P$11</c:f>
              <c:numCache>
                <c:formatCode>_(* #,##0.00_);_(* \(#,##0.00\);_(*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12B-4A23-9CE6-B3AE0B0749DC}"/>
            </c:ext>
          </c:extLst>
        </c:ser>
        <c:ser>
          <c:idx val="4"/>
          <c:order val="4"/>
          <c:tx>
            <c:strRef>
              <c:f>'Capital Drivers'!$G$12</c:f>
              <c:strCache>
                <c:ptCount val="1"/>
              </c:strCache>
            </c:strRef>
          </c:tx>
          <c:cat>
            <c:strRef>
              <c:f>'Capital Drivers'!$J$7:$P$7</c:f>
              <c:strCache>
                <c:ptCount val="7"/>
                <c:pt idx="0">
                  <c:v>SP Group - Diversified Capital</c:v>
                </c:pt>
                <c:pt idx="1">
                  <c:v>SP Group - Premium Risk</c:v>
                </c:pt>
                <c:pt idx="2">
                  <c:v>SP Group - Reserve Risk</c:v>
                </c:pt>
                <c:pt idx="3">
                  <c:v>SP Group - Cat Risk</c:v>
                </c:pt>
                <c:pt idx="4">
                  <c:v>1 in 5 Net AEP</c:v>
                </c:pt>
                <c:pt idx="5">
                  <c:v>1 in 20 Net AEP</c:v>
                </c:pt>
                <c:pt idx="6">
                  <c:v>1 in 250 Net AEP</c:v>
                </c:pt>
              </c:strCache>
            </c:strRef>
          </c:cat>
          <c:val>
            <c:numRef>
              <c:f>'Capital Drivers'!$J$12:$P$12</c:f>
              <c:numCache>
                <c:formatCode>_(* #,##0.00_);_(* \(#,##0.00\);_(*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12B-4A23-9CE6-B3AE0B07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790352"/>
        <c:axId val="-1874794704"/>
      </c:radarChart>
      <c:catAx>
        <c:axId val="-18747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4704"/>
        <c:crosses val="autoZero"/>
        <c:auto val="1"/>
        <c:lblAlgn val="ctr"/>
        <c:lblOffset val="100"/>
        <c:noMultiLvlLbl val="0"/>
      </c:catAx>
      <c:valAx>
        <c:axId val="-18747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Premium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633486135612674"/>
          <c:y val="0.11196276657085895"/>
          <c:w val="0.43237765535045219"/>
          <c:h val="0.80345307406264044"/>
        </c:manualLayout>
      </c:layout>
      <c:radarChart>
        <c:radarStyle val="marker"/>
        <c:varyColors val="0"/>
        <c:ser>
          <c:idx val="1"/>
          <c:order val="0"/>
          <c:tx>
            <c:strRef>
              <c:f>'Premium Growth'!$E$40:$F$40</c:f>
              <c:strCache>
                <c:ptCount val="1"/>
                <c:pt idx="0">
                  <c:v>Base Results</c:v>
                </c:pt>
              </c:strCache>
            </c:strRef>
          </c:tx>
          <c:marker>
            <c:symbol val="none"/>
          </c:marker>
          <c:cat>
            <c:numRef>
              <c:f>'Premium Growth'!$C$42:$C$289</c:f>
              <c:numCache>
                <c:formatCode>0.0%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cat>
          <c:val>
            <c:numRef>
              <c:f>'Premium Growth'!$E$42:$E$289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1-47C4-BF51-918EB300ECD9}"/>
            </c:ext>
          </c:extLst>
        </c:ser>
        <c:ser>
          <c:idx val="0"/>
          <c:order val="1"/>
          <c:tx>
            <c:strRef>
              <c:f>'Premium Growth'!$G$40:$H$40</c:f>
              <c:strCache>
                <c:ptCount val="1"/>
                <c:pt idx="0">
                  <c:v>No Capital Const, No Cat Const, No 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'Premium Growth'!$C$42:$C$289</c:f>
              <c:numCache>
                <c:formatCode>0.0%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cat>
          <c:val>
            <c:numRef>
              <c:f>'Premium Growth'!$G$42:$G$289</c:f>
              <c:numCache>
                <c:formatCode>0.0%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1-47C4-BF51-918EB300ECD9}"/>
            </c:ext>
          </c:extLst>
        </c:ser>
        <c:ser>
          <c:idx val="2"/>
          <c:order val="2"/>
          <c:tx>
            <c:strRef>
              <c:f>'Premium Growth'!$J$40:$K$40</c:f>
              <c:strCache>
                <c:ptCount val="1"/>
                <c:pt idx="0">
                  <c:v>Optimised Results - RUN No Cat Const, No FE</c:v>
                </c:pt>
              </c:strCache>
            </c:strRef>
          </c:tx>
          <c:marker>
            <c:symbol val="none"/>
          </c:marker>
          <c:cat>
            <c:numRef>
              <c:f>'Premium Growth'!$C$42:$C$289</c:f>
              <c:numCache>
                <c:formatCode>0.0%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cat>
          <c:val>
            <c:numRef>
              <c:f>'Premium Growth'!$J$56:$J$74</c:f>
              <c:numCache>
                <c:formatCode>0.0%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D-440B-BE9D-5AEBDEAC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797968"/>
        <c:axId val="-1874791984"/>
      </c:radarChart>
      <c:valAx>
        <c:axId val="-1874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7968"/>
        <c:crosses val="autoZero"/>
        <c:crossBetween val="between"/>
      </c:valAx>
      <c:catAx>
        <c:axId val="-1874797968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RoRAC</a:t>
            </a:r>
            <a:r>
              <a:rPr lang="en-US" baseline="0"/>
              <a:t> vs CoV Net 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'RoRAC vs CoV'!$I$33</c:f>
              <c:numCache>
                <c:formatCode>0.0%</c:formatCode>
                <c:ptCount val="1"/>
                <c:pt idx="0">
                  <c:v>#N/A</c:v>
                </c:pt>
              </c:numCache>
            </c:numRef>
          </c:xVal>
          <c:yVal>
            <c:numRef>
              <c:f>'RoRAC vs CoV'!$H$33</c:f>
              <c:numCache>
                <c:formatCode>0.0%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5-4087-9B46-8C25972AC093}"/>
            </c:ext>
          </c:extLst>
        </c:ser>
        <c:ser>
          <c:idx val="2"/>
          <c:order val="2"/>
          <c:tx>
            <c:v>UW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'RoRAC vs CoV'!$I$55:$I$75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'RoRAC vs CoV'!$H$55:$H$75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5-4087-9B46-8C25972AC093}"/>
            </c:ext>
          </c:extLst>
        </c:ser>
        <c:ser>
          <c:idx val="3"/>
          <c:order val="3"/>
          <c:tx>
            <c:v>Max UW and 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'RoRAC vs CoV'!$I$76:$I$96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'RoRAC vs CoV'!$H$76:$H$96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5-4087-9B46-8C25972AC093}"/>
            </c:ext>
          </c:extLst>
        </c:ser>
        <c:ser>
          <c:idx val="4"/>
          <c:order val="4"/>
          <c:tx>
            <c:v>Max UW and 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'RoRAC vs CoV'!$I$97:$I$117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'RoRAC vs CoV'!$H$97:$H$117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5-4087-9B46-8C25972AC093}"/>
            </c:ext>
          </c:extLst>
        </c:ser>
        <c:ser>
          <c:idx val="5"/>
          <c:order val="5"/>
          <c:tx>
            <c:v>Max UW and 40%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'RoRAC vs CoV'!$I$118:$I$138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'RoRAC vs CoV'!$H$118:$H$138</c:f>
              <c:numCache>
                <c:formatCode>0.0%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5-4087-9B46-8C25972A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799600"/>
        <c:axId val="-1874796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No Constraints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'RoRAC vs CoV'!$I$34:$I$54</c15:sqref>
                        </c15:formulaRef>
                      </c:ext>
                    </c:extLst>
                    <c:numCache>
                      <c:formatCode>0.0%</c:formatCode>
                      <c:ptCount val="21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'RoRAC vs CoV'!$H$34:$H$54</c15:sqref>
                        </c15:formulaRef>
                      </c:ext>
                    </c:extLst>
                    <c:numCache>
                      <c:formatCode>0.0%</c:formatCode>
                      <c:ptCount val="21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435-4087-9B46-8C25972AC093}"/>
                  </c:ext>
                </c:extLst>
              </c15:ser>
            </c15:filteredScatterSeries>
          </c:ext>
        </c:extLst>
      </c:scatterChart>
      <c:valAx>
        <c:axId val="-187479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 Net Losses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6336"/>
        <c:crosses val="autoZero"/>
        <c:crossBetween val="midCat"/>
      </c:valAx>
      <c:valAx>
        <c:axId val="-187479633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RoRAC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Efficient</a:t>
            </a:r>
            <a:r>
              <a:rPr lang="en-US" b="1" baseline="0"/>
              <a:t> Frontier</a:t>
            </a:r>
          </a:p>
        </c:rich>
      </c:tx>
      <c:layout>
        <c:manualLayout>
          <c:xMode val="edge"/>
          <c:yMode val="edge"/>
          <c:x val="0.44802186252879495"/>
          <c:y val="1.93181885741343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088206863194123E-2"/>
          <c:y val="8.862278940221012E-2"/>
          <c:w val="0.89906260449578757"/>
          <c:h val="0.79701499178118762"/>
        </c:manualLayout>
      </c:layout>
      <c:scatterChart>
        <c:scatterStyle val="lineMarker"/>
        <c:varyColors val="0"/>
        <c:ser>
          <c:idx val="5"/>
          <c:order val="1"/>
          <c:tx>
            <c:v>UW</c:v>
          </c:tx>
          <c:spPr>
            <a:ln w="1905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E327-493E-8186-BCD4AD6003C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0862-4C66-87A1-DED05877ED8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E327-493E-8186-BCD4AD6003C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E327-493E-8186-BCD4AD6003CD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E-CB6B-466D-A351-7C5FC54F924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CB6B-466D-A351-7C5FC54F924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CB6B-466D-A351-7C5FC54F924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B-CB6B-466D-A351-7C5FC54F9241}"/>
              </c:ext>
            </c:extLst>
          </c:dPt>
          <c:dPt>
            <c:idx val="17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FA7-44DA-8E68-588B55BF83B6}"/>
              </c:ext>
            </c:extLst>
          </c:dPt>
          <c:dPt>
            <c:idx val="18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FA7-44DA-8E68-588B55BF83B6}"/>
              </c:ext>
            </c:extLst>
          </c:dPt>
          <c:dPt>
            <c:idx val="19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FA7-44DA-8E68-588B55BF83B6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FA7-44DA-8E68-588B55BF83B6}"/>
              </c:ext>
            </c:extLst>
          </c:dPt>
          <c:xVal>
            <c:numRef>
              <c:f>'Efficient Frontier'!$L$55:$L$75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Frontier'!$K$55:$K$75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27-493E-8186-BCD4AD6003CD}"/>
            </c:ext>
          </c:extLst>
        </c:ser>
        <c:ser>
          <c:idx val="0"/>
          <c:order val="2"/>
          <c:tx>
            <c:v>Max UW and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5DBD-474A-A843-54BA6C42C8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5DBD-474A-A843-54BA6C42C8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5DBD-474A-A843-54BA6C42C80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772B-4C65-9E2A-D101EC009A6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0-772B-4C65-9E2A-D101EC009A6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1-772B-4C65-9E2A-D101EC009A6F}"/>
              </c:ext>
            </c:extLst>
          </c:dPt>
          <c:dPt>
            <c:idx val="18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60B-41EC-9E09-C79B6DC959AC}"/>
              </c:ext>
            </c:extLst>
          </c:dPt>
          <c:dPt>
            <c:idx val="19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60B-41EC-9E09-C79B6DC959AC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60B-41EC-9E09-C79B6DC959AC}"/>
              </c:ext>
            </c:extLst>
          </c:dPt>
          <c:xVal>
            <c:numRef>
              <c:f>'Efficient Frontier'!$L$76:$L$96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Frontier'!$K$76:$K$96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3-4D3D-9559-6CB6E9D24079}"/>
            </c:ext>
          </c:extLst>
        </c:ser>
        <c:ser>
          <c:idx val="2"/>
          <c:order val="3"/>
          <c:tx>
            <c:v>Max UW and 30%</c:v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BD-474A-A843-54BA6C42C807}"/>
              </c:ext>
            </c:extLst>
          </c:dPt>
          <c:dPt>
            <c:idx val="1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BD-474A-A843-54BA6C42C807}"/>
              </c:ext>
            </c:extLst>
          </c:dPt>
          <c:dPt>
            <c:idx val="9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041-4522-9D59-A6B07EFA387B}"/>
              </c:ext>
            </c:extLst>
          </c:dPt>
          <c:dPt>
            <c:idx val="10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041-4522-9D59-A6B07EFA387B}"/>
              </c:ext>
            </c:extLst>
          </c:dPt>
          <c:dPt>
            <c:idx val="19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0B-41EC-9E09-C79B6DC959AC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60B-41EC-9E09-C79B6DC959AC}"/>
              </c:ext>
            </c:extLst>
          </c:dPt>
          <c:xVal>
            <c:numRef>
              <c:f>'Efficient Frontier'!$L$97:$L$117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Frontier'!$K$97:$K$117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D-474A-A843-54BA6C42C807}"/>
            </c:ext>
          </c:extLst>
        </c:ser>
        <c:ser>
          <c:idx val="3"/>
          <c:order val="4"/>
          <c:tx>
            <c:v>Max UW and 40%</c:v>
          </c:tx>
          <c:spPr>
            <a:ln w="19050">
              <a:solidFill>
                <a:schemeClr val="accent4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accent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DBD-474A-A843-54BA6C42C807}"/>
              </c:ext>
            </c:extLst>
          </c:dPt>
          <c:dPt>
            <c:idx val="1"/>
            <c:marker>
              <c:spPr>
                <a:solidFill>
                  <a:schemeClr val="accent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862-4C66-87A1-DED05877ED84}"/>
              </c:ext>
            </c:extLst>
          </c:dPt>
          <c:dPt>
            <c:idx val="10"/>
            <c:marker>
              <c:spPr>
                <a:solidFill>
                  <a:schemeClr val="accent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041-4522-9D59-A6B07EFA387B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60B-41EC-9E09-C79B6DC959AC}"/>
              </c:ext>
            </c:extLst>
          </c:dPt>
          <c:xVal>
            <c:numRef>
              <c:f>'Efficient Frontier'!$L$118:$L$138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Frontier'!$K$118:$K$138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D-474A-A843-54BA6C42C807}"/>
            </c:ext>
          </c:extLst>
        </c:ser>
        <c:ser>
          <c:idx val="4"/>
          <c:order val="5"/>
          <c:tx>
            <c:v>Current</c:v>
          </c:tx>
          <c:spPr>
            <a:ln w="19050">
              <a:noFill/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strRef>
              <c:f>'Efficient Frontier'!$L$33</c:f>
              <c:strCache>
                <c:ptCount val="1"/>
                <c:pt idx="0">
                  <c:v>BASE</c:v>
                </c:pt>
              </c:strCache>
            </c:strRef>
          </c:xVal>
          <c:yVal>
            <c:numRef>
              <c:f>'Efficient Frontier'!$K$33</c:f>
              <c:numCache>
                <c:formatCode>0.0%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D-474A-A843-54BA6C42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789808"/>
        <c:axId val="-187480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No Constraints</c:v>
                </c:tx>
                <c:spPr>
                  <a:ln w="19050">
                    <a:solidFill>
                      <a:schemeClr val="accent2"/>
                    </a:solidFill>
                  </a:ln>
                </c:spPr>
                <c:marker>
                  <c:symbol val="circle"/>
                  <c:size val="7"/>
                  <c:spPr>
                    <a:ln>
                      <a:solidFill>
                        <a:schemeClr val="accent2">
                          <a:alpha val="96000"/>
                        </a:schemeClr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'Efficient Frontier'!$L$34:$L$54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</c:v>
                      </c:pt>
                      <c:pt idx="1">
                        <c:v>1.4</c:v>
                      </c:pt>
                      <c:pt idx="2">
                        <c:v>1.2999999999999998</c:v>
                      </c:pt>
                      <c:pt idx="3">
                        <c:v>1.1999999999999997</c:v>
                      </c:pt>
                      <c:pt idx="4">
                        <c:v>1.0999999999999996</c:v>
                      </c:pt>
                      <c:pt idx="5">
                        <c:v>1.05</c:v>
                      </c:pt>
                      <c:pt idx="6">
                        <c:v>1.04</c:v>
                      </c:pt>
                      <c:pt idx="7">
                        <c:v>1.03</c:v>
                      </c:pt>
                      <c:pt idx="8">
                        <c:v>1.02</c:v>
                      </c:pt>
                      <c:pt idx="9">
                        <c:v>1.01</c:v>
                      </c:pt>
                      <c:pt idx="10">
                        <c:v>1</c:v>
                      </c:pt>
                      <c:pt idx="11">
                        <c:v>0.99</c:v>
                      </c:pt>
                      <c:pt idx="12">
                        <c:v>0.98</c:v>
                      </c:pt>
                      <c:pt idx="13">
                        <c:v>0.97</c:v>
                      </c:pt>
                      <c:pt idx="14">
                        <c:v>0.96</c:v>
                      </c:pt>
                      <c:pt idx="15">
                        <c:v>0.95</c:v>
                      </c:pt>
                      <c:pt idx="16">
                        <c:v>0.9</c:v>
                      </c:pt>
                      <c:pt idx="17">
                        <c:v>0.8</c:v>
                      </c:pt>
                      <c:pt idx="18">
                        <c:v>0.70000000000000007</c:v>
                      </c:pt>
                      <c:pt idx="19">
                        <c:v>0.60000000000000009</c:v>
                      </c:pt>
                      <c:pt idx="20">
                        <c:v>0.50000000000000011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'Efficient Frontier'!$K$34:$K$54</c15:sqref>
                        </c15:formulaRef>
                      </c:ext>
                    </c:extLst>
                    <c:numCache>
                      <c:formatCode>0.00%</c:formatCode>
                      <c:ptCount val="21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83-4D3D-9559-6CB6E9D24079}"/>
                  </c:ext>
                </c:extLst>
              </c15:ser>
            </c15:filteredScatterSeries>
          </c:ext>
        </c:extLst>
      </c:scatterChart>
      <c:valAx>
        <c:axId val="-187478980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805040"/>
        <c:crosses val="autoZero"/>
        <c:crossBetween val="midCat"/>
      </c:valAx>
      <c:valAx>
        <c:axId val="-1874805040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Efficient</a:t>
            </a:r>
            <a:r>
              <a:rPr lang="en-US" b="1" baseline="0"/>
              <a:t> Frontier</a:t>
            </a:r>
          </a:p>
        </c:rich>
      </c:tx>
      <c:layout>
        <c:manualLayout>
          <c:xMode val="edge"/>
          <c:yMode val="edge"/>
          <c:x val="0.45325824823519373"/>
          <c:y val="1.93181885741343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088206863194123E-2"/>
          <c:y val="9.5929678955218353E-2"/>
          <c:w val="0.90534626734346613"/>
          <c:h val="0.78240121267517126"/>
        </c:manualLayout>
      </c:layout>
      <c:scatterChart>
        <c:scatterStyle val="lineMarker"/>
        <c:varyColors val="0"/>
        <c:ser>
          <c:idx val="5"/>
          <c:order val="1"/>
          <c:tx>
            <c:v>UW</c:v>
          </c:tx>
          <c:spPr>
            <a:ln w="1905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5E9-4C05-8EEB-7A74B4D2B9C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5E9-4C05-8EEB-7A74B4D2B9C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5E9-4C05-8EEB-7A74B4D2B9C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25E9-4C05-8EEB-7A74B4D2B9C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4-25E9-4C05-8EEB-7A74B4D2B9C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5-25E9-4C05-8EEB-7A74B4D2B9C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6-25E9-4C05-8EEB-7A74B4D2B9C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7-25E9-4C05-8EEB-7A74B4D2B9C5}"/>
              </c:ext>
            </c:extLst>
          </c:dPt>
          <c:dPt>
            <c:idx val="17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84D-487A-A86A-CF21845D9307}"/>
              </c:ext>
            </c:extLst>
          </c:dPt>
          <c:dPt>
            <c:idx val="18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84D-487A-A86A-CF21845D9307}"/>
              </c:ext>
            </c:extLst>
          </c:dPt>
          <c:dPt>
            <c:idx val="19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84D-487A-A86A-CF21845D9307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84D-487A-A86A-CF21845D9307}"/>
              </c:ext>
            </c:extLst>
          </c:dPt>
          <c:xVal>
            <c:numRef>
              <c:f>'Efficient Frontier wInvInc'!$L$56:$L$76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 wInvInc'!$K$56:$K$76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E9-4C05-8EEB-7A74B4D2B9C5}"/>
            </c:ext>
          </c:extLst>
        </c:ser>
        <c:ser>
          <c:idx val="0"/>
          <c:order val="2"/>
          <c:tx>
            <c:v>Max UW and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25E9-4C05-8EEB-7A74B4D2B9C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25E9-4C05-8EEB-7A74B4D2B9C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25E9-4C05-8EEB-7A74B4D2B9C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C-25E9-4C05-8EEB-7A74B4D2B9C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D-25E9-4C05-8EEB-7A74B4D2B9C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E-25E9-4C05-8EEB-7A74B4D2B9C5}"/>
              </c:ext>
            </c:extLst>
          </c:dPt>
          <c:dPt>
            <c:idx val="18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81F-47E3-8939-170114EBBB0A}"/>
              </c:ext>
            </c:extLst>
          </c:dPt>
          <c:dPt>
            <c:idx val="19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81F-47E3-8939-170114EBBB0A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81F-47E3-8939-170114EBBB0A}"/>
              </c:ext>
            </c:extLst>
          </c:dPt>
          <c:xVal>
            <c:numRef>
              <c:f>'Efficient Frontier wInvInc'!$L$77:$L$97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 wInvInc'!$K$77:$K$97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E9-4C05-8EEB-7A74B4D2B9C5}"/>
            </c:ext>
          </c:extLst>
        </c:ser>
        <c:ser>
          <c:idx val="2"/>
          <c:order val="3"/>
          <c:tx>
            <c:v>Max UW and 30%</c:v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5E9-4C05-8EEB-7A74B4D2B9C5}"/>
              </c:ext>
            </c:extLst>
          </c:dPt>
          <c:dPt>
            <c:idx val="1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5E9-4C05-8EEB-7A74B4D2B9C5}"/>
              </c:ext>
            </c:extLst>
          </c:dPt>
          <c:dPt>
            <c:idx val="9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8A7-41EF-A55B-F00F85575EA1}"/>
              </c:ext>
            </c:extLst>
          </c:dPt>
          <c:dPt>
            <c:idx val="10"/>
            <c:marker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8A7-41EF-A55B-F00F85575EA1}"/>
              </c:ext>
            </c:extLst>
          </c:dPt>
          <c:dPt>
            <c:idx val="19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81F-47E3-8939-170114EBBB0A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81F-47E3-8939-170114EBBB0A}"/>
              </c:ext>
            </c:extLst>
          </c:dPt>
          <c:xVal>
            <c:numRef>
              <c:f>'Efficient Frontier wInvInc'!$L$98:$L$118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 wInvInc'!$K$98:$K$118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5E9-4C05-8EEB-7A74B4D2B9C5}"/>
            </c:ext>
          </c:extLst>
        </c:ser>
        <c:ser>
          <c:idx val="3"/>
          <c:order val="4"/>
          <c:tx>
            <c:v>Max UW and 40%</c:v>
          </c:tx>
          <c:spPr>
            <a:ln w="19050">
              <a:solidFill>
                <a:schemeClr val="accent4"/>
              </a:solidFill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accent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5E9-4C05-8EEB-7A74B4D2B9C5}"/>
              </c:ext>
            </c:extLst>
          </c:dPt>
          <c:dPt>
            <c:idx val="1"/>
            <c:marker>
              <c:spPr>
                <a:solidFill>
                  <a:schemeClr val="accent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5E9-4C05-8EEB-7A74B4D2B9C5}"/>
              </c:ext>
            </c:extLst>
          </c:dPt>
          <c:dPt>
            <c:idx val="10"/>
            <c:marker>
              <c:spPr>
                <a:solidFill>
                  <a:schemeClr val="accent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8A7-41EF-A55B-F00F85575EA1}"/>
              </c:ext>
            </c:extLst>
          </c:dPt>
          <c:dPt>
            <c:idx val="2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81F-47E3-8939-170114EBBB0A}"/>
              </c:ext>
            </c:extLst>
          </c:dPt>
          <c:xVal>
            <c:numRef>
              <c:f>'Efficient Frontier wInvInc'!$L$119:$L$139</c:f>
              <c:numCache>
                <c:formatCode>General</c:formatCode>
                <c:ptCount val="21"/>
                <c:pt idx="0">
                  <c:v>1.5</c:v>
                </c:pt>
                <c:pt idx="1">
                  <c:v>1.4</c:v>
                </c:pt>
                <c:pt idx="2">
                  <c:v>1.2999999999999998</c:v>
                </c:pt>
                <c:pt idx="3">
                  <c:v>1.1999999999999997</c:v>
                </c:pt>
                <c:pt idx="4">
                  <c:v>1.0999999999999996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0.70000000000000007</c:v>
                </c:pt>
                <c:pt idx="19">
                  <c:v>0.60000000000000009</c:v>
                </c:pt>
                <c:pt idx="20">
                  <c:v>0.50000000000000011</c:v>
                </c:pt>
              </c:numCache>
            </c:numRef>
          </c:xVal>
          <c:yVal>
            <c:numRef>
              <c:f>'Efficient Frontier wInvInc'!$K$119:$K$139</c:f>
              <c:numCache>
                <c:formatCode>0.00%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5E9-4C05-8EEB-7A74B4D2B9C5}"/>
            </c:ext>
          </c:extLst>
        </c:ser>
        <c:ser>
          <c:idx val="4"/>
          <c:order val="5"/>
          <c:tx>
            <c:v>Current</c:v>
          </c:tx>
          <c:spPr>
            <a:ln w="19050">
              <a:noFill/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strRef>
              <c:f>'Efficient Frontier wInvInc'!$L$34</c:f>
              <c:strCache>
                <c:ptCount val="1"/>
                <c:pt idx="0">
                  <c:v>BASE</c:v>
                </c:pt>
              </c:strCache>
            </c:strRef>
          </c:xVal>
          <c:yVal>
            <c:numRef>
              <c:f>'Efficient Frontier wInvInc'!$K$34</c:f>
              <c:numCache>
                <c:formatCode>0.0%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5E9-4C05-8EEB-7A74B4D2B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793616"/>
        <c:axId val="-1874799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No Constraints</c:v>
                </c:tx>
                <c:spPr>
                  <a:ln w="19050">
                    <a:solidFill>
                      <a:schemeClr val="accent2"/>
                    </a:solidFill>
                  </a:ln>
                </c:spPr>
                <c:marker>
                  <c:symbol val="circle"/>
                  <c:size val="7"/>
                  <c:spPr>
                    <a:ln>
                      <a:solidFill>
                        <a:schemeClr val="accent2">
                          <a:alpha val="96000"/>
                        </a:schemeClr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'Efficient Frontier wInvInc'!$L$35:$L$55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</c:v>
                      </c:pt>
                      <c:pt idx="1">
                        <c:v>1.4</c:v>
                      </c:pt>
                      <c:pt idx="2">
                        <c:v>1.2999999999999998</c:v>
                      </c:pt>
                      <c:pt idx="3">
                        <c:v>1.1999999999999997</c:v>
                      </c:pt>
                      <c:pt idx="4">
                        <c:v>1.0999999999999996</c:v>
                      </c:pt>
                      <c:pt idx="5">
                        <c:v>1.05</c:v>
                      </c:pt>
                      <c:pt idx="6">
                        <c:v>1.04</c:v>
                      </c:pt>
                      <c:pt idx="7">
                        <c:v>1.03</c:v>
                      </c:pt>
                      <c:pt idx="8">
                        <c:v>1.02</c:v>
                      </c:pt>
                      <c:pt idx="9">
                        <c:v>1.01</c:v>
                      </c:pt>
                      <c:pt idx="10">
                        <c:v>1</c:v>
                      </c:pt>
                      <c:pt idx="11">
                        <c:v>0.99</c:v>
                      </c:pt>
                      <c:pt idx="12">
                        <c:v>0.98</c:v>
                      </c:pt>
                      <c:pt idx="13">
                        <c:v>0.97</c:v>
                      </c:pt>
                      <c:pt idx="14">
                        <c:v>0.96</c:v>
                      </c:pt>
                      <c:pt idx="15">
                        <c:v>0.95</c:v>
                      </c:pt>
                      <c:pt idx="16">
                        <c:v>0.9</c:v>
                      </c:pt>
                      <c:pt idx="17">
                        <c:v>0.8</c:v>
                      </c:pt>
                      <c:pt idx="18">
                        <c:v>0.70000000000000007</c:v>
                      </c:pt>
                      <c:pt idx="19">
                        <c:v>0.60000000000000009</c:v>
                      </c:pt>
                      <c:pt idx="20">
                        <c:v>0.50000000000000011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'Efficient Frontier wInvInc'!$K$35:$K$55</c15:sqref>
                        </c15:formulaRef>
                      </c:ext>
                    </c:extLst>
                    <c:numCache>
                      <c:formatCode>0.00%</c:formatCode>
                      <c:ptCount val="21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25E9-4C05-8EEB-7A74B4D2B9C5}"/>
                  </c:ext>
                </c:extLst>
              </c15:ser>
            </c15:filteredScatterSeries>
          </c:ext>
        </c:extLst>
      </c:scatterChart>
      <c:valAx>
        <c:axId val="-1874793616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9056"/>
        <c:crosses val="autoZero"/>
        <c:crossBetween val="midCat"/>
      </c:valAx>
      <c:valAx>
        <c:axId val="-187479905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Efficient</a:t>
            </a:r>
            <a:r>
              <a:rPr lang="en-US" b="1" baseline="0"/>
              <a:t> Frontier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088206863194123E-2"/>
          <c:y val="0.10653976160554864"/>
          <c:w val="0.82917988515114316"/>
          <c:h val="0.80589006738799707"/>
        </c:manualLayout>
      </c:layout>
      <c:scatterChart>
        <c:scatterStyle val="lineMarker"/>
        <c:varyColors val="0"/>
        <c:ser>
          <c:idx val="5"/>
          <c:order val="1"/>
          <c:tx>
            <c:v>UW</c:v>
          </c:tx>
          <c:spPr>
            <a:ln w="19050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27C-45F2-BE7D-D146A20D91F6}"/>
              </c:ext>
            </c:extLst>
          </c:dPt>
          <c:dPt>
            <c:idx val="2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27C-45F2-BE7D-D146A20D91F6}"/>
              </c:ext>
            </c:extLst>
          </c:dPt>
          <c:dPt>
            <c:idx val="3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27C-45F2-BE7D-D146A20D91F6}"/>
              </c:ext>
            </c:extLst>
          </c:dPt>
          <c:xVal>
            <c:numRef>
              <c:f>'Efficient Frontier CoV'!$L$72:$L$82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</c:numCache>
            </c:numRef>
          </c:xVal>
          <c:yVal>
            <c:numRef>
              <c:f>'Efficient Frontier CoV'!$K$72:$K$82</c:f>
              <c:numCache>
                <c:formatCode>0.00%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7C-45F2-BE7D-D146A20D91F6}"/>
            </c:ext>
          </c:extLst>
        </c:ser>
        <c:ser>
          <c:idx val="0"/>
          <c:order val="2"/>
          <c:tx>
            <c:v>UW +/- 20%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59D-40E2-B2E4-ECA5DCD8A430}"/>
              </c:ext>
            </c:extLst>
          </c:dPt>
          <c:dPt>
            <c:idx val="1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9D-40E2-B2E4-ECA5DCD8A430}"/>
              </c:ext>
            </c:extLst>
          </c:dPt>
          <c:dPt>
            <c:idx val="2"/>
            <c:marker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59D-40E2-B2E4-ECA5DCD8A430}"/>
              </c:ext>
            </c:extLst>
          </c:dPt>
          <c:xVal>
            <c:numRef>
              <c:f>'Efficient Frontier CoV'!$L$28:$L$38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</c:numCache>
            </c:numRef>
          </c:xVal>
          <c:yVal>
            <c:numRef>
              <c:f>'Efficient Frontier CoV'!$K$28:$K$38</c:f>
              <c:numCache>
                <c:formatCode>0.00%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D-40E2-B2E4-ECA5DCD8A430}"/>
            </c:ext>
          </c:extLst>
        </c:ser>
        <c:ser>
          <c:idx val="2"/>
          <c:order val="3"/>
          <c:tx>
            <c:v>UW +/- 30%</c:v>
          </c:tx>
          <c:spPr>
            <a:ln w="19050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9D-40E2-B2E4-ECA5DCD8A430}"/>
              </c:ext>
            </c:extLst>
          </c:dPt>
          <c:dPt>
            <c:idx val="1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59D-40E2-B2E4-ECA5DCD8A430}"/>
              </c:ext>
            </c:extLst>
          </c:dPt>
          <c:xVal>
            <c:numRef>
              <c:f>'Efficient Frontier CoV'!$L$50:$L$60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</c:numCache>
            </c:numRef>
          </c:xVal>
          <c:yVal>
            <c:numRef>
              <c:f>'Efficient Frontier CoV'!$K$50:$K$60</c:f>
              <c:numCache>
                <c:formatCode>0.00%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9D-40E2-B2E4-ECA5DCD8A430}"/>
            </c:ext>
          </c:extLst>
        </c:ser>
        <c:ser>
          <c:idx val="3"/>
          <c:order val="4"/>
          <c:tx>
            <c:v>UW +/- 40%</c:v>
          </c:tx>
          <c:spPr>
            <a:ln w="19050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59D-40E2-B2E4-ECA5DCD8A430}"/>
              </c:ext>
            </c:extLst>
          </c:dPt>
          <c:xVal>
            <c:numRef>
              <c:f>'Efficient Frontier CoV'!$L$61:$L$71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</c:numCache>
            </c:numRef>
          </c:xVal>
          <c:yVal>
            <c:numRef>
              <c:f>'Efficient Frontier CoV'!$K$61:$K$71</c:f>
              <c:numCache>
                <c:formatCode>0.00%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9D-40E2-B2E4-ECA5DCD8A430}"/>
            </c:ext>
          </c:extLst>
        </c:ser>
        <c:ser>
          <c:idx val="4"/>
          <c:order val="5"/>
          <c:tx>
            <c:v>Current</c:v>
          </c:tx>
          <c:spPr>
            <a:ln w="19050">
              <a:noFill/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'Efficient Frontier CoV'!$L$27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'Efficient Frontier CoV'!$K$27</c:f>
              <c:numCache>
                <c:formatCode>0.0%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9D-40E2-B2E4-ECA5DCD8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804496"/>
        <c:axId val="-1874800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No Constraints</c:v>
                </c:tx>
                <c:spPr>
                  <a:ln w="19050">
                    <a:noFill/>
                  </a:ln>
                </c:spPr>
                <c:marker>
                  <c:symbol val="circle"/>
                  <c:size val="7"/>
                </c:marker>
                <c:xVal>
                  <c:numRef>
                    <c:extLst>
                      <c:ext uri="{02D57815-91ED-43cb-92C2-25804820EDAC}">
                        <c15:formulaRef>
                          <c15:sqref>'Efficient Frontier CoV'!$L$39:$L$49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0.79999999999999993</c:v>
                      </c:pt>
                      <c:pt idx="4">
                        <c:v>0.89999999999999991</c:v>
                      </c:pt>
                      <c:pt idx="5">
                        <c:v>0.99999999999999989</c:v>
                      </c:pt>
                      <c:pt idx="6">
                        <c:v>1.0999999999999999</c:v>
                      </c:pt>
                      <c:pt idx="7">
                        <c:v>1.2</c:v>
                      </c:pt>
                      <c:pt idx="8">
                        <c:v>1.3</c:v>
                      </c:pt>
                      <c:pt idx="9">
                        <c:v>1.4000000000000001</c:v>
                      </c:pt>
                      <c:pt idx="10">
                        <c:v>1.5000000000000002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'Efficient Frontier CoV'!$K$39:$K$49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B59D-40E2-B2E4-ECA5DCD8A430}"/>
                  </c:ext>
                </c:extLst>
              </c15:ser>
            </c15:filteredScatterSeries>
          </c:ext>
        </c:extLst>
      </c:scatterChart>
      <c:valAx>
        <c:axId val="-1874804496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800144"/>
        <c:crosses val="autoZero"/>
        <c:crossBetween val="midCat"/>
      </c:valAx>
      <c:valAx>
        <c:axId val="-1874800144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8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30451" y="123489"/>
    <xdr:ext cx="11326977" cy="4829785"/>
    <xdr:graphicFrame macro="">
      <xdr:nvGraphicFramePr>
        <xdr:cNvPr id="4109" name="Chart 1"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57150</xdr:colOff>
      <xdr:row>40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5036" y="95325"/>
    <xdr:ext cx="9182165" cy="5905351"/>
    <xdr:graphicFrame macro="">
      <xdr:nvGraphicFramePr>
        <xdr:cNvPr id="6156" name="Chart 1">
          <a:extLst>
            <a:ext uri="{FF2B5EF4-FFF2-40B4-BE49-F238E27FC236}">
              <a16:creationId xmlns:a16="http://schemas.microsoft.com/office/drawing/2014/main" id="{00000000-0008-0000-0800-00000C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47625</xdr:colOff>
      <xdr:row>29</xdr:row>
      <xdr:rowOff>171450</xdr:rowOff>
    </xdr:to>
    <xdr:graphicFrame macro="">
      <xdr:nvGraphicFramePr>
        <xdr:cNvPr id="7177" name="Chart 2">
          <a:extLst>
            <a:ext uri="{FF2B5EF4-FFF2-40B4-BE49-F238E27FC236}">
              <a16:creationId xmlns:a16="http://schemas.microsoft.com/office/drawing/2014/main" id="{00000000-0008-0000-0900-000009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152400</xdr:rowOff>
    </xdr:from>
    <xdr:to>
      <xdr:col>10</xdr:col>
      <xdr:colOff>1171575</xdr:colOff>
      <xdr:row>29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A00-000001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152400</xdr:rowOff>
    </xdr:from>
    <xdr:to>
      <xdr:col>10</xdr:col>
      <xdr:colOff>1171575</xdr:colOff>
      <xdr:row>29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B00-000001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12</xdr:col>
      <xdr:colOff>47625</xdr:colOff>
      <xdr:row>23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C00-0000012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P12" totalsRowShown="0" headerRowDxfId="24" dataDxfId="23" tableBorderDxfId="22" dataCellStyle="Comma">
  <tableColumns count="15">
    <tableColumn id="1" xr3:uid="{00000000-0010-0000-0000-000001000000}" name="Lookup String" dataDxfId="21" dataCellStyle="Percent">
      <calculatedColumnFormula>Table1[[#This Row],[Run Label]]&amp;"&gt;"&amp;Table1[[#This Row],[Timestamp]]&amp;"&gt;&gt;"&amp;Table1[[#This Row],[Reporting Level]]&amp;Table1[[#This Row],[LoB]]</calculatedColumnFormula>
    </tableColumn>
    <tableColumn id="2" xr3:uid="{00000000-0010-0000-0000-000002000000}" name="Run Label" dataDxfId="20" dataCellStyle="Percent">
      <calculatedColumnFormula>C$3</calculatedColumnFormula>
    </tableColumn>
    <tableColumn id="3" xr3:uid="{00000000-0010-0000-0000-000003000000}" name="Timestamp" dataDxfId="19" dataCellStyle="Percent">
      <calculatedColumnFormula>D$3</calculatedColumnFormula>
    </tableColumn>
    <tableColumn id="15" xr3:uid="{00000000-0010-0000-0000-00000F000000}" name="Scenario" dataDxfId="18" dataCellStyle="Percent"/>
    <tableColumn id="4" xr3:uid="{00000000-0010-0000-0000-000004000000}" name="Reporting Level" dataDxfId="17" dataCellStyle="Percent"/>
    <tableColumn id="5" xr3:uid="{00000000-0010-0000-0000-000005000000}" name="LoB" dataDxfId="16" dataCellStyle="Percent"/>
    <tableColumn id="6" xr3:uid="{00000000-0010-0000-0000-000006000000}" name="Participation %" dataDxfId="15" dataCellStyle="Percent">
      <calculatedColumnFormula>INDEX(INDIRECT(Table1[[#This Row],[Scenario]]&amp;"!ResultsTable"),MATCH('Capital Drivers'!$B8,INDIRECT(Table1[[#This Row],[Scenario]]&amp;"!Labels_LookupString"),0),MATCH(H$7,INDIRECT(Table1[[#This Row],[Scenario]]&amp;"!Labels_Headers"),0))</calculatedColumnFormula>
    </tableColumn>
    <tableColumn id="7" xr3:uid="{00000000-0010-0000-0000-000007000000}" name="Mean Net Profit" dataDxfId="14" dataCellStyle="Comma">
      <calculatedColumnFormula>INDEX(INDIRECT(Table1[[#This Row],[Scenario]]&amp;"!ResultsTable"),MATCH('Capital Drivers'!$B8,INDIRECT(Table1[[#This Row],[Scenario]]&amp;"!Labels_LookupString"),0),MATCH(I$7,INDIRECT(Table1[[#This Row],[Scenario]]&amp;"!Labels_Headers"),0))</calculatedColumnFormula>
    </tableColumn>
    <tableColumn id="8" xr3:uid="{00000000-0010-0000-0000-000008000000}" name="SP Group - Diversified Capital" dataDxfId="13" dataCellStyle="Comma">
      <calculatedColumnFormula>INDEX(INDIRECT($E8&amp;"!ResultsTable"),MATCH('Capital Drivers'!$B8,INDIRECT($E8&amp;"!Labels_LookupString"),0),MATCH(J$7,INDIRECT($E8&amp;"!Labels_Headers"),0))/$I8 / IF($D$5="Yes",J$3,1)</calculatedColumnFormula>
    </tableColumn>
    <tableColumn id="9" xr3:uid="{00000000-0010-0000-0000-000009000000}" name="SP Group - Premium Risk" dataDxfId="12" dataCellStyle="Comma">
      <calculatedColumnFormula>INDEX(INDIRECT($E8&amp;"!ResultsTable"),MATCH('Capital Drivers'!$B8,INDIRECT($E8&amp;"!Labels_LookupString"),0),MATCH(K$7,INDIRECT($E8&amp;"!Labels_Headers"),0))/$I8 / IF($D$5="Yes",K$3,1)</calculatedColumnFormula>
    </tableColumn>
    <tableColumn id="10" xr3:uid="{00000000-0010-0000-0000-00000A000000}" name="SP Group - Reserve Risk" dataDxfId="11" dataCellStyle="Comma">
      <calculatedColumnFormula>INDEX(INDIRECT($E8&amp;"!ResultsTable"),MATCH('Capital Drivers'!$B8,INDIRECT($E8&amp;"!Labels_LookupString"),0),MATCH(L$7,INDIRECT($E8&amp;"!Labels_Headers"),0))/$I8 / IF($D$5="Yes",L$3,1)</calculatedColumnFormula>
    </tableColumn>
    <tableColumn id="11" xr3:uid="{00000000-0010-0000-0000-00000B000000}" name="SP Group - Cat Risk" dataDxfId="10" dataCellStyle="Comma">
      <calculatedColumnFormula>INDEX(INDIRECT($E8&amp;"!ResultsTable"),MATCH('Capital Drivers'!$B8,INDIRECT($E8&amp;"!Labels_LookupString"),0),MATCH(M$7,INDIRECT($E8&amp;"!Labels_Headers"),0))/$I8 / IF($D$5="Yes",M$3,1)</calculatedColumnFormula>
    </tableColumn>
    <tableColumn id="12" xr3:uid="{00000000-0010-0000-0000-00000C000000}" name="1 in 5 Net AEP" dataDxfId="9" dataCellStyle="Comma">
      <calculatedColumnFormula>INDEX(INDIRECT($E8&amp;"!ResultsTable"),MATCH($B8,INDIRECT($E8&amp;"!Labels_LookupString"),0),MATCH(N$7,INDIRECT($E8&amp;"!Labels_Headers"),0))/$I8 / IF($D$5="Yes",N$3,1)</calculatedColumnFormula>
    </tableColumn>
    <tableColumn id="13" xr3:uid="{00000000-0010-0000-0000-00000D000000}" name="1 in 20 Net AEP" dataDxfId="8" dataCellStyle="Comma">
      <calculatedColumnFormula>INDEX(INDIRECT($E8&amp;"!ResultsTable"),MATCH($B8,INDIRECT($E8&amp;"!Labels_LookupString"),0),MATCH(O$7,INDIRECT($E8&amp;"!Labels_Headers"),0))/$I8 / IF($D$5="Yes",O$3,1)</calculatedColumnFormula>
    </tableColumn>
    <tableColumn id="14" xr3:uid="{00000000-0010-0000-0000-00000E000000}" name="1 in 250 Net AEP" dataDxfId="7" dataCellStyle="Comma">
      <calculatedColumnFormula>INDEX(INDIRECT($E8&amp;"!ResultsTable"),MATCH($B8,INDIRECT($E8&amp;"!Labels_LookupString"),0),MATCH(P$7,INDIRECT($E8&amp;"!Labels_Headers"),0))/$I8 / IF($D$5="Yes",P$3,1)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okups_Table_LobByLevel" displayName="Lookups_Table_LobByLevel" ref="B1:G146" totalsRowShown="0" headerRowDxfId="6" headerRowBorderDxfId="5" tableBorderDxfId="4">
  <autoFilter ref="B1:G146" xr:uid="{00000000-0009-0000-0100-000002000000}"/>
  <tableColumns count="6">
    <tableColumn id="1" xr3:uid="{00000000-0010-0000-0100-000001000000}" name="Segment Risk Class" dataDxfId="3"/>
    <tableColumn id="2" xr3:uid="{00000000-0010-0000-0100-000002000000}" name="Group"/>
    <tableColumn id="3" xr3:uid="{00000000-0010-0000-0100-000003000000}" name="Segment"/>
    <tableColumn id="4" xr3:uid="{00000000-0010-0000-0100-000004000000}" name="Major Lines"/>
    <tableColumn id="5" xr3:uid="{00000000-0010-0000-0100-000005000000}" name="Segment - Major Lines"/>
    <tableColumn id="6" xr3:uid="{00000000-0010-0000-0100-000006000000}" name="Business Un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2:G146"/>
  <sheetViews>
    <sheetView showGridLines="0" zoomScale="70" zoomScaleNormal="70" workbookViewId="0">
      <selection activeCell="B1" sqref="B1"/>
    </sheetView>
  </sheetViews>
  <sheetFormatPr defaultColWidth="9.140625" defaultRowHeight="15" x14ac:dyDescent="0.25"/>
  <cols>
    <col min="2" max="2" width="34.140625" bestFit="1" customWidth="1"/>
    <col min="3" max="3" width="34.7109375" customWidth="1"/>
    <col min="4" max="7" width="34.7109375" bestFit="1" customWidth="1"/>
  </cols>
  <sheetData>
    <row r="2" spans="2:7" x14ac:dyDescent="0.25">
      <c r="B2" s="2" t="s">
        <v>278</v>
      </c>
      <c r="C2" s="128" t="s">
        <v>196</v>
      </c>
      <c r="D2" s="128" t="s">
        <v>197</v>
      </c>
      <c r="E2" s="128" t="s">
        <v>201</v>
      </c>
      <c r="F2" s="128" t="s">
        <v>211</v>
      </c>
      <c r="G2" s="128" t="s">
        <v>231</v>
      </c>
    </row>
    <row r="3" spans="2:7" x14ac:dyDescent="0.25">
      <c r="B3" s="129" t="s">
        <v>36</v>
      </c>
      <c r="C3" s="130" t="s">
        <v>196</v>
      </c>
      <c r="D3" s="130" t="s">
        <v>198</v>
      </c>
      <c r="E3" s="130" t="s">
        <v>212</v>
      </c>
      <c r="F3" s="130" t="s">
        <v>212</v>
      </c>
      <c r="G3" s="130" t="s">
        <v>202</v>
      </c>
    </row>
    <row r="4" spans="2:7" x14ac:dyDescent="0.25">
      <c r="B4" s="129" t="s">
        <v>37</v>
      </c>
      <c r="C4" s="130" t="s">
        <v>196</v>
      </c>
      <c r="D4" s="130" t="s">
        <v>198</v>
      </c>
      <c r="E4" s="130" t="s">
        <v>213</v>
      </c>
      <c r="F4" s="130" t="s">
        <v>213</v>
      </c>
      <c r="G4" s="130" t="s">
        <v>232</v>
      </c>
    </row>
    <row r="5" spans="2:7" x14ac:dyDescent="0.25">
      <c r="B5" s="129" t="s">
        <v>38</v>
      </c>
      <c r="C5" s="130" t="s">
        <v>196</v>
      </c>
      <c r="D5" s="130" t="s">
        <v>198</v>
      </c>
      <c r="E5" s="130" t="s">
        <v>213</v>
      </c>
      <c r="F5" s="130" t="s">
        <v>213</v>
      </c>
      <c r="G5" s="130" t="s">
        <v>232</v>
      </c>
    </row>
    <row r="6" spans="2:7" x14ac:dyDescent="0.25">
      <c r="B6" s="129" t="s">
        <v>43</v>
      </c>
      <c r="C6" s="130" t="s">
        <v>196</v>
      </c>
      <c r="D6" s="130" t="s">
        <v>198</v>
      </c>
      <c r="E6" s="130" t="s">
        <v>216</v>
      </c>
      <c r="F6" s="130" t="s">
        <v>216</v>
      </c>
      <c r="G6" s="130" t="s">
        <v>206</v>
      </c>
    </row>
    <row r="7" spans="2:7" x14ac:dyDescent="0.25">
      <c r="B7" s="129" t="s">
        <v>44</v>
      </c>
      <c r="C7" s="130" t="s">
        <v>196</v>
      </c>
      <c r="D7" s="130" t="s">
        <v>198</v>
      </c>
      <c r="E7" s="130" t="s">
        <v>216</v>
      </c>
      <c r="F7" s="130" t="s">
        <v>216</v>
      </c>
      <c r="G7" s="130" t="s">
        <v>206</v>
      </c>
    </row>
    <row r="8" spans="2:7" x14ac:dyDescent="0.25">
      <c r="B8" s="129" t="s">
        <v>47</v>
      </c>
      <c r="C8" s="130" t="s">
        <v>196</v>
      </c>
      <c r="D8" s="130" t="s">
        <v>198</v>
      </c>
      <c r="E8" s="130" t="s">
        <v>213</v>
      </c>
      <c r="F8" s="130" t="s">
        <v>213</v>
      </c>
      <c r="G8" s="130" t="s">
        <v>236</v>
      </c>
    </row>
    <row r="9" spans="2:7" x14ac:dyDescent="0.25">
      <c r="B9" s="129" t="s">
        <v>579</v>
      </c>
      <c r="C9" s="130" t="s">
        <v>196</v>
      </c>
      <c r="D9" s="130" t="s">
        <v>198</v>
      </c>
      <c r="E9" s="130" t="s">
        <v>568</v>
      </c>
      <c r="F9" s="130" t="s">
        <v>568</v>
      </c>
      <c r="G9" s="130" t="s">
        <v>580</v>
      </c>
    </row>
    <row r="10" spans="2:7" x14ac:dyDescent="0.25">
      <c r="B10" s="129" t="s">
        <v>581</v>
      </c>
      <c r="C10" s="130" t="s">
        <v>196</v>
      </c>
      <c r="D10" s="130" t="s">
        <v>198</v>
      </c>
      <c r="E10" s="130" t="s">
        <v>568</v>
      </c>
      <c r="F10" s="130" t="s">
        <v>568</v>
      </c>
      <c r="G10" s="130" t="s">
        <v>580</v>
      </c>
    </row>
    <row r="11" spans="2:7" x14ac:dyDescent="0.25">
      <c r="B11" s="129" t="s">
        <v>582</v>
      </c>
      <c r="C11" s="130" t="s">
        <v>196</v>
      </c>
      <c r="D11" s="130" t="s">
        <v>198</v>
      </c>
      <c r="E11" s="130" t="s">
        <v>568</v>
      </c>
      <c r="F11" s="130" t="s">
        <v>568</v>
      </c>
      <c r="G11" s="130" t="s">
        <v>580</v>
      </c>
    </row>
    <row r="12" spans="2:7" x14ac:dyDescent="0.25">
      <c r="B12" s="129" t="s">
        <v>583</v>
      </c>
      <c r="C12" s="130" t="s">
        <v>196</v>
      </c>
      <c r="D12" s="130" t="s">
        <v>198</v>
      </c>
      <c r="E12" s="130" t="s">
        <v>214</v>
      </c>
      <c r="F12" s="130" t="s">
        <v>214</v>
      </c>
      <c r="G12" s="130" t="s">
        <v>234</v>
      </c>
    </row>
    <row r="13" spans="2:7" x14ac:dyDescent="0.25">
      <c r="B13" s="129" t="s">
        <v>584</v>
      </c>
      <c r="C13" s="130" t="s">
        <v>196</v>
      </c>
      <c r="D13" s="130" t="s">
        <v>198</v>
      </c>
      <c r="E13" s="130" t="s">
        <v>214</v>
      </c>
      <c r="F13" s="130" t="s">
        <v>214</v>
      </c>
      <c r="G13" s="130" t="s">
        <v>234</v>
      </c>
    </row>
    <row r="14" spans="2:7" x14ac:dyDescent="0.25">
      <c r="B14" s="129" t="s">
        <v>585</v>
      </c>
      <c r="C14" s="130" t="s">
        <v>196</v>
      </c>
      <c r="D14" s="130" t="s">
        <v>198</v>
      </c>
      <c r="E14" s="130" t="s">
        <v>214</v>
      </c>
      <c r="F14" s="130" t="s">
        <v>214</v>
      </c>
      <c r="G14" s="130" t="s">
        <v>234</v>
      </c>
    </row>
    <row r="15" spans="2:7" x14ac:dyDescent="0.25">
      <c r="B15" s="129" t="s">
        <v>586</v>
      </c>
      <c r="C15" s="130" t="s">
        <v>196</v>
      </c>
      <c r="D15" s="130" t="s">
        <v>198</v>
      </c>
      <c r="E15" s="130" t="s">
        <v>567</v>
      </c>
      <c r="F15" s="130" t="s">
        <v>215</v>
      </c>
      <c r="G15" s="130" t="s">
        <v>235</v>
      </c>
    </row>
    <row r="16" spans="2:7" x14ac:dyDescent="0.25">
      <c r="B16" s="129" t="s">
        <v>587</v>
      </c>
      <c r="C16" s="130" t="s">
        <v>196</v>
      </c>
      <c r="D16" s="130" t="s">
        <v>198</v>
      </c>
      <c r="E16" s="130" t="s">
        <v>213</v>
      </c>
      <c r="F16" s="130" t="s">
        <v>213</v>
      </c>
      <c r="G16" s="130" t="s">
        <v>232</v>
      </c>
    </row>
    <row r="17" spans="2:7" x14ac:dyDescent="0.25">
      <c r="B17" s="129" t="s">
        <v>588</v>
      </c>
      <c r="C17" s="130" t="s">
        <v>196</v>
      </c>
      <c r="D17" s="130" t="s">
        <v>198</v>
      </c>
      <c r="E17" s="130" t="s">
        <v>567</v>
      </c>
      <c r="F17" s="130" t="s">
        <v>215</v>
      </c>
      <c r="G17" s="130" t="s">
        <v>235</v>
      </c>
    </row>
    <row r="18" spans="2:7" x14ac:dyDescent="0.25">
      <c r="B18" s="129" t="s">
        <v>589</v>
      </c>
      <c r="C18" s="130" t="s">
        <v>196</v>
      </c>
      <c r="D18" s="130" t="s">
        <v>198</v>
      </c>
      <c r="E18" s="130" t="s">
        <v>567</v>
      </c>
      <c r="F18" s="130" t="s">
        <v>215</v>
      </c>
      <c r="G18" s="130" t="s">
        <v>235</v>
      </c>
    </row>
    <row r="19" spans="2:7" x14ac:dyDescent="0.25">
      <c r="B19" s="129" t="s">
        <v>590</v>
      </c>
      <c r="C19" s="130" t="s">
        <v>196</v>
      </c>
      <c r="D19" s="130" t="s">
        <v>198</v>
      </c>
      <c r="E19" s="130" t="s">
        <v>567</v>
      </c>
      <c r="F19" s="130" t="s">
        <v>215</v>
      </c>
      <c r="G19" s="130" t="s">
        <v>235</v>
      </c>
    </row>
    <row r="20" spans="2:7" x14ac:dyDescent="0.25">
      <c r="B20" s="129" t="s">
        <v>591</v>
      </c>
      <c r="C20" s="130" t="s">
        <v>196</v>
      </c>
      <c r="D20" s="130" t="s">
        <v>198</v>
      </c>
      <c r="E20" s="130" t="s">
        <v>567</v>
      </c>
      <c r="F20" s="130" t="s">
        <v>215</v>
      </c>
      <c r="G20" s="130" t="s">
        <v>235</v>
      </c>
    </row>
    <row r="21" spans="2:7" x14ac:dyDescent="0.25">
      <c r="B21" s="129" t="s">
        <v>56</v>
      </c>
      <c r="C21" s="130" t="s">
        <v>196</v>
      </c>
      <c r="D21" s="130" t="s">
        <v>198</v>
      </c>
      <c r="E21" s="130" t="s">
        <v>213</v>
      </c>
      <c r="F21" s="130" t="s">
        <v>213</v>
      </c>
      <c r="G21" s="130" t="s">
        <v>236</v>
      </c>
    </row>
    <row r="22" spans="2:7" x14ac:dyDescent="0.25">
      <c r="B22" s="129" t="s">
        <v>18</v>
      </c>
      <c r="C22" s="130" t="s">
        <v>196</v>
      </c>
      <c r="D22" s="130" t="s">
        <v>198</v>
      </c>
      <c r="E22" s="130" t="s">
        <v>213</v>
      </c>
      <c r="F22" s="130" t="s">
        <v>213</v>
      </c>
      <c r="G22" s="130" t="s">
        <v>18</v>
      </c>
    </row>
    <row r="23" spans="2:7" x14ac:dyDescent="0.25">
      <c r="B23" s="129" t="s">
        <v>59</v>
      </c>
      <c r="C23" s="130" t="s">
        <v>196</v>
      </c>
      <c r="D23" s="130" t="s">
        <v>198</v>
      </c>
      <c r="E23" s="130" t="s">
        <v>219</v>
      </c>
      <c r="F23" s="130" t="s">
        <v>219</v>
      </c>
      <c r="G23" s="130" t="s">
        <v>241</v>
      </c>
    </row>
    <row r="24" spans="2:7" x14ac:dyDescent="0.25">
      <c r="B24" s="129" t="s">
        <v>60</v>
      </c>
      <c r="C24" s="130" t="s">
        <v>196</v>
      </c>
      <c r="D24" s="130" t="s">
        <v>198</v>
      </c>
      <c r="E24" s="130" t="s">
        <v>219</v>
      </c>
      <c r="F24" s="130" t="s">
        <v>219</v>
      </c>
      <c r="G24" s="130" t="s">
        <v>241</v>
      </c>
    </row>
    <row r="25" spans="2:7" x14ac:dyDescent="0.25">
      <c r="B25" s="129" t="s">
        <v>62</v>
      </c>
      <c r="C25" s="130" t="s">
        <v>196</v>
      </c>
      <c r="D25" s="130" t="s">
        <v>198</v>
      </c>
      <c r="E25" s="130" t="s">
        <v>212</v>
      </c>
      <c r="F25" s="130" t="s">
        <v>212</v>
      </c>
      <c r="G25" s="130" t="s">
        <v>202</v>
      </c>
    </row>
    <row r="26" spans="2:7" x14ac:dyDescent="0.25">
      <c r="B26" s="129" t="s">
        <v>592</v>
      </c>
      <c r="C26" s="130" t="s">
        <v>196</v>
      </c>
      <c r="D26" s="130" t="s">
        <v>198</v>
      </c>
      <c r="E26" s="130" t="s">
        <v>213</v>
      </c>
      <c r="F26" s="130" t="s">
        <v>213</v>
      </c>
      <c r="G26" s="130" t="s">
        <v>242</v>
      </c>
    </row>
    <row r="27" spans="2:7" x14ac:dyDescent="0.25">
      <c r="B27" s="129" t="s">
        <v>63</v>
      </c>
      <c r="C27" s="130" t="s">
        <v>196</v>
      </c>
      <c r="D27" s="130" t="s">
        <v>198</v>
      </c>
      <c r="E27" s="130" t="s">
        <v>213</v>
      </c>
      <c r="F27" s="130" t="s">
        <v>213</v>
      </c>
      <c r="G27" s="130" t="s">
        <v>242</v>
      </c>
    </row>
    <row r="28" spans="2:7" x14ac:dyDescent="0.25">
      <c r="B28" s="129" t="s">
        <v>19</v>
      </c>
      <c r="C28" s="130" t="s">
        <v>196</v>
      </c>
      <c r="D28" s="130" t="s">
        <v>198</v>
      </c>
      <c r="E28" s="130" t="s">
        <v>567</v>
      </c>
      <c r="F28" s="130" t="s">
        <v>215</v>
      </c>
      <c r="G28" s="130" t="s">
        <v>19</v>
      </c>
    </row>
    <row r="29" spans="2:7" x14ac:dyDescent="0.25">
      <c r="B29" s="129" t="s">
        <v>20</v>
      </c>
      <c r="C29" s="130" t="s">
        <v>196</v>
      </c>
      <c r="D29" s="130" t="s">
        <v>198</v>
      </c>
      <c r="E29" s="130" t="s">
        <v>213</v>
      </c>
      <c r="F29" s="130" t="s">
        <v>213</v>
      </c>
      <c r="G29" s="130" t="s">
        <v>20</v>
      </c>
    </row>
    <row r="30" spans="2:7" x14ac:dyDescent="0.25">
      <c r="B30" s="129" t="s">
        <v>70</v>
      </c>
      <c r="C30" s="130" t="s">
        <v>196</v>
      </c>
      <c r="D30" s="130" t="s">
        <v>198</v>
      </c>
      <c r="E30" s="130" t="s">
        <v>212</v>
      </c>
      <c r="F30" s="130" t="s">
        <v>212</v>
      </c>
      <c r="G30" s="130" t="s">
        <v>202</v>
      </c>
    </row>
    <row r="31" spans="2:7" x14ac:dyDescent="0.25">
      <c r="B31" s="129" t="s">
        <v>22</v>
      </c>
      <c r="C31" s="130" t="s">
        <v>196</v>
      </c>
      <c r="D31" s="130" t="s">
        <v>198</v>
      </c>
      <c r="E31" s="130" t="s">
        <v>213</v>
      </c>
      <c r="F31" s="130" t="s">
        <v>213</v>
      </c>
      <c r="G31" s="130" t="s">
        <v>251</v>
      </c>
    </row>
    <row r="32" spans="2:7" x14ac:dyDescent="0.25">
      <c r="B32" s="129" t="s">
        <v>83</v>
      </c>
      <c r="C32" s="130" t="s">
        <v>196</v>
      </c>
      <c r="D32" s="130" t="s">
        <v>198</v>
      </c>
      <c r="E32" s="130" t="s">
        <v>213</v>
      </c>
      <c r="F32" s="130" t="s">
        <v>213</v>
      </c>
      <c r="G32" s="130" t="s">
        <v>236</v>
      </c>
    </row>
    <row r="33" spans="2:7" x14ac:dyDescent="0.25">
      <c r="B33" s="129" t="s">
        <v>86</v>
      </c>
      <c r="C33" s="130" t="s">
        <v>196</v>
      </c>
      <c r="D33" s="130" t="s">
        <v>198</v>
      </c>
      <c r="E33" s="130" t="s">
        <v>214</v>
      </c>
      <c r="F33" s="130" t="s">
        <v>214</v>
      </c>
      <c r="G33" s="130" t="s">
        <v>252</v>
      </c>
    </row>
    <row r="34" spans="2:7" x14ac:dyDescent="0.25">
      <c r="B34" s="129" t="s">
        <v>89</v>
      </c>
      <c r="C34" s="130" t="s">
        <v>196</v>
      </c>
      <c r="D34" s="130" t="s">
        <v>198</v>
      </c>
      <c r="E34" s="130" t="s">
        <v>214</v>
      </c>
      <c r="F34" s="130" t="s">
        <v>214</v>
      </c>
      <c r="G34" s="130" t="s">
        <v>234</v>
      </c>
    </row>
    <row r="35" spans="2:7" x14ac:dyDescent="0.25">
      <c r="B35" s="129" t="s">
        <v>90</v>
      </c>
      <c r="C35" s="130" t="s">
        <v>196</v>
      </c>
      <c r="D35" s="130" t="s">
        <v>198</v>
      </c>
      <c r="E35" s="130" t="s">
        <v>567</v>
      </c>
      <c r="F35" s="130" t="s">
        <v>215</v>
      </c>
      <c r="G35" s="130" t="s">
        <v>235</v>
      </c>
    </row>
    <row r="36" spans="2:7" x14ac:dyDescent="0.25">
      <c r="B36" s="129" t="s">
        <v>593</v>
      </c>
      <c r="C36" s="130" t="s">
        <v>196</v>
      </c>
      <c r="D36" s="130" t="s">
        <v>198</v>
      </c>
      <c r="E36" s="130" t="s">
        <v>213</v>
      </c>
      <c r="F36" s="130" t="s">
        <v>213</v>
      </c>
      <c r="G36" s="130" t="s">
        <v>594</v>
      </c>
    </row>
    <row r="37" spans="2:7" x14ac:dyDescent="0.25">
      <c r="B37" s="129" t="s">
        <v>595</v>
      </c>
      <c r="C37" s="130" t="s">
        <v>196</v>
      </c>
      <c r="D37" s="130" t="s">
        <v>198</v>
      </c>
      <c r="E37" s="130" t="s">
        <v>213</v>
      </c>
      <c r="F37" s="130" t="s">
        <v>213</v>
      </c>
      <c r="G37" s="130" t="s">
        <v>594</v>
      </c>
    </row>
    <row r="38" spans="2:7" x14ac:dyDescent="0.25">
      <c r="B38" s="129" t="s">
        <v>596</v>
      </c>
      <c r="C38" s="130" t="s">
        <v>196</v>
      </c>
      <c r="D38" s="130" t="s">
        <v>198</v>
      </c>
      <c r="E38" s="130" t="s">
        <v>213</v>
      </c>
      <c r="F38" s="130" t="s">
        <v>213</v>
      </c>
      <c r="G38" s="130" t="s">
        <v>594</v>
      </c>
    </row>
    <row r="39" spans="2:7" x14ac:dyDescent="0.25">
      <c r="B39" s="129" t="s">
        <v>91</v>
      </c>
      <c r="C39" s="130" t="s">
        <v>196</v>
      </c>
      <c r="D39" s="130" t="s">
        <v>198</v>
      </c>
      <c r="E39" s="130" t="s">
        <v>213</v>
      </c>
      <c r="F39" s="130" t="s">
        <v>213</v>
      </c>
      <c r="G39" s="130" t="s">
        <v>18</v>
      </c>
    </row>
    <row r="40" spans="2:7" x14ac:dyDescent="0.25">
      <c r="B40" s="129" t="s">
        <v>93</v>
      </c>
      <c r="C40" s="130" t="s">
        <v>196</v>
      </c>
      <c r="D40" s="130" t="s">
        <v>198</v>
      </c>
      <c r="E40" s="130" t="s">
        <v>214</v>
      </c>
      <c r="F40" s="130" t="s">
        <v>214</v>
      </c>
      <c r="G40" s="130" t="s">
        <v>254</v>
      </c>
    </row>
    <row r="41" spans="2:7" x14ac:dyDescent="0.25">
      <c r="B41" s="129" t="s">
        <v>94</v>
      </c>
      <c r="C41" s="130" t="s">
        <v>196</v>
      </c>
      <c r="D41" s="130" t="s">
        <v>198</v>
      </c>
      <c r="E41" s="130" t="s">
        <v>214</v>
      </c>
      <c r="F41" s="130" t="s">
        <v>214</v>
      </c>
      <c r="G41" s="130" t="s">
        <v>254</v>
      </c>
    </row>
    <row r="42" spans="2:7" x14ac:dyDescent="0.25">
      <c r="B42" s="129" t="s">
        <v>98</v>
      </c>
      <c r="C42" s="130" t="s">
        <v>196</v>
      </c>
      <c r="D42" s="130" t="s">
        <v>198</v>
      </c>
      <c r="E42" s="130" t="s">
        <v>212</v>
      </c>
      <c r="F42" s="130" t="s">
        <v>212</v>
      </c>
      <c r="G42" s="130" t="s">
        <v>202</v>
      </c>
    </row>
    <row r="43" spans="2:7" x14ac:dyDescent="0.25">
      <c r="B43" s="129" t="s">
        <v>46</v>
      </c>
      <c r="C43" s="130" t="s">
        <v>196</v>
      </c>
      <c r="D43" s="130" t="s">
        <v>198</v>
      </c>
      <c r="E43" s="130" t="s">
        <v>216</v>
      </c>
      <c r="F43" s="130" t="s">
        <v>216</v>
      </c>
      <c r="G43" s="130" t="s">
        <v>206</v>
      </c>
    </row>
    <row r="44" spans="2:7" x14ac:dyDescent="0.25">
      <c r="B44" s="129" t="s">
        <v>597</v>
      </c>
      <c r="C44" s="130" t="s">
        <v>196</v>
      </c>
      <c r="D44" s="130" t="s">
        <v>198</v>
      </c>
      <c r="E44" s="130" t="s">
        <v>213</v>
      </c>
      <c r="F44" s="130" t="s">
        <v>213</v>
      </c>
      <c r="G44" s="130" t="s">
        <v>237</v>
      </c>
    </row>
    <row r="45" spans="2:7" x14ac:dyDescent="0.25">
      <c r="B45" s="129" t="s">
        <v>49</v>
      </c>
      <c r="C45" s="130" t="s">
        <v>196</v>
      </c>
      <c r="D45" s="130" t="s">
        <v>198</v>
      </c>
      <c r="E45" s="130" t="s">
        <v>213</v>
      </c>
      <c r="F45" s="130" t="s">
        <v>213</v>
      </c>
      <c r="G45" s="130" t="s">
        <v>237</v>
      </c>
    </row>
    <row r="46" spans="2:7" x14ac:dyDescent="0.25">
      <c r="B46" s="129" t="s">
        <v>57</v>
      </c>
      <c r="C46" s="130" t="s">
        <v>196</v>
      </c>
      <c r="D46" s="130" t="s">
        <v>198</v>
      </c>
      <c r="E46" s="130" t="s">
        <v>570</v>
      </c>
      <c r="F46" s="130" t="s">
        <v>215</v>
      </c>
      <c r="G46" s="130" t="s">
        <v>57</v>
      </c>
    </row>
    <row r="47" spans="2:7" x14ac:dyDescent="0.25">
      <c r="B47" s="129" t="s">
        <v>64</v>
      </c>
      <c r="C47" s="130" t="s">
        <v>196</v>
      </c>
      <c r="D47" s="130" t="s">
        <v>198</v>
      </c>
      <c r="E47" s="130" t="s">
        <v>569</v>
      </c>
      <c r="F47" s="130" t="s">
        <v>569</v>
      </c>
      <c r="G47" s="130" t="s">
        <v>243</v>
      </c>
    </row>
    <row r="48" spans="2:7" x14ac:dyDescent="0.25">
      <c r="B48" s="129" t="s">
        <v>69</v>
      </c>
      <c r="C48" s="130" t="s">
        <v>196</v>
      </c>
      <c r="D48" s="130" t="s">
        <v>198</v>
      </c>
      <c r="E48" s="130" t="s">
        <v>570</v>
      </c>
      <c r="F48" s="130" t="s">
        <v>215</v>
      </c>
      <c r="G48" s="130" t="s">
        <v>69</v>
      </c>
    </row>
    <row r="49" spans="2:7" x14ac:dyDescent="0.25">
      <c r="B49" s="129" t="s">
        <v>75</v>
      </c>
      <c r="C49" s="130" t="s">
        <v>196</v>
      </c>
      <c r="D49" s="130" t="s">
        <v>198</v>
      </c>
      <c r="E49" s="130" t="s">
        <v>214</v>
      </c>
      <c r="F49" s="130" t="s">
        <v>214</v>
      </c>
      <c r="G49" s="130" t="s">
        <v>246</v>
      </c>
    </row>
    <row r="50" spans="2:7" x14ac:dyDescent="0.25">
      <c r="B50" s="129" t="s">
        <v>78</v>
      </c>
      <c r="C50" s="130" t="s">
        <v>196</v>
      </c>
      <c r="D50" s="130" t="s">
        <v>198</v>
      </c>
      <c r="E50" s="130" t="s">
        <v>569</v>
      </c>
      <c r="F50" s="130" t="s">
        <v>569</v>
      </c>
      <c r="G50" s="130" t="s">
        <v>55</v>
      </c>
    </row>
    <row r="51" spans="2:7" x14ac:dyDescent="0.25">
      <c r="B51" s="129" t="s">
        <v>598</v>
      </c>
      <c r="C51" s="130" t="s">
        <v>196</v>
      </c>
      <c r="D51" s="130" t="s">
        <v>198</v>
      </c>
      <c r="E51" s="130" t="s">
        <v>570</v>
      </c>
      <c r="F51" s="130" t="s">
        <v>215</v>
      </c>
      <c r="G51" s="130" t="s">
        <v>247</v>
      </c>
    </row>
    <row r="52" spans="2:7" x14ac:dyDescent="0.25">
      <c r="B52" s="129" t="s">
        <v>76</v>
      </c>
      <c r="C52" s="130" t="s">
        <v>196</v>
      </c>
      <c r="D52" s="130" t="s">
        <v>198</v>
      </c>
      <c r="E52" s="130" t="s">
        <v>213</v>
      </c>
      <c r="F52" s="130" t="s">
        <v>213</v>
      </c>
      <c r="G52" s="130" t="s">
        <v>248</v>
      </c>
    </row>
    <row r="53" spans="2:7" x14ac:dyDescent="0.25">
      <c r="B53" s="129" t="s">
        <v>55</v>
      </c>
      <c r="C53" s="130" t="s">
        <v>196</v>
      </c>
      <c r="D53" s="130" t="s">
        <v>198</v>
      </c>
      <c r="E53" s="130" t="s">
        <v>569</v>
      </c>
      <c r="F53" s="130" t="s">
        <v>569</v>
      </c>
      <c r="G53" s="130" t="s">
        <v>55</v>
      </c>
    </row>
    <row r="54" spans="2:7" x14ac:dyDescent="0.25">
      <c r="B54" s="129" t="s">
        <v>21</v>
      </c>
      <c r="C54" s="130" t="s">
        <v>196</v>
      </c>
      <c r="D54" s="130" t="s">
        <v>198</v>
      </c>
      <c r="E54" s="130" t="s">
        <v>569</v>
      </c>
      <c r="F54" s="130" t="s">
        <v>569</v>
      </c>
      <c r="G54" s="130" t="s">
        <v>21</v>
      </c>
    </row>
    <row r="55" spans="2:7" x14ac:dyDescent="0.25">
      <c r="B55" s="129" t="s">
        <v>80</v>
      </c>
      <c r="C55" s="130" t="s">
        <v>196</v>
      </c>
      <c r="D55" s="130" t="s">
        <v>198</v>
      </c>
      <c r="E55" s="130" t="s">
        <v>569</v>
      </c>
      <c r="F55" s="130" t="s">
        <v>569</v>
      </c>
      <c r="G55" s="130" t="s">
        <v>80</v>
      </c>
    </row>
    <row r="56" spans="2:7" x14ac:dyDescent="0.25">
      <c r="B56" s="129" t="s">
        <v>82</v>
      </c>
      <c r="C56" s="130" t="s">
        <v>196</v>
      </c>
      <c r="D56" s="130" t="s">
        <v>198</v>
      </c>
      <c r="E56" s="130" t="s">
        <v>214</v>
      </c>
      <c r="F56" s="130" t="s">
        <v>214</v>
      </c>
      <c r="G56" s="130" t="s">
        <v>82</v>
      </c>
    </row>
    <row r="57" spans="2:7" x14ac:dyDescent="0.25">
      <c r="B57" s="129" t="s">
        <v>67</v>
      </c>
      <c r="C57" s="130" t="s">
        <v>196</v>
      </c>
      <c r="D57" s="130" t="s">
        <v>198</v>
      </c>
      <c r="E57" s="130" t="s">
        <v>213</v>
      </c>
      <c r="F57" s="130" t="s">
        <v>213</v>
      </c>
      <c r="G57" s="130" t="s">
        <v>245</v>
      </c>
    </row>
    <row r="58" spans="2:7" x14ac:dyDescent="0.25">
      <c r="B58" s="129" t="s">
        <v>87</v>
      </c>
      <c r="C58" s="130" t="s">
        <v>196</v>
      </c>
      <c r="D58" s="130" t="s">
        <v>198</v>
      </c>
      <c r="E58" s="130" t="s">
        <v>570</v>
      </c>
      <c r="F58" s="130" t="s">
        <v>215</v>
      </c>
      <c r="G58" s="130" t="s">
        <v>253</v>
      </c>
    </row>
    <row r="59" spans="2:7" x14ac:dyDescent="0.25">
      <c r="B59" s="129" t="s">
        <v>88</v>
      </c>
      <c r="C59" s="130" t="s">
        <v>196</v>
      </c>
      <c r="D59" s="130" t="s">
        <v>198</v>
      </c>
      <c r="E59" s="130" t="s">
        <v>570</v>
      </c>
      <c r="F59" s="130" t="s">
        <v>215</v>
      </c>
      <c r="G59" s="130" t="s">
        <v>253</v>
      </c>
    </row>
    <row r="60" spans="2:7" x14ac:dyDescent="0.25">
      <c r="B60" s="129" t="s">
        <v>85</v>
      </c>
      <c r="C60" s="130" t="s">
        <v>196</v>
      </c>
      <c r="D60" s="130" t="s">
        <v>198</v>
      </c>
      <c r="E60" s="130" t="s">
        <v>220</v>
      </c>
      <c r="F60" s="130" t="s">
        <v>220</v>
      </c>
      <c r="G60" s="130" t="s">
        <v>85</v>
      </c>
    </row>
    <row r="61" spans="2:7" x14ac:dyDescent="0.25">
      <c r="B61" s="129" t="s">
        <v>92</v>
      </c>
      <c r="C61" s="130" t="s">
        <v>196</v>
      </c>
      <c r="D61" s="130" t="s">
        <v>198</v>
      </c>
      <c r="E61" s="130" t="s">
        <v>570</v>
      </c>
      <c r="F61" s="130" t="s">
        <v>215</v>
      </c>
      <c r="G61" s="130" t="s">
        <v>92</v>
      </c>
    </row>
    <row r="62" spans="2:7" x14ac:dyDescent="0.25">
      <c r="B62" s="129" t="s">
        <v>68</v>
      </c>
      <c r="C62" s="130" t="s">
        <v>196</v>
      </c>
      <c r="D62" s="130" t="s">
        <v>198</v>
      </c>
      <c r="E62" s="130" t="s">
        <v>214</v>
      </c>
      <c r="F62" s="130" t="s">
        <v>214</v>
      </c>
      <c r="G62" s="130" t="s">
        <v>68</v>
      </c>
    </row>
    <row r="63" spans="2:7" x14ac:dyDescent="0.25">
      <c r="B63" s="129" t="s">
        <v>23</v>
      </c>
      <c r="C63" s="130" t="s">
        <v>196</v>
      </c>
      <c r="D63" s="130" t="s">
        <v>198</v>
      </c>
      <c r="E63" s="130" t="s">
        <v>567</v>
      </c>
      <c r="F63" s="130" t="s">
        <v>215</v>
      </c>
      <c r="G63" s="130" t="s">
        <v>235</v>
      </c>
    </row>
    <row r="64" spans="2:7" x14ac:dyDescent="0.25">
      <c r="B64" s="129" t="s">
        <v>45</v>
      </c>
      <c r="C64" s="130" t="s">
        <v>196</v>
      </c>
      <c r="D64" s="130" t="s">
        <v>198</v>
      </c>
      <c r="E64" s="130" t="s">
        <v>216</v>
      </c>
      <c r="F64" s="130" t="s">
        <v>216</v>
      </c>
      <c r="G64" s="130" t="s">
        <v>206</v>
      </c>
    </row>
    <row r="65" spans="2:7" x14ac:dyDescent="0.25">
      <c r="B65" s="129" t="s">
        <v>599</v>
      </c>
      <c r="C65" s="130" t="s">
        <v>196</v>
      </c>
      <c r="D65" s="130" t="s">
        <v>198</v>
      </c>
      <c r="E65" s="130" t="s">
        <v>568</v>
      </c>
      <c r="F65" s="130" t="s">
        <v>568</v>
      </c>
      <c r="G65" s="130" t="s">
        <v>580</v>
      </c>
    </row>
    <row r="66" spans="2:7" x14ac:dyDescent="0.25">
      <c r="B66" s="129" t="s">
        <v>600</v>
      </c>
      <c r="C66" s="130" t="s">
        <v>196</v>
      </c>
      <c r="D66" s="130" t="s">
        <v>198</v>
      </c>
      <c r="E66" s="130" t="s">
        <v>568</v>
      </c>
      <c r="F66" s="130" t="s">
        <v>568</v>
      </c>
      <c r="G66" s="130" t="s">
        <v>580</v>
      </c>
    </row>
    <row r="67" spans="2:7" x14ac:dyDescent="0.25">
      <c r="B67" s="129" t="s">
        <v>601</v>
      </c>
      <c r="C67" s="130" t="s">
        <v>196</v>
      </c>
      <c r="D67" s="130" t="s">
        <v>198</v>
      </c>
      <c r="E67" s="130" t="s">
        <v>568</v>
      </c>
      <c r="F67" s="130" t="s">
        <v>568</v>
      </c>
      <c r="G67" s="130" t="s">
        <v>580</v>
      </c>
    </row>
    <row r="68" spans="2:7" x14ac:dyDescent="0.25">
      <c r="B68" s="129" t="s">
        <v>602</v>
      </c>
      <c r="C68" s="130" t="s">
        <v>196</v>
      </c>
      <c r="D68" s="130" t="s">
        <v>198</v>
      </c>
      <c r="E68" s="130" t="s">
        <v>212</v>
      </c>
      <c r="F68" s="130" t="s">
        <v>212</v>
      </c>
      <c r="G68" s="130" t="s">
        <v>603</v>
      </c>
    </row>
    <row r="69" spans="2:7" x14ac:dyDescent="0.25">
      <c r="B69" s="129" t="s">
        <v>604</v>
      </c>
      <c r="C69" s="130" t="s">
        <v>196</v>
      </c>
      <c r="D69" s="130" t="s">
        <v>198</v>
      </c>
      <c r="E69" s="130" t="s">
        <v>213</v>
      </c>
      <c r="F69" s="130" t="s">
        <v>213</v>
      </c>
      <c r="G69" s="130" t="s">
        <v>605</v>
      </c>
    </row>
    <row r="70" spans="2:7" x14ac:dyDescent="0.25">
      <c r="B70" s="129" t="s">
        <v>207</v>
      </c>
      <c r="C70" s="130" t="s">
        <v>196</v>
      </c>
      <c r="D70" s="130" t="s">
        <v>198</v>
      </c>
      <c r="E70" s="130" t="s">
        <v>568</v>
      </c>
      <c r="F70" s="130" t="s">
        <v>568</v>
      </c>
      <c r="G70" s="130" t="s">
        <v>580</v>
      </c>
    </row>
    <row r="71" spans="2:7" x14ac:dyDescent="0.25">
      <c r="B71" s="129" t="s">
        <v>72</v>
      </c>
      <c r="C71" s="130" t="s">
        <v>196</v>
      </c>
      <c r="D71" s="130" t="s">
        <v>198</v>
      </c>
      <c r="E71" s="130" t="s">
        <v>214</v>
      </c>
      <c r="F71" s="130" t="s">
        <v>214</v>
      </c>
      <c r="G71" s="130" t="s">
        <v>246</v>
      </c>
    </row>
    <row r="72" spans="2:7" x14ac:dyDescent="0.25">
      <c r="B72" s="129" t="s">
        <v>74</v>
      </c>
      <c r="C72" s="130" t="s">
        <v>196</v>
      </c>
      <c r="D72" s="130" t="s">
        <v>198</v>
      </c>
      <c r="E72" s="130" t="s">
        <v>569</v>
      </c>
      <c r="F72" s="130" t="s">
        <v>569</v>
      </c>
      <c r="G72" s="130" t="s">
        <v>74</v>
      </c>
    </row>
    <row r="73" spans="2:7" x14ac:dyDescent="0.25">
      <c r="B73" s="129" t="s">
        <v>77</v>
      </c>
      <c r="C73" s="130" t="s">
        <v>196</v>
      </c>
      <c r="D73" s="130" t="s">
        <v>198</v>
      </c>
      <c r="E73" s="130" t="s">
        <v>213</v>
      </c>
      <c r="F73" s="130" t="s">
        <v>213</v>
      </c>
      <c r="G73" s="130" t="s">
        <v>249</v>
      </c>
    </row>
    <row r="74" spans="2:7" x14ac:dyDescent="0.25">
      <c r="B74" s="129" t="s">
        <v>79</v>
      </c>
      <c r="C74" s="130" t="s">
        <v>196</v>
      </c>
      <c r="D74" s="130" t="s">
        <v>198</v>
      </c>
      <c r="E74" s="131" t="s">
        <v>569</v>
      </c>
      <c r="F74" s="131" t="s">
        <v>569</v>
      </c>
      <c r="G74" s="131" t="s">
        <v>250</v>
      </c>
    </row>
    <row r="75" spans="2:7" x14ac:dyDescent="0.25">
      <c r="B75" s="129" t="s">
        <v>81</v>
      </c>
      <c r="C75" s="130" t="s">
        <v>196</v>
      </c>
      <c r="D75" s="130" t="s">
        <v>198</v>
      </c>
      <c r="E75" s="131" t="s">
        <v>569</v>
      </c>
      <c r="F75" s="131" t="s">
        <v>569</v>
      </c>
      <c r="G75" s="131" t="s">
        <v>250</v>
      </c>
    </row>
    <row r="76" spans="2:7" x14ac:dyDescent="0.25">
      <c r="B76" s="129" t="s">
        <v>606</v>
      </c>
      <c r="C76" s="130" t="s">
        <v>196</v>
      </c>
      <c r="D76" s="130" t="s">
        <v>198</v>
      </c>
      <c r="E76" s="130" t="s">
        <v>219</v>
      </c>
      <c r="F76" s="130" t="s">
        <v>219</v>
      </c>
      <c r="G76" s="130" t="s">
        <v>605</v>
      </c>
    </row>
    <row r="77" spans="2:7" x14ac:dyDescent="0.25">
      <c r="B77" s="129" t="s">
        <v>65</v>
      </c>
      <c r="C77" s="130" t="s">
        <v>196</v>
      </c>
      <c r="D77" s="130" t="s">
        <v>198</v>
      </c>
      <c r="E77" s="130" t="s">
        <v>570</v>
      </c>
      <c r="F77" s="130" t="s">
        <v>215</v>
      </c>
      <c r="G77" s="130" t="s">
        <v>244</v>
      </c>
    </row>
    <row r="78" spans="2:7" x14ac:dyDescent="0.25">
      <c r="B78" s="129" t="s">
        <v>101</v>
      </c>
      <c r="C78" s="130" t="s">
        <v>196</v>
      </c>
      <c r="D78" s="130" t="s">
        <v>199</v>
      </c>
      <c r="E78" s="130" t="s">
        <v>571</v>
      </c>
      <c r="F78" s="130" t="s">
        <v>221</v>
      </c>
      <c r="G78" s="130" t="s">
        <v>255</v>
      </c>
    </row>
    <row r="79" spans="2:7" x14ac:dyDescent="0.25">
      <c r="B79" s="129" t="s">
        <v>103</v>
      </c>
      <c r="C79" s="130" t="s">
        <v>196</v>
      </c>
      <c r="D79" s="130" t="s">
        <v>199</v>
      </c>
      <c r="E79" s="130" t="s">
        <v>573</v>
      </c>
      <c r="F79" s="130" t="s">
        <v>221</v>
      </c>
      <c r="G79" s="130" t="s">
        <v>257</v>
      </c>
    </row>
    <row r="80" spans="2:7" x14ac:dyDescent="0.25">
      <c r="B80" s="129" t="s">
        <v>104</v>
      </c>
      <c r="C80" s="130" t="s">
        <v>196</v>
      </c>
      <c r="D80" s="130" t="s">
        <v>199</v>
      </c>
      <c r="E80" s="130" t="s">
        <v>574</v>
      </c>
      <c r="F80" s="130" t="s">
        <v>221</v>
      </c>
      <c r="G80" s="130" t="s">
        <v>258</v>
      </c>
    </row>
    <row r="81" spans="2:7" x14ac:dyDescent="0.25">
      <c r="B81" s="129" t="s">
        <v>105</v>
      </c>
      <c r="C81" s="130" t="s">
        <v>196</v>
      </c>
      <c r="D81" s="130" t="s">
        <v>199</v>
      </c>
      <c r="E81" s="130" t="s">
        <v>574</v>
      </c>
      <c r="F81" s="130" t="s">
        <v>221</v>
      </c>
      <c r="G81" s="130" t="s">
        <v>607</v>
      </c>
    </row>
    <row r="82" spans="2:7" x14ac:dyDescent="0.25">
      <c r="B82" s="129" t="s">
        <v>106</v>
      </c>
      <c r="C82" s="130" t="s">
        <v>196</v>
      </c>
      <c r="D82" s="130" t="s">
        <v>199</v>
      </c>
      <c r="E82" s="130" t="s">
        <v>574</v>
      </c>
      <c r="F82" s="130" t="s">
        <v>221</v>
      </c>
      <c r="G82" s="130" t="s">
        <v>257</v>
      </c>
    </row>
    <row r="83" spans="2:7" x14ac:dyDescent="0.25">
      <c r="B83" s="129" t="s">
        <v>107</v>
      </c>
      <c r="C83" s="130" t="s">
        <v>196</v>
      </c>
      <c r="D83" s="130" t="s">
        <v>199</v>
      </c>
      <c r="E83" s="130" t="s">
        <v>575</v>
      </c>
      <c r="F83" s="130" t="s">
        <v>224</v>
      </c>
      <c r="G83" s="130" t="s">
        <v>259</v>
      </c>
    </row>
    <row r="84" spans="2:7" x14ac:dyDescent="0.25">
      <c r="B84" s="129" t="s">
        <v>102</v>
      </c>
      <c r="C84" s="130" t="s">
        <v>196</v>
      </c>
      <c r="D84" s="130" t="s">
        <v>199</v>
      </c>
      <c r="E84" s="130" t="s">
        <v>572</v>
      </c>
      <c r="F84" s="130" t="s">
        <v>572</v>
      </c>
      <c r="G84" s="130" t="s">
        <v>256</v>
      </c>
    </row>
    <row r="85" spans="2:7" x14ac:dyDescent="0.25">
      <c r="B85" s="129" t="s">
        <v>108</v>
      </c>
      <c r="C85" s="130" t="s">
        <v>196</v>
      </c>
      <c r="D85" s="130" t="s">
        <v>199</v>
      </c>
      <c r="E85" s="130" t="s">
        <v>224</v>
      </c>
      <c r="F85" s="130" t="s">
        <v>224</v>
      </c>
      <c r="G85" s="130" t="s">
        <v>259</v>
      </c>
    </row>
    <row r="86" spans="2:7" x14ac:dyDescent="0.25">
      <c r="B86" s="129" t="s">
        <v>111</v>
      </c>
      <c r="C86" s="130" t="s">
        <v>196</v>
      </c>
      <c r="D86" s="130" t="s">
        <v>199</v>
      </c>
      <c r="E86" s="130" t="s">
        <v>223</v>
      </c>
      <c r="F86" s="130" t="s">
        <v>223</v>
      </c>
      <c r="G86" s="130" t="s">
        <v>260</v>
      </c>
    </row>
    <row r="87" spans="2:7" x14ac:dyDescent="0.25">
      <c r="B87" s="129" t="s">
        <v>110</v>
      </c>
      <c r="C87" s="130" t="s">
        <v>196</v>
      </c>
      <c r="D87" s="130" t="s">
        <v>199</v>
      </c>
      <c r="E87" s="131" t="s">
        <v>574</v>
      </c>
      <c r="F87" s="131" t="s">
        <v>221</v>
      </c>
      <c r="G87" s="131" t="s">
        <v>258</v>
      </c>
    </row>
    <row r="88" spans="2:7" x14ac:dyDescent="0.25">
      <c r="B88" s="129" t="s">
        <v>109</v>
      </c>
      <c r="C88" s="130" t="s">
        <v>196</v>
      </c>
      <c r="D88" s="130" t="s">
        <v>199</v>
      </c>
      <c r="E88" s="131" t="s">
        <v>573</v>
      </c>
      <c r="F88" s="131" t="s">
        <v>221</v>
      </c>
      <c r="G88" s="131" t="s">
        <v>257</v>
      </c>
    </row>
    <row r="89" spans="2:7" x14ac:dyDescent="0.25">
      <c r="B89" s="129" t="s">
        <v>119</v>
      </c>
      <c r="C89" s="130" t="s">
        <v>196</v>
      </c>
      <c r="D89" s="130" t="s">
        <v>199</v>
      </c>
      <c r="E89" s="130" t="s">
        <v>223</v>
      </c>
      <c r="F89" s="130" t="s">
        <v>223</v>
      </c>
      <c r="G89" s="130" t="s">
        <v>260</v>
      </c>
    </row>
    <row r="90" spans="2:7" x14ac:dyDescent="0.25">
      <c r="B90" s="129" t="s">
        <v>120</v>
      </c>
      <c r="C90" s="130" t="s">
        <v>196</v>
      </c>
      <c r="D90" s="130" t="s">
        <v>199</v>
      </c>
      <c r="E90" s="130" t="s">
        <v>223</v>
      </c>
      <c r="F90" s="130" t="s">
        <v>223</v>
      </c>
      <c r="G90" s="130" t="s">
        <v>260</v>
      </c>
    </row>
    <row r="91" spans="2:7" x14ac:dyDescent="0.25">
      <c r="B91" s="129" t="s">
        <v>121</v>
      </c>
      <c r="C91" s="130" t="s">
        <v>196</v>
      </c>
      <c r="D91" s="130" t="s">
        <v>199</v>
      </c>
      <c r="E91" s="130" t="s">
        <v>571</v>
      </c>
      <c r="F91" s="130" t="s">
        <v>221</v>
      </c>
      <c r="G91" s="130" t="s">
        <v>255</v>
      </c>
    </row>
    <row r="92" spans="2:7" x14ac:dyDescent="0.25">
      <c r="B92" s="129" t="s">
        <v>122</v>
      </c>
      <c r="C92" s="130" t="s">
        <v>196</v>
      </c>
      <c r="D92" s="130" t="s">
        <v>199</v>
      </c>
      <c r="E92" s="130" t="s">
        <v>576</v>
      </c>
      <c r="F92" s="130" t="s">
        <v>221</v>
      </c>
      <c r="G92" s="130" t="s">
        <v>262</v>
      </c>
    </row>
    <row r="93" spans="2:7" x14ac:dyDescent="0.25">
      <c r="B93" s="129" t="s">
        <v>123</v>
      </c>
      <c r="C93" s="130" t="s">
        <v>196</v>
      </c>
      <c r="D93" s="130" t="s">
        <v>199</v>
      </c>
      <c r="E93" s="130" t="s">
        <v>576</v>
      </c>
      <c r="F93" s="130" t="s">
        <v>221</v>
      </c>
      <c r="G93" s="130" t="s">
        <v>262</v>
      </c>
    </row>
    <row r="94" spans="2:7" x14ac:dyDescent="0.25">
      <c r="B94" s="129" t="s">
        <v>125</v>
      </c>
      <c r="C94" s="130" t="s">
        <v>196</v>
      </c>
      <c r="D94" s="130" t="s">
        <v>199</v>
      </c>
      <c r="E94" s="130" t="s">
        <v>224</v>
      </c>
      <c r="F94" s="130" t="s">
        <v>224</v>
      </c>
      <c r="G94" s="130" t="s">
        <v>264</v>
      </c>
    </row>
    <row r="95" spans="2:7" x14ac:dyDescent="0.25">
      <c r="B95" s="129" t="s">
        <v>126</v>
      </c>
      <c r="C95" s="130" t="s">
        <v>196</v>
      </c>
      <c r="D95" s="130" t="s">
        <v>199</v>
      </c>
      <c r="E95" s="130" t="s">
        <v>224</v>
      </c>
      <c r="F95" s="130" t="s">
        <v>224</v>
      </c>
      <c r="G95" s="130" t="s">
        <v>264</v>
      </c>
    </row>
    <row r="96" spans="2:7" x14ac:dyDescent="0.25">
      <c r="B96" s="129" t="s">
        <v>127</v>
      </c>
      <c r="C96" s="130" t="s">
        <v>196</v>
      </c>
      <c r="D96" s="130" t="s">
        <v>199</v>
      </c>
      <c r="E96" s="130" t="s">
        <v>577</v>
      </c>
      <c r="F96" s="130" t="s">
        <v>224</v>
      </c>
      <c r="G96" s="130" t="s">
        <v>265</v>
      </c>
    </row>
    <row r="97" spans="2:7" x14ac:dyDescent="0.25">
      <c r="B97" s="129" t="s">
        <v>128</v>
      </c>
      <c r="C97" s="130" t="s">
        <v>196</v>
      </c>
      <c r="D97" s="130" t="s">
        <v>199</v>
      </c>
      <c r="E97" s="130" t="s">
        <v>577</v>
      </c>
      <c r="F97" s="130" t="s">
        <v>224</v>
      </c>
      <c r="G97" s="130" t="s">
        <v>265</v>
      </c>
    </row>
    <row r="98" spans="2:7" x14ac:dyDescent="0.25">
      <c r="B98" s="129" t="s">
        <v>129</v>
      </c>
      <c r="C98" s="130" t="s">
        <v>196</v>
      </c>
      <c r="D98" s="130" t="s">
        <v>199</v>
      </c>
      <c r="E98" s="130" t="s">
        <v>577</v>
      </c>
      <c r="F98" s="130" t="s">
        <v>224</v>
      </c>
      <c r="G98" s="130" t="s">
        <v>265</v>
      </c>
    </row>
    <row r="99" spans="2:7" x14ac:dyDescent="0.25">
      <c r="B99" s="129" t="s">
        <v>130</v>
      </c>
      <c r="C99" s="130" t="s">
        <v>196</v>
      </c>
      <c r="D99" s="130" t="s">
        <v>199</v>
      </c>
      <c r="E99" s="130" t="s">
        <v>577</v>
      </c>
      <c r="F99" s="130" t="s">
        <v>224</v>
      </c>
      <c r="G99" s="130" t="s">
        <v>265</v>
      </c>
    </row>
    <row r="100" spans="2:7" x14ac:dyDescent="0.25">
      <c r="B100" s="129" t="s">
        <v>131</v>
      </c>
      <c r="C100" s="130" t="s">
        <v>196</v>
      </c>
      <c r="D100" s="130" t="s">
        <v>199</v>
      </c>
      <c r="E100" s="130" t="s">
        <v>577</v>
      </c>
      <c r="F100" s="130" t="s">
        <v>224</v>
      </c>
      <c r="G100" s="130" t="s">
        <v>265</v>
      </c>
    </row>
    <row r="101" spans="2:7" x14ac:dyDescent="0.25">
      <c r="B101" s="129" t="s">
        <v>132</v>
      </c>
      <c r="C101" s="130" t="s">
        <v>196</v>
      </c>
      <c r="D101" s="130" t="s">
        <v>199</v>
      </c>
      <c r="E101" s="130" t="s">
        <v>226</v>
      </c>
      <c r="F101" s="130" t="s">
        <v>226</v>
      </c>
      <c r="G101" s="130" t="s">
        <v>266</v>
      </c>
    </row>
    <row r="102" spans="2:7" x14ac:dyDescent="0.25">
      <c r="B102" s="129" t="s">
        <v>133</v>
      </c>
      <c r="C102" s="130" t="s">
        <v>196</v>
      </c>
      <c r="D102" s="130" t="s">
        <v>199</v>
      </c>
      <c r="E102" s="130" t="s">
        <v>226</v>
      </c>
      <c r="F102" s="130" t="s">
        <v>226</v>
      </c>
      <c r="G102" s="130" t="s">
        <v>266</v>
      </c>
    </row>
    <row r="103" spans="2:7" x14ac:dyDescent="0.25">
      <c r="B103" s="129" t="s">
        <v>134</v>
      </c>
      <c r="C103" s="130" t="s">
        <v>196</v>
      </c>
      <c r="D103" s="130" t="s">
        <v>199</v>
      </c>
      <c r="E103" s="130" t="s">
        <v>573</v>
      </c>
      <c r="F103" s="130" t="s">
        <v>221</v>
      </c>
      <c r="G103" s="130" t="s">
        <v>267</v>
      </c>
    </row>
    <row r="104" spans="2:7" x14ac:dyDescent="0.25">
      <c r="B104" s="129" t="s">
        <v>135</v>
      </c>
      <c r="C104" s="130" t="s">
        <v>196</v>
      </c>
      <c r="D104" s="130" t="s">
        <v>199</v>
      </c>
      <c r="E104" s="130" t="s">
        <v>576</v>
      </c>
      <c r="F104" s="130" t="s">
        <v>221</v>
      </c>
      <c r="G104" s="130" t="s">
        <v>263</v>
      </c>
    </row>
    <row r="105" spans="2:7" x14ac:dyDescent="0.25">
      <c r="B105" s="129" t="s">
        <v>136</v>
      </c>
      <c r="C105" s="130" t="s">
        <v>196</v>
      </c>
      <c r="D105" s="130" t="s">
        <v>199</v>
      </c>
      <c r="E105" s="130" t="s">
        <v>576</v>
      </c>
      <c r="F105" s="130" t="s">
        <v>221</v>
      </c>
      <c r="G105" s="130" t="s">
        <v>273</v>
      </c>
    </row>
    <row r="106" spans="2:7" x14ac:dyDescent="0.25">
      <c r="B106" s="129" t="s">
        <v>137</v>
      </c>
      <c r="C106" s="130" t="s">
        <v>196</v>
      </c>
      <c r="D106" s="130" t="s">
        <v>199</v>
      </c>
      <c r="E106" s="130" t="s">
        <v>223</v>
      </c>
      <c r="F106" s="130" t="s">
        <v>223</v>
      </c>
      <c r="G106" s="130" t="s">
        <v>260</v>
      </c>
    </row>
    <row r="107" spans="2:7" x14ac:dyDescent="0.25">
      <c r="B107" s="129" t="s">
        <v>138</v>
      </c>
      <c r="C107" s="130" t="s">
        <v>196</v>
      </c>
      <c r="D107" s="130" t="s">
        <v>199</v>
      </c>
      <c r="E107" s="130" t="s">
        <v>223</v>
      </c>
      <c r="F107" s="130" t="s">
        <v>223</v>
      </c>
      <c r="G107" s="130" t="s">
        <v>260</v>
      </c>
    </row>
    <row r="108" spans="2:7" x14ac:dyDescent="0.25">
      <c r="B108" s="129" t="s">
        <v>139</v>
      </c>
      <c r="C108" s="130" t="s">
        <v>196</v>
      </c>
      <c r="D108" s="130" t="s">
        <v>199</v>
      </c>
      <c r="E108" s="130" t="s">
        <v>223</v>
      </c>
      <c r="F108" s="130" t="s">
        <v>223</v>
      </c>
      <c r="G108" s="130" t="s">
        <v>260</v>
      </c>
    </row>
    <row r="109" spans="2:7" x14ac:dyDescent="0.25">
      <c r="B109" s="129" t="s">
        <v>145</v>
      </c>
      <c r="C109" s="130" t="s">
        <v>196</v>
      </c>
      <c r="D109" s="130" t="s">
        <v>199</v>
      </c>
      <c r="E109" s="130" t="s">
        <v>573</v>
      </c>
      <c r="F109" s="130" t="s">
        <v>221</v>
      </c>
      <c r="G109" s="130" t="s">
        <v>270</v>
      </c>
    </row>
    <row r="110" spans="2:7" x14ac:dyDescent="0.25">
      <c r="B110" s="129" t="s">
        <v>146</v>
      </c>
      <c r="C110" s="130" t="s">
        <v>196</v>
      </c>
      <c r="D110" s="130" t="s">
        <v>199</v>
      </c>
      <c r="E110" s="130" t="s">
        <v>576</v>
      </c>
      <c r="F110" s="130" t="s">
        <v>221</v>
      </c>
      <c r="G110" s="130" t="s">
        <v>271</v>
      </c>
    </row>
    <row r="111" spans="2:7" x14ac:dyDescent="0.25">
      <c r="B111" s="129" t="s">
        <v>147</v>
      </c>
      <c r="C111" s="130" t="s">
        <v>196</v>
      </c>
      <c r="D111" s="130" t="s">
        <v>199</v>
      </c>
      <c r="E111" s="130" t="s">
        <v>576</v>
      </c>
      <c r="F111" s="130" t="s">
        <v>221</v>
      </c>
      <c r="G111" s="130" t="s">
        <v>271</v>
      </c>
    </row>
    <row r="112" spans="2:7" x14ac:dyDescent="0.25">
      <c r="B112" s="129" t="s">
        <v>144</v>
      </c>
      <c r="C112" s="130" t="s">
        <v>196</v>
      </c>
      <c r="D112" s="130" t="s">
        <v>199</v>
      </c>
      <c r="E112" s="130" t="s">
        <v>224</v>
      </c>
      <c r="F112" s="130" t="s">
        <v>224</v>
      </c>
      <c r="G112" s="130" t="s">
        <v>262</v>
      </c>
    </row>
    <row r="113" spans="2:7" x14ac:dyDescent="0.25">
      <c r="B113" s="129" t="s">
        <v>151</v>
      </c>
      <c r="C113" s="130" t="s">
        <v>196</v>
      </c>
      <c r="D113" s="130" t="s">
        <v>199</v>
      </c>
      <c r="E113" s="130" t="s">
        <v>224</v>
      </c>
      <c r="F113" s="130" t="s">
        <v>224</v>
      </c>
      <c r="G113" s="130" t="s">
        <v>259</v>
      </c>
    </row>
    <row r="114" spans="2:7" x14ac:dyDescent="0.25">
      <c r="B114" s="129" t="s">
        <v>152</v>
      </c>
      <c r="C114" s="130" t="s">
        <v>196</v>
      </c>
      <c r="D114" s="130" t="s">
        <v>199</v>
      </c>
      <c r="E114" s="130" t="s">
        <v>224</v>
      </c>
      <c r="F114" s="130" t="s">
        <v>224</v>
      </c>
      <c r="G114" s="130" t="s">
        <v>259</v>
      </c>
    </row>
    <row r="115" spans="2:7" x14ac:dyDescent="0.25">
      <c r="B115" s="129" t="s">
        <v>153</v>
      </c>
      <c r="C115" s="130" t="s">
        <v>196</v>
      </c>
      <c r="D115" s="130" t="s">
        <v>199</v>
      </c>
      <c r="E115" s="131" t="s">
        <v>224</v>
      </c>
      <c r="F115" s="131" t="s">
        <v>224</v>
      </c>
      <c r="G115" s="131" t="s">
        <v>259</v>
      </c>
    </row>
    <row r="116" spans="2:7" x14ac:dyDescent="0.25">
      <c r="B116" s="129" t="s">
        <v>154</v>
      </c>
      <c r="C116" s="130" t="s">
        <v>196</v>
      </c>
      <c r="D116" s="130" t="s">
        <v>199</v>
      </c>
      <c r="E116" s="131" t="s">
        <v>571</v>
      </c>
      <c r="F116" s="131" t="s">
        <v>221</v>
      </c>
      <c r="G116" s="131" t="s">
        <v>255</v>
      </c>
    </row>
    <row r="117" spans="2:7" x14ac:dyDescent="0.25">
      <c r="B117" s="129" t="s">
        <v>157</v>
      </c>
      <c r="C117" s="130" t="s">
        <v>196</v>
      </c>
      <c r="D117" s="130" t="s">
        <v>199</v>
      </c>
      <c r="E117" s="130" t="s">
        <v>578</v>
      </c>
      <c r="F117" s="130" t="s">
        <v>227</v>
      </c>
      <c r="G117" s="130" t="s">
        <v>273</v>
      </c>
    </row>
    <row r="118" spans="2:7" x14ac:dyDescent="0.25">
      <c r="B118" s="129" t="s">
        <v>158</v>
      </c>
      <c r="C118" s="130" t="s">
        <v>196</v>
      </c>
      <c r="D118" s="130" t="s">
        <v>199</v>
      </c>
      <c r="E118" s="130" t="s">
        <v>226</v>
      </c>
      <c r="F118" s="130" t="s">
        <v>226</v>
      </c>
      <c r="G118" s="130" t="s">
        <v>274</v>
      </c>
    </row>
    <row r="119" spans="2:7" x14ac:dyDescent="0.25">
      <c r="B119" s="129" t="s">
        <v>160</v>
      </c>
      <c r="C119" s="130" t="s">
        <v>196</v>
      </c>
      <c r="D119" s="130" t="s">
        <v>199</v>
      </c>
      <c r="E119" s="130" t="s">
        <v>224</v>
      </c>
      <c r="F119" s="130" t="s">
        <v>224</v>
      </c>
      <c r="G119" s="130" t="s">
        <v>275</v>
      </c>
    </row>
    <row r="120" spans="2:7" x14ac:dyDescent="0.25">
      <c r="B120" s="129" t="s">
        <v>161</v>
      </c>
      <c r="C120" s="130" t="s">
        <v>196</v>
      </c>
      <c r="D120" s="130" t="s">
        <v>199</v>
      </c>
      <c r="E120" s="130" t="s">
        <v>226</v>
      </c>
      <c r="F120" s="130" t="s">
        <v>226</v>
      </c>
      <c r="G120" s="130" t="s">
        <v>274</v>
      </c>
    </row>
    <row r="121" spans="2:7" x14ac:dyDescent="0.25">
      <c r="B121" s="129" t="s">
        <v>163</v>
      </c>
      <c r="C121" s="130" t="s">
        <v>196</v>
      </c>
      <c r="D121" s="130" t="s">
        <v>199</v>
      </c>
      <c r="E121" s="130" t="s">
        <v>574</v>
      </c>
      <c r="F121" s="130" t="s">
        <v>224</v>
      </c>
      <c r="G121" s="130" t="s">
        <v>258</v>
      </c>
    </row>
    <row r="122" spans="2:7" x14ac:dyDescent="0.25">
      <c r="B122" s="129" t="s">
        <v>165</v>
      </c>
      <c r="C122" s="130" t="s">
        <v>196</v>
      </c>
      <c r="D122" s="130" t="s">
        <v>199</v>
      </c>
      <c r="E122" s="130" t="s">
        <v>574</v>
      </c>
      <c r="F122" s="130" t="s">
        <v>224</v>
      </c>
      <c r="G122" s="130" t="s">
        <v>275</v>
      </c>
    </row>
    <row r="123" spans="2:7" x14ac:dyDescent="0.25">
      <c r="B123" s="129" t="s">
        <v>166</v>
      </c>
      <c r="C123" s="130" t="s">
        <v>196</v>
      </c>
      <c r="D123" s="130" t="s">
        <v>199</v>
      </c>
      <c r="E123" s="130" t="s">
        <v>226</v>
      </c>
      <c r="F123" s="130" t="s">
        <v>226</v>
      </c>
      <c r="G123" s="130" t="s">
        <v>274</v>
      </c>
    </row>
    <row r="124" spans="2:7" x14ac:dyDescent="0.25">
      <c r="B124" s="129" t="s">
        <v>167</v>
      </c>
      <c r="C124" s="130" t="s">
        <v>196</v>
      </c>
      <c r="D124" s="130" t="s">
        <v>199</v>
      </c>
      <c r="E124" s="130" t="s">
        <v>223</v>
      </c>
      <c r="F124" s="130" t="s">
        <v>223</v>
      </c>
      <c r="G124" s="130" t="s">
        <v>260</v>
      </c>
    </row>
    <row r="125" spans="2:7" x14ac:dyDescent="0.25">
      <c r="B125" s="129" t="s">
        <v>168</v>
      </c>
      <c r="C125" s="130" t="s">
        <v>196</v>
      </c>
      <c r="D125" s="130" t="s">
        <v>199</v>
      </c>
      <c r="E125" s="130" t="s">
        <v>223</v>
      </c>
      <c r="F125" s="130" t="s">
        <v>223</v>
      </c>
      <c r="G125" s="130" t="s">
        <v>260</v>
      </c>
    </row>
    <row r="126" spans="2:7" x14ac:dyDescent="0.25">
      <c r="B126" s="129" t="s">
        <v>169</v>
      </c>
      <c r="C126" s="130" t="s">
        <v>196</v>
      </c>
      <c r="D126" s="130" t="s">
        <v>199</v>
      </c>
      <c r="E126" s="130" t="s">
        <v>575</v>
      </c>
      <c r="F126" s="130" t="s">
        <v>224</v>
      </c>
      <c r="G126" s="130" t="s">
        <v>276</v>
      </c>
    </row>
    <row r="127" spans="2:7" x14ac:dyDescent="0.25">
      <c r="B127" s="129" t="s">
        <v>159</v>
      </c>
      <c r="C127" s="130" t="s">
        <v>196</v>
      </c>
      <c r="D127" s="130" t="s">
        <v>199</v>
      </c>
      <c r="E127" s="130" t="s">
        <v>572</v>
      </c>
      <c r="F127" s="130" t="s">
        <v>572</v>
      </c>
      <c r="G127" s="130" t="s">
        <v>256</v>
      </c>
    </row>
    <row r="128" spans="2:7" x14ac:dyDescent="0.25">
      <c r="B128" s="129" t="s">
        <v>162</v>
      </c>
      <c r="C128" s="130" t="s">
        <v>196</v>
      </c>
      <c r="D128" s="130" t="s">
        <v>199</v>
      </c>
      <c r="E128" s="130" t="s">
        <v>573</v>
      </c>
      <c r="F128" s="130" t="s">
        <v>221</v>
      </c>
      <c r="G128" s="130" t="s">
        <v>257</v>
      </c>
    </row>
    <row r="129" spans="2:7" x14ac:dyDescent="0.25">
      <c r="B129" s="129" t="s">
        <v>156</v>
      </c>
      <c r="C129" s="130" t="s">
        <v>196</v>
      </c>
      <c r="D129" s="130" t="s">
        <v>199</v>
      </c>
      <c r="E129" s="130" t="s">
        <v>571</v>
      </c>
      <c r="F129" s="130" t="s">
        <v>221</v>
      </c>
      <c r="G129" s="130" t="s">
        <v>255</v>
      </c>
    </row>
    <row r="130" spans="2:7" x14ac:dyDescent="0.25">
      <c r="B130" s="129" t="s">
        <v>114</v>
      </c>
      <c r="C130" s="130" t="s">
        <v>196</v>
      </c>
      <c r="D130" s="130" t="s">
        <v>199</v>
      </c>
      <c r="E130" s="130" t="s">
        <v>225</v>
      </c>
      <c r="F130" s="130" t="s">
        <v>225</v>
      </c>
      <c r="G130" s="130" t="s">
        <v>261</v>
      </c>
    </row>
    <row r="131" spans="2:7" x14ac:dyDescent="0.25">
      <c r="B131" s="129" t="s">
        <v>115</v>
      </c>
      <c r="C131" s="130" t="s">
        <v>196</v>
      </c>
      <c r="D131" s="130" t="s">
        <v>199</v>
      </c>
      <c r="E131" s="130" t="s">
        <v>225</v>
      </c>
      <c r="F131" s="130" t="s">
        <v>225</v>
      </c>
      <c r="G131" s="130" t="s">
        <v>261</v>
      </c>
    </row>
    <row r="132" spans="2:7" x14ac:dyDescent="0.25">
      <c r="B132" s="129" t="s">
        <v>116</v>
      </c>
      <c r="C132" s="130" t="s">
        <v>196</v>
      </c>
      <c r="D132" s="130" t="s">
        <v>199</v>
      </c>
      <c r="E132" s="130" t="s">
        <v>225</v>
      </c>
      <c r="F132" s="130" t="s">
        <v>225</v>
      </c>
      <c r="G132" s="130" t="s">
        <v>261</v>
      </c>
    </row>
    <row r="133" spans="2:7" x14ac:dyDescent="0.25">
      <c r="B133" s="129" t="s">
        <v>117</v>
      </c>
      <c r="C133" s="130" t="s">
        <v>196</v>
      </c>
      <c r="D133" s="130" t="s">
        <v>199</v>
      </c>
      <c r="E133" s="130" t="s">
        <v>225</v>
      </c>
      <c r="F133" s="130" t="s">
        <v>225</v>
      </c>
      <c r="G133" s="130" t="s">
        <v>261</v>
      </c>
    </row>
    <row r="134" spans="2:7" x14ac:dyDescent="0.25">
      <c r="B134" s="129" t="s">
        <v>118</v>
      </c>
      <c r="C134" s="130" t="s">
        <v>196</v>
      </c>
      <c r="D134" s="130" t="s">
        <v>199</v>
      </c>
      <c r="E134" s="130" t="s">
        <v>225</v>
      </c>
      <c r="F134" s="130" t="s">
        <v>225</v>
      </c>
      <c r="G134" s="130" t="s">
        <v>261</v>
      </c>
    </row>
    <row r="135" spans="2:7" x14ac:dyDescent="0.25">
      <c r="B135" s="129" t="s">
        <v>142</v>
      </c>
      <c r="C135" s="130" t="s">
        <v>196</v>
      </c>
      <c r="D135" s="130" t="s">
        <v>199</v>
      </c>
      <c r="E135" s="130" t="s">
        <v>225</v>
      </c>
      <c r="F135" s="130" t="s">
        <v>225</v>
      </c>
      <c r="G135" s="130" t="s">
        <v>268</v>
      </c>
    </row>
    <row r="136" spans="2:7" x14ac:dyDescent="0.25">
      <c r="B136" s="129" t="s">
        <v>148</v>
      </c>
      <c r="C136" s="130" t="s">
        <v>196</v>
      </c>
      <c r="D136" s="130" t="s">
        <v>199</v>
      </c>
      <c r="E136" s="130" t="s">
        <v>225</v>
      </c>
      <c r="F136" s="130" t="s">
        <v>225</v>
      </c>
      <c r="G136" s="130" t="s">
        <v>272</v>
      </c>
    </row>
    <row r="137" spans="2:7" x14ac:dyDescent="0.25">
      <c r="B137" s="129" t="s">
        <v>149</v>
      </c>
      <c r="C137" s="130" t="s">
        <v>196</v>
      </c>
      <c r="D137" s="130" t="s">
        <v>199</v>
      </c>
      <c r="E137" s="131" t="s">
        <v>225</v>
      </c>
      <c r="F137" s="131" t="s">
        <v>225</v>
      </c>
      <c r="G137" s="131" t="s">
        <v>272</v>
      </c>
    </row>
    <row r="138" spans="2:7" x14ac:dyDescent="0.25">
      <c r="B138" s="129" t="s">
        <v>150</v>
      </c>
      <c r="C138" s="130" t="s">
        <v>196</v>
      </c>
      <c r="D138" s="130" t="s">
        <v>199</v>
      </c>
      <c r="E138" s="130" t="s">
        <v>225</v>
      </c>
      <c r="F138" s="130" t="s">
        <v>225</v>
      </c>
      <c r="G138" s="130" t="s">
        <v>272</v>
      </c>
    </row>
    <row r="139" spans="2:7" x14ac:dyDescent="0.25">
      <c r="B139" s="129" t="s">
        <v>112</v>
      </c>
      <c r="C139" s="130" t="s">
        <v>196</v>
      </c>
      <c r="D139" s="130" t="s">
        <v>199</v>
      </c>
      <c r="E139" s="131" t="s">
        <v>224</v>
      </c>
      <c r="F139" s="131" t="s">
        <v>224</v>
      </c>
      <c r="G139" s="131" t="s">
        <v>608</v>
      </c>
    </row>
    <row r="140" spans="2:7" x14ac:dyDescent="0.25">
      <c r="B140" s="129" t="s">
        <v>99</v>
      </c>
      <c r="C140" s="130" t="s">
        <v>196</v>
      </c>
      <c r="D140" s="130" t="s">
        <v>199</v>
      </c>
      <c r="E140" s="130" t="s">
        <v>571</v>
      </c>
      <c r="F140" s="130" t="s">
        <v>221</v>
      </c>
      <c r="G140" s="130" t="s">
        <v>255</v>
      </c>
    </row>
    <row r="141" spans="2:7" x14ac:dyDescent="0.25">
      <c r="B141" s="129" t="s">
        <v>609</v>
      </c>
      <c r="C141" s="130" t="s">
        <v>196</v>
      </c>
      <c r="D141" s="130" t="s">
        <v>199</v>
      </c>
      <c r="E141" s="130" t="s">
        <v>225</v>
      </c>
      <c r="F141" s="130" t="s">
        <v>225</v>
      </c>
      <c r="G141" s="130" t="s">
        <v>268</v>
      </c>
    </row>
    <row r="142" spans="2:7" x14ac:dyDescent="0.25">
      <c r="B142" s="129" t="s">
        <v>100</v>
      </c>
      <c r="C142" s="130" t="s">
        <v>196</v>
      </c>
      <c r="D142" s="130" t="s">
        <v>199</v>
      </c>
      <c r="E142" s="130" t="s">
        <v>222</v>
      </c>
      <c r="F142" s="130" t="s">
        <v>222</v>
      </c>
      <c r="G142" s="130" t="s">
        <v>607</v>
      </c>
    </row>
    <row r="143" spans="2:7" x14ac:dyDescent="0.25">
      <c r="B143" s="129" t="s">
        <v>140</v>
      </c>
      <c r="C143" s="130" t="s">
        <v>196</v>
      </c>
      <c r="D143" s="130" t="s">
        <v>199</v>
      </c>
      <c r="E143" s="130" t="s">
        <v>573</v>
      </c>
      <c r="F143" s="130" t="s">
        <v>221</v>
      </c>
      <c r="G143" s="130" t="s">
        <v>610</v>
      </c>
    </row>
    <row r="144" spans="2:7" x14ac:dyDescent="0.25">
      <c r="B144" s="129" t="s">
        <v>141</v>
      </c>
      <c r="C144" s="130" t="s">
        <v>196</v>
      </c>
      <c r="D144" s="130" t="s">
        <v>199</v>
      </c>
      <c r="E144" s="130" t="s">
        <v>578</v>
      </c>
      <c r="F144" s="130" t="s">
        <v>227</v>
      </c>
      <c r="G144" s="130" t="s">
        <v>273</v>
      </c>
    </row>
    <row r="145" spans="2:7" x14ac:dyDescent="0.25">
      <c r="B145" s="129" t="s">
        <v>164</v>
      </c>
      <c r="C145" s="130" t="s">
        <v>196</v>
      </c>
      <c r="D145" s="130" t="s">
        <v>199</v>
      </c>
      <c r="E145" s="130" t="s">
        <v>573</v>
      </c>
      <c r="F145" s="130" t="s">
        <v>221</v>
      </c>
      <c r="G145" s="130" t="s">
        <v>610</v>
      </c>
    </row>
    <row r="146" spans="2:7" x14ac:dyDescent="0.25">
      <c r="B146" s="129" t="s">
        <v>26</v>
      </c>
      <c r="C146" s="130" t="s">
        <v>196</v>
      </c>
      <c r="D146" s="130" t="s">
        <v>200</v>
      </c>
      <c r="E146" s="130" t="s">
        <v>210</v>
      </c>
      <c r="F146" s="130" t="s">
        <v>230</v>
      </c>
      <c r="G146" s="130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2:I13007"/>
  <sheetViews>
    <sheetView showGridLines="0" zoomScale="85" zoomScaleNormal="85" workbookViewId="0">
      <selection activeCell="B33" sqref="B33"/>
    </sheetView>
  </sheetViews>
  <sheetFormatPr defaultColWidth="9.140625" defaultRowHeight="15" x14ac:dyDescent="0.25"/>
  <cols>
    <col min="2" max="2" width="16.5703125" customWidth="1"/>
    <col min="3" max="3" width="38" customWidth="1"/>
    <col min="4" max="4" width="10.7109375" bestFit="1" customWidth="1"/>
    <col min="5" max="5" width="18.28515625" bestFit="1" customWidth="1"/>
    <col min="6" max="6" width="14.85546875" bestFit="1" customWidth="1"/>
    <col min="8" max="8" width="24.140625" customWidth="1"/>
    <col min="9" max="9" width="21.28515625" customWidth="1"/>
  </cols>
  <sheetData>
    <row r="32" spans="2:9" ht="33.6" customHeight="1" thickBot="1" x14ac:dyDescent="0.3">
      <c r="B32" s="139" t="s">
        <v>195</v>
      </c>
      <c r="C32" s="139" t="s">
        <v>194</v>
      </c>
      <c r="D32" s="139" t="s">
        <v>27</v>
      </c>
      <c r="E32" s="139" t="s">
        <v>290</v>
      </c>
      <c r="F32" s="139" t="s">
        <v>170</v>
      </c>
      <c r="G32" s="139" t="s">
        <v>171</v>
      </c>
      <c r="H32" s="139" t="s">
        <v>185</v>
      </c>
      <c r="I32" s="139" t="s">
        <v>374</v>
      </c>
    </row>
    <row r="33" spans="2:9" ht="15.75" thickBot="1" x14ac:dyDescent="0.3">
      <c r="B33" s="146" t="str">
        <f t="shared" ref="B33:B54" si="0">C33&amp;"&gt;"&amp;D33&amp;"&gt;&gt;"&amp;F33&amp;G33</f>
        <v>RORAC - Max UW and 20%, 1x RiskApp&gt;*&gt;&gt;GroupGroup</v>
      </c>
      <c r="C33" s="147" t="s">
        <v>379</v>
      </c>
      <c r="D33" s="147" t="s">
        <v>282</v>
      </c>
      <c r="E33" s="148" t="e">
        <f>INDEX(Opti!ResultsTable, MATCH($B33,Opti!Labels_LookupString,0),MATCH(E$32,Opti!Labels_Headers,0))</f>
        <v>#N/A</v>
      </c>
      <c r="F33" s="149" t="s">
        <v>196</v>
      </c>
      <c r="G33" s="150" t="s">
        <v>196</v>
      </c>
      <c r="H33" s="151" t="e">
        <f>INDEX(Base!ResultsTable, MATCH($B33,Base!Labels_LookupString,0),MATCH(H$32,Base!Labels_Headers,0))</f>
        <v>#N/A</v>
      </c>
      <c r="I33" s="152" t="e">
        <f>INDEX(Base!ResultsTable, MATCH($B33,Base!Labels_LookupString,0),MATCH(I$32,Base!Labels_Headers,0))</f>
        <v>#N/A</v>
      </c>
    </row>
    <row r="34" spans="2:9" x14ac:dyDescent="0.25">
      <c r="B34" s="140" t="str">
        <f t="shared" si="0"/>
        <v>RORAC - No Constraints, 1.5x RiskApp&gt;*&gt;&gt;GroupGroup</v>
      </c>
      <c r="C34" s="141" t="s">
        <v>350</v>
      </c>
      <c r="D34" s="141" t="s">
        <v>282</v>
      </c>
      <c r="E34" s="142" t="e">
        <f>INDEX(Opti!ResultsTable, MATCH($B34,Opti!Labels_LookupString,0),MATCH(E$32,Opti!Labels_Headers,0))</f>
        <v>#N/A</v>
      </c>
      <c r="F34" s="143" t="s">
        <v>196</v>
      </c>
      <c r="G34" s="144" t="s">
        <v>196</v>
      </c>
      <c r="H34" s="145" t="e">
        <f>IF($E34="Success",INDEX(Opti!ResultsTable, MATCH($B34,Opti!Labels_LookupString,0),MATCH(H$32,Opti!Labels_Headers,0)),NA())</f>
        <v>#N/A</v>
      </c>
      <c r="I34" s="145" t="e">
        <f>IF($E34="Success",INDEX(Opti!ResultsTable, MATCH($B34,Opti!Labels_LookupString,0),MATCH(I$32,Opti!Labels_Headers,0)),NA())</f>
        <v>#N/A</v>
      </c>
    </row>
    <row r="35" spans="2:9" x14ac:dyDescent="0.25">
      <c r="B35" s="102" t="str">
        <f t="shared" si="0"/>
        <v>RORAC - No Constraints, 1.4x RiskApp&gt;*&gt;&gt;GroupGroup</v>
      </c>
      <c r="C35" s="106" t="s">
        <v>351</v>
      </c>
      <c r="D35" s="106" t="s">
        <v>282</v>
      </c>
      <c r="E35" s="4" t="e">
        <f>INDEX(Opti!ResultsTable, MATCH($B35,Opti!Labels_LookupString,0),MATCH(E$32,Opti!Labels_Headers,0))</f>
        <v>#N/A</v>
      </c>
      <c r="F35" s="116" t="s">
        <v>196</v>
      </c>
      <c r="G35" s="117" t="s">
        <v>196</v>
      </c>
      <c r="H35" s="9" t="e">
        <f>IF($E35="Success",INDEX(Opti!ResultsTable, MATCH($B35,Opti!Labels_LookupString,0),MATCH(H$32,Opti!Labels_Headers,0)),NA())</f>
        <v>#N/A</v>
      </c>
      <c r="I35" s="9" t="e">
        <f>IF($E35="Success",INDEX(Opti!ResultsTable, MATCH($B35,Opti!Labels_LookupString,0),MATCH(I$32,Opti!Labels_Headers,0)),NA())</f>
        <v>#N/A</v>
      </c>
    </row>
    <row r="36" spans="2:9" x14ac:dyDescent="0.25">
      <c r="B36" s="102" t="str">
        <f t="shared" si="0"/>
        <v>RORAC - No Constraints, 1.3x RiskApp&gt;*&gt;&gt;GroupGroup</v>
      </c>
      <c r="C36" s="106" t="s">
        <v>352</v>
      </c>
      <c r="D36" s="106" t="s">
        <v>282</v>
      </c>
      <c r="E36" s="4" t="e">
        <f>INDEX(Opti!ResultsTable, MATCH($B36,Opti!Labels_LookupString,0),MATCH(E$32,Opti!Labels_Headers,0))</f>
        <v>#N/A</v>
      </c>
      <c r="F36" s="116" t="s">
        <v>196</v>
      </c>
      <c r="G36" s="117" t="s">
        <v>196</v>
      </c>
      <c r="H36" s="9" t="e">
        <f>IF($E36="Success",INDEX(Opti!ResultsTable, MATCH($B36,Opti!Labels_LookupString,0),MATCH(H$32,Opti!Labels_Headers,0)),NA())</f>
        <v>#N/A</v>
      </c>
      <c r="I36" s="9" t="e">
        <f>IF($E36="Success",INDEX(Opti!ResultsTable, MATCH($B36,Opti!Labels_LookupString,0),MATCH(I$32,Opti!Labels_Headers,0)),NA())</f>
        <v>#N/A</v>
      </c>
    </row>
    <row r="37" spans="2:9" x14ac:dyDescent="0.25">
      <c r="B37" s="102" t="str">
        <f t="shared" si="0"/>
        <v>RORAC - No Constraints, 1.2x RiskApp&gt;*&gt;&gt;GroupGroup</v>
      </c>
      <c r="C37" s="106" t="s">
        <v>353</v>
      </c>
      <c r="D37" s="106" t="s">
        <v>282</v>
      </c>
      <c r="E37" s="4" t="e">
        <f>INDEX(Opti!ResultsTable, MATCH($B37,Opti!Labels_LookupString,0),MATCH(E$32,Opti!Labels_Headers,0))</f>
        <v>#N/A</v>
      </c>
      <c r="F37" s="116" t="s">
        <v>196</v>
      </c>
      <c r="G37" s="117" t="s">
        <v>196</v>
      </c>
      <c r="H37" s="9" t="e">
        <f>IF($E37="Success",INDEX(Opti!ResultsTable, MATCH($B37,Opti!Labels_LookupString,0),MATCH(H$32,Opti!Labels_Headers,0)),NA())</f>
        <v>#N/A</v>
      </c>
      <c r="I37" s="9" t="e">
        <f>IF($E37="Success",INDEX(Opti!ResultsTable, MATCH($B37,Opti!Labels_LookupString,0),MATCH(I$32,Opti!Labels_Headers,0)),NA())</f>
        <v>#N/A</v>
      </c>
    </row>
    <row r="38" spans="2:9" x14ac:dyDescent="0.25">
      <c r="B38" s="102" t="str">
        <f t="shared" si="0"/>
        <v>RORAC - No Constraints, 1.1x RiskApp&gt;*&gt;&gt;GroupGroup</v>
      </c>
      <c r="C38" s="106" t="s">
        <v>354</v>
      </c>
      <c r="D38" s="106" t="s">
        <v>282</v>
      </c>
      <c r="E38" s="4" t="e">
        <f>INDEX(Opti!ResultsTable, MATCH($B38,Opti!Labels_LookupString,0),MATCH(E$32,Opti!Labels_Headers,0))</f>
        <v>#N/A</v>
      </c>
      <c r="F38" s="116" t="s">
        <v>196</v>
      </c>
      <c r="G38" s="117" t="s">
        <v>196</v>
      </c>
      <c r="H38" s="9" t="e">
        <f>IF($E38="Success",INDEX(Opti!ResultsTable, MATCH($B38,Opti!Labels_LookupString,0),MATCH(H$32,Opti!Labels_Headers,0)),NA())</f>
        <v>#N/A</v>
      </c>
      <c r="I38" s="9" t="e">
        <f>IF($E38="Success",INDEX(Opti!ResultsTable, MATCH($B38,Opti!Labels_LookupString,0),MATCH(I$32,Opti!Labels_Headers,0)),NA())</f>
        <v>#N/A</v>
      </c>
    </row>
    <row r="39" spans="2:9" x14ac:dyDescent="0.25">
      <c r="B39" s="102" t="str">
        <f t="shared" si="0"/>
        <v>RORAC - No Constraints, 1.05x RiskApp&gt;*&gt;&gt;GroupGroup</v>
      </c>
      <c r="C39" s="106" t="s">
        <v>409</v>
      </c>
      <c r="D39" s="106" t="s">
        <v>282</v>
      </c>
      <c r="E39" s="4" t="e">
        <f>INDEX(Opti!ResultsTable, MATCH($B39,Opti!Labels_LookupString,0),MATCH(E$32,Opti!Labels_Headers,0))</f>
        <v>#N/A</v>
      </c>
      <c r="F39" s="116" t="s">
        <v>196</v>
      </c>
      <c r="G39" s="117" t="s">
        <v>196</v>
      </c>
      <c r="H39" s="9" t="e">
        <f>IF($E39="Success",INDEX(Opti!ResultsTable, MATCH($B39,Opti!Labels_LookupString,0),MATCH(H$32,Opti!Labels_Headers,0)),NA())</f>
        <v>#N/A</v>
      </c>
      <c r="I39" s="9" t="e">
        <f>IF($E39="Success",INDEX(Opti!ResultsTable, MATCH($B39,Opti!Labels_LookupString,0),MATCH(I$32,Opti!Labels_Headers,0)),NA())</f>
        <v>#N/A</v>
      </c>
    </row>
    <row r="40" spans="2:9" x14ac:dyDescent="0.25">
      <c r="B40" s="102" t="str">
        <f t="shared" si="0"/>
        <v>RORAC - No Constraints, 1.04x RiskApp&gt;*&gt;&gt;GroupGroup</v>
      </c>
      <c r="C40" s="106" t="s">
        <v>410</v>
      </c>
      <c r="D40" s="106" t="s">
        <v>282</v>
      </c>
      <c r="E40" s="4" t="e">
        <f>INDEX(Opti!ResultsTable, MATCH($B40,Opti!Labels_LookupString,0),MATCH(E$32,Opti!Labels_Headers,0))</f>
        <v>#N/A</v>
      </c>
      <c r="F40" s="116" t="s">
        <v>196</v>
      </c>
      <c r="G40" s="117" t="s">
        <v>196</v>
      </c>
      <c r="H40" s="9" t="e">
        <f>IF($E40="Success",INDEX(Opti!ResultsTable, MATCH($B40,Opti!Labels_LookupString,0),MATCH(H$32,Opti!Labels_Headers,0)),NA())</f>
        <v>#N/A</v>
      </c>
      <c r="I40" s="9" t="e">
        <f>IF($E40="Success",INDEX(Opti!ResultsTable, MATCH($B40,Opti!Labels_LookupString,0),MATCH(I$32,Opti!Labels_Headers,0)),NA())</f>
        <v>#N/A</v>
      </c>
    </row>
    <row r="41" spans="2:9" x14ac:dyDescent="0.25">
      <c r="B41" s="102" t="str">
        <f t="shared" si="0"/>
        <v>RORAC - No Constraints, 1.03x RiskApp&gt;*&gt;&gt;GroupGroup</v>
      </c>
      <c r="C41" s="106" t="s">
        <v>411</v>
      </c>
      <c r="D41" s="106" t="s">
        <v>282</v>
      </c>
      <c r="E41" s="4" t="e">
        <f>INDEX(Opti!ResultsTable, MATCH($B41,Opti!Labels_LookupString,0),MATCH(E$32,Opti!Labels_Headers,0))</f>
        <v>#N/A</v>
      </c>
      <c r="F41" s="116" t="s">
        <v>196</v>
      </c>
      <c r="G41" s="117" t="s">
        <v>196</v>
      </c>
      <c r="H41" s="9" t="e">
        <f>IF($E41="Success",INDEX(Opti!ResultsTable, MATCH($B41,Opti!Labels_LookupString,0),MATCH(H$32,Opti!Labels_Headers,0)),NA())</f>
        <v>#N/A</v>
      </c>
      <c r="I41" s="9" t="e">
        <f>IF($E41="Success",INDEX(Opti!ResultsTable, MATCH($B41,Opti!Labels_LookupString,0),MATCH(I$32,Opti!Labels_Headers,0)),NA())</f>
        <v>#N/A</v>
      </c>
    </row>
    <row r="42" spans="2:9" x14ac:dyDescent="0.25">
      <c r="B42" s="102" t="str">
        <f t="shared" si="0"/>
        <v>RORAC - No Constraints, 1.02x RiskApp&gt;*&gt;&gt;GroupGroup</v>
      </c>
      <c r="C42" s="106" t="s">
        <v>412</v>
      </c>
      <c r="D42" s="106" t="s">
        <v>282</v>
      </c>
      <c r="E42" s="4" t="e">
        <f>INDEX(Opti!ResultsTable, MATCH($B42,Opti!Labels_LookupString,0),MATCH(E$32,Opti!Labels_Headers,0))</f>
        <v>#N/A</v>
      </c>
      <c r="F42" s="116" t="s">
        <v>196</v>
      </c>
      <c r="G42" s="117" t="s">
        <v>196</v>
      </c>
      <c r="H42" s="9" t="e">
        <f>IF($E42="Success",INDEX(Opti!ResultsTable, MATCH($B42,Opti!Labels_LookupString,0),MATCH(H$32,Opti!Labels_Headers,0)),NA())</f>
        <v>#N/A</v>
      </c>
      <c r="I42" s="9" t="e">
        <f>IF($E42="Success",INDEX(Opti!ResultsTable, MATCH($B42,Opti!Labels_LookupString,0),MATCH(I$32,Opti!Labels_Headers,0)),NA())</f>
        <v>#N/A</v>
      </c>
    </row>
    <row r="43" spans="2:9" x14ac:dyDescent="0.25">
      <c r="B43" s="102" t="str">
        <f t="shared" si="0"/>
        <v>RORAC - No Constraints, 1.01x RiskApp&gt;*&gt;&gt;GroupGroup</v>
      </c>
      <c r="C43" s="106" t="s">
        <v>413</v>
      </c>
      <c r="D43" s="106" t="s">
        <v>282</v>
      </c>
      <c r="E43" s="4" t="e">
        <f>INDEX(Opti!ResultsTable, MATCH($B43,Opti!Labels_LookupString,0),MATCH(E$32,Opti!Labels_Headers,0))</f>
        <v>#N/A</v>
      </c>
      <c r="F43" s="116" t="s">
        <v>196</v>
      </c>
      <c r="G43" s="117" t="s">
        <v>196</v>
      </c>
      <c r="H43" s="9" t="e">
        <f>IF($E43="Success",INDEX(Opti!ResultsTable, MATCH($B43,Opti!Labels_LookupString,0),MATCH(H$32,Opti!Labels_Headers,0)),NA())</f>
        <v>#N/A</v>
      </c>
      <c r="I43" s="9" t="e">
        <f>IF($E43="Success",INDEX(Opti!ResultsTable, MATCH($B43,Opti!Labels_LookupString,0),MATCH(I$32,Opti!Labels_Headers,0)),NA())</f>
        <v>#N/A</v>
      </c>
    </row>
    <row r="44" spans="2:9" x14ac:dyDescent="0.25">
      <c r="B44" s="102" t="str">
        <f t="shared" si="0"/>
        <v>RORAC - No Constraints, 1x RiskApp&gt;*&gt;&gt;GroupGroup</v>
      </c>
      <c r="C44" s="106" t="s">
        <v>355</v>
      </c>
      <c r="D44" s="106" t="s">
        <v>282</v>
      </c>
      <c r="E44" s="4" t="e">
        <f>INDEX(Opti!ResultsTable, MATCH($B44,Opti!Labels_LookupString,0),MATCH(E$32,Opti!Labels_Headers,0))</f>
        <v>#N/A</v>
      </c>
      <c r="F44" s="116" t="s">
        <v>196</v>
      </c>
      <c r="G44" s="117" t="s">
        <v>196</v>
      </c>
      <c r="H44" s="9" t="e">
        <f>IF($E44="Success",INDEX(Opti!ResultsTable, MATCH($B44,Opti!Labels_LookupString,0),MATCH(H$32,Opti!Labels_Headers,0)),NA())</f>
        <v>#N/A</v>
      </c>
      <c r="I44" s="9" t="e">
        <f>IF($E44="Success",INDEX(Opti!ResultsTable, MATCH($B44,Opti!Labels_LookupString,0),MATCH(I$32,Opti!Labels_Headers,0)),NA())</f>
        <v>#N/A</v>
      </c>
    </row>
    <row r="45" spans="2:9" x14ac:dyDescent="0.25">
      <c r="B45" s="102" t="str">
        <f t="shared" si="0"/>
        <v>RORAC - No Constraints, 0.99x RiskApp&gt;*&gt;&gt;GroupGroup</v>
      </c>
      <c r="C45" s="106" t="s">
        <v>414</v>
      </c>
      <c r="D45" s="106" t="s">
        <v>282</v>
      </c>
      <c r="E45" s="4" t="e">
        <f>INDEX(Opti!ResultsTable, MATCH($B45,Opti!Labels_LookupString,0),MATCH(E$32,Opti!Labels_Headers,0))</f>
        <v>#N/A</v>
      </c>
      <c r="F45" s="116" t="s">
        <v>196</v>
      </c>
      <c r="G45" s="117" t="s">
        <v>196</v>
      </c>
      <c r="H45" s="9" t="e">
        <f>IF($E45="Success",INDEX(Opti!ResultsTable, MATCH($B45,Opti!Labels_LookupString,0),MATCH(H$32,Opti!Labels_Headers,0)),NA())</f>
        <v>#N/A</v>
      </c>
      <c r="I45" s="9" t="e">
        <f>IF($E45="Success",INDEX(Opti!ResultsTable, MATCH($B45,Opti!Labels_LookupString,0),MATCH(I$32,Opti!Labels_Headers,0)),NA())</f>
        <v>#N/A</v>
      </c>
    </row>
    <row r="46" spans="2:9" x14ac:dyDescent="0.25">
      <c r="B46" s="102" t="str">
        <f t="shared" si="0"/>
        <v>RORAC - No Constraints, 0.98x RiskApp&gt;*&gt;&gt;GroupGroup</v>
      </c>
      <c r="C46" s="106" t="s">
        <v>415</v>
      </c>
      <c r="D46" s="106" t="s">
        <v>282</v>
      </c>
      <c r="E46" s="4" t="e">
        <f>INDEX(Opti!ResultsTable, MATCH($B46,Opti!Labels_LookupString,0),MATCH(E$32,Opti!Labels_Headers,0))</f>
        <v>#N/A</v>
      </c>
      <c r="F46" s="116" t="s">
        <v>196</v>
      </c>
      <c r="G46" s="117" t="s">
        <v>196</v>
      </c>
      <c r="H46" s="9" t="e">
        <f>IF($E46="Success",INDEX(Opti!ResultsTable, MATCH($B46,Opti!Labels_LookupString,0),MATCH(H$32,Opti!Labels_Headers,0)),NA())</f>
        <v>#N/A</v>
      </c>
      <c r="I46" s="9" t="e">
        <f>IF($E46="Success",INDEX(Opti!ResultsTable, MATCH($B46,Opti!Labels_LookupString,0),MATCH(I$32,Opti!Labels_Headers,0)),NA())</f>
        <v>#N/A</v>
      </c>
    </row>
    <row r="47" spans="2:9" x14ac:dyDescent="0.25">
      <c r="B47" s="102" t="str">
        <f t="shared" si="0"/>
        <v>RORAC - No Constraints, 0.97x RiskApp&gt;*&gt;&gt;GroupGroup</v>
      </c>
      <c r="C47" s="106" t="s">
        <v>416</v>
      </c>
      <c r="D47" s="106" t="s">
        <v>282</v>
      </c>
      <c r="E47" s="4" t="e">
        <f>INDEX(Opti!ResultsTable, MATCH($B47,Opti!Labels_LookupString,0),MATCH(E$32,Opti!Labels_Headers,0))</f>
        <v>#N/A</v>
      </c>
      <c r="F47" s="116" t="s">
        <v>196</v>
      </c>
      <c r="G47" s="117" t="s">
        <v>196</v>
      </c>
      <c r="H47" s="9" t="e">
        <f>IF($E47="Success",INDEX(Opti!ResultsTable, MATCH($B47,Opti!Labels_LookupString,0),MATCH(H$32,Opti!Labels_Headers,0)),NA())</f>
        <v>#N/A</v>
      </c>
      <c r="I47" s="9" t="e">
        <f>IF($E47="Success",INDEX(Opti!ResultsTable, MATCH($B47,Opti!Labels_LookupString,0),MATCH(I$32,Opti!Labels_Headers,0)),NA())</f>
        <v>#N/A</v>
      </c>
    </row>
    <row r="48" spans="2:9" x14ac:dyDescent="0.25">
      <c r="B48" s="102" t="str">
        <f t="shared" si="0"/>
        <v>RORAC - No Constraints, 0.96x RiskApp&gt;*&gt;&gt;GroupGroup</v>
      </c>
      <c r="C48" s="106" t="s">
        <v>417</v>
      </c>
      <c r="D48" s="106" t="s">
        <v>282</v>
      </c>
      <c r="E48" s="4" t="e">
        <f>INDEX(Opti!ResultsTable, MATCH($B48,Opti!Labels_LookupString,0),MATCH(E$32,Opti!Labels_Headers,0))</f>
        <v>#N/A</v>
      </c>
      <c r="F48" s="116" t="s">
        <v>196</v>
      </c>
      <c r="G48" s="117" t="s">
        <v>196</v>
      </c>
      <c r="H48" s="9" t="e">
        <f>IF($E48="Success",INDEX(Opti!ResultsTable, MATCH($B48,Opti!Labels_LookupString,0),MATCH(H$32,Opti!Labels_Headers,0)),NA())</f>
        <v>#N/A</v>
      </c>
      <c r="I48" s="9" t="e">
        <f>IF($E48="Success",INDEX(Opti!ResultsTable, MATCH($B48,Opti!Labels_LookupString,0),MATCH(I$32,Opti!Labels_Headers,0)),NA())</f>
        <v>#N/A</v>
      </c>
    </row>
    <row r="49" spans="2:9" x14ac:dyDescent="0.25">
      <c r="B49" s="102" t="str">
        <f t="shared" si="0"/>
        <v>RORAC - No Constraints, 0.95x RiskApp&gt;*&gt;&gt;GroupGroup</v>
      </c>
      <c r="C49" s="106" t="s">
        <v>418</v>
      </c>
      <c r="D49" s="106" t="s">
        <v>282</v>
      </c>
      <c r="E49" s="4" t="e">
        <f>INDEX(Opti!ResultsTable, MATCH($B49,Opti!Labels_LookupString,0),MATCH(E$32,Opti!Labels_Headers,0))</f>
        <v>#N/A</v>
      </c>
      <c r="F49" s="116" t="s">
        <v>196</v>
      </c>
      <c r="G49" s="117" t="s">
        <v>196</v>
      </c>
      <c r="H49" s="9" t="e">
        <f>IF($E49="Success",INDEX(Opti!ResultsTable, MATCH($B49,Opti!Labels_LookupString,0),MATCH(H$32,Opti!Labels_Headers,0)),NA())</f>
        <v>#N/A</v>
      </c>
      <c r="I49" s="9" t="e">
        <f>IF($E49="Success",INDEX(Opti!ResultsTable, MATCH($B49,Opti!Labels_LookupString,0),MATCH(I$32,Opti!Labels_Headers,0)),NA())</f>
        <v>#N/A</v>
      </c>
    </row>
    <row r="50" spans="2:9" x14ac:dyDescent="0.25">
      <c r="B50" s="102" t="str">
        <f t="shared" si="0"/>
        <v>RORAC - No Constraints, 0.9x RiskApp&gt;*&gt;&gt;GroupGroup</v>
      </c>
      <c r="C50" s="106" t="s">
        <v>356</v>
      </c>
      <c r="D50" s="106" t="s">
        <v>282</v>
      </c>
      <c r="E50" s="4" t="e">
        <f>INDEX(Opti!ResultsTable, MATCH($B50,Opti!Labels_LookupString,0),MATCH(E$32,Opti!Labels_Headers,0))</f>
        <v>#N/A</v>
      </c>
      <c r="F50" s="116" t="s">
        <v>196</v>
      </c>
      <c r="G50" s="117" t="s">
        <v>196</v>
      </c>
      <c r="H50" s="9" t="e">
        <f>IF($E50="Success",INDEX(Opti!ResultsTable, MATCH($B50,Opti!Labels_LookupString,0),MATCH(H$32,Opti!Labels_Headers,0)),NA())</f>
        <v>#N/A</v>
      </c>
      <c r="I50" s="9" t="e">
        <f>IF($E50="Success",INDEX(Opti!ResultsTable, MATCH($B50,Opti!Labels_LookupString,0),MATCH(I$32,Opti!Labels_Headers,0)),NA())</f>
        <v>#N/A</v>
      </c>
    </row>
    <row r="51" spans="2:9" x14ac:dyDescent="0.25">
      <c r="B51" s="102" t="str">
        <f t="shared" si="0"/>
        <v>RORAC - No Constraints, 0.8x RiskApp&gt;*&gt;&gt;GroupGroup</v>
      </c>
      <c r="C51" s="106" t="s">
        <v>357</v>
      </c>
      <c r="D51" s="106" t="s">
        <v>282</v>
      </c>
      <c r="E51" s="4" t="e">
        <f>INDEX(Opti!ResultsTable, MATCH($B51,Opti!Labels_LookupString,0),MATCH(E$32,Opti!Labels_Headers,0))</f>
        <v>#N/A</v>
      </c>
      <c r="F51" s="116" t="s">
        <v>196</v>
      </c>
      <c r="G51" s="117" t="s">
        <v>196</v>
      </c>
      <c r="H51" s="9" t="e">
        <f>IF($E51="Success",INDEX(Opti!ResultsTable, MATCH($B51,Opti!Labels_LookupString,0),MATCH(H$32,Opti!Labels_Headers,0)),NA())</f>
        <v>#N/A</v>
      </c>
      <c r="I51" s="9" t="e">
        <f>IF($E51="Success",INDEX(Opti!ResultsTable, MATCH($B51,Opti!Labels_LookupString,0),MATCH(I$32,Opti!Labels_Headers,0)),NA())</f>
        <v>#N/A</v>
      </c>
    </row>
    <row r="52" spans="2:9" x14ac:dyDescent="0.25">
      <c r="B52" s="102" t="str">
        <f t="shared" si="0"/>
        <v>RORAC - No Constraints, 0.7x RiskApp&gt;*&gt;&gt;GroupGroup</v>
      </c>
      <c r="C52" s="106" t="s">
        <v>358</v>
      </c>
      <c r="D52" s="106" t="s">
        <v>282</v>
      </c>
      <c r="E52" s="4" t="e">
        <f>INDEX(Opti!ResultsTable, MATCH($B52,Opti!Labels_LookupString,0),MATCH(E$32,Opti!Labels_Headers,0))</f>
        <v>#N/A</v>
      </c>
      <c r="F52" s="116" t="s">
        <v>196</v>
      </c>
      <c r="G52" s="117" t="s">
        <v>196</v>
      </c>
      <c r="H52" s="9" t="e">
        <f>IF($E52="Success",INDEX(Opti!ResultsTable, MATCH($B52,Opti!Labels_LookupString,0),MATCH(H$32,Opti!Labels_Headers,0)),NA())</f>
        <v>#N/A</v>
      </c>
      <c r="I52" s="9" t="e">
        <f>IF($E52="Success",INDEX(Opti!ResultsTable, MATCH($B52,Opti!Labels_LookupString,0),MATCH(I$32,Opti!Labels_Headers,0)),NA())</f>
        <v>#N/A</v>
      </c>
    </row>
    <row r="53" spans="2:9" x14ac:dyDescent="0.25">
      <c r="B53" s="102" t="str">
        <f t="shared" si="0"/>
        <v>RORAC - No Constraints, 0.6x RiskApp&gt;*&gt;&gt;GroupGroup</v>
      </c>
      <c r="C53" s="106" t="s">
        <v>359</v>
      </c>
      <c r="D53" s="106" t="s">
        <v>282</v>
      </c>
      <c r="E53" s="4" t="e">
        <f>INDEX(Opti!ResultsTable, MATCH($B53,Opti!Labels_LookupString,0),MATCH(E$32,Opti!Labels_Headers,0))</f>
        <v>#N/A</v>
      </c>
      <c r="F53" s="116" t="s">
        <v>196</v>
      </c>
      <c r="G53" s="117" t="s">
        <v>196</v>
      </c>
      <c r="H53" s="9" t="e">
        <f>IF($E53="Success",INDEX(Opti!ResultsTable, MATCH($B53,Opti!Labels_LookupString,0),MATCH(H$32,Opti!Labels_Headers,0)),NA())</f>
        <v>#N/A</v>
      </c>
      <c r="I53" s="9" t="e">
        <f>IF($E53="Success",INDEX(Opti!ResultsTable, MATCH($B53,Opti!Labels_LookupString,0),MATCH(I$32,Opti!Labels_Headers,0)),NA())</f>
        <v>#N/A</v>
      </c>
    </row>
    <row r="54" spans="2:9" x14ac:dyDescent="0.25">
      <c r="B54" s="102" t="str">
        <f t="shared" si="0"/>
        <v>RORAC - No Constraints, 0.5x RiskApp&gt;*&gt;&gt;GroupGroup</v>
      </c>
      <c r="C54" s="106" t="s">
        <v>360</v>
      </c>
      <c r="D54" s="106" t="s">
        <v>282</v>
      </c>
      <c r="E54" s="4" t="e">
        <f>INDEX(Opti!ResultsTable, MATCH($B54,Opti!Labels_LookupString,0),MATCH(E$32,Opti!Labels_Headers,0))</f>
        <v>#N/A</v>
      </c>
      <c r="F54" s="116" t="s">
        <v>196</v>
      </c>
      <c r="G54" s="117" t="s">
        <v>196</v>
      </c>
      <c r="H54" s="9" t="e">
        <f>IF($E54="Success",INDEX(Opti!ResultsTable, MATCH($B54,Opti!Labels_LookupString,0),MATCH(H$32,Opti!Labels_Headers,0)),NA())</f>
        <v>#N/A</v>
      </c>
      <c r="I54" s="9" t="e">
        <f>IF($E54="Success",INDEX(Opti!ResultsTable, MATCH($B54,Opti!Labels_LookupString,0),MATCH(I$32,Opti!Labels_Headers,0)),NA())</f>
        <v>#N/A</v>
      </c>
    </row>
    <row r="55" spans="2:9" x14ac:dyDescent="0.25">
      <c r="B55" s="102" t="s">
        <v>430</v>
      </c>
      <c r="C55" s="106" t="s">
        <v>361</v>
      </c>
      <c r="D55" s="106" t="s">
        <v>282</v>
      </c>
      <c r="E55" s="4" t="e">
        <f>INDEX(Opti!ResultsTable, MATCH($B55,Opti!Labels_LookupString,0),MATCH(E$32,Opti!Labels_Headers,0))</f>
        <v>#N/A</v>
      </c>
      <c r="F55" s="116" t="s">
        <v>196</v>
      </c>
      <c r="G55" s="117" t="s">
        <v>196</v>
      </c>
      <c r="H55" s="9" t="e">
        <f>IF($E55="Success",INDEX(Opti!ResultsTable, MATCH($B55,Opti!Labels_LookupString,0),MATCH(H$32,Opti!Labels_Headers,0)),NA())</f>
        <v>#N/A</v>
      </c>
      <c r="I55" s="9" t="e">
        <f>IF($E55="Success",INDEX(Opti!ResultsTable, MATCH($B55,Opti!Labels_LookupString,0),MATCH(I$32,Opti!Labels_Headers,0)),NA())</f>
        <v>#N/A</v>
      </c>
    </row>
    <row r="56" spans="2:9" x14ac:dyDescent="0.25">
      <c r="B56" s="102" t="s">
        <v>431</v>
      </c>
      <c r="C56" s="106" t="s">
        <v>362</v>
      </c>
      <c r="D56" s="106" t="s">
        <v>282</v>
      </c>
      <c r="E56" s="4" t="e">
        <f>INDEX(Opti!ResultsTable, MATCH($B56,Opti!Labels_LookupString,0),MATCH(E$32,Opti!Labels_Headers,0))</f>
        <v>#N/A</v>
      </c>
      <c r="F56" s="116" t="s">
        <v>196</v>
      </c>
      <c r="G56" s="117" t="s">
        <v>196</v>
      </c>
      <c r="H56" s="9" t="e">
        <f>IF($E56="Success",INDEX(Opti!ResultsTable, MATCH($B56,Opti!Labels_LookupString,0),MATCH(H$32,Opti!Labels_Headers,0)),NA())</f>
        <v>#N/A</v>
      </c>
      <c r="I56" s="9" t="e">
        <f>IF($E56="Success",INDEX(Opti!ResultsTable, MATCH($B56,Opti!Labels_LookupString,0),MATCH(I$32,Opti!Labels_Headers,0)),NA())</f>
        <v>#N/A</v>
      </c>
    </row>
    <row r="57" spans="2:9" x14ac:dyDescent="0.25">
      <c r="B57" s="102" t="s">
        <v>432</v>
      </c>
      <c r="C57" s="106" t="s">
        <v>363</v>
      </c>
      <c r="D57" s="106" t="s">
        <v>282</v>
      </c>
      <c r="E57" s="4" t="e">
        <f>INDEX(Opti!ResultsTable, MATCH($B57,Opti!Labels_LookupString,0),MATCH(E$32,Opti!Labels_Headers,0))</f>
        <v>#N/A</v>
      </c>
      <c r="F57" s="116" t="s">
        <v>196</v>
      </c>
      <c r="G57" s="117" t="s">
        <v>196</v>
      </c>
      <c r="H57" s="9" t="e">
        <f>IF($E57="Success",INDEX(Opti!ResultsTable, MATCH($B57,Opti!Labels_LookupString,0),MATCH(H$32,Opti!Labels_Headers,0)),NA())</f>
        <v>#N/A</v>
      </c>
      <c r="I57" s="9" t="e">
        <f>IF($E57="Success",INDEX(Opti!ResultsTable, MATCH($B57,Opti!Labels_LookupString,0),MATCH(I$32,Opti!Labels_Headers,0)),NA())</f>
        <v>#N/A</v>
      </c>
    </row>
    <row r="58" spans="2:9" x14ac:dyDescent="0.25">
      <c r="B58" s="102" t="s">
        <v>433</v>
      </c>
      <c r="C58" s="106" t="s">
        <v>364</v>
      </c>
      <c r="D58" s="106" t="s">
        <v>282</v>
      </c>
      <c r="E58" s="4" t="e">
        <f>INDEX(Opti!ResultsTable, MATCH($B58,Opti!Labels_LookupString,0),MATCH(E$32,Opti!Labels_Headers,0))</f>
        <v>#N/A</v>
      </c>
      <c r="F58" s="116" t="s">
        <v>196</v>
      </c>
      <c r="G58" s="117" t="s">
        <v>196</v>
      </c>
      <c r="H58" s="9" t="e">
        <f>IF($E58="Success",INDEX(Opti!ResultsTable, MATCH($B58,Opti!Labels_LookupString,0),MATCH(H$32,Opti!Labels_Headers,0)),NA())</f>
        <v>#N/A</v>
      </c>
      <c r="I58" s="9" t="e">
        <f>IF($E58="Success",INDEX(Opti!ResultsTable, MATCH($B58,Opti!Labels_LookupString,0),MATCH(I$32,Opti!Labels_Headers,0)),NA())</f>
        <v>#N/A</v>
      </c>
    </row>
    <row r="59" spans="2:9" x14ac:dyDescent="0.25">
      <c r="B59" s="102" t="s">
        <v>434</v>
      </c>
      <c r="C59" s="106" t="s">
        <v>365</v>
      </c>
      <c r="D59" s="106" t="s">
        <v>282</v>
      </c>
      <c r="E59" s="4" t="e">
        <f>INDEX(Opti!ResultsTable, MATCH($B59,Opti!Labels_LookupString,0),MATCH(E$32,Opti!Labels_Headers,0))</f>
        <v>#N/A</v>
      </c>
      <c r="F59" s="116" t="s">
        <v>196</v>
      </c>
      <c r="G59" s="117" t="s">
        <v>196</v>
      </c>
      <c r="H59" s="9" t="e">
        <f>IF($E59="Success",INDEX(Opti!ResultsTable, MATCH($B59,Opti!Labels_LookupString,0),MATCH(H$32,Opti!Labels_Headers,0)),NA())</f>
        <v>#N/A</v>
      </c>
      <c r="I59" s="9" t="e">
        <f>IF($E59="Success",INDEX(Opti!ResultsTable, MATCH($B59,Opti!Labels_LookupString,0),MATCH(I$32,Opti!Labels_Headers,0)),NA())</f>
        <v>#N/A</v>
      </c>
    </row>
    <row r="60" spans="2:9" x14ac:dyDescent="0.25">
      <c r="B60" s="102" t="s">
        <v>435</v>
      </c>
      <c r="C60" s="106" t="s">
        <v>419</v>
      </c>
      <c r="D60" s="106" t="s">
        <v>282</v>
      </c>
      <c r="E60" s="4" t="e">
        <f>INDEX(Opti!ResultsTable, MATCH($B60,Opti!Labels_LookupString,0),MATCH(E$32,Opti!Labels_Headers,0))</f>
        <v>#N/A</v>
      </c>
      <c r="F60" s="116" t="s">
        <v>196</v>
      </c>
      <c r="G60" s="117" t="s">
        <v>196</v>
      </c>
      <c r="H60" s="9" t="e">
        <f>IF($E60="Success",INDEX(Opti!ResultsTable, MATCH($B60,Opti!Labels_LookupString,0),MATCH(H$32,Opti!Labels_Headers,0)),NA())</f>
        <v>#N/A</v>
      </c>
      <c r="I60" s="9" t="e">
        <f>IF($E60="Success",INDEX(Opti!ResultsTable, MATCH($B60,Opti!Labels_LookupString,0),MATCH(I$32,Opti!Labels_Headers,0)),NA())</f>
        <v>#N/A</v>
      </c>
    </row>
    <row r="61" spans="2:9" x14ac:dyDescent="0.25">
      <c r="B61" s="102" t="s">
        <v>436</v>
      </c>
      <c r="C61" s="106" t="s">
        <v>420</v>
      </c>
      <c r="D61" s="106" t="s">
        <v>282</v>
      </c>
      <c r="E61" s="4" t="e">
        <f>INDEX(Opti!ResultsTable, MATCH($B61,Opti!Labels_LookupString,0),MATCH(E$32,Opti!Labels_Headers,0))</f>
        <v>#N/A</v>
      </c>
      <c r="F61" s="116" t="s">
        <v>196</v>
      </c>
      <c r="G61" s="117" t="s">
        <v>196</v>
      </c>
      <c r="H61" s="9" t="e">
        <f>IF($E61="Success",INDEX(Opti!ResultsTable, MATCH($B61,Opti!Labels_LookupString,0),MATCH(H$32,Opti!Labels_Headers,0)),NA())</f>
        <v>#N/A</v>
      </c>
      <c r="I61" s="9" t="e">
        <f>IF($E61="Success",INDEX(Opti!ResultsTable, MATCH($B61,Opti!Labels_LookupString,0),MATCH(I$32,Opti!Labels_Headers,0)),NA())</f>
        <v>#N/A</v>
      </c>
    </row>
    <row r="62" spans="2:9" x14ac:dyDescent="0.25">
      <c r="B62" s="102" t="s">
        <v>437</v>
      </c>
      <c r="C62" s="106" t="s">
        <v>421</v>
      </c>
      <c r="D62" s="106" t="s">
        <v>282</v>
      </c>
      <c r="E62" s="4" t="e">
        <f>INDEX(Opti!ResultsTable, MATCH($B62,Opti!Labels_LookupString,0),MATCH(E$32,Opti!Labels_Headers,0))</f>
        <v>#N/A</v>
      </c>
      <c r="F62" s="116" t="s">
        <v>196</v>
      </c>
      <c r="G62" s="117" t="s">
        <v>196</v>
      </c>
      <c r="H62" s="9" t="e">
        <f>IF($E62="Success",INDEX(Opti!ResultsTable, MATCH($B62,Opti!Labels_LookupString,0),MATCH(H$32,Opti!Labels_Headers,0)),NA())</f>
        <v>#N/A</v>
      </c>
      <c r="I62" s="9" t="e">
        <f>IF($E62="Success",INDEX(Opti!ResultsTable, MATCH($B62,Opti!Labels_LookupString,0),MATCH(I$32,Opti!Labels_Headers,0)),NA())</f>
        <v>#N/A</v>
      </c>
    </row>
    <row r="63" spans="2:9" x14ac:dyDescent="0.25">
      <c r="B63" s="102" t="s">
        <v>438</v>
      </c>
      <c r="C63" s="106" t="s">
        <v>422</v>
      </c>
      <c r="D63" s="106" t="s">
        <v>282</v>
      </c>
      <c r="E63" s="4" t="e">
        <f>INDEX(Opti!ResultsTable, MATCH($B63,Opti!Labels_LookupString,0),MATCH(E$32,Opti!Labels_Headers,0))</f>
        <v>#N/A</v>
      </c>
      <c r="F63" s="116" t="s">
        <v>196</v>
      </c>
      <c r="G63" s="117" t="s">
        <v>196</v>
      </c>
      <c r="H63" s="9" t="e">
        <f>IF($E63="Success",INDEX(Opti!ResultsTable, MATCH($B63,Opti!Labels_LookupString,0),MATCH(H$32,Opti!Labels_Headers,0)),NA())</f>
        <v>#N/A</v>
      </c>
      <c r="I63" s="9" t="e">
        <f>IF($E63="Success",INDEX(Opti!ResultsTable, MATCH($B63,Opti!Labels_LookupString,0),MATCH(I$32,Opti!Labels_Headers,0)),NA())</f>
        <v>#N/A</v>
      </c>
    </row>
    <row r="64" spans="2:9" x14ac:dyDescent="0.25">
      <c r="B64" s="102" t="s">
        <v>439</v>
      </c>
      <c r="C64" s="106" t="s">
        <v>423</v>
      </c>
      <c r="D64" s="106" t="s">
        <v>282</v>
      </c>
      <c r="E64" s="4" t="e">
        <f>INDEX(Opti!ResultsTable, MATCH($B64,Opti!Labels_LookupString,0),MATCH(E$32,Opti!Labels_Headers,0))</f>
        <v>#N/A</v>
      </c>
      <c r="F64" s="116" t="s">
        <v>196</v>
      </c>
      <c r="G64" s="117" t="s">
        <v>196</v>
      </c>
      <c r="H64" s="9" t="e">
        <f>IF($E64="Success",INDEX(Opti!ResultsTable, MATCH($B64,Opti!Labels_LookupString,0),MATCH(H$32,Opti!Labels_Headers,0)),NA())</f>
        <v>#N/A</v>
      </c>
      <c r="I64" s="9" t="e">
        <f>IF($E64="Success",INDEX(Opti!ResultsTable, MATCH($B64,Opti!Labels_LookupString,0),MATCH(I$32,Opti!Labels_Headers,0)),NA())</f>
        <v>#N/A</v>
      </c>
    </row>
    <row r="65" spans="2:9" x14ac:dyDescent="0.25">
      <c r="B65" s="102" t="s">
        <v>440</v>
      </c>
      <c r="C65" s="106" t="s">
        <v>366</v>
      </c>
      <c r="D65" s="106" t="s">
        <v>282</v>
      </c>
      <c r="E65" s="4" t="e">
        <f>INDEX(Opti!ResultsTable, MATCH($B65,Opti!Labels_LookupString,0),MATCH(E$32,Opti!Labels_Headers,0))</f>
        <v>#N/A</v>
      </c>
      <c r="F65" s="116" t="s">
        <v>196</v>
      </c>
      <c r="G65" s="117" t="s">
        <v>196</v>
      </c>
      <c r="H65" s="9" t="e">
        <f>IF($E65="Success",INDEX(Opti!ResultsTable, MATCH($B65,Opti!Labels_LookupString,0),MATCH(H$32,Opti!Labels_Headers,0)),NA())</f>
        <v>#N/A</v>
      </c>
      <c r="I65" s="9" t="e">
        <f>IF($E65="Success",INDEX(Opti!ResultsTable, MATCH($B65,Opti!Labels_LookupString,0),MATCH(I$32,Opti!Labels_Headers,0)),NA())</f>
        <v>#N/A</v>
      </c>
    </row>
    <row r="66" spans="2:9" x14ac:dyDescent="0.25">
      <c r="B66" s="102" t="s">
        <v>441</v>
      </c>
      <c r="C66" s="106" t="s">
        <v>424</v>
      </c>
      <c r="D66" s="106" t="s">
        <v>282</v>
      </c>
      <c r="E66" s="4" t="e">
        <f>INDEX(Opti!ResultsTable, MATCH($B66,Opti!Labels_LookupString,0),MATCH(E$32,Opti!Labels_Headers,0))</f>
        <v>#N/A</v>
      </c>
      <c r="F66" s="116" t="s">
        <v>196</v>
      </c>
      <c r="G66" s="117" t="s">
        <v>196</v>
      </c>
      <c r="H66" s="9" t="e">
        <f>IF($E66="Success",INDEX(Opti!ResultsTable, MATCH($B66,Opti!Labels_LookupString,0),MATCH(H$32,Opti!Labels_Headers,0)),NA())</f>
        <v>#N/A</v>
      </c>
      <c r="I66" s="9" t="e">
        <f>IF($E66="Success",INDEX(Opti!ResultsTable, MATCH($B66,Opti!Labels_LookupString,0),MATCH(I$32,Opti!Labels_Headers,0)),NA())</f>
        <v>#N/A</v>
      </c>
    </row>
    <row r="67" spans="2:9" x14ac:dyDescent="0.25">
      <c r="B67" s="102" t="s">
        <v>442</v>
      </c>
      <c r="C67" s="106" t="s">
        <v>425</v>
      </c>
      <c r="D67" s="106" t="s">
        <v>282</v>
      </c>
      <c r="E67" s="4" t="e">
        <f>INDEX(Opti!ResultsTable, MATCH($B67,Opti!Labels_LookupString,0),MATCH(E$32,Opti!Labels_Headers,0))</f>
        <v>#N/A</v>
      </c>
      <c r="F67" s="116" t="s">
        <v>196</v>
      </c>
      <c r="G67" s="117" t="s">
        <v>196</v>
      </c>
      <c r="H67" s="9" t="e">
        <f>IF($E67="Success",INDEX(Opti!ResultsTable, MATCH($B67,Opti!Labels_LookupString,0),MATCH(H$32,Opti!Labels_Headers,0)),NA())</f>
        <v>#N/A</v>
      </c>
      <c r="I67" s="9" t="e">
        <f>IF($E67="Success",INDEX(Opti!ResultsTable, MATCH($B67,Opti!Labels_LookupString,0),MATCH(I$32,Opti!Labels_Headers,0)),NA())</f>
        <v>#N/A</v>
      </c>
    </row>
    <row r="68" spans="2:9" x14ac:dyDescent="0.25">
      <c r="B68" s="102" t="s">
        <v>443</v>
      </c>
      <c r="C68" s="106" t="s">
        <v>426</v>
      </c>
      <c r="D68" s="106" t="s">
        <v>282</v>
      </c>
      <c r="E68" s="4" t="e">
        <f>INDEX(Opti!ResultsTable, MATCH($B68,Opti!Labels_LookupString,0),MATCH(E$32,Opti!Labels_Headers,0))</f>
        <v>#N/A</v>
      </c>
      <c r="F68" s="116" t="s">
        <v>196</v>
      </c>
      <c r="G68" s="117" t="s">
        <v>196</v>
      </c>
      <c r="H68" s="9" t="e">
        <f>IF($E68="Success",INDEX(Opti!ResultsTable, MATCH($B68,Opti!Labels_LookupString,0),MATCH(H$32,Opti!Labels_Headers,0)),NA())</f>
        <v>#N/A</v>
      </c>
      <c r="I68" s="9" t="e">
        <f>IF($E68="Success",INDEX(Opti!ResultsTable, MATCH($B68,Opti!Labels_LookupString,0),MATCH(I$32,Opti!Labels_Headers,0)),NA())</f>
        <v>#N/A</v>
      </c>
    </row>
    <row r="69" spans="2:9" x14ac:dyDescent="0.25">
      <c r="B69" s="102" t="s">
        <v>444</v>
      </c>
      <c r="C69" s="106" t="s">
        <v>427</v>
      </c>
      <c r="D69" s="106" t="s">
        <v>282</v>
      </c>
      <c r="E69" s="4" t="e">
        <f>INDEX(Opti!ResultsTable, MATCH($B69,Opti!Labels_LookupString,0),MATCH(E$32,Opti!Labels_Headers,0))</f>
        <v>#N/A</v>
      </c>
      <c r="F69" s="116" t="s">
        <v>196</v>
      </c>
      <c r="G69" s="117" t="s">
        <v>196</v>
      </c>
      <c r="H69" s="9" t="e">
        <f>IF($E69="Success",INDEX(Opti!ResultsTable, MATCH($B69,Opti!Labels_LookupString,0),MATCH(H$32,Opti!Labels_Headers,0)),NA())</f>
        <v>#N/A</v>
      </c>
      <c r="I69" s="9" t="e">
        <f>IF($E69="Success",INDEX(Opti!ResultsTable, MATCH($B69,Opti!Labels_LookupString,0),MATCH(I$32,Opti!Labels_Headers,0)),NA())</f>
        <v>#N/A</v>
      </c>
    </row>
    <row r="70" spans="2:9" x14ac:dyDescent="0.25">
      <c r="B70" s="102" t="s">
        <v>445</v>
      </c>
      <c r="C70" s="106" t="s">
        <v>428</v>
      </c>
      <c r="D70" s="106" t="s">
        <v>282</v>
      </c>
      <c r="E70" s="4" t="e">
        <f>INDEX(Opti!ResultsTable, MATCH($B70,Opti!Labels_LookupString,0),MATCH(E$32,Opti!Labels_Headers,0))</f>
        <v>#N/A</v>
      </c>
      <c r="F70" s="116" t="s">
        <v>196</v>
      </c>
      <c r="G70" s="117" t="s">
        <v>196</v>
      </c>
      <c r="H70" s="9" t="e">
        <f>IF($E70="Success",INDEX(Opti!ResultsTable, MATCH($B70,Opti!Labels_LookupString,0),MATCH(H$32,Opti!Labels_Headers,0)),NA())</f>
        <v>#N/A</v>
      </c>
      <c r="I70" s="9" t="e">
        <f>IF($E70="Success",INDEX(Opti!ResultsTable, MATCH($B70,Opti!Labels_LookupString,0),MATCH(I$32,Opti!Labels_Headers,0)),NA())</f>
        <v>#N/A</v>
      </c>
    </row>
    <row r="71" spans="2:9" x14ac:dyDescent="0.25">
      <c r="B71" s="102" t="s">
        <v>446</v>
      </c>
      <c r="C71" s="106" t="s">
        <v>367</v>
      </c>
      <c r="D71" s="106" t="s">
        <v>282</v>
      </c>
      <c r="E71" s="4" t="e">
        <f>INDEX(Opti!ResultsTable, MATCH($B71,Opti!Labels_LookupString,0),MATCH(E$32,Opti!Labels_Headers,0))</f>
        <v>#N/A</v>
      </c>
      <c r="F71" s="116" t="s">
        <v>196</v>
      </c>
      <c r="G71" s="117" t="s">
        <v>196</v>
      </c>
      <c r="H71" s="9" t="e">
        <f>IF($E71="Success",INDEX(Opti!ResultsTable, MATCH($B71,Opti!Labels_LookupString,0),MATCH(H$32,Opti!Labels_Headers,0)),NA())</f>
        <v>#N/A</v>
      </c>
      <c r="I71" s="9" t="e">
        <f>IF($E71="Success",INDEX(Opti!ResultsTable, MATCH($B71,Opti!Labels_LookupString,0),MATCH(I$32,Opti!Labels_Headers,0)),NA())</f>
        <v>#N/A</v>
      </c>
    </row>
    <row r="72" spans="2:9" x14ac:dyDescent="0.25">
      <c r="B72" s="102" t="s">
        <v>447</v>
      </c>
      <c r="C72" s="106" t="s">
        <v>368</v>
      </c>
      <c r="D72" s="106" t="s">
        <v>282</v>
      </c>
      <c r="E72" s="4" t="s">
        <v>408</v>
      </c>
      <c r="F72" s="116" t="s">
        <v>196</v>
      </c>
      <c r="G72" s="117" t="s">
        <v>196</v>
      </c>
      <c r="H72" s="9" t="e">
        <f>IF($E72="Success",INDEX(Opti!ResultsTable, MATCH($B72,Opti!Labels_LookupString,0),MATCH(H$32,Opti!Labels_Headers,0)),NA())</f>
        <v>#N/A</v>
      </c>
      <c r="I72" s="9" t="e">
        <f>IF($E72="Success",INDEX(Opti!ResultsTable, MATCH($B72,Opti!Labels_LookupString,0),MATCH(I$32,Opti!Labels_Headers,0)),NA())</f>
        <v>#N/A</v>
      </c>
    </row>
    <row r="73" spans="2:9" x14ac:dyDescent="0.25">
      <c r="B73" s="102" t="s">
        <v>448</v>
      </c>
      <c r="C73" s="106" t="s">
        <v>369</v>
      </c>
      <c r="D73" s="106" t="s">
        <v>282</v>
      </c>
      <c r="E73" s="4" t="s">
        <v>408</v>
      </c>
      <c r="F73" s="116" t="s">
        <v>196</v>
      </c>
      <c r="G73" s="117" t="s">
        <v>196</v>
      </c>
      <c r="H73" s="9" t="e">
        <f>IF($E73="Success",INDEX(Opti!ResultsTable, MATCH($B73,Opti!Labels_LookupString,0),MATCH(H$32,Opti!Labels_Headers,0)),NA())</f>
        <v>#N/A</v>
      </c>
      <c r="I73" s="9" t="e">
        <f>IF($E73="Success",INDEX(Opti!ResultsTable, MATCH($B73,Opti!Labels_LookupString,0),MATCH(I$32,Opti!Labels_Headers,0)),NA())</f>
        <v>#N/A</v>
      </c>
    </row>
    <row r="74" spans="2:9" x14ac:dyDescent="0.25">
      <c r="B74" s="102" t="s">
        <v>449</v>
      </c>
      <c r="C74" s="106" t="s">
        <v>370</v>
      </c>
      <c r="D74" s="106" t="s">
        <v>282</v>
      </c>
      <c r="E74" s="4" t="s">
        <v>408</v>
      </c>
      <c r="F74" s="116" t="s">
        <v>196</v>
      </c>
      <c r="G74" s="117" t="s">
        <v>196</v>
      </c>
      <c r="H74" s="9" t="e">
        <f>IF($E74="Success",INDEX(Opti!ResultsTable, MATCH($B74,Opti!Labels_LookupString,0),MATCH(H$32,Opti!Labels_Headers,0)),NA())</f>
        <v>#N/A</v>
      </c>
      <c r="I74" s="9" t="e">
        <f>IF($E74="Success",INDEX(Opti!ResultsTable, MATCH($B74,Opti!Labels_LookupString,0),MATCH(I$32,Opti!Labels_Headers,0)),NA())</f>
        <v>#N/A</v>
      </c>
    </row>
    <row r="75" spans="2:9" x14ac:dyDescent="0.25">
      <c r="B75" s="102" t="s">
        <v>450</v>
      </c>
      <c r="C75" s="106" t="s">
        <v>371</v>
      </c>
      <c r="D75" s="106" t="s">
        <v>282</v>
      </c>
      <c r="E75" s="4" t="s">
        <v>408</v>
      </c>
      <c r="F75" s="116" t="s">
        <v>196</v>
      </c>
      <c r="G75" s="117" t="s">
        <v>196</v>
      </c>
      <c r="H75" s="9" t="e">
        <f>IF($E75="Success",INDEX(Opti!ResultsTable, MATCH($B75,Opti!Labels_LookupString,0),MATCH(H$32,Opti!Labels_Headers,0)),NA())</f>
        <v>#N/A</v>
      </c>
      <c r="I75" s="9" t="e">
        <f>IF($E75="Success",INDEX(Opti!ResultsTable, MATCH($B75,Opti!Labels_LookupString,0),MATCH(I$32,Opti!Labels_Headers,0)),NA())</f>
        <v>#N/A</v>
      </c>
    </row>
    <row r="76" spans="2:9" x14ac:dyDescent="0.25">
      <c r="B76" s="102" t="s">
        <v>451</v>
      </c>
      <c r="C76" s="106" t="s">
        <v>372</v>
      </c>
      <c r="D76" s="106" t="s">
        <v>282</v>
      </c>
      <c r="E76" s="4" t="e">
        <f>INDEX(Opti!ResultsTable, MATCH($B76,Opti!Labels_LookupString,0),MATCH(E$32,Opti!Labels_Headers,0))</f>
        <v>#N/A</v>
      </c>
      <c r="F76" s="116" t="s">
        <v>196</v>
      </c>
      <c r="G76" s="117" t="s">
        <v>196</v>
      </c>
      <c r="H76" s="9" t="e">
        <f>IF($E76="Success",INDEX(Opti!ResultsTable, MATCH($B76,Opti!Labels_LookupString,0),MATCH(H$32,Opti!Labels_Headers,0)),NA())</f>
        <v>#N/A</v>
      </c>
      <c r="I76" s="9" t="e">
        <f>IF($E76="Success",INDEX(Opti!ResultsTable, MATCH($B76,Opti!Labels_LookupString,0),MATCH(I$32,Opti!Labels_Headers,0)),NA())</f>
        <v>#N/A</v>
      </c>
    </row>
    <row r="77" spans="2:9" x14ac:dyDescent="0.25">
      <c r="B77" s="102" t="s">
        <v>452</v>
      </c>
      <c r="C77" s="106" t="s">
        <v>375</v>
      </c>
      <c r="D77" s="106" t="s">
        <v>282</v>
      </c>
      <c r="E77" s="4" t="e">
        <f>INDEX(Opti!ResultsTable, MATCH($B77,Opti!Labels_LookupString,0),MATCH(E$32,Opti!Labels_Headers,0))</f>
        <v>#N/A</v>
      </c>
      <c r="F77" s="116" t="s">
        <v>196</v>
      </c>
      <c r="G77" s="117" t="s">
        <v>196</v>
      </c>
      <c r="H77" s="9" t="e">
        <f>IF($E77="Success",INDEX(Opti!ResultsTable, MATCH($B77,Opti!Labels_LookupString,0),MATCH(H$32,Opti!Labels_Headers,0)),NA())</f>
        <v>#N/A</v>
      </c>
      <c r="I77" s="9" t="e">
        <f>IF($E77="Success",INDEX(Opti!ResultsTable, MATCH($B77,Opti!Labels_LookupString,0),MATCH(I$32,Opti!Labels_Headers,0)),NA())</f>
        <v>#N/A</v>
      </c>
    </row>
    <row r="78" spans="2:9" x14ac:dyDescent="0.25">
      <c r="B78" s="102" t="s">
        <v>453</v>
      </c>
      <c r="C78" s="106" t="s">
        <v>376</v>
      </c>
      <c r="D78" s="106" t="s">
        <v>282</v>
      </c>
      <c r="E78" s="4" t="e">
        <f>INDEX(Opti!ResultsTable, MATCH($B78,Opti!Labels_LookupString,0),MATCH(E$32,Opti!Labels_Headers,0))</f>
        <v>#N/A</v>
      </c>
      <c r="F78" s="116" t="s">
        <v>196</v>
      </c>
      <c r="G78" s="117" t="s">
        <v>196</v>
      </c>
      <c r="H78" s="9" t="e">
        <f>IF($E78="Success",INDEX(Opti!ResultsTable, MATCH($B78,Opti!Labels_LookupString,0),MATCH(H$32,Opti!Labels_Headers,0)),NA())</f>
        <v>#N/A</v>
      </c>
      <c r="I78" s="9" t="e">
        <f>IF($E78="Success",INDEX(Opti!ResultsTable, MATCH($B78,Opti!Labels_LookupString,0),MATCH(I$32,Opti!Labels_Headers,0)),NA())</f>
        <v>#N/A</v>
      </c>
    </row>
    <row r="79" spans="2:9" x14ac:dyDescent="0.25">
      <c r="B79" s="102" t="s">
        <v>454</v>
      </c>
      <c r="C79" s="106" t="s">
        <v>377</v>
      </c>
      <c r="D79" s="106" t="s">
        <v>282</v>
      </c>
      <c r="E79" s="4" t="e">
        <f>INDEX(Opti!ResultsTable, MATCH($B79,Opti!Labels_LookupString,0),MATCH(E$32,Opti!Labels_Headers,0))</f>
        <v>#N/A</v>
      </c>
      <c r="F79" s="116" t="s">
        <v>196</v>
      </c>
      <c r="G79" s="117" t="s">
        <v>196</v>
      </c>
      <c r="H79" s="9" t="e">
        <f>IF($E79="Success",INDEX(Opti!ResultsTable, MATCH($B79,Opti!Labels_LookupString,0),MATCH(H$32,Opti!Labels_Headers,0)),NA())</f>
        <v>#N/A</v>
      </c>
      <c r="I79" s="9" t="e">
        <f>IF($E79="Success",INDEX(Opti!ResultsTable, MATCH($B79,Opti!Labels_LookupString,0),MATCH(I$32,Opti!Labels_Headers,0)),NA())</f>
        <v>#N/A</v>
      </c>
    </row>
    <row r="80" spans="2:9" x14ac:dyDescent="0.25">
      <c r="B80" s="102" t="s">
        <v>455</v>
      </c>
      <c r="C80" s="106" t="s">
        <v>378</v>
      </c>
      <c r="D80" s="106" t="s">
        <v>282</v>
      </c>
      <c r="E80" s="4" t="e">
        <f>INDEX(Opti!ResultsTable, MATCH($B80,Opti!Labels_LookupString,0),MATCH(E$32,Opti!Labels_Headers,0))</f>
        <v>#N/A</v>
      </c>
      <c r="F80" s="116" t="s">
        <v>196</v>
      </c>
      <c r="G80" s="117" t="s">
        <v>196</v>
      </c>
      <c r="H80" s="9" t="e">
        <f>IF($E80="Success",INDEX(Opti!ResultsTable, MATCH($B80,Opti!Labels_LookupString,0),MATCH(H$32,Opti!Labels_Headers,0)),NA())</f>
        <v>#N/A</v>
      </c>
      <c r="I80" s="9" t="e">
        <f>IF($E80="Success",INDEX(Opti!ResultsTable, MATCH($B80,Opti!Labels_LookupString,0),MATCH(I$32,Opti!Labels_Headers,0)),NA())</f>
        <v>#N/A</v>
      </c>
    </row>
    <row r="81" spans="2:9" x14ac:dyDescent="0.25">
      <c r="B81" s="102" t="s">
        <v>456</v>
      </c>
      <c r="C81" s="106" t="s">
        <v>429</v>
      </c>
      <c r="D81" s="106" t="s">
        <v>282</v>
      </c>
      <c r="E81" s="4" t="e">
        <f>INDEX(Opti!ResultsTable, MATCH($B81,Opti!Labels_LookupString,0),MATCH(E$32,Opti!Labels_Headers,0))</f>
        <v>#N/A</v>
      </c>
      <c r="F81" s="116" t="s">
        <v>196</v>
      </c>
      <c r="G81" s="117" t="s">
        <v>196</v>
      </c>
      <c r="H81" s="9" t="e">
        <f>IF($E81="Success",INDEX(Opti!ResultsTable, MATCH($B81,Opti!Labels_LookupString,0),MATCH(H$32,Opti!Labels_Headers,0)),NA())</f>
        <v>#N/A</v>
      </c>
      <c r="I81" s="9" t="e">
        <f>IF($E81="Success",INDEX(Opti!ResultsTable, MATCH($B81,Opti!Labels_LookupString,0),MATCH(I$32,Opti!Labels_Headers,0)),NA())</f>
        <v>#N/A</v>
      </c>
    </row>
    <row r="82" spans="2:9" x14ac:dyDescent="0.25">
      <c r="B82" s="102" t="s">
        <v>457</v>
      </c>
      <c r="C82" s="106" t="s">
        <v>458</v>
      </c>
      <c r="D82" s="106" t="s">
        <v>282</v>
      </c>
      <c r="E82" s="4" t="e">
        <f>INDEX(Opti!ResultsTable, MATCH($B82,Opti!Labels_LookupString,0),MATCH(E$32,Opti!Labels_Headers,0))</f>
        <v>#N/A</v>
      </c>
      <c r="F82" s="116" t="s">
        <v>196</v>
      </c>
      <c r="G82" s="117" t="s">
        <v>196</v>
      </c>
      <c r="H82" s="9" t="e">
        <f>IF($E82="Success",INDEX(Opti!ResultsTable, MATCH($B82,Opti!Labels_LookupString,0),MATCH(H$32,Opti!Labels_Headers,0)),NA())</f>
        <v>#N/A</v>
      </c>
      <c r="I82" s="9" t="e">
        <f>IF($E82="Success",INDEX(Opti!ResultsTable, MATCH($B82,Opti!Labels_LookupString,0),MATCH(I$32,Opti!Labels_Headers,0)),NA())</f>
        <v>#N/A</v>
      </c>
    </row>
    <row r="83" spans="2:9" x14ac:dyDescent="0.25">
      <c r="B83" s="102" t="s">
        <v>459</v>
      </c>
      <c r="C83" s="106" t="s">
        <v>460</v>
      </c>
      <c r="D83" s="106" t="s">
        <v>282</v>
      </c>
      <c r="E83" s="4" t="e">
        <f>INDEX(Opti!ResultsTable, MATCH($B83,Opti!Labels_LookupString,0),MATCH(E$32,Opti!Labels_Headers,0))</f>
        <v>#N/A</v>
      </c>
      <c r="F83" s="116" t="s">
        <v>196</v>
      </c>
      <c r="G83" s="117" t="s">
        <v>196</v>
      </c>
      <c r="H83" s="9" t="e">
        <f>IF($E83="Success",INDEX(Opti!ResultsTable, MATCH($B83,Opti!Labels_LookupString,0),MATCH(H$32,Opti!Labels_Headers,0)),NA())</f>
        <v>#N/A</v>
      </c>
      <c r="I83" s="9" t="e">
        <f>IF($E83="Success",INDEX(Opti!ResultsTable, MATCH($B83,Opti!Labels_LookupString,0),MATCH(I$32,Opti!Labels_Headers,0)),NA())</f>
        <v>#N/A</v>
      </c>
    </row>
    <row r="84" spans="2:9" x14ac:dyDescent="0.25">
      <c r="B84" s="102" t="s">
        <v>461</v>
      </c>
      <c r="C84" s="106" t="s">
        <v>462</v>
      </c>
      <c r="D84" s="106" t="s">
        <v>282</v>
      </c>
      <c r="E84" s="4" t="e">
        <f>INDEX(Opti!ResultsTable, MATCH($B84,Opti!Labels_LookupString,0),MATCH(E$32,Opti!Labels_Headers,0))</f>
        <v>#N/A</v>
      </c>
      <c r="F84" s="116" t="s">
        <v>196</v>
      </c>
      <c r="G84" s="117" t="s">
        <v>196</v>
      </c>
      <c r="H84" s="9" t="e">
        <f>IF($E84="Success",INDEX(Opti!ResultsTable, MATCH($B84,Opti!Labels_LookupString,0),MATCH(H$32,Opti!Labels_Headers,0)),NA())</f>
        <v>#N/A</v>
      </c>
      <c r="I84" s="9" t="e">
        <f>IF($E84="Success",INDEX(Opti!ResultsTable, MATCH($B84,Opti!Labels_LookupString,0),MATCH(I$32,Opti!Labels_Headers,0)),NA())</f>
        <v>#N/A</v>
      </c>
    </row>
    <row r="85" spans="2:9" x14ac:dyDescent="0.25">
      <c r="B85" s="102" t="s">
        <v>463</v>
      </c>
      <c r="C85" s="106" t="s">
        <v>464</v>
      </c>
      <c r="D85" s="106" t="s">
        <v>282</v>
      </c>
      <c r="E85" s="4" t="e">
        <f>INDEX(Opti!ResultsTable, MATCH($B85,Opti!Labels_LookupString,0),MATCH(E$32,Opti!Labels_Headers,0))</f>
        <v>#N/A</v>
      </c>
      <c r="F85" s="116" t="s">
        <v>196</v>
      </c>
      <c r="G85" s="117" t="s">
        <v>196</v>
      </c>
      <c r="H85" s="9" t="e">
        <f>IF($E85="Success",INDEX(Opti!ResultsTable, MATCH($B85,Opti!Labels_LookupString,0),MATCH(H$32,Opti!Labels_Headers,0)),NA())</f>
        <v>#N/A</v>
      </c>
      <c r="I85" s="9" t="e">
        <f>IF($E85="Success",INDEX(Opti!ResultsTable, MATCH($B85,Opti!Labels_LookupString,0),MATCH(I$32,Opti!Labels_Headers,0)),NA())</f>
        <v>#N/A</v>
      </c>
    </row>
    <row r="86" spans="2:9" x14ac:dyDescent="0.25">
      <c r="B86" s="102" t="s">
        <v>465</v>
      </c>
      <c r="C86" s="106" t="s">
        <v>379</v>
      </c>
      <c r="D86" s="106" t="s">
        <v>282</v>
      </c>
      <c r="E86" s="4" t="e">
        <f>INDEX(Opti!ResultsTable, MATCH($B86,Opti!Labels_LookupString,0),MATCH(E$32,Opti!Labels_Headers,0))</f>
        <v>#N/A</v>
      </c>
      <c r="F86" s="116" t="s">
        <v>196</v>
      </c>
      <c r="G86" s="117" t="s">
        <v>196</v>
      </c>
      <c r="H86" s="9" t="e">
        <f>IF($E86="Success",INDEX(Opti!ResultsTable, MATCH($B86,Opti!Labels_LookupString,0),MATCH(H$32,Opti!Labels_Headers,0)),NA())</f>
        <v>#N/A</v>
      </c>
      <c r="I86" s="9" t="e">
        <f>IF($E86="Success",INDEX(Opti!ResultsTable, MATCH($B86,Opti!Labels_LookupString,0),MATCH(I$32,Opti!Labels_Headers,0)),NA())</f>
        <v>#N/A</v>
      </c>
    </row>
    <row r="87" spans="2:9" x14ac:dyDescent="0.25">
      <c r="B87" s="102" t="s">
        <v>466</v>
      </c>
      <c r="C87" s="106" t="s">
        <v>467</v>
      </c>
      <c r="D87" s="106" t="s">
        <v>282</v>
      </c>
      <c r="E87" s="4" t="e">
        <f>INDEX(Opti!ResultsTable, MATCH($B87,Opti!Labels_LookupString,0),MATCH(E$32,Opti!Labels_Headers,0))</f>
        <v>#N/A</v>
      </c>
      <c r="F87" s="116" t="s">
        <v>196</v>
      </c>
      <c r="G87" s="117" t="s">
        <v>196</v>
      </c>
      <c r="H87" s="9" t="e">
        <f>IF($E87="Success",INDEX(Opti!ResultsTable, MATCH($B87,Opti!Labels_LookupString,0),MATCH(H$32,Opti!Labels_Headers,0)),NA())</f>
        <v>#N/A</v>
      </c>
      <c r="I87" s="9" t="e">
        <f>IF($E87="Success",INDEX(Opti!ResultsTable, MATCH($B87,Opti!Labels_LookupString,0),MATCH(I$32,Opti!Labels_Headers,0)),NA())</f>
        <v>#N/A</v>
      </c>
    </row>
    <row r="88" spans="2:9" x14ac:dyDescent="0.25">
      <c r="B88" s="102" t="s">
        <v>468</v>
      </c>
      <c r="C88" s="106" t="s">
        <v>469</v>
      </c>
      <c r="D88" s="106" t="s">
        <v>282</v>
      </c>
      <c r="E88" s="4" t="e">
        <f>INDEX(Opti!ResultsTable, MATCH($B88,Opti!Labels_LookupString,0),MATCH(E$32,Opti!Labels_Headers,0))</f>
        <v>#N/A</v>
      </c>
      <c r="F88" s="116" t="s">
        <v>196</v>
      </c>
      <c r="G88" s="117" t="s">
        <v>196</v>
      </c>
      <c r="H88" s="9" t="e">
        <f>IF($E88="Success",INDEX(Opti!ResultsTable, MATCH($B88,Opti!Labels_LookupString,0),MATCH(H$32,Opti!Labels_Headers,0)),NA())</f>
        <v>#N/A</v>
      </c>
      <c r="I88" s="9" t="e">
        <f>IF($E88="Success",INDEX(Opti!ResultsTable, MATCH($B88,Opti!Labels_LookupString,0),MATCH(I$32,Opti!Labels_Headers,0)),NA())</f>
        <v>#N/A</v>
      </c>
    </row>
    <row r="89" spans="2:9" x14ac:dyDescent="0.25">
      <c r="B89" s="102" t="s">
        <v>470</v>
      </c>
      <c r="C89" s="106" t="s">
        <v>471</v>
      </c>
      <c r="D89" s="106" t="s">
        <v>282</v>
      </c>
      <c r="E89" s="4" t="e">
        <f>INDEX(Opti!ResultsTable, MATCH($B89,Opti!Labels_LookupString,0),MATCH(E$32,Opti!Labels_Headers,0))</f>
        <v>#N/A</v>
      </c>
      <c r="F89" s="116" t="s">
        <v>196</v>
      </c>
      <c r="G89" s="117" t="s">
        <v>196</v>
      </c>
      <c r="H89" s="9" t="e">
        <f>IF($E89="Success",INDEX(Opti!ResultsTable, MATCH($B89,Opti!Labels_LookupString,0),MATCH(H$32,Opti!Labels_Headers,0)),NA())</f>
        <v>#N/A</v>
      </c>
      <c r="I89" s="9" t="e">
        <f>IF($E89="Success",INDEX(Opti!ResultsTable, MATCH($B89,Opti!Labels_LookupString,0),MATCH(I$32,Opti!Labels_Headers,0)),NA())</f>
        <v>#N/A</v>
      </c>
    </row>
    <row r="90" spans="2:9" x14ac:dyDescent="0.25">
      <c r="B90" s="102" t="s">
        <v>472</v>
      </c>
      <c r="C90" s="106" t="s">
        <v>473</v>
      </c>
      <c r="D90" s="106" t="s">
        <v>282</v>
      </c>
      <c r="E90" s="4" t="e">
        <f>INDEX(Opti!ResultsTable, MATCH($B90,Opti!Labels_LookupString,0),MATCH(E$32,Opti!Labels_Headers,0))</f>
        <v>#N/A</v>
      </c>
      <c r="F90" s="116" t="s">
        <v>196</v>
      </c>
      <c r="G90" s="117" t="s">
        <v>196</v>
      </c>
      <c r="H90" s="9" t="e">
        <f>IF($E90="Success",INDEX(Opti!ResultsTable, MATCH($B90,Opti!Labels_LookupString,0),MATCH(H$32,Opti!Labels_Headers,0)),NA())</f>
        <v>#N/A</v>
      </c>
      <c r="I90" s="9" t="e">
        <f>IF($E90="Success",INDEX(Opti!ResultsTable, MATCH($B90,Opti!Labels_LookupString,0),MATCH(I$32,Opti!Labels_Headers,0)),NA())</f>
        <v>#N/A</v>
      </c>
    </row>
    <row r="91" spans="2:9" x14ac:dyDescent="0.25">
      <c r="B91" s="102" t="s">
        <v>474</v>
      </c>
      <c r="C91" s="106" t="s">
        <v>475</v>
      </c>
      <c r="D91" s="106" t="s">
        <v>282</v>
      </c>
      <c r="E91" s="4" t="e">
        <f>INDEX(Opti!ResultsTable, MATCH($B91,Opti!Labels_LookupString,0),MATCH(E$32,Opti!Labels_Headers,0))</f>
        <v>#N/A</v>
      </c>
      <c r="F91" s="116" t="s">
        <v>196</v>
      </c>
      <c r="G91" s="117" t="s">
        <v>196</v>
      </c>
      <c r="H91" s="9" t="e">
        <f>IF($E91="Success",INDEX(Opti!ResultsTable, MATCH($B91,Opti!Labels_LookupString,0),MATCH(H$32,Opti!Labels_Headers,0)),NA())</f>
        <v>#N/A</v>
      </c>
      <c r="I91" s="9" t="e">
        <f>IF($E91="Success",INDEX(Opti!ResultsTable, MATCH($B91,Opti!Labels_LookupString,0),MATCH(I$32,Opti!Labels_Headers,0)),NA())</f>
        <v>#N/A</v>
      </c>
    </row>
    <row r="92" spans="2:9" x14ac:dyDescent="0.25">
      <c r="B92" s="102" t="s">
        <v>476</v>
      </c>
      <c r="C92" s="106" t="s">
        <v>380</v>
      </c>
      <c r="D92" s="106" t="s">
        <v>282</v>
      </c>
      <c r="E92" s="4" t="e">
        <f>INDEX(Opti!ResultsTable, MATCH($B92,Opti!Labels_LookupString,0),MATCH(E$32,Opti!Labels_Headers,0))</f>
        <v>#N/A</v>
      </c>
      <c r="F92" s="116" t="s">
        <v>196</v>
      </c>
      <c r="G92" s="117" t="s">
        <v>196</v>
      </c>
      <c r="H92" s="9" t="e">
        <f>IF($E92="Success",INDEX(Opti!ResultsTable, MATCH($B92,Opti!Labels_LookupString,0),MATCH(H$32,Opti!Labels_Headers,0)),NA())</f>
        <v>#N/A</v>
      </c>
      <c r="I92" s="9" t="e">
        <f>IF($E92="Success",INDEX(Opti!ResultsTable, MATCH($B92,Opti!Labels_LookupString,0),MATCH(I$32,Opti!Labels_Headers,0)),NA())</f>
        <v>#N/A</v>
      </c>
    </row>
    <row r="93" spans="2:9" x14ac:dyDescent="0.25">
      <c r="B93" s="102" t="s">
        <v>477</v>
      </c>
      <c r="C93" s="106" t="s">
        <v>381</v>
      </c>
      <c r="D93" s="106" t="s">
        <v>282</v>
      </c>
      <c r="E93" s="4" t="e">
        <f>INDEX(Opti!ResultsTable, MATCH($B93,Opti!Labels_LookupString,0),MATCH(E$32,Opti!Labels_Headers,0))</f>
        <v>#N/A</v>
      </c>
      <c r="F93" s="116" t="s">
        <v>196</v>
      </c>
      <c r="G93" s="117" t="s">
        <v>196</v>
      </c>
      <c r="H93" s="9" t="e">
        <f>IF($E93="Success",INDEX(Opti!ResultsTable, MATCH($B93,Opti!Labels_LookupString,0),MATCH(H$32,Opti!Labels_Headers,0)),NA())</f>
        <v>#N/A</v>
      </c>
      <c r="I93" s="9" t="e">
        <f>IF($E93="Success",INDEX(Opti!ResultsTable, MATCH($B93,Opti!Labels_LookupString,0),MATCH(I$32,Opti!Labels_Headers,0)),NA())</f>
        <v>#N/A</v>
      </c>
    </row>
    <row r="94" spans="2:9" x14ac:dyDescent="0.25">
      <c r="B94" s="102" t="s">
        <v>478</v>
      </c>
      <c r="C94" s="106" t="s">
        <v>382</v>
      </c>
      <c r="D94" s="106" t="s">
        <v>282</v>
      </c>
      <c r="E94" s="4" t="e">
        <f>INDEX(Opti!ResultsTable, MATCH($B94,Opti!Labels_LookupString,0),MATCH(E$32,Opti!Labels_Headers,0))</f>
        <v>#N/A</v>
      </c>
      <c r="F94" s="116" t="s">
        <v>196</v>
      </c>
      <c r="G94" s="117" t="s">
        <v>196</v>
      </c>
      <c r="H94" s="9" t="e">
        <f>IF($E94="Success",INDEX(Opti!ResultsTable, MATCH($B94,Opti!Labels_LookupString,0),MATCH(H$32,Opti!Labels_Headers,0)),NA())</f>
        <v>#N/A</v>
      </c>
      <c r="I94" s="9" t="e">
        <f>IF($E94="Success",INDEX(Opti!ResultsTable, MATCH($B94,Opti!Labels_LookupString,0),MATCH(I$32,Opti!Labels_Headers,0)),NA())</f>
        <v>#N/A</v>
      </c>
    </row>
    <row r="95" spans="2:9" x14ac:dyDescent="0.25">
      <c r="B95" s="102" t="s">
        <v>479</v>
      </c>
      <c r="C95" s="106" t="s">
        <v>383</v>
      </c>
      <c r="D95" s="106" t="s">
        <v>282</v>
      </c>
      <c r="E95" s="4" t="e">
        <f>INDEX(Opti!ResultsTable, MATCH($B95,Opti!Labels_LookupString,0),MATCH(E$32,Opti!Labels_Headers,0))</f>
        <v>#N/A</v>
      </c>
      <c r="F95" s="116" t="s">
        <v>196</v>
      </c>
      <c r="G95" s="117" t="s">
        <v>196</v>
      </c>
      <c r="H95" s="9" t="e">
        <f>IF($E95="Success",INDEX(Opti!ResultsTable, MATCH($B95,Opti!Labels_LookupString,0),MATCH(H$32,Opti!Labels_Headers,0)),NA())</f>
        <v>#N/A</v>
      </c>
      <c r="I95" s="9" t="e">
        <f>IF($E95="Success",INDEX(Opti!ResultsTable, MATCH($B95,Opti!Labels_LookupString,0),MATCH(I$32,Opti!Labels_Headers,0)),NA())</f>
        <v>#N/A</v>
      </c>
    </row>
    <row r="96" spans="2:9" x14ac:dyDescent="0.25">
      <c r="B96" s="102" t="s">
        <v>480</v>
      </c>
      <c r="C96" s="106" t="s">
        <v>384</v>
      </c>
      <c r="D96" s="106" t="s">
        <v>282</v>
      </c>
      <c r="E96" s="4" t="e">
        <f>INDEX(Opti!ResultsTable, MATCH($B96,Opti!Labels_LookupString,0),MATCH(E$32,Opti!Labels_Headers,0))</f>
        <v>#N/A</v>
      </c>
      <c r="F96" s="116" t="s">
        <v>196</v>
      </c>
      <c r="G96" s="117" t="s">
        <v>196</v>
      </c>
      <c r="H96" s="9" t="e">
        <f>IF($E96="Success",INDEX(Opti!ResultsTable, MATCH($B96,Opti!Labels_LookupString,0),MATCH(H$32,Opti!Labels_Headers,0)),NA())</f>
        <v>#N/A</v>
      </c>
      <c r="I96" s="9" t="e">
        <f>IF($E96="Success",INDEX(Opti!ResultsTable, MATCH($B96,Opti!Labels_LookupString,0),MATCH(I$32,Opti!Labels_Headers,0)),NA())</f>
        <v>#N/A</v>
      </c>
    </row>
    <row r="97" spans="2:9" x14ac:dyDescent="0.25">
      <c r="B97" s="102" t="s">
        <v>481</v>
      </c>
      <c r="C97" s="106" t="s">
        <v>385</v>
      </c>
      <c r="D97" s="106" t="s">
        <v>282</v>
      </c>
      <c r="E97" s="4" t="e">
        <f>INDEX(Opti!ResultsTable, MATCH($B97,Opti!Labels_LookupString,0),MATCH(E$32,Opti!Labels_Headers,0))</f>
        <v>#N/A</v>
      </c>
      <c r="F97" s="116" t="s">
        <v>196</v>
      </c>
      <c r="G97" s="117" t="s">
        <v>196</v>
      </c>
      <c r="H97" s="9" t="e">
        <f>IF($E97="Success",INDEX(Opti!ResultsTable, MATCH($B97,Opti!Labels_LookupString,0),MATCH(H$32,Opti!Labels_Headers,0)),NA())</f>
        <v>#N/A</v>
      </c>
      <c r="I97" s="9" t="e">
        <f>IF($E97="Success",INDEX(Opti!ResultsTable, MATCH($B97,Opti!Labels_LookupString,0),MATCH(I$32,Opti!Labels_Headers,0)),NA())</f>
        <v>#N/A</v>
      </c>
    </row>
    <row r="98" spans="2:9" x14ac:dyDescent="0.25">
      <c r="B98" s="102" t="s">
        <v>482</v>
      </c>
      <c r="C98" s="106" t="s">
        <v>386</v>
      </c>
      <c r="D98" s="106" t="s">
        <v>282</v>
      </c>
      <c r="E98" s="4" t="e">
        <f>INDEX(Opti!ResultsTable, MATCH($B98,Opti!Labels_LookupString,0),MATCH(E$32,Opti!Labels_Headers,0))</f>
        <v>#N/A</v>
      </c>
      <c r="F98" s="116" t="s">
        <v>196</v>
      </c>
      <c r="G98" s="117" t="s">
        <v>196</v>
      </c>
      <c r="H98" s="9" t="e">
        <f>IF($E98="Success",INDEX(Opti!ResultsTable, MATCH($B98,Opti!Labels_LookupString,0),MATCH(H$32,Opti!Labels_Headers,0)),NA())</f>
        <v>#N/A</v>
      </c>
      <c r="I98" s="9" t="e">
        <f>IF($E98="Success",INDEX(Opti!ResultsTable, MATCH($B98,Opti!Labels_LookupString,0),MATCH(I$32,Opti!Labels_Headers,0)),NA())</f>
        <v>#N/A</v>
      </c>
    </row>
    <row r="99" spans="2:9" x14ac:dyDescent="0.25">
      <c r="B99" s="102" t="s">
        <v>483</v>
      </c>
      <c r="C99" s="106" t="s">
        <v>387</v>
      </c>
      <c r="D99" s="106" t="s">
        <v>282</v>
      </c>
      <c r="E99" s="4" t="e">
        <f>INDEX(Opti!ResultsTable, MATCH($B99,Opti!Labels_LookupString,0),MATCH(E$32,Opti!Labels_Headers,0))</f>
        <v>#N/A</v>
      </c>
      <c r="F99" s="116" t="s">
        <v>196</v>
      </c>
      <c r="G99" s="117" t="s">
        <v>196</v>
      </c>
      <c r="H99" s="9" t="e">
        <f>IF($E99="Success",INDEX(Opti!ResultsTable, MATCH($B99,Opti!Labels_LookupString,0),MATCH(H$32,Opti!Labels_Headers,0)),NA())</f>
        <v>#N/A</v>
      </c>
      <c r="I99" s="9" t="e">
        <f>IF($E99="Success",INDEX(Opti!ResultsTable, MATCH($B99,Opti!Labels_LookupString,0),MATCH(I$32,Opti!Labels_Headers,0)),NA())</f>
        <v>#N/A</v>
      </c>
    </row>
    <row r="100" spans="2:9" x14ac:dyDescent="0.25">
      <c r="B100" s="102" t="s">
        <v>484</v>
      </c>
      <c r="C100" s="106" t="s">
        <v>388</v>
      </c>
      <c r="D100" s="106" t="s">
        <v>282</v>
      </c>
      <c r="E100" s="4" t="e">
        <f>INDEX(Opti!ResultsTable, MATCH($B100,Opti!Labels_LookupString,0),MATCH(E$32,Opti!Labels_Headers,0))</f>
        <v>#N/A</v>
      </c>
      <c r="F100" s="116" t="s">
        <v>196</v>
      </c>
      <c r="G100" s="117" t="s">
        <v>196</v>
      </c>
      <c r="H100" s="9" t="e">
        <f>IF($E100="Success",INDEX(Opti!ResultsTable, MATCH($B100,Opti!Labels_LookupString,0),MATCH(H$32,Opti!Labels_Headers,0)),NA())</f>
        <v>#N/A</v>
      </c>
      <c r="I100" s="9" t="e">
        <f>IF($E100="Success",INDEX(Opti!ResultsTable, MATCH($B100,Opti!Labels_LookupString,0),MATCH(I$32,Opti!Labels_Headers,0)),NA())</f>
        <v>#N/A</v>
      </c>
    </row>
    <row r="101" spans="2:9" x14ac:dyDescent="0.25">
      <c r="B101" s="102" t="s">
        <v>485</v>
      </c>
      <c r="C101" s="106" t="s">
        <v>389</v>
      </c>
      <c r="D101" s="106" t="s">
        <v>282</v>
      </c>
      <c r="E101" s="4" t="e">
        <f>INDEX(Opti!ResultsTable, MATCH($B101,Opti!Labels_LookupString,0),MATCH(E$32,Opti!Labels_Headers,0))</f>
        <v>#N/A</v>
      </c>
      <c r="F101" s="116" t="s">
        <v>196</v>
      </c>
      <c r="G101" s="117" t="s">
        <v>196</v>
      </c>
      <c r="H101" s="9" t="e">
        <f>IF($E101="Success",INDEX(Opti!ResultsTable, MATCH($B101,Opti!Labels_LookupString,0),MATCH(H$32,Opti!Labels_Headers,0)),NA())</f>
        <v>#N/A</v>
      </c>
      <c r="I101" s="9" t="e">
        <f>IF($E101="Success",INDEX(Opti!ResultsTable, MATCH($B101,Opti!Labels_LookupString,0),MATCH(I$32,Opti!Labels_Headers,0)),NA())</f>
        <v>#N/A</v>
      </c>
    </row>
    <row r="102" spans="2:9" x14ac:dyDescent="0.25">
      <c r="B102" s="102" t="s">
        <v>486</v>
      </c>
      <c r="C102" s="106" t="s">
        <v>487</v>
      </c>
      <c r="D102" s="106" t="s">
        <v>282</v>
      </c>
      <c r="E102" s="4" t="e">
        <f>INDEX(Opti!ResultsTable, MATCH($B102,Opti!Labels_LookupString,0),MATCH(E$32,Opti!Labels_Headers,0))</f>
        <v>#N/A</v>
      </c>
      <c r="F102" s="116" t="s">
        <v>196</v>
      </c>
      <c r="G102" s="117" t="s">
        <v>196</v>
      </c>
      <c r="H102" s="9" t="e">
        <f>IF($E102="Success",INDEX(Opti!ResultsTable, MATCH($B102,Opti!Labels_LookupString,0),MATCH(H$32,Opti!Labels_Headers,0)),NA())</f>
        <v>#N/A</v>
      </c>
      <c r="I102" s="9" t="e">
        <f>IF($E102="Success",INDEX(Opti!ResultsTable, MATCH($B102,Opti!Labels_LookupString,0),MATCH(I$32,Opti!Labels_Headers,0)),NA())</f>
        <v>#N/A</v>
      </c>
    </row>
    <row r="103" spans="2:9" x14ac:dyDescent="0.25">
      <c r="B103" s="102" t="s">
        <v>488</v>
      </c>
      <c r="C103" s="106" t="s">
        <v>489</v>
      </c>
      <c r="D103" s="106" t="s">
        <v>282</v>
      </c>
      <c r="E103" s="4" t="e">
        <f>INDEX(Opti!ResultsTable, MATCH($B103,Opti!Labels_LookupString,0),MATCH(E$32,Opti!Labels_Headers,0))</f>
        <v>#N/A</v>
      </c>
      <c r="F103" s="116" t="s">
        <v>196</v>
      </c>
      <c r="G103" s="117" t="s">
        <v>196</v>
      </c>
      <c r="H103" s="9" t="e">
        <f>IF($E103="Success",INDEX(Opti!ResultsTable, MATCH($B103,Opti!Labels_LookupString,0),MATCH(H$32,Opti!Labels_Headers,0)),NA())</f>
        <v>#N/A</v>
      </c>
      <c r="I103" s="9" t="e">
        <f>IF($E103="Success",INDEX(Opti!ResultsTable, MATCH($B103,Opti!Labels_LookupString,0),MATCH(I$32,Opti!Labels_Headers,0)),NA())</f>
        <v>#N/A</v>
      </c>
    </row>
    <row r="104" spans="2:9" x14ac:dyDescent="0.25">
      <c r="B104" s="102" t="s">
        <v>490</v>
      </c>
      <c r="C104" s="106" t="s">
        <v>491</v>
      </c>
      <c r="D104" s="106" t="s">
        <v>282</v>
      </c>
      <c r="E104" s="4" t="e">
        <f>INDEX(Opti!ResultsTable, MATCH($B104,Opti!Labels_LookupString,0),MATCH(E$32,Opti!Labels_Headers,0))</f>
        <v>#N/A</v>
      </c>
      <c r="F104" s="116" t="s">
        <v>196</v>
      </c>
      <c r="G104" s="117" t="s">
        <v>196</v>
      </c>
      <c r="H104" s="9" t="e">
        <f>IF($E104="Success",INDEX(Opti!ResultsTable, MATCH($B104,Opti!Labels_LookupString,0),MATCH(H$32,Opti!Labels_Headers,0)),NA())</f>
        <v>#N/A</v>
      </c>
      <c r="I104" s="9" t="e">
        <f>IF($E104="Success",INDEX(Opti!ResultsTable, MATCH($B104,Opti!Labels_LookupString,0),MATCH(I$32,Opti!Labels_Headers,0)),NA())</f>
        <v>#N/A</v>
      </c>
    </row>
    <row r="105" spans="2:9" x14ac:dyDescent="0.25">
      <c r="B105" s="102" t="s">
        <v>492</v>
      </c>
      <c r="C105" s="106" t="s">
        <v>493</v>
      </c>
      <c r="D105" s="106" t="s">
        <v>282</v>
      </c>
      <c r="E105" s="4" t="e">
        <f>INDEX(Opti!ResultsTable, MATCH($B105,Opti!Labels_LookupString,0),MATCH(E$32,Opti!Labels_Headers,0))</f>
        <v>#N/A</v>
      </c>
      <c r="F105" s="116" t="s">
        <v>196</v>
      </c>
      <c r="G105" s="117" t="s">
        <v>196</v>
      </c>
      <c r="H105" s="9" t="e">
        <f>IF($E105="Success",INDEX(Opti!ResultsTable, MATCH($B105,Opti!Labels_LookupString,0),MATCH(H$32,Opti!Labels_Headers,0)),NA())</f>
        <v>#N/A</v>
      </c>
      <c r="I105" s="9" t="e">
        <f>IF($E105="Success",INDEX(Opti!ResultsTable, MATCH($B105,Opti!Labels_LookupString,0),MATCH(I$32,Opti!Labels_Headers,0)),NA())</f>
        <v>#N/A</v>
      </c>
    </row>
    <row r="106" spans="2:9" x14ac:dyDescent="0.25">
      <c r="B106" s="102" t="s">
        <v>494</v>
      </c>
      <c r="C106" s="106" t="s">
        <v>495</v>
      </c>
      <c r="D106" s="106" t="s">
        <v>282</v>
      </c>
      <c r="E106" s="4" t="e">
        <f>INDEX(Opti!ResultsTable, MATCH($B106,Opti!Labels_LookupString,0),MATCH(E$32,Opti!Labels_Headers,0))</f>
        <v>#N/A</v>
      </c>
      <c r="F106" s="116" t="s">
        <v>196</v>
      </c>
      <c r="G106" s="117" t="s">
        <v>196</v>
      </c>
      <c r="H106" s="9" t="e">
        <f>IF($E106="Success",INDEX(Opti!ResultsTable, MATCH($B106,Opti!Labels_LookupString,0),MATCH(H$32,Opti!Labels_Headers,0)),NA())</f>
        <v>#N/A</v>
      </c>
      <c r="I106" s="9" t="e">
        <f>IF($E106="Success",INDEX(Opti!ResultsTable, MATCH($B106,Opti!Labels_LookupString,0),MATCH(I$32,Opti!Labels_Headers,0)),NA())</f>
        <v>#N/A</v>
      </c>
    </row>
    <row r="107" spans="2:9" x14ac:dyDescent="0.25">
      <c r="B107" s="102" t="s">
        <v>496</v>
      </c>
      <c r="C107" s="106" t="s">
        <v>390</v>
      </c>
      <c r="D107" s="106" t="s">
        <v>282</v>
      </c>
      <c r="E107" s="4" t="e">
        <f>INDEX(Opti!ResultsTable, MATCH($B107,Opti!Labels_LookupString,0),MATCH(E$32,Opti!Labels_Headers,0))</f>
        <v>#N/A</v>
      </c>
      <c r="F107" s="116" t="s">
        <v>196</v>
      </c>
      <c r="G107" s="117" t="s">
        <v>196</v>
      </c>
      <c r="H107" s="9" t="e">
        <f>IF($E107="Success",INDEX(Opti!ResultsTable, MATCH($B107,Opti!Labels_LookupString,0),MATCH(H$32,Opti!Labels_Headers,0)),NA())</f>
        <v>#N/A</v>
      </c>
      <c r="I107" s="9" t="e">
        <f>IF($E107="Success",INDEX(Opti!ResultsTable, MATCH($B107,Opti!Labels_LookupString,0),MATCH(I$32,Opti!Labels_Headers,0)),NA())</f>
        <v>#N/A</v>
      </c>
    </row>
    <row r="108" spans="2:9" x14ac:dyDescent="0.25">
      <c r="B108" s="102" t="s">
        <v>497</v>
      </c>
      <c r="C108" s="106" t="s">
        <v>498</v>
      </c>
      <c r="D108" s="106" t="s">
        <v>282</v>
      </c>
      <c r="E108" s="4" t="e">
        <f>INDEX(Opti!ResultsTable, MATCH($B108,Opti!Labels_LookupString,0),MATCH(E$32,Opti!Labels_Headers,0))</f>
        <v>#N/A</v>
      </c>
      <c r="F108" s="116" t="s">
        <v>196</v>
      </c>
      <c r="G108" s="117" t="s">
        <v>196</v>
      </c>
      <c r="H108" s="9" t="e">
        <f>IF($E108="Success",INDEX(Opti!ResultsTable, MATCH($B108,Opti!Labels_LookupString,0),MATCH(H$32,Opti!Labels_Headers,0)),NA())</f>
        <v>#N/A</v>
      </c>
      <c r="I108" s="9" t="e">
        <f>IF($E108="Success",INDEX(Opti!ResultsTable, MATCH($B108,Opti!Labels_LookupString,0),MATCH(I$32,Opti!Labels_Headers,0)),NA())</f>
        <v>#N/A</v>
      </c>
    </row>
    <row r="109" spans="2:9" x14ac:dyDescent="0.25">
      <c r="B109" s="102" t="s">
        <v>499</v>
      </c>
      <c r="C109" s="106" t="s">
        <v>500</v>
      </c>
      <c r="D109" s="106" t="s">
        <v>282</v>
      </c>
      <c r="E109" s="4" t="e">
        <f>INDEX(Opti!ResultsTable, MATCH($B109,Opti!Labels_LookupString,0),MATCH(E$32,Opti!Labels_Headers,0))</f>
        <v>#N/A</v>
      </c>
      <c r="F109" s="116" t="s">
        <v>196</v>
      </c>
      <c r="G109" s="117" t="s">
        <v>196</v>
      </c>
      <c r="H109" s="9" t="e">
        <f>IF($E109="Success",INDEX(Opti!ResultsTable, MATCH($B109,Opti!Labels_LookupString,0),MATCH(H$32,Opti!Labels_Headers,0)),NA())</f>
        <v>#N/A</v>
      </c>
      <c r="I109" s="9" t="e">
        <f>IF($E109="Success",INDEX(Opti!ResultsTable, MATCH($B109,Opti!Labels_LookupString,0),MATCH(I$32,Opti!Labels_Headers,0)),NA())</f>
        <v>#N/A</v>
      </c>
    </row>
    <row r="110" spans="2:9" x14ac:dyDescent="0.25">
      <c r="B110" s="102" t="s">
        <v>501</v>
      </c>
      <c r="C110" s="106" t="s">
        <v>502</v>
      </c>
      <c r="D110" s="106" t="s">
        <v>282</v>
      </c>
      <c r="E110" s="4" t="e">
        <f>INDEX(Opti!ResultsTable, MATCH($B110,Opti!Labels_LookupString,0),MATCH(E$32,Opti!Labels_Headers,0))</f>
        <v>#N/A</v>
      </c>
      <c r="F110" s="116" t="s">
        <v>196</v>
      </c>
      <c r="G110" s="117" t="s">
        <v>196</v>
      </c>
      <c r="H110" s="9" t="e">
        <f>IF($E110="Success",INDEX(Opti!ResultsTable, MATCH($B110,Opti!Labels_LookupString,0),MATCH(H$32,Opti!Labels_Headers,0)),NA())</f>
        <v>#N/A</v>
      </c>
      <c r="I110" s="9" t="e">
        <f>IF($E110="Success",INDEX(Opti!ResultsTable, MATCH($B110,Opti!Labels_LookupString,0),MATCH(I$32,Opti!Labels_Headers,0)),NA())</f>
        <v>#N/A</v>
      </c>
    </row>
    <row r="111" spans="2:9" x14ac:dyDescent="0.25">
      <c r="B111" s="102" t="s">
        <v>503</v>
      </c>
      <c r="C111" s="106" t="s">
        <v>504</v>
      </c>
      <c r="D111" s="106" t="s">
        <v>282</v>
      </c>
      <c r="E111" s="4" t="e">
        <f>INDEX(Opti!ResultsTable, MATCH($B111,Opti!Labels_LookupString,0),MATCH(E$32,Opti!Labels_Headers,0))</f>
        <v>#N/A</v>
      </c>
      <c r="F111" s="116" t="s">
        <v>196</v>
      </c>
      <c r="G111" s="117" t="s">
        <v>196</v>
      </c>
      <c r="H111" s="9" t="e">
        <f>IF($E111="Success",INDEX(Opti!ResultsTable, MATCH($B111,Opti!Labels_LookupString,0),MATCH(H$32,Opti!Labels_Headers,0)),NA())</f>
        <v>#N/A</v>
      </c>
      <c r="I111" s="9" t="e">
        <f>IF($E111="Success",INDEX(Opti!ResultsTable, MATCH($B111,Opti!Labels_LookupString,0),MATCH(I$32,Opti!Labels_Headers,0)),NA())</f>
        <v>#N/A</v>
      </c>
    </row>
    <row r="112" spans="2:9" x14ac:dyDescent="0.25">
      <c r="B112" s="102" t="s">
        <v>505</v>
      </c>
      <c r="C112" s="106" t="s">
        <v>506</v>
      </c>
      <c r="D112" s="106" t="s">
        <v>282</v>
      </c>
      <c r="E112" s="4" t="e">
        <f>INDEX(Opti!ResultsTable, MATCH($B112,Opti!Labels_LookupString,0),MATCH(E$32,Opti!Labels_Headers,0))</f>
        <v>#N/A</v>
      </c>
      <c r="F112" s="116" t="s">
        <v>196</v>
      </c>
      <c r="G112" s="117" t="s">
        <v>196</v>
      </c>
      <c r="H112" s="9" t="e">
        <f>IF($E112="Success",INDEX(Opti!ResultsTable, MATCH($B112,Opti!Labels_LookupString,0),MATCH(H$32,Opti!Labels_Headers,0)),NA())</f>
        <v>#N/A</v>
      </c>
      <c r="I112" s="9" t="e">
        <f>IF($E112="Success",INDEX(Opti!ResultsTable, MATCH($B112,Opti!Labels_LookupString,0),MATCH(I$32,Opti!Labels_Headers,0)),NA())</f>
        <v>#N/A</v>
      </c>
    </row>
    <row r="113" spans="2:9" x14ac:dyDescent="0.25">
      <c r="B113" s="102" t="s">
        <v>507</v>
      </c>
      <c r="C113" s="106" t="s">
        <v>391</v>
      </c>
      <c r="D113" s="106" t="s">
        <v>282</v>
      </c>
      <c r="E113" s="4" t="e">
        <f>INDEX(Opti!ResultsTable, MATCH($B113,Opti!Labels_LookupString,0),MATCH(E$32,Opti!Labels_Headers,0))</f>
        <v>#N/A</v>
      </c>
      <c r="F113" s="116" t="s">
        <v>196</v>
      </c>
      <c r="G113" s="117" t="s">
        <v>196</v>
      </c>
      <c r="H113" s="9" t="e">
        <f>IF($E113="Success",INDEX(Opti!ResultsTable, MATCH($B113,Opti!Labels_LookupString,0),MATCH(H$32,Opti!Labels_Headers,0)),NA())</f>
        <v>#N/A</v>
      </c>
      <c r="I113" s="9" t="e">
        <f>IF($E113="Success",INDEX(Opti!ResultsTable, MATCH($B113,Opti!Labels_LookupString,0),MATCH(I$32,Opti!Labels_Headers,0)),NA())</f>
        <v>#N/A</v>
      </c>
    </row>
    <row r="114" spans="2:9" x14ac:dyDescent="0.25">
      <c r="B114" s="102" t="s">
        <v>508</v>
      </c>
      <c r="C114" s="106" t="s">
        <v>392</v>
      </c>
      <c r="D114" s="106" t="s">
        <v>282</v>
      </c>
      <c r="E114" s="4" t="e">
        <f>INDEX(Opti!ResultsTable, MATCH($B114,Opti!Labels_LookupString,0),MATCH(E$32,Opti!Labels_Headers,0))</f>
        <v>#N/A</v>
      </c>
      <c r="F114" s="116" t="s">
        <v>196</v>
      </c>
      <c r="G114" s="117" t="s">
        <v>196</v>
      </c>
      <c r="H114" s="9" t="e">
        <f>IF($E114="Success",INDEX(Opti!ResultsTable, MATCH($B114,Opti!Labels_LookupString,0),MATCH(H$32,Opti!Labels_Headers,0)),NA())</f>
        <v>#N/A</v>
      </c>
      <c r="I114" s="9" t="e">
        <f>IF($E114="Success",INDEX(Opti!ResultsTable, MATCH($B114,Opti!Labels_LookupString,0),MATCH(I$32,Opti!Labels_Headers,0)),NA())</f>
        <v>#N/A</v>
      </c>
    </row>
    <row r="115" spans="2:9" x14ac:dyDescent="0.25">
      <c r="B115" s="102" t="s">
        <v>509</v>
      </c>
      <c r="C115" s="106" t="s">
        <v>393</v>
      </c>
      <c r="D115" s="106" t="s">
        <v>282</v>
      </c>
      <c r="E115" s="4" t="e">
        <f>INDEX(Opti!ResultsTable, MATCH($B115,Opti!Labels_LookupString,0),MATCH(E$32,Opti!Labels_Headers,0))</f>
        <v>#N/A</v>
      </c>
      <c r="F115" s="116" t="s">
        <v>196</v>
      </c>
      <c r="G115" s="117" t="s">
        <v>196</v>
      </c>
      <c r="H115" s="9" t="e">
        <f>IF($E115="Success",INDEX(Opti!ResultsTable, MATCH($B115,Opti!Labels_LookupString,0),MATCH(H$32,Opti!Labels_Headers,0)),NA())</f>
        <v>#N/A</v>
      </c>
      <c r="I115" s="9" t="e">
        <f>IF($E115="Success",INDEX(Opti!ResultsTable, MATCH($B115,Opti!Labels_LookupString,0),MATCH(I$32,Opti!Labels_Headers,0)),NA())</f>
        <v>#N/A</v>
      </c>
    </row>
    <row r="116" spans="2:9" x14ac:dyDescent="0.25">
      <c r="B116" s="102" t="s">
        <v>510</v>
      </c>
      <c r="C116" s="106" t="s">
        <v>394</v>
      </c>
      <c r="D116" s="106" t="s">
        <v>282</v>
      </c>
      <c r="E116" s="4" t="e">
        <f>INDEX(Opti!ResultsTable, MATCH($B116,Opti!Labels_LookupString,0),MATCH(E$32,Opti!Labels_Headers,0))</f>
        <v>#N/A</v>
      </c>
      <c r="F116" s="116" t="s">
        <v>196</v>
      </c>
      <c r="G116" s="117" t="s">
        <v>196</v>
      </c>
      <c r="H116" s="9" t="e">
        <f>IF($E116="Success",INDEX(Opti!ResultsTable, MATCH($B116,Opti!Labels_LookupString,0),MATCH(H$32,Opti!Labels_Headers,0)),NA())</f>
        <v>#N/A</v>
      </c>
      <c r="I116" s="9" t="e">
        <f>IF($E116="Success",INDEX(Opti!ResultsTable, MATCH($B116,Opti!Labels_LookupString,0),MATCH(I$32,Opti!Labels_Headers,0)),NA())</f>
        <v>#N/A</v>
      </c>
    </row>
    <row r="117" spans="2:9" x14ac:dyDescent="0.25">
      <c r="B117" s="102" t="s">
        <v>511</v>
      </c>
      <c r="C117" s="106" t="s">
        <v>395</v>
      </c>
      <c r="D117" s="106" t="s">
        <v>282</v>
      </c>
      <c r="E117" s="4" t="e">
        <f>INDEX(Opti!ResultsTable, MATCH($B117,Opti!Labels_LookupString,0),MATCH(E$32,Opti!Labels_Headers,0))</f>
        <v>#N/A</v>
      </c>
      <c r="F117" s="116" t="s">
        <v>196</v>
      </c>
      <c r="G117" s="117" t="s">
        <v>196</v>
      </c>
      <c r="H117" s="9" t="e">
        <f>IF($E117="Success",INDEX(Opti!ResultsTable, MATCH($B117,Opti!Labels_LookupString,0),MATCH(H$32,Opti!Labels_Headers,0)),NA())</f>
        <v>#N/A</v>
      </c>
      <c r="I117" s="9" t="e">
        <f>IF($E117="Success",INDEX(Opti!ResultsTable, MATCH($B117,Opti!Labels_LookupString,0),MATCH(I$32,Opti!Labels_Headers,0)),NA())</f>
        <v>#N/A</v>
      </c>
    </row>
    <row r="118" spans="2:9" x14ac:dyDescent="0.25">
      <c r="B118" s="102" t="s">
        <v>512</v>
      </c>
      <c r="C118" s="106" t="s">
        <v>396</v>
      </c>
      <c r="D118" s="106" t="s">
        <v>282</v>
      </c>
      <c r="E118" s="4" t="e">
        <f>INDEX(Opti!ResultsTable, MATCH($B118,Opti!Labels_LookupString,0),MATCH(E$32,Opti!Labels_Headers,0))</f>
        <v>#N/A</v>
      </c>
      <c r="F118" s="116" t="s">
        <v>196</v>
      </c>
      <c r="G118" s="117" t="s">
        <v>196</v>
      </c>
      <c r="H118" s="9" t="e">
        <f>IF($E118="Success",INDEX(Opti!ResultsTable, MATCH($B118,Opti!Labels_LookupString,0),MATCH(H$32,Opti!Labels_Headers,0)),NA())</f>
        <v>#N/A</v>
      </c>
      <c r="I118" s="9" t="e">
        <f>IF($E118="Success",INDEX(Opti!ResultsTable, MATCH($B118,Opti!Labels_LookupString,0),MATCH(I$32,Opti!Labels_Headers,0)),NA())</f>
        <v>#N/A</v>
      </c>
    </row>
    <row r="119" spans="2:9" x14ac:dyDescent="0.25">
      <c r="B119" s="102" t="s">
        <v>513</v>
      </c>
      <c r="C119" s="106" t="s">
        <v>397</v>
      </c>
      <c r="D119" s="106" t="s">
        <v>282</v>
      </c>
      <c r="E119" s="4" t="e">
        <f>INDEX(Opti!ResultsTable, MATCH($B119,Opti!Labels_LookupString,0),MATCH(E$32,Opti!Labels_Headers,0))</f>
        <v>#N/A</v>
      </c>
      <c r="F119" s="116" t="s">
        <v>196</v>
      </c>
      <c r="G119" s="117" t="s">
        <v>196</v>
      </c>
      <c r="H119" s="9" t="e">
        <f>IF($E119="Success",INDEX(Opti!ResultsTable, MATCH($B119,Opti!Labels_LookupString,0),MATCH(H$32,Opti!Labels_Headers,0)),NA())</f>
        <v>#N/A</v>
      </c>
      <c r="I119" s="9" t="e">
        <f>IF($E119="Success",INDEX(Opti!ResultsTable, MATCH($B119,Opti!Labels_LookupString,0),MATCH(I$32,Opti!Labels_Headers,0)),NA())</f>
        <v>#N/A</v>
      </c>
    </row>
    <row r="120" spans="2:9" x14ac:dyDescent="0.25">
      <c r="B120" s="102" t="s">
        <v>514</v>
      </c>
      <c r="C120" s="106" t="s">
        <v>398</v>
      </c>
      <c r="D120" s="106" t="s">
        <v>282</v>
      </c>
      <c r="E120" s="4" t="e">
        <f>INDEX(Opti!ResultsTable, MATCH($B120,Opti!Labels_LookupString,0),MATCH(E$32,Opti!Labels_Headers,0))</f>
        <v>#N/A</v>
      </c>
      <c r="F120" s="116" t="s">
        <v>196</v>
      </c>
      <c r="G120" s="117" t="s">
        <v>196</v>
      </c>
      <c r="H120" s="9" t="e">
        <f>IF($E120="Success",INDEX(Opti!ResultsTable, MATCH($B120,Opti!Labels_LookupString,0),MATCH(H$32,Opti!Labels_Headers,0)),NA())</f>
        <v>#N/A</v>
      </c>
      <c r="I120" s="9" t="e">
        <f>IF($E120="Success",INDEX(Opti!ResultsTable, MATCH($B120,Opti!Labels_LookupString,0),MATCH(I$32,Opti!Labels_Headers,0)),NA())</f>
        <v>#N/A</v>
      </c>
    </row>
    <row r="121" spans="2:9" x14ac:dyDescent="0.25">
      <c r="B121" s="102" t="s">
        <v>515</v>
      </c>
      <c r="C121" s="106" t="s">
        <v>399</v>
      </c>
      <c r="D121" s="106" t="s">
        <v>282</v>
      </c>
      <c r="E121" s="4" t="e">
        <f>INDEX(Opti!ResultsTable, MATCH($B121,Opti!Labels_LookupString,0),MATCH(E$32,Opti!Labels_Headers,0))</f>
        <v>#N/A</v>
      </c>
      <c r="F121" s="116" t="s">
        <v>196</v>
      </c>
      <c r="G121" s="117" t="s">
        <v>196</v>
      </c>
      <c r="H121" s="9" t="e">
        <f>IF($E121="Success",INDEX(Opti!ResultsTable, MATCH($B121,Opti!Labels_LookupString,0),MATCH(H$32,Opti!Labels_Headers,0)),NA())</f>
        <v>#N/A</v>
      </c>
      <c r="I121" s="9" t="e">
        <f>IF($E121="Success",INDEX(Opti!ResultsTable, MATCH($B121,Opti!Labels_LookupString,0),MATCH(I$32,Opti!Labels_Headers,0)),NA())</f>
        <v>#N/A</v>
      </c>
    </row>
    <row r="122" spans="2:9" x14ac:dyDescent="0.25">
      <c r="B122" s="102" t="s">
        <v>516</v>
      </c>
      <c r="C122" s="106" t="s">
        <v>400</v>
      </c>
      <c r="D122" s="106" t="s">
        <v>282</v>
      </c>
      <c r="E122" s="4" t="e">
        <f>INDEX(Opti!ResultsTable, MATCH($B122,Opti!Labels_LookupString,0),MATCH(E$32,Opti!Labels_Headers,0))</f>
        <v>#N/A</v>
      </c>
      <c r="F122" s="116" t="s">
        <v>196</v>
      </c>
      <c r="G122" s="117" t="s">
        <v>196</v>
      </c>
      <c r="H122" s="9" t="e">
        <f>IF($E122="Success",INDEX(Opti!ResultsTable, MATCH($B122,Opti!Labels_LookupString,0),MATCH(H$32,Opti!Labels_Headers,0)),NA())</f>
        <v>#N/A</v>
      </c>
      <c r="I122" s="9" t="e">
        <f>IF($E122="Success",INDEX(Opti!ResultsTable, MATCH($B122,Opti!Labels_LookupString,0),MATCH(I$32,Opti!Labels_Headers,0)),NA())</f>
        <v>#N/A</v>
      </c>
    </row>
    <row r="123" spans="2:9" x14ac:dyDescent="0.25">
      <c r="B123" s="102" t="s">
        <v>517</v>
      </c>
      <c r="C123" s="106" t="s">
        <v>518</v>
      </c>
      <c r="D123" s="106" t="s">
        <v>282</v>
      </c>
      <c r="E123" s="4" t="e">
        <f>INDEX(Opti!ResultsTable, MATCH($B123,Opti!Labels_LookupString,0),MATCH(E$32,Opti!Labels_Headers,0))</f>
        <v>#N/A</v>
      </c>
      <c r="F123" s="116" t="s">
        <v>196</v>
      </c>
      <c r="G123" s="117" t="s">
        <v>196</v>
      </c>
      <c r="H123" s="9" t="e">
        <f>IF($E123="Success",INDEX(Opti!ResultsTable, MATCH($B123,Opti!Labels_LookupString,0),MATCH(H$32,Opti!Labels_Headers,0)),NA())</f>
        <v>#N/A</v>
      </c>
      <c r="I123" s="9" t="e">
        <f>IF($E123="Success",INDEX(Opti!ResultsTable, MATCH($B123,Opti!Labels_LookupString,0),MATCH(I$32,Opti!Labels_Headers,0)),NA())</f>
        <v>#N/A</v>
      </c>
    </row>
    <row r="124" spans="2:9" x14ac:dyDescent="0.25">
      <c r="B124" s="102" t="s">
        <v>519</v>
      </c>
      <c r="C124" s="106" t="s">
        <v>520</v>
      </c>
      <c r="D124" s="106" t="s">
        <v>282</v>
      </c>
      <c r="E124" s="4" t="e">
        <f>INDEX(Opti!ResultsTable, MATCH($B124,Opti!Labels_LookupString,0),MATCH(E$32,Opti!Labels_Headers,0))</f>
        <v>#N/A</v>
      </c>
      <c r="F124" s="116" t="s">
        <v>196</v>
      </c>
      <c r="G124" s="117" t="s">
        <v>196</v>
      </c>
      <c r="H124" s="9" t="e">
        <f>IF($E124="Success",INDEX(Opti!ResultsTable, MATCH($B124,Opti!Labels_LookupString,0),MATCH(H$32,Opti!Labels_Headers,0)),NA())</f>
        <v>#N/A</v>
      </c>
      <c r="I124" s="9" t="e">
        <f>IF($E124="Success",INDEX(Opti!ResultsTable, MATCH($B124,Opti!Labels_LookupString,0),MATCH(I$32,Opti!Labels_Headers,0)),NA())</f>
        <v>#N/A</v>
      </c>
    </row>
    <row r="125" spans="2:9" x14ac:dyDescent="0.25">
      <c r="B125" s="102" t="s">
        <v>521</v>
      </c>
      <c r="C125" s="106" t="s">
        <v>522</v>
      </c>
      <c r="D125" s="106" t="s">
        <v>282</v>
      </c>
      <c r="E125" s="4" t="e">
        <f>INDEX(Opti!ResultsTable, MATCH($B125,Opti!Labels_LookupString,0),MATCH(E$32,Opti!Labels_Headers,0))</f>
        <v>#N/A</v>
      </c>
      <c r="F125" s="116" t="s">
        <v>196</v>
      </c>
      <c r="G125" s="117" t="s">
        <v>196</v>
      </c>
      <c r="H125" s="9" t="e">
        <f>IF($E125="Success",INDEX(Opti!ResultsTable, MATCH($B125,Opti!Labels_LookupString,0),MATCH(H$32,Opti!Labels_Headers,0)),NA())</f>
        <v>#N/A</v>
      </c>
      <c r="I125" s="9" t="e">
        <f>IF($E125="Success",INDEX(Opti!ResultsTable, MATCH($B125,Opti!Labels_LookupString,0),MATCH(I$32,Opti!Labels_Headers,0)),NA())</f>
        <v>#N/A</v>
      </c>
    </row>
    <row r="126" spans="2:9" x14ac:dyDescent="0.25">
      <c r="B126" s="102" t="s">
        <v>523</v>
      </c>
      <c r="C126" s="106" t="s">
        <v>524</v>
      </c>
      <c r="D126" s="106" t="s">
        <v>282</v>
      </c>
      <c r="E126" s="4" t="e">
        <f>INDEX(Opti!ResultsTable, MATCH($B126,Opti!Labels_LookupString,0),MATCH(E$32,Opti!Labels_Headers,0))</f>
        <v>#N/A</v>
      </c>
      <c r="F126" s="116" t="s">
        <v>196</v>
      </c>
      <c r="G126" s="117" t="s">
        <v>196</v>
      </c>
      <c r="H126" s="9" t="e">
        <f>IF($E126="Success",INDEX(Opti!ResultsTable, MATCH($B126,Opti!Labels_LookupString,0),MATCH(H$32,Opti!Labels_Headers,0)),NA())</f>
        <v>#N/A</v>
      </c>
      <c r="I126" s="9" t="e">
        <f>IF($E126="Success",INDEX(Opti!ResultsTable, MATCH($B126,Opti!Labels_LookupString,0),MATCH(I$32,Opti!Labels_Headers,0)),NA())</f>
        <v>#N/A</v>
      </c>
    </row>
    <row r="127" spans="2:9" x14ac:dyDescent="0.25">
      <c r="B127" s="102" t="s">
        <v>525</v>
      </c>
      <c r="C127" s="106" t="s">
        <v>526</v>
      </c>
      <c r="D127" s="106" t="s">
        <v>282</v>
      </c>
      <c r="E127" s="4" t="e">
        <f>INDEX(Opti!ResultsTable, MATCH($B127,Opti!Labels_LookupString,0),MATCH(E$32,Opti!Labels_Headers,0))</f>
        <v>#N/A</v>
      </c>
      <c r="F127" s="116" t="s">
        <v>196</v>
      </c>
      <c r="G127" s="117" t="s">
        <v>196</v>
      </c>
      <c r="H127" s="9" t="e">
        <f>IF($E127="Success",INDEX(Opti!ResultsTable, MATCH($B127,Opti!Labels_LookupString,0),MATCH(H$32,Opti!Labels_Headers,0)),NA())</f>
        <v>#N/A</v>
      </c>
      <c r="I127" s="9" t="e">
        <f>IF($E127="Success",INDEX(Opti!ResultsTable, MATCH($B127,Opti!Labels_LookupString,0),MATCH(I$32,Opti!Labels_Headers,0)),NA())</f>
        <v>#N/A</v>
      </c>
    </row>
    <row r="128" spans="2:9" x14ac:dyDescent="0.25">
      <c r="B128" s="102" t="s">
        <v>527</v>
      </c>
      <c r="C128" s="106" t="s">
        <v>401</v>
      </c>
      <c r="D128" s="106" t="s">
        <v>282</v>
      </c>
      <c r="E128" s="4" t="e">
        <f>INDEX(Opti!ResultsTable, MATCH($B128,Opti!Labels_LookupString,0),MATCH(E$32,Opti!Labels_Headers,0))</f>
        <v>#N/A</v>
      </c>
      <c r="F128" s="116" t="s">
        <v>196</v>
      </c>
      <c r="G128" s="117" t="s">
        <v>196</v>
      </c>
      <c r="H128" s="9" t="e">
        <f>IF($E128="Success",INDEX(Opti!ResultsTable, MATCH($B128,Opti!Labels_LookupString,0),MATCH(H$32,Opti!Labels_Headers,0)),NA())</f>
        <v>#N/A</v>
      </c>
      <c r="I128" s="9" t="e">
        <f>IF($E128="Success",INDEX(Opti!ResultsTable, MATCH($B128,Opti!Labels_LookupString,0),MATCH(I$32,Opti!Labels_Headers,0)),NA())</f>
        <v>#N/A</v>
      </c>
    </row>
    <row r="129" spans="2:9" x14ac:dyDescent="0.25">
      <c r="B129" s="102" t="s">
        <v>528</v>
      </c>
      <c r="C129" s="106" t="s">
        <v>529</v>
      </c>
      <c r="D129" s="106" t="s">
        <v>282</v>
      </c>
      <c r="E129" s="4" t="e">
        <f>INDEX(Opti!ResultsTable, MATCH($B129,Opti!Labels_LookupString,0),MATCH(E$32,Opti!Labels_Headers,0))</f>
        <v>#N/A</v>
      </c>
      <c r="F129" s="116" t="s">
        <v>196</v>
      </c>
      <c r="G129" s="117" t="s">
        <v>196</v>
      </c>
      <c r="H129" s="9" t="e">
        <f>IF($E129="Success",INDEX(Opti!ResultsTable, MATCH($B129,Opti!Labels_LookupString,0),MATCH(H$32,Opti!Labels_Headers,0)),NA())</f>
        <v>#N/A</v>
      </c>
      <c r="I129" s="9" t="e">
        <f>IF($E129="Success",INDEX(Opti!ResultsTable, MATCH($B129,Opti!Labels_LookupString,0),MATCH(I$32,Opti!Labels_Headers,0)),NA())</f>
        <v>#N/A</v>
      </c>
    </row>
    <row r="130" spans="2:9" x14ac:dyDescent="0.25">
      <c r="B130" s="102" t="s">
        <v>530</v>
      </c>
      <c r="C130" s="106" t="s">
        <v>531</v>
      </c>
      <c r="D130" s="106" t="s">
        <v>282</v>
      </c>
      <c r="E130" s="4" t="e">
        <f>INDEX(Opti!ResultsTable, MATCH($B130,Opti!Labels_LookupString,0),MATCH(E$32,Opti!Labels_Headers,0))</f>
        <v>#N/A</v>
      </c>
      <c r="F130" s="116" t="s">
        <v>196</v>
      </c>
      <c r="G130" s="117" t="s">
        <v>196</v>
      </c>
      <c r="H130" s="9" t="e">
        <f>IF($E130="Success",INDEX(Opti!ResultsTable, MATCH($B130,Opti!Labels_LookupString,0),MATCH(H$32,Opti!Labels_Headers,0)),NA())</f>
        <v>#N/A</v>
      </c>
      <c r="I130" s="9" t="e">
        <f>IF($E130="Success",INDEX(Opti!ResultsTable, MATCH($B130,Opti!Labels_LookupString,0),MATCH(I$32,Opti!Labels_Headers,0)),NA())</f>
        <v>#N/A</v>
      </c>
    </row>
    <row r="131" spans="2:9" x14ac:dyDescent="0.25">
      <c r="B131" s="102" t="s">
        <v>532</v>
      </c>
      <c r="C131" s="106" t="s">
        <v>533</v>
      </c>
      <c r="D131" s="106" t="s">
        <v>282</v>
      </c>
      <c r="E131" s="4" t="e">
        <f>INDEX(Opti!ResultsTable, MATCH($B131,Opti!Labels_LookupString,0),MATCH(E$32,Opti!Labels_Headers,0))</f>
        <v>#N/A</v>
      </c>
      <c r="F131" s="116" t="s">
        <v>196</v>
      </c>
      <c r="G131" s="117" t="s">
        <v>196</v>
      </c>
      <c r="H131" s="9" t="e">
        <f>IF($E131="Success",INDEX(Opti!ResultsTable, MATCH($B131,Opti!Labels_LookupString,0),MATCH(H$32,Opti!Labels_Headers,0)),NA())</f>
        <v>#N/A</v>
      </c>
      <c r="I131" s="9" t="e">
        <f>IF($E131="Success",INDEX(Opti!ResultsTable, MATCH($B131,Opti!Labels_LookupString,0),MATCH(I$32,Opti!Labels_Headers,0)),NA())</f>
        <v>#N/A</v>
      </c>
    </row>
    <row r="132" spans="2:9" x14ac:dyDescent="0.25">
      <c r="B132" s="102" t="s">
        <v>534</v>
      </c>
      <c r="C132" s="106" t="s">
        <v>535</v>
      </c>
      <c r="D132" s="106" t="s">
        <v>282</v>
      </c>
      <c r="E132" s="4" t="e">
        <f>INDEX(Opti!ResultsTable, MATCH($B132,Opti!Labels_LookupString,0),MATCH(E$32,Opti!Labels_Headers,0))</f>
        <v>#N/A</v>
      </c>
      <c r="F132" s="116" t="s">
        <v>196</v>
      </c>
      <c r="G132" s="117" t="s">
        <v>196</v>
      </c>
      <c r="H132" s="9" t="e">
        <f>IF($E132="Success",INDEX(Opti!ResultsTable, MATCH($B132,Opti!Labels_LookupString,0),MATCH(H$32,Opti!Labels_Headers,0)),NA())</f>
        <v>#N/A</v>
      </c>
      <c r="I132" s="9" t="e">
        <f>IF($E132="Success",INDEX(Opti!ResultsTable, MATCH($B132,Opti!Labels_LookupString,0),MATCH(I$32,Opti!Labels_Headers,0)),NA())</f>
        <v>#N/A</v>
      </c>
    </row>
    <row r="133" spans="2:9" x14ac:dyDescent="0.25">
      <c r="B133" s="102" t="s">
        <v>536</v>
      </c>
      <c r="C133" s="106" t="s">
        <v>537</v>
      </c>
      <c r="D133" s="106" t="s">
        <v>282</v>
      </c>
      <c r="E133" s="4" t="e">
        <f>INDEX(Opti!ResultsTable, MATCH($B133,Opti!Labels_LookupString,0),MATCH(E$32,Opti!Labels_Headers,0))</f>
        <v>#N/A</v>
      </c>
      <c r="F133" s="116" t="s">
        <v>196</v>
      </c>
      <c r="G133" s="117" t="s">
        <v>196</v>
      </c>
      <c r="H133" s="9" t="e">
        <f>IF($E133="Success",INDEX(Opti!ResultsTable, MATCH($B133,Opti!Labels_LookupString,0),MATCH(H$32,Opti!Labels_Headers,0)),NA())</f>
        <v>#N/A</v>
      </c>
      <c r="I133" s="9" t="e">
        <f>IF($E133="Success",INDEX(Opti!ResultsTable, MATCH($B133,Opti!Labels_LookupString,0),MATCH(I$32,Opti!Labels_Headers,0)),NA())</f>
        <v>#N/A</v>
      </c>
    </row>
    <row r="134" spans="2:9" x14ac:dyDescent="0.25">
      <c r="B134" s="102" t="s">
        <v>538</v>
      </c>
      <c r="C134" s="106" t="s">
        <v>402</v>
      </c>
      <c r="D134" s="106" t="s">
        <v>282</v>
      </c>
      <c r="E134" s="4" t="e">
        <f>INDEX(Opti!ResultsTable, MATCH($B134,Opti!Labels_LookupString,0),MATCH(E$32,Opti!Labels_Headers,0))</f>
        <v>#N/A</v>
      </c>
      <c r="F134" s="116" t="s">
        <v>196</v>
      </c>
      <c r="G134" s="117" t="s">
        <v>196</v>
      </c>
      <c r="H134" s="9" t="e">
        <f>IF($E134="Success",INDEX(Opti!ResultsTable, MATCH($B134,Opti!Labels_LookupString,0),MATCH(H$32,Opti!Labels_Headers,0)),NA())</f>
        <v>#N/A</v>
      </c>
      <c r="I134" s="9" t="e">
        <f>IF($E134="Success",INDEX(Opti!ResultsTable, MATCH($B134,Opti!Labels_LookupString,0),MATCH(I$32,Opti!Labels_Headers,0)),NA())</f>
        <v>#N/A</v>
      </c>
    </row>
    <row r="135" spans="2:9" x14ac:dyDescent="0.25">
      <c r="B135" s="102" t="s">
        <v>539</v>
      </c>
      <c r="C135" s="106" t="s">
        <v>403</v>
      </c>
      <c r="D135" s="106" t="s">
        <v>282</v>
      </c>
      <c r="E135" s="4" t="e">
        <f>INDEX(Opti!ResultsTable, MATCH($B135,Opti!Labels_LookupString,0),MATCH(E$32,Opti!Labels_Headers,0))</f>
        <v>#N/A</v>
      </c>
      <c r="F135" s="116" t="s">
        <v>196</v>
      </c>
      <c r="G135" s="117" t="s">
        <v>196</v>
      </c>
      <c r="H135" s="9" t="e">
        <f>IF($E135="Success",INDEX(Opti!ResultsTable, MATCH($B135,Opti!Labels_LookupString,0),MATCH(H$32,Opti!Labels_Headers,0)),NA())</f>
        <v>#N/A</v>
      </c>
      <c r="I135" s="9" t="e">
        <f>IF($E135="Success",INDEX(Opti!ResultsTable, MATCH($B135,Opti!Labels_LookupString,0),MATCH(I$32,Opti!Labels_Headers,0)),NA())</f>
        <v>#N/A</v>
      </c>
    </row>
    <row r="136" spans="2:9" x14ac:dyDescent="0.25">
      <c r="B136" s="102" t="s">
        <v>540</v>
      </c>
      <c r="C136" s="106" t="s">
        <v>404</v>
      </c>
      <c r="D136" s="106" t="s">
        <v>282</v>
      </c>
      <c r="E136" s="4" t="e">
        <f>INDEX(Opti!ResultsTable, MATCH($B136,Opti!Labels_LookupString,0),MATCH(E$32,Opti!Labels_Headers,0))</f>
        <v>#N/A</v>
      </c>
      <c r="F136" s="116" t="s">
        <v>196</v>
      </c>
      <c r="G136" s="117" t="s">
        <v>196</v>
      </c>
      <c r="H136" s="9" t="e">
        <f>IF($E136="Success",INDEX(Opti!ResultsTable, MATCH($B136,Opti!Labels_LookupString,0),MATCH(H$32,Opti!Labels_Headers,0)),NA())</f>
        <v>#N/A</v>
      </c>
      <c r="I136" s="9" t="e">
        <f>IF($E136="Success",INDEX(Opti!ResultsTable, MATCH($B136,Opti!Labels_LookupString,0),MATCH(I$32,Opti!Labels_Headers,0)),NA())</f>
        <v>#N/A</v>
      </c>
    </row>
    <row r="137" spans="2:9" x14ac:dyDescent="0.25">
      <c r="B137" s="102" t="s">
        <v>541</v>
      </c>
      <c r="C137" s="106" t="s">
        <v>405</v>
      </c>
      <c r="D137" s="106" t="s">
        <v>282</v>
      </c>
      <c r="E137" s="4" t="e">
        <f>INDEX(Opti!ResultsTable, MATCH($B137,Opti!Labels_LookupString,0),MATCH(E$32,Opti!Labels_Headers,0))</f>
        <v>#N/A</v>
      </c>
      <c r="F137" s="116" t="s">
        <v>196</v>
      </c>
      <c r="G137" s="117" t="s">
        <v>196</v>
      </c>
      <c r="H137" s="9" t="e">
        <f>IF($E137="Success",INDEX(Opti!ResultsTable, MATCH($B137,Opti!Labels_LookupString,0),MATCH(H$32,Opti!Labels_Headers,0)),NA())</f>
        <v>#N/A</v>
      </c>
      <c r="I137" s="9" t="e">
        <f>IF($E137="Success",INDEX(Opti!ResultsTable, MATCH($B137,Opti!Labels_LookupString,0),MATCH(I$32,Opti!Labels_Headers,0)),NA())</f>
        <v>#N/A</v>
      </c>
    </row>
    <row r="138" spans="2:9" x14ac:dyDescent="0.25">
      <c r="B138" s="102" t="s">
        <v>542</v>
      </c>
      <c r="C138" s="106" t="s">
        <v>406</v>
      </c>
      <c r="D138" s="106" t="s">
        <v>282</v>
      </c>
      <c r="E138" s="4" t="e">
        <f>INDEX(Opti!ResultsTable, MATCH($B138,Opti!Labels_LookupString,0),MATCH(E$32,Opti!Labels_Headers,0))</f>
        <v>#N/A</v>
      </c>
      <c r="F138" s="116" t="s">
        <v>196</v>
      </c>
      <c r="G138" s="117" t="s">
        <v>196</v>
      </c>
      <c r="H138" s="9" t="e">
        <f>IF($E138="Success",INDEX(Opti!ResultsTable, MATCH($B138,Opti!Labels_LookupString,0),MATCH(H$32,Opti!Labels_Headers,0)),NA())</f>
        <v>#N/A</v>
      </c>
      <c r="I138" s="9" t="e">
        <f>IF($E138="Success",INDEX(Opti!ResultsTable, MATCH($B138,Opti!Labels_LookupString,0),MATCH(I$32,Opti!Labels_Headers,0)),NA())</f>
        <v>#N/A</v>
      </c>
    </row>
    <row r="2721" spans="7:7" x14ac:dyDescent="0.25">
      <c r="G2721" s="9"/>
    </row>
    <row r="2722" spans="7:7" x14ac:dyDescent="0.25">
      <c r="G2722" s="9"/>
    </row>
    <row r="2723" spans="7:7" x14ac:dyDescent="0.25">
      <c r="G2723" s="9"/>
    </row>
    <row r="2724" spans="7:7" x14ac:dyDescent="0.25">
      <c r="G2724" s="9"/>
    </row>
    <row r="2725" spans="7:7" x14ac:dyDescent="0.25">
      <c r="G2725" s="9"/>
    </row>
    <row r="2726" spans="7:7" x14ac:dyDescent="0.25">
      <c r="G2726" s="9"/>
    </row>
    <row r="2727" spans="7:7" x14ac:dyDescent="0.25">
      <c r="G2727" s="9"/>
    </row>
    <row r="2728" spans="7:7" x14ac:dyDescent="0.25">
      <c r="G2728" s="9"/>
    </row>
    <row r="2729" spans="7:7" x14ac:dyDescent="0.25">
      <c r="G2729" s="9"/>
    </row>
    <row r="2730" spans="7:7" x14ac:dyDescent="0.25">
      <c r="G2730" s="9"/>
    </row>
    <row r="2731" spans="7:7" x14ac:dyDescent="0.25">
      <c r="G2731" s="9"/>
    </row>
    <row r="2732" spans="7:7" x14ac:dyDescent="0.25">
      <c r="G2732" s="9"/>
    </row>
    <row r="2733" spans="7:7" x14ac:dyDescent="0.25">
      <c r="G2733" s="9"/>
    </row>
    <row r="2734" spans="7:7" x14ac:dyDescent="0.25">
      <c r="G2734" s="9"/>
    </row>
    <row r="2735" spans="7:7" x14ac:dyDescent="0.25">
      <c r="G2735" s="9"/>
    </row>
    <row r="2736" spans="7:7" x14ac:dyDescent="0.25">
      <c r="G2736" s="9"/>
    </row>
    <row r="2737" spans="7:7" x14ac:dyDescent="0.25">
      <c r="G2737" s="9"/>
    </row>
    <row r="2738" spans="7:7" x14ac:dyDescent="0.25">
      <c r="G2738" s="9"/>
    </row>
    <row r="2739" spans="7:7" x14ac:dyDescent="0.25">
      <c r="G2739" s="9"/>
    </row>
    <row r="2740" spans="7:7" x14ac:dyDescent="0.25">
      <c r="G2740" s="9"/>
    </row>
    <row r="2741" spans="7:7" x14ac:dyDescent="0.25">
      <c r="G2741" s="9"/>
    </row>
    <row r="2742" spans="7:7" x14ac:dyDescent="0.25">
      <c r="G2742" s="9"/>
    </row>
    <row r="2743" spans="7:7" x14ac:dyDescent="0.25">
      <c r="G2743" s="9"/>
    </row>
    <row r="2744" spans="7:7" x14ac:dyDescent="0.25">
      <c r="G2744" s="9"/>
    </row>
    <row r="2745" spans="7:7" x14ac:dyDescent="0.25">
      <c r="G2745" s="9"/>
    </row>
    <row r="2746" spans="7:7" x14ac:dyDescent="0.25">
      <c r="G2746" s="9"/>
    </row>
    <row r="2747" spans="7:7" x14ac:dyDescent="0.25">
      <c r="G2747" s="9"/>
    </row>
    <row r="2748" spans="7:7" x14ac:dyDescent="0.25">
      <c r="G2748" s="9"/>
    </row>
    <row r="2749" spans="7:7" x14ac:dyDescent="0.25">
      <c r="G2749" s="9"/>
    </row>
    <row r="2750" spans="7:7" x14ac:dyDescent="0.25">
      <c r="G2750" s="9"/>
    </row>
    <row r="2751" spans="7:7" x14ac:dyDescent="0.25">
      <c r="G2751" s="9"/>
    </row>
    <row r="2752" spans="7:7" x14ac:dyDescent="0.25">
      <c r="G2752" s="9"/>
    </row>
    <row r="2753" spans="7:7" x14ac:dyDescent="0.25">
      <c r="G2753" s="9"/>
    </row>
    <row r="2754" spans="7:7" x14ac:dyDescent="0.25">
      <c r="G2754" s="9"/>
    </row>
    <row r="2755" spans="7:7" x14ac:dyDescent="0.25">
      <c r="G2755" s="9"/>
    </row>
    <row r="2756" spans="7:7" x14ac:dyDescent="0.25">
      <c r="G2756" s="9"/>
    </row>
    <row r="2757" spans="7:7" x14ac:dyDescent="0.25">
      <c r="G2757" s="9"/>
    </row>
    <row r="2758" spans="7:7" x14ac:dyDescent="0.25">
      <c r="G2758" s="9"/>
    </row>
    <row r="2759" spans="7:7" x14ac:dyDescent="0.25">
      <c r="G2759" s="9"/>
    </row>
    <row r="2760" spans="7:7" x14ac:dyDescent="0.25">
      <c r="G2760" s="9"/>
    </row>
    <row r="2761" spans="7:7" x14ac:dyDescent="0.25">
      <c r="G2761" s="9"/>
    </row>
    <row r="2762" spans="7:7" x14ac:dyDescent="0.25">
      <c r="G2762" s="9"/>
    </row>
    <row r="2763" spans="7:7" x14ac:dyDescent="0.25">
      <c r="G2763" s="9"/>
    </row>
    <row r="2764" spans="7:7" x14ac:dyDescent="0.25">
      <c r="G2764" s="9"/>
    </row>
    <row r="2765" spans="7:7" x14ac:dyDescent="0.25">
      <c r="G2765" s="9"/>
    </row>
    <row r="2766" spans="7:7" x14ac:dyDescent="0.25">
      <c r="G2766" s="9"/>
    </row>
    <row r="2767" spans="7:7" x14ac:dyDescent="0.25">
      <c r="G2767" s="9"/>
    </row>
    <row r="2768" spans="7:7" x14ac:dyDescent="0.25">
      <c r="G2768" s="9"/>
    </row>
    <row r="2769" spans="7:7" x14ac:dyDescent="0.25">
      <c r="G2769" s="9"/>
    </row>
    <row r="2770" spans="7:7" x14ac:dyDescent="0.25">
      <c r="G2770" s="9"/>
    </row>
    <row r="2771" spans="7:7" x14ac:dyDescent="0.25">
      <c r="G2771" s="9"/>
    </row>
    <row r="2772" spans="7:7" x14ac:dyDescent="0.25">
      <c r="G2772" s="9"/>
    </row>
    <row r="2773" spans="7:7" x14ac:dyDescent="0.25">
      <c r="G2773" s="9"/>
    </row>
    <row r="2774" spans="7:7" x14ac:dyDescent="0.25">
      <c r="G2774" s="9"/>
    </row>
    <row r="2775" spans="7:7" x14ac:dyDescent="0.25">
      <c r="G2775" s="9"/>
    </row>
    <row r="2776" spans="7:7" x14ac:dyDescent="0.25">
      <c r="G2776" s="9"/>
    </row>
    <row r="2777" spans="7:7" x14ac:dyDescent="0.25">
      <c r="G2777" s="9"/>
    </row>
    <row r="2778" spans="7:7" x14ac:dyDescent="0.25">
      <c r="G2778" s="9"/>
    </row>
    <row r="2779" spans="7:7" x14ac:dyDescent="0.25">
      <c r="G2779" s="9"/>
    </row>
    <row r="2780" spans="7:7" x14ac:dyDescent="0.25">
      <c r="G2780" s="9"/>
    </row>
    <row r="2781" spans="7:7" x14ac:dyDescent="0.25">
      <c r="G2781" s="9"/>
    </row>
    <row r="2782" spans="7:7" x14ac:dyDescent="0.25">
      <c r="G2782" s="9"/>
    </row>
    <row r="2783" spans="7:7" x14ac:dyDescent="0.25">
      <c r="G2783" s="9"/>
    </row>
    <row r="2784" spans="7:7" x14ac:dyDescent="0.25">
      <c r="G2784" s="9"/>
    </row>
    <row r="2785" spans="7:7" x14ac:dyDescent="0.25">
      <c r="G2785" s="9"/>
    </row>
    <row r="2786" spans="7:7" x14ac:dyDescent="0.25">
      <c r="G2786" s="9"/>
    </row>
    <row r="2787" spans="7:7" x14ac:dyDescent="0.25">
      <c r="G2787" s="9"/>
    </row>
    <row r="2788" spans="7:7" x14ac:dyDescent="0.25">
      <c r="G2788" s="9"/>
    </row>
    <row r="2789" spans="7:7" x14ac:dyDescent="0.25">
      <c r="G2789" s="9"/>
    </row>
    <row r="2790" spans="7:7" x14ac:dyDescent="0.25">
      <c r="G2790" s="9"/>
    </row>
    <row r="2791" spans="7:7" x14ac:dyDescent="0.25">
      <c r="G2791" s="9"/>
    </row>
    <row r="2792" spans="7:7" x14ac:dyDescent="0.25">
      <c r="G2792" s="9"/>
    </row>
    <row r="2793" spans="7:7" x14ac:dyDescent="0.25">
      <c r="G2793" s="9"/>
    </row>
    <row r="2794" spans="7:7" x14ac:dyDescent="0.25">
      <c r="G2794" s="9"/>
    </row>
    <row r="2795" spans="7:7" x14ac:dyDescent="0.25">
      <c r="G2795" s="9"/>
    </row>
    <row r="2796" spans="7:7" x14ac:dyDescent="0.25">
      <c r="G2796" s="9"/>
    </row>
    <row r="2797" spans="7:7" x14ac:dyDescent="0.25">
      <c r="G2797" s="9"/>
    </row>
    <row r="2798" spans="7:7" x14ac:dyDescent="0.25">
      <c r="G2798" s="9"/>
    </row>
    <row r="2799" spans="7:7" x14ac:dyDescent="0.25">
      <c r="G2799" s="9"/>
    </row>
    <row r="2800" spans="7:7" x14ac:dyDescent="0.25">
      <c r="G2800" s="9"/>
    </row>
    <row r="2801" spans="7:7" x14ac:dyDescent="0.25">
      <c r="G2801" s="9"/>
    </row>
    <row r="2802" spans="7:7" x14ac:dyDescent="0.25">
      <c r="G2802" s="9"/>
    </row>
    <row r="2803" spans="7:7" x14ac:dyDescent="0.25">
      <c r="G2803" s="9"/>
    </row>
    <row r="2804" spans="7:7" x14ac:dyDescent="0.25">
      <c r="G2804" s="9"/>
    </row>
    <row r="2805" spans="7:7" x14ac:dyDescent="0.25">
      <c r="G2805" s="9"/>
    </row>
    <row r="2806" spans="7:7" x14ac:dyDescent="0.25">
      <c r="G2806" s="9"/>
    </row>
    <row r="2807" spans="7:7" x14ac:dyDescent="0.25">
      <c r="G2807" s="9"/>
    </row>
    <row r="2808" spans="7:7" x14ac:dyDescent="0.25">
      <c r="G2808" s="9"/>
    </row>
    <row r="2809" spans="7:7" x14ac:dyDescent="0.25">
      <c r="G2809" s="9"/>
    </row>
    <row r="2810" spans="7:7" x14ac:dyDescent="0.25">
      <c r="G2810" s="9"/>
    </row>
    <row r="2811" spans="7:7" x14ac:dyDescent="0.25">
      <c r="G2811" s="9"/>
    </row>
    <row r="2812" spans="7:7" x14ac:dyDescent="0.25">
      <c r="G2812" s="9"/>
    </row>
    <row r="2813" spans="7:7" x14ac:dyDescent="0.25">
      <c r="G2813" s="9"/>
    </row>
    <row r="2814" spans="7:7" x14ac:dyDescent="0.25">
      <c r="G2814" s="9"/>
    </row>
    <row r="2815" spans="7:7" x14ac:dyDescent="0.25">
      <c r="G2815" s="9"/>
    </row>
    <row r="2816" spans="7:7" x14ac:dyDescent="0.25">
      <c r="G2816" s="9"/>
    </row>
    <row r="2817" spans="7:7" x14ac:dyDescent="0.25">
      <c r="G2817" s="9"/>
    </row>
    <row r="2818" spans="7:7" x14ac:dyDescent="0.25">
      <c r="G2818" s="9"/>
    </row>
    <row r="2819" spans="7:7" x14ac:dyDescent="0.25">
      <c r="G2819" s="9"/>
    </row>
    <row r="2820" spans="7:7" x14ac:dyDescent="0.25">
      <c r="G2820" s="9"/>
    </row>
    <row r="2821" spans="7:7" x14ac:dyDescent="0.25">
      <c r="G2821" s="9"/>
    </row>
    <row r="2822" spans="7:7" x14ac:dyDescent="0.25">
      <c r="G2822" s="9"/>
    </row>
    <row r="2823" spans="7:7" x14ac:dyDescent="0.25">
      <c r="G2823" s="9"/>
    </row>
    <row r="2824" spans="7:7" x14ac:dyDescent="0.25">
      <c r="G2824" s="9"/>
    </row>
    <row r="2825" spans="7:7" x14ac:dyDescent="0.25">
      <c r="G2825" s="9"/>
    </row>
    <row r="2826" spans="7:7" x14ac:dyDescent="0.25">
      <c r="G2826" s="9"/>
    </row>
    <row r="2827" spans="7:7" x14ac:dyDescent="0.25">
      <c r="G2827" s="9"/>
    </row>
    <row r="2828" spans="7:7" x14ac:dyDescent="0.25">
      <c r="G2828" s="9"/>
    </row>
    <row r="2829" spans="7:7" x14ac:dyDescent="0.25">
      <c r="G2829" s="9"/>
    </row>
    <row r="2830" spans="7:7" x14ac:dyDescent="0.25">
      <c r="G2830" s="9"/>
    </row>
    <row r="2831" spans="7:7" x14ac:dyDescent="0.25">
      <c r="G2831" s="9"/>
    </row>
    <row r="2832" spans="7:7" x14ac:dyDescent="0.25">
      <c r="G2832" s="9"/>
    </row>
    <row r="2833" spans="7:7" x14ac:dyDescent="0.25">
      <c r="G2833" s="9"/>
    </row>
    <row r="2834" spans="7:7" x14ac:dyDescent="0.25">
      <c r="G2834" s="9"/>
    </row>
    <row r="2835" spans="7:7" x14ac:dyDescent="0.25">
      <c r="G2835" s="9"/>
    </row>
    <row r="2836" spans="7:7" x14ac:dyDescent="0.25">
      <c r="G2836" s="9"/>
    </row>
    <row r="2837" spans="7:7" x14ac:dyDescent="0.25">
      <c r="G2837" s="9"/>
    </row>
    <row r="2838" spans="7:7" x14ac:dyDescent="0.25">
      <c r="G2838" s="9"/>
    </row>
    <row r="2839" spans="7:7" x14ac:dyDescent="0.25">
      <c r="G2839" s="9"/>
    </row>
    <row r="2840" spans="7:7" x14ac:dyDescent="0.25">
      <c r="G2840" s="9"/>
    </row>
    <row r="2841" spans="7:7" x14ac:dyDescent="0.25">
      <c r="G2841" s="9"/>
    </row>
    <row r="2842" spans="7:7" x14ac:dyDescent="0.25">
      <c r="G2842" s="9"/>
    </row>
    <row r="2843" spans="7:7" x14ac:dyDescent="0.25">
      <c r="G2843" s="9"/>
    </row>
    <row r="2844" spans="7:7" x14ac:dyDescent="0.25">
      <c r="G2844" s="9"/>
    </row>
    <row r="2845" spans="7:7" x14ac:dyDescent="0.25">
      <c r="G2845" s="9"/>
    </row>
    <row r="2846" spans="7:7" x14ac:dyDescent="0.25">
      <c r="G2846" s="9"/>
    </row>
    <row r="2847" spans="7:7" x14ac:dyDescent="0.25">
      <c r="G2847" s="9"/>
    </row>
    <row r="2848" spans="7:7" x14ac:dyDescent="0.25">
      <c r="G2848" s="9"/>
    </row>
    <row r="2849" spans="7:7" x14ac:dyDescent="0.25">
      <c r="G2849" s="9"/>
    </row>
    <row r="2850" spans="7:7" x14ac:dyDescent="0.25">
      <c r="G2850" s="9"/>
    </row>
    <row r="2851" spans="7:7" x14ac:dyDescent="0.25">
      <c r="G2851" s="9"/>
    </row>
    <row r="2852" spans="7:7" x14ac:dyDescent="0.25">
      <c r="G2852" s="9"/>
    </row>
    <row r="2853" spans="7:7" x14ac:dyDescent="0.25">
      <c r="G2853" s="9"/>
    </row>
    <row r="2854" spans="7:7" x14ac:dyDescent="0.25">
      <c r="G2854" s="9"/>
    </row>
    <row r="2855" spans="7:7" x14ac:dyDescent="0.25">
      <c r="G2855" s="9"/>
    </row>
    <row r="2856" spans="7:7" x14ac:dyDescent="0.25">
      <c r="G2856" s="9"/>
    </row>
    <row r="2857" spans="7:7" x14ac:dyDescent="0.25">
      <c r="G2857" s="9"/>
    </row>
    <row r="2858" spans="7:7" x14ac:dyDescent="0.25">
      <c r="G2858" s="9"/>
    </row>
    <row r="2859" spans="7:7" x14ac:dyDescent="0.25">
      <c r="G2859" s="9"/>
    </row>
    <row r="2860" spans="7:7" x14ac:dyDescent="0.25">
      <c r="G2860" s="9"/>
    </row>
    <row r="2861" spans="7:7" x14ac:dyDescent="0.25">
      <c r="G2861" s="9"/>
    </row>
    <row r="2862" spans="7:7" x14ac:dyDescent="0.25">
      <c r="G2862" s="9"/>
    </row>
    <row r="2863" spans="7:7" x14ac:dyDescent="0.25">
      <c r="G2863" s="9"/>
    </row>
    <row r="2864" spans="7:7" x14ac:dyDescent="0.25">
      <c r="G2864" s="9"/>
    </row>
    <row r="2865" spans="7:7" x14ac:dyDescent="0.25">
      <c r="G2865" s="9"/>
    </row>
    <row r="2866" spans="7:7" x14ac:dyDescent="0.25">
      <c r="G2866" s="9"/>
    </row>
    <row r="2867" spans="7:7" x14ac:dyDescent="0.25">
      <c r="G2867" s="9"/>
    </row>
    <row r="2868" spans="7:7" x14ac:dyDescent="0.25">
      <c r="G2868" s="9"/>
    </row>
    <row r="2869" spans="7:7" x14ac:dyDescent="0.25">
      <c r="G2869" s="9"/>
    </row>
    <row r="2870" spans="7:7" x14ac:dyDescent="0.25">
      <c r="G2870" s="9"/>
    </row>
    <row r="2871" spans="7:7" x14ac:dyDescent="0.25">
      <c r="G2871" s="9"/>
    </row>
    <row r="2872" spans="7:7" x14ac:dyDescent="0.25">
      <c r="G2872" s="9"/>
    </row>
    <row r="2873" spans="7:7" x14ac:dyDescent="0.25">
      <c r="G2873" s="9"/>
    </row>
    <row r="2874" spans="7:7" x14ac:dyDescent="0.25">
      <c r="G2874" s="9"/>
    </row>
    <row r="2875" spans="7:7" x14ac:dyDescent="0.25">
      <c r="G2875" s="9"/>
    </row>
    <row r="2876" spans="7:7" x14ac:dyDescent="0.25">
      <c r="G2876" s="9"/>
    </row>
    <row r="2877" spans="7:7" x14ac:dyDescent="0.25">
      <c r="G2877" s="9"/>
    </row>
    <row r="2878" spans="7:7" x14ac:dyDescent="0.25">
      <c r="G2878" s="9"/>
    </row>
    <row r="2879" spans="7:7" x14ac:dyDescent="0.25">
      <c r="G2879" s="9"/>
    </row>
    <row r="2880" spans="7:7" x14ac:dyDescent="0.25">
      <c r="G2880" s="9"/>
    </row>
    <row r="2881" spans="7:7" x14ac:dyDescent="0.25">
      <c r="G2881" s="9"/>
    </row>
    <row r="2882" spans="7:7" x14ac:dyDescent="0.25">
      <c r="G2882" s="9"/>
    </row>
    <row r="2883" spans="7:7" x14ac:dyDescent="0.25">
      <c r="G2883" s="9"/>
    </row>
    <row r="2884" spans="7:7" x14ac:dyDescent="0.25">
      <c r="G2884" s="9"/>
    </row>
    <row r="2885" spans="7:7" x14ac:dyDescent="0.25">
      <c r="G2885" s="9"/>
    </row>
    <row r="2886" spans="7:7" x14ac:dyDescent="0.25">
      <c r="G2886" s="9"/>
    </row>
    <row r="2887" spans="7:7" x14ac:dyDescent="0.25">
      <c r="G2887" s="9"/>
    </row>
    <row r="2888" spans="7:7" x14ac:dyDescent="0.25">
      <c r="G2888" s="9"/>
    </row>
    <row r="2889" spans="7:7" x14ac:dyDescent="0.25">
      <c r="G2889" s="9"/>
    </row>
    <row r="2890" spans="7:7" x14ac:dyDescent="0.25">
      <c r="G2890" s="9"/>
    </row>
    <row r="2891" spans="7:7" x14ac:dyDescent="0.25">
      <c r="G2891" s="9"/>
    </row>
    <row r="2892" spans="7:7" x14ac:dyDescent="0.25">
      <c r="G2892" s="9"/>
    </row>
    <row r="2893" spans="7:7" x14ac:dyDescent="0.25">
      <c r="G2893" s="9"/>
    </row>
    <row r="2894" spans="7:7" x14ac:dyDescent="0.25">
      <c r="G2894" s="9"/>
    </row>
    <row r="2895" spans="7:7" x14ac:dyDescent="0.25">
      <c r="G2895" s="9"/>
    </row>
    <row r="2896" spans="7:7" x14ac:dyDescent="0.25">
      <c r="G2896" s="9"/>
    </row>
    <row r="2897" spans="7:7" x14ac:dyDescent="0.25">
      <c r="G2897" s="9"/>
    </row>
    <row r="2898" spans="7:7" x14ac:dyDescent="0.25">
      <c r="G2898" s="9"/>
    </row>
    <row r="2899" spans="7:7" x14ac:dyDescent="0.25">
      <c r="G2899" s="9"/>
    </row>
    <row r="2900" spans="7:7" x14ac:dyDescent="0.25">
      <c r="G2900" s="9"/>
    </row>
    <row r="2901" spans="7:7" x14ac:dyDescent="0.25">
      <c r="G2901" s="9"/>
    </row>
    <row r="2902" spans="7:7" x14ac:dyDescent="0.25">
      <c r="G2902" s="9"/>
    </row>
    <row r="2903" spans="7:7" x14ac:dyDescent="0.25">
      <c r="G2903" s="9"/>
    </row>
    <row r="2904" spans="7:7" x14ac:dyDescent="0.25">
      <c r="G2904" s="9"/>
    </row>
    <row r="2905" spans="7:7" x14ac:dyDescent="0.25">
      <c r="G2905" s="9"/>
    </row>
    <row r="2906" spans="7:7" x14ac:dyDescent="0.25">
      <c r="G2906" s="9"/>
    </row>
    <row r="2907" spans="7:7" x14ac:dyDescent="0.25">
      <c r="G2907" s="9"/>
    </row>
    <row r="2908" spans="7:7" x14ac:dyDescent="0.25">
      <c r="G2908" s="9"/>
    </row>
    <row r="2909" spans="7:7" x14ac:dyDescent="0.25">
      <c r="G2909" s="9"/>
    </row>
    <row r="2910" spans="7:7" x14ac:dyDescent="0.25">
      <c r="G2910" s="9"/>
    </row>
    <row r="2911" spans="7:7" x14ac:dyDescent="0.25">
      <c r="G2911" s="9"/>
    </row>
    <row r="2912" spans="7:7" x14ac:dyDescent="0.25">
      <c r="G2912" s="9"/>
    </row>
    <row r="2913" spans="7:7" x14ac:dyDescent="0.25">
      <c r="G2913" s="9"/>
    </row>
    <row r="2914" spans="7:7" x14ac:dyDescent="0.25">
      <c r="G2914" s="9"/>
    </row>
    <row r="2915" spans="7:7" x14ac:dyDescent="0.25">
      <c r="G2915" s="9"/>
    </row>
    <row r="2916" spans="7:7" x14ac:dyDescent="0.25">
      <c r="G2916" s="9"/>
    </row>
    <row r="2917" spans="7:7" x14ac:dyDescent="0.25">
      <c r="G2917" s="9"/>
    </row>
    <row r="2918" spans="7:7" x14ac:dyDescent="0.25">
      <c r="G2918" s="9"/>
    </row>
    <row r="2919" spans="7:7" x14ac:dyDescent="0.25">
      <c r="G2919" s="9"/>
    </row>
    <row r="2920" spans="7:7" x14ac:dyDescent="0.25">
      <c r="G2920" s="9"/>
    </row>
    <row r="2921" spans="7:7" x14ac:dyDescent="0.25">
      <c r="G2921" s="9"/>
    </row>
    <row r="2922" spans="7:7" x14ac:dyDescent="0.25">
      <c r="G2922" s="9"/>
    </row>
    <row r="2923" spans="7:7" x14ac:dyDescent="0.25">
      <c r="G2923" s="9"/>
    </row>
    <row r="2924" spans="7:7" x14ac:dyDescent="0.25">
      <c r="G2924" s="9"/>
    </row>
    <row r="2925" spans="7:7" x14ac:dyDescent="0.25">
      <c r="G2925" s="9"/>
    </row>
    <row r="2926" spans="7:7" x14ac:dyDescent="0.25">
      <c r="G2926" s="9"/>
    </row>
    <row r="2927" spans="7:7" x14ac:dyDescent="0.25">
      <c r="G2927" s="9"/>
    </row>
    <row r="2928" spans="7:7" x14ac:dyDescent="0.25">
      <c r="G2928" s="9"/>
    </row>
    <row r="2929" spans="7:7" x14ac:dyDescent="0.25">
      <c r="G2929" s="9"/>
    </row>
    <row r="2930" spans="7:7" x14ac:dyDescent="0.25">
      <c r="G2930" s="9"/>
    </row>
    <row r="2931" spans="7:7" x14ac:dyDescent="0.25">
      <c r="G2931" s="9"/>
    </row>
    <row r="2932" spans="7:7" x14ac:dyDescent="0.25">
      <c r="G2932" s="9"/>
    </row>
    <row r="2933" spans="7:7" x14ac:dyDescent="0.25">
      <c r="G2933" s="9"/>
    </row>
    <row r="2934" spans="7:7" x14ac:dyDescent="0.25">
      <c r="G2934" s="9"/>
    </row>
    <row r="2935" spans="7:7" x14ac:dyDescent="0.25">
      <c r="G2935" s="9"/>
    </row>
    <row r="2936" spans="7:7" x14ac:dyDescent="0.25">
      <c r="G2936" s="9"/>
    </row>
    <row r="2937" spans="7:7" x14ac:dyDescent="0.25">
      <c r="G2937" s="9"/>
    </row>
    <row r="2938" spans="7:7" x14ac:dyDescent="0.25">
      <c r="G2938" s="9"/>
    </row>
    <row r="2939" spans="7:7" x14ac:dyDescent="0.25">
      <c r="G2939" s="9"/>
    </row>
    <row r="2940" spans="7:7" x14ac:dyDescent="0.25">
      <c r="G2940" s="9"/>
    </row>
    <row r="2941" spans="7:7" x14ac:dyDescent="0.25">
      <c r="G2941" s="9"/>
    </row>
    <row r="2942" spans="7:7" x14ac:dyDescent="0.25">
      <c r="G2942" s="9"/>
    </row>
    <row r="2943" spans="7:7" x14ac:dyDescent="0.25">
      <c r="G2943" s="9"/>
    </row>
    <row r="2944" spans="7:7" x14ac:dyDescent="0.25">
      <c r="G2944" s="9"/>
    </row>
    <row r="2945" spans="7:7" x14ac:dyDescent="0.25">
      <c r="G2945" s="9"/>
    </row>
    <row r="2946" spans="7:7" x14ac:dyDescent="0.25">
      <c r="G2946" s="9"/>
    </row>
    <row r="2947" spans="7:7" x14ac:dyDescent="0.25">
      <c r="G2947" s="9"/>
    </row>
    <row r="2948" spans="7:7" x14ac:dyDescent="0.25">
      <c r="G2948" s="9"/>
    </row>
    <row r="2949" spans="7:7" x14ac:dyDescent="0.25">
      <c r="G2949" s="9"/>
    </row>
    <row r="2950" spans="7:7" x14ac:dyDescent="0.25">
      <c r="G2950" s="9"/>
    </row>
    <row r="2951" spans="7:7" x14ac:dyDescent="0.25">
      <c r="G2951" s="9"/>
    </row>
    <row r="2952" spans="7:7" x14ac:dyDescent="0.25">
      <c r="G2952" s="9"/>
    </row>
    <row r="2953" spans="7:7" x14ac:dyDescent="0.25">
      <c r="G2953" s="9"/>
    </row>
    <row r="2954" spans="7:7" x14ac:dyDescent="0.25">
      <c r="G2954" s="9"/>
    </row>
    <row r="2955" spans="7:7" x14ac:dyDescent="0.25">
      <c r="G2955" s="9"/>
    </row>
    <row r="2956" spans="7:7" x14ac:dyDescent="0.25">
      <c r="G2956" s="9"/>
    </row>
    <row r="2957" spans="7:7" x14ac:dyDescent="0.25">
      <c r="G2957" s="9"/>
    </row>
    <row r="2958" spans="7:7" x14ac:dyDescent="0.25">
      <c r="G2958" s="9"/>
    </row>
    <row r="2959" spans="7:7" x14ac:dyDescent="0.25">
      <c r="G2959" s="9"/>
    </row>
    <row r="2960" spans="7:7" x14ac:dyDescent="0.25">
      <c r="G2960" s="9"/>
    </row>
    <row r="2961" spans="7:7" x14ac:dyDescent="0.25">
      <c r="G2961" s="9"/>
    </row>
    <row r="2962" spans="7:7" x14ac:dyDescent="0.25">
      <c r="G2962" s="9"/>
    </row>
    <row r="2963" spans="7:7" x14ac:dyDescent="0.25">
      <c r="G2963" s="9"/>
    </row>
    <row r="2964" spans="7:7" x14ac:dyDescent="0.25">
      <c r="G2964" s="9"/>
    </row>
    <row r="2965" spans="7:7" x14ac:dyDescent="0.25">
      <c r="G2965" s="9"/>
    </row>
    <row r="2966" spans="7:7" x14ac:dyDescent="0.25">
      <c r="G2966" s="9"/>
    </row>
    <row r="2967" spans="7:7" x14ac:dyDescent="0.25">
      <c r="G2967" s="9"/>
    </row>
    <row r="2968" spans="7:7" x14ac:dyDescent="0.25">
      <c r="G2968" s="9"/>
    </row>
    <row r="2969" spans="7:7" x14ac:dyDescent="0.25">
      <c r="G2969" s="9"/>
    </row>
    <row r="2970" spans="7:7" x14ac:dyDescent="0.25">
      <c r="G2970" s="9"/>
    </row>
    <row r="2971" spans="7:7" x14ac:dyDescent="0.25">
      <c r="G2971" s="9"/>
    </row>
    <row r="2972" spans="7:7" x14ac:dyDescent="0.25">
      <c r="G2972" s="9"/>
    </row>
    <row r="2973" spans="7:7" x14ac:dyDescent="0.25">
      <c r="G2973" s="9"/>
    </row>
    <row r="2974" spans="7:7" x14ac:dyDescent="0.25">
      <c r="G2974" s="9"/>
    </row>
    <row r="2975" spans="7:7" x14ac:dyDescent="0.25">
      <c r="G2975" s="9"/>
    </row>
    <row r="2976" spans="7:7" x14ac:dyDescent="0.25">
      <c r="G2976" s="9"/>
    </row>
    <row r="2977" spans="7:7" x14ac:dyDescent="0.25">
      <c r="G2977" s="9"/>
    </row>
    <row r="2978" spans="7:7" x14ac:dyDescent="0.25">
      <c r="G2978" s="9"/>
    </row>
    <row r="2979" spans="7:7" x14ac:dyDescent="0.25">
      <c r="G2979" s="9"/>
    </row>
    <row r="2980" spans="7:7" x14ac:dyDescent="0.25">
      <c r="G2980" s="9"/>
    </row>
    <row r="2981" spans="7:7" x14ac:dyDescent="0.25">
      <c r="G2981" s="9"/>
    </row>
    <row r="2982" spans="7:7" x14ac:dyDescent="0.25">
      <c r="G2982" s="9"/>
    </row>
    <row r="2983" spans="7:7" x14ac:dyDescent="0.25">
      <c r="G2983" s="9"/>
    </row>
    <row r="2984" spans="7:7" x14ac:dyDescent="0.25">
      <c r="G2984" s="9"/>
    </row>
    <row r="2985" spans="7:7" x14ac:dyDescent="0.25">
      <c r="G2985" s="9"/>
    </row>
    <row r="2986" spans="7:7" x14ac:dyDescent="0.25">
      <c r="G2986" s="9"/>
    </row>
    <row r="2987" spans="7:7" x14ac:dyDescent="0.25">
      <c r="G2987" s="9"/>
    </row>
    <row r="2988" spans="7:7" x14ac:dyDescent="0.25">
      <c r="G2988" s="9"/>
    </row>
    <row r="2989" spans="7:7" x14ac:dyDescent="0.25">
      <c r="G2989" s="9"/>
    </row>
    <row r="2990" spans="7:7" x14ac:dyDescent="0.25">
      <c r="G2990" s="9"/>
    </row>
    <row r="2991" spans="7:7" x14ac:dyDescent="0.25">
      <c r="G2991" s="9"/>
    </row>
    <row r="2992" spans="7:7" x14ac:dyDescent="0.25">
      <c r="G2992" s="9"/>
    </row>
    <row r="2993" spans="7:7" x14ac:dyDescent="0.25">
      <c r="G2993" s="9"/>
    </row>
    <row r="2994" spans="7:7" x14ac:dyDescent="0.25">
      <c r="G2994" s="9"/>
    </row>
    <row r="2995" spans="7:7" x14ac:dyDescent="0.25">
      <c r="G2995" s="9"/>
    </row>
    <row r="2996" spans="7:7" x14ac:dyDescent="0.25">
      <c r="G2996" s="9"/>
    </row>
    <row r="2997" spans="7:7" x14ac:dyDescent="0.25">
      <c r="G2997" s="9"/>
    </row>
    <row r="2998" spans="7:7" x14ac:dyDescent="0.25">
      <c r="G2998" s="9"/>
    </row>
    <row r="2999" spans="7:7" x14ac:dyDescent="0.25">
      <c r="G2999" s="9"/>
    </row>
    <row r="3000" spans="7:7" x14ac:dyDescent="0.25">
      <c r="G3000" s="9"/>
    </row>
    <row r="3001" spans="7:7" x14ac:dyDescent="0.25">
      <c r="G3001" s="9"/>
    </row>
    <row r="3002" spans="7:7" x14ac:dyDescent="0.25">
      <c r="G3002" s="9"/>
    </row>
    <row r="3003" spans="7:7" x14ac:dyDescent="0.25">
      <c r="G3003" s="9"/>
    </row>
    <row r="3004" spans="7:7" x14ac:dyDescent="0.25">
      <c r="G3004" s="9"/>
    </row>
    <row r="3005" spans="7:7" x14ac:dyDescent="0.25">
      <c r="G3005" s="9"/>
    </row>
    <row r="3006" spans="7:7" x14ac:dyDescent="0.25">
      <c r="G3006" s="9"/>
    </row>
    <row r="3007" spans="7:7" x14ac:dyDescent="0.25">
      <c r="G3007" s="9"/>
    </row>
    <row r="3008" spans="7:7" x14ac:dyDescent="0.25">
      <c r="G3008" s="9"/>
    </row>
    <row r="3009" spans="7:7" x14ac:dyDescent="0.25">
      <c r="G3009" s="9"/>
    </row>
    <row r="3010" spans="7:7" x14ac:dyDescent="0.25">
      <c r="G3010" s="9"/>
    </row>
    <row r="3011" spans="7:7" x14ac:dyDescent="0.25">
      <c r="G3011" s="9"/>
    </row>
    <row r="3012" spans="7:7" x14ac:dyDescent="0.25">
      <c r="G3012" s="9"/>
    </row>
    <row r="3013" spans="7:7" x14ac:dyDescent="0.25">
      <c r="G3013" s="9"/>
    </row>
    <row r="3014" spans="7:7" x14ac:dyDescent="0.25">
      <c r="G3014" s="9"/>
    </row>
    <row r="3015" spans="7:7" x14ac:dyDescent="0.25">
      <c r="G3015" s="9"/>
    </row>
    <row r="3016" spans="7:7" x14ac:dyDescent="0.25">
      <c r="G3016" s="9"/>
    </row>
    <row r="3017" spans="7:7" x14ac:dyDescent="0.25">
      <c r="G3017" s="9"/>
    </row>
    <row r="3018" spans="7:7" x14ac:dyDescent="0.25">
      <c r="G3018" s="9"/>
    </row>
    <row r="3019" spans="7:7" x14ac:dyDescent="0.25">
      <c r="G3019" s="9"/>
    </row>
    <row r="3020" spans="7:7" x14ac:dyDescent="0.25">
      <c r="G3020" s="9"/>
    </row>
    <row r="3021" spans="7:7" x14ac:dyDescent="0.25">
      <c r="G3021" s="9"/>
    </row>
    <row r="3022" spans="7:7" x14ac:dyDescent="0.25">
      <c r="G3022" s="9"/>
    </row>
    <row r="3023" spans="7:7" x14ac:dyDescent="0.25">
      <c r="G3023" s="9"/>
    </row>
    <row r="3024" spans="7:7" x14ac:dyDescent="0.25">
      <c r="G3024" s="9"/>
    </row>
    <row r="3025" spans="7:7" x14ac:dyDescent="0.25">
      <c r="G3025" s="9"/>
    </row>
    <row r="3026" spans="7:7" x14ac:dyDescent="0.25">
      <c r="G3026" s="9"/>
    </row>
    <row r="3027" spans="7:7" x14ac:dyDescent="0.25">
      <c r="G3027" s="9"/>
    </row>
    <row r="3028" spans="7:7" x14ac:dyDescent="0.25">
      <c r="G3028" s="9"/>
    </row>
    <row r="3029" spans="7:7" x14ac:dyDescent="0.25">
      <c r="G3029" s="9"/>
    </row>
    <row r="3030" spans="7:7" x14ac:dyDescent="0.25">
      <c r="G3030" s="9"/>
    </row>
    <row r="3031" spans="7:7" x14ac:dyDescent="0.25">
      <c r="G3031" s="9"/>
    </row>
    <row r="3032" spans="7:7" x14ac:dyDescent="0.25">
      <c r="G3032" s="9"/>
    </row>
    <row r="3033" spans="7:7" x14ac:dyDescent="0.25">
      <c r="G3033" s="9"/>
    </row>
    <row r="3034" spans="7:7" x14ac:dyDescent="0.25">
      <c r="G3034" s="9"/>
    </row>
    <row r="3035" spans="7:7" x14ac:dyDescent="0.25">
      <c r="G3035" s="9"/>
    </row>
    <row r="3036" spans="7:7" x14ac:dyDescent="0.25">
      <c r="G3036" s="9"/>
    </row>
    <row r="3037" spans="7:7" x14ac:dyDescent="0.25">
      <c r="G3037" s="9"/>
    </row>
    <row r="3038" spans="7:7" x14ac:dyDescent="0.25">
      <c r="G3038" s="9"/>
    </row>
    <row r="3039" spans="7:7" x14ac:dyDescent="0.25">
      <c r="G3039" s="9"/>
    </row>
    <row r="3040" spans="7:7" x14ac:dyDescent="0.25">
      <c r="G3040" s="9"/>
    </row>
    <row r="3041" spans="7:7" x14ac:dyDescent="0.25">
      <c r="G3041" s="9"/>
    </row>
    <row r="3042" spans="7:7" x14ac:dyDescent="0.25">
      <c r="G3042" s="9"/>
    </row>
    <row r="3043" spans="7:7" x14ac:dyDescent="0.25">
      <c r="G3043" s="9"/>
    </row>
    <row r="3044" spans="7:7" x14ac:dyDescent="0.25">
      <c r="G3044" s="9"/>
    </row>
    <row r="3045" spans="7:7" x14ac:dyDescent="0.25">
      <c r="G3045" s="9"/>
    </row>
    <row r="3046" spans="7:7" x14ac:dyDescent="0.25">
      <c r="G3046" s="9"/>
    </row>
    <row r="3047" spans="7:7" x14ac:dyDescent="0.25">
      <c r="G3047" s="9"/>
    </row>
    <row r="3048" spans="7:7" x14ac:dyDescent="0.25">
      <c r="G3048" s="9"/>
    </row>
    <row r="3049" spans="7:7" x14ac:dyDescent="0.25">
      <c r="G3049" s="9"/>
    </row>
    <row r="3050" spans="7:7" x14ac:dyDescent="0.25">
      <c r="G3050" s="9"/>
    </row>
    <row r="3051" spans="7:7" x14ac:dyDescent="0.25">
      <c r="G3051" s="9"/>
    </row>
    <row r="3052" spans="7:7" x14ac:dyDescent="0.25">
      <c r="G3052" s="9"/>
    </row>
    <row r="3053" spans="7:7" x14ac:dyDescent="0.25">
      <c r="G3053" s="9"/>
    </row>
    <row r="3054" spans="7:7" x14ac:dyDescent="0.25">
      <c r="G3054" s="9"/>
    </row>
    <row r="3055" spans="7:7" x14ac:dyDescent="0.25">
      <c r="G3055" s="9"/>
    </row>
    <row r="3056" spans="7:7" x14ac:dyDescent="0.25">
      <c r="G3056" s="9"/>
    </row>
    <row r="3057" spans="7:7" x14ac:dyDescent="0.25">
      <c r="G3057" s="9"/>
    </row>
    <row r="3058" spans="7:7" x14ac:dyDescent="0.25">
      <c r="G3058" s="9"/>
    </row>
    <row r="3059" spans="7:7" x14ac:dyDescent="0.25">
      <c r="G3059" s="9"/>
    </row>
    <row r="3060" spans="7:7" x14ac:dyDescent="0.25">
      <c r="G3060" s="9"/>
    </row>
    <row r="3061" spans="7:7" x14ac:dyDescent="0.25">
      <c r="G3061" s="9"/>
    </row>
    <row r="3062" spans="7:7" x14ac:dyDescent="0.25">
      <c r="G3062" s="9"/>
    </row>
    <row r="3063" spans="7:7" x14ac:dyDescent="0.25">
      <c r="G3063" s="9"/>
    </row>
    <row r="3064" spans="7:7" x14ac:dyDescent="0.25">
      <c r="G3064" s="9"/>
    </row>
    <row r="3065" spans="7:7" x14ac:dyDescent="0.25">
      <c r="G3065" s="9"/>
    </row>
    <row r="3066" spans="7:7" x14ac:dyDescent="0.25">
      <c r="G3066" s="9"/>
    </row>
    <row r="3067" spans="7:7" x14ac:dyDescent="0.25">
      <c r="G3067" s="9"/>
    </row>
    <row r="3068" spans="7:7" x14ac:dyDescent="0.25">
      <c r="G3068" s="9"/>
    </row>
    <row r="3069" spans="7:7" x14ac:dyDescent="0.25">
      <c r="G3069" s="9"/>
    </row>
    <row r="3070" spans="7:7" x14ac:dyDescent="0.25">
      <c r="G3070" s="9"/>
    </row>
    <row r="3071" spans="7:7" x14ac:dyDescent="0.25">
      <c r="G3071" s="9"/>
    </row>
    <row r="3072" spans="7:7" x14ac:dyDescent="0.25">
      <c r="G3072" s="9"/>
    </row>
    <row r="3073" spans="7:7" x14ac:dyDescent="0.25">
      <c r="G3073" s="9"/>
    </row>
    <row r="3074" spans="7:7" x14ac:dyDescent="0.25">
      <c r="G3074" s="9"/>
    </row>
    <row r="3075" spans="7:7" x14ac:dyDescent="0.25">
      <c r="G3075" s="9"/>
    </row>
    <row r="3076" spans="7:7" x14ac:dyDescent="0.25">
      <c r="G3076" s="9"/>
    </row>
    <row r="3077" spans="7:7" x14ac:dyDescent="0.25">
      <c r="G3077" s="9"/>
    </row>
    <row r="3078" spans="7:7" x14ac:dyDescent="0.25">
      <c r="G3078" s="9"/>
    </row>
    <row r="3079" spans="7:7" x14ac:dyDescent="0.25">
      <c r="G3079" s="9"/>
    </row>
    <row r="3080" spans="7:7" x14ac:dyDescent="0.25">
      <c r="G3080" s="9"/>
    </row>
    <row r="3081" spans="7:7" x14ac:dyDescent="0.25">
      <c r="G3081" s="9"/>
    </row>
    <row r="3082" spans="7:7" x14ac:dyDescent="0.25">
      <c r="G3082" s="9"/>
    </row>
    <row r="3083" spans="7:7" x14ac:dyDescent="0.25">
      <c r="G3083" s="9"/>
    </row>
    <row r="3084" spans="7:7" x14ac:dyDescent="0.25">
      <c r="G3084" s="9"/>
    </row>
    <row r="3085" spans="7:7" x14ac:dyDescent="0.25">
      <c r="G3085" s="9"/>
    </row>
    <row r="3086" spans="7:7" x14ac:dyDescent="0.25">
      <c r="G3086" s="9"/>
    </row>
    <row r="3087" spans="7:7" x14ac:dyDescent="0.25">
      <c r="G3087" s="9"/>
    </row>
    <row r="3088" spans="7:7" x14ac:dyDescent="0.25">
      <c r="G3088" s="9"/>
    </row>
    <row r="3089" spans="7:7" x14ac:dyDescent="0.25">
      <c r="G3089" s="9"/>
    </row>
    <row r="3090" spans="7:7" x14ac:dyDescent="0.25">
      <c r="G3090" s="9"/>
    </row>
    <row r="3091" spans="7:7" x14ac:dyDescent="0.25">
      <c r="G3091" s="9"/>
    </row>
    <row r="3092" spans="7:7" x14ac:dyDescent="0.25">
      <c r="G3092" s="9"/>
    </row>
    <row r="3093" spans="7:7" x14ac:dyDescent="0.25">
      <c r="G3093" s="9"/>
    </row>
    <row r="3094" spans="7:7" x14ac:dyDescent="0.25">
      <c r="G3094" s="9"/>
    </row>
    <row r="3095" spans="7:7" x14ac:dyDescent="0.25">
      <c r="G3095" s="9"/>
    </row>
    <row r="3096" spans="7:7" x14ac:dyDescent="0.25">
      <c r="G3096" s="9"/>
    </row>
    <row r="3097" spans="7:7" x14ac:dyDescent="0.25">
      <c r="G3097" s="9"/>
    </row>
    <row r="3098" spans="7:7" x14ac:dyDescent="0.25">
      <c r="G3098" s="9"/>
    </row>
    <row r="3099" spans="7:7" x14ac:dyDescent="0.25">
      <c r="G3099" s="9"/>
    </row>
    <row r="3100" spans="7:7" x14ac:dyDescent="0.25">
      <c r="G3100" s="9"/>
    </row>
    <row r="3101" spans="7:7" x14ac:dyDescent="0.25">
      <c r="G3101" s="9"/>
    </row>
    <row r="3102" spans="7:7" x14ac:dyDescent="0.25">
      <c r="G3102" s="9"/>
    </row>
    <row r="3103" spans="7:7" x14ac:dyDescent="0.25">
      <c r="G3103" s="9"/>
    </row>
    <row r="3104" spans="7:7" x14ac:dyDescent="0.25">
      <c r="G3104" s="9"/>
    </row>
    <row r="3105" spans="7:7" x14ac:dyDescent="0.25">
      <c r="G3105" s="9"/>
    </row>
    <row r="3106" spans="7:7" x14ac:dyDescent="0.25">
      <c r="G3106" s="9"/>
    </row>
    <row r="3107" spans="7:7" x14ac:dyDescent="0.25">
      <c r="G3107" s="9"/>
    </row>
    <row r="3108" spans="7:7" x14ac:dyDescent="0.25">
      <c r="G3108" s="9"/>
    </row>
    <row r="3109" spans="7:7" x14ac:dyDescent="0.25">
      <c r="G3109" s="9"/>
    </row>
    <row r="3110" spans="7:7" x14ac:dyDescent="0.25">
      <c r="G3110" s="9"/>
    </row>
    <row r="3111" spans="7:7" x14ac:dyDescent="0.25">
      <c r="G3111" s="9"/>
    </row>
    <row r="3112" spans="7:7" x14ac:dyDescent="0.25">
      <c r="G3112" s="9"/>
    </row>
    <row r="3113" spans="7:7" x14ac:dyDescent="0.25">
      <c r="G3113" s="9"/>
    </row>
    <row r="3114" spans="7:7" x14ac:dyDescent="0.25">
      <c r="G3114" s="9"/>
    </row>
    <row r="3115" spans="7:7" x14ac:dyDescent="0.25">
      <c r="G3115" s="9"/>
    </row>
    <row r="3116" spans="7:7" x14ac:dyDescent="0.25">
      <c r="G3116" s="9"/>
    </row>
    <row r="3117" spans="7:7" x14ac:dyDescent="0.25">
      <c r="G3117" s="9"/>
    </row>
    <row r="3118" spans="7:7" x14ac:dyDescent="0.25">
      <c r="G3118" s="9"/>
    </row>
    <row r="3119" spans="7:7" x14ac:dyDescent="0.25">
      <c r="G3119" s="9"/>
    </row>
    <row r="3120" spans="7:7" x14ac:dyDescent="0.25">
      <c r="G3120" s="9"/>
    </row>
    <row r="3121" spans="7:7" x14ac:dyDescent="0.25">
      <c r="G3121" s="9"/>
    </row>
    <row r="3122" spans="7:7" x14ac:dyDescent="0.25">
      <c r="G3122" s="9"/>
    </row>
    <row r="3123" spans="7:7" x14ac:dyDescent="0.25">
      <c r="G3123" s="9"/>
    </row>
    <row r="3124" spans="7:7" x14ac:dyDescent="0.25">
      <c r="G3124" s="9"/>
    </row>
    <row r="3125" spans="7:7" x14ac:dyDescent="0.25">
      <c r="G3125" s="9"/>
    </row>
    <row r="3126" spans="7:7" x14ac:dyDescent="0.25">
      <c r="G3126" s="9"/>
    </row>
    <row r="3127" spans="7:7" x14ac:dyDescent="0.25">
      <c r="G3127" s="9"/>
    </row>
    <row r="3128" spans="7:7" x14ac:dyDescent="0.25">
      <c r="G3128" s="9"/>
    </row>
    <row r="3129" spans="7:7" x14ac:dyDescent="0.25">
      <c r="G3129" s="9"/>
    </row>
    <row r="3130" spans="7:7" x14ac:dyDescent="0.25">
      <c r="G3130" s="9"/>
    </row>
    <row r="3131" spans="7:7" x14ac:dyDescent="0.25">
      <c r="G3131" s="9"/>
    </row>
    <row r="3132" spans="7:7" x14ac:dyDescent="0.25">
      <c r="G3132" s="9"/>
    </row>
    <row r="3133" spans="7:7" x14ac:dyDescent="0.25">
      <c r="G3133" s="9"/>
    </row>
    <row r="3134" spans="7:7" x14ac:dyDescent="0.25">
      <c r="G3134" s="9"/>
    </row>
    <row r="3135" spans="7:7" x14ac:dyDescent="0.25">
      <c r="G3135" s="9"/>
    </row>
    <row r="3136" spans="7:7" x14ac:dyDescent="0.25">
      <c r="G3136" s="9"/>
    </row>
    <row r="3137" spans="7:7" x14ac:dyDescent="0.25">
      <c r="G3137" s="9"/>
    </row>
    <row r="3138" spans="7:7" x14ac:dyDescent="0.25">
      <c r="G3138" s="9"/>
    </row>
    <row r="3139" spans="7:7" x14ac:dyDescent="0.25">
      <c r="G3139" s="9"/>
    </row>
    <row r="3140" spans="7:7" x14ac:dyDescent="0.25">
      <c r="G3140" s="9"/>
    </row>
    <row r="3141" spans="7:7" x14ac:dyDescent="0.25">
      <c r="G3141" s="9"/>
    </row>
    <row r="3142" spans="7:7" x14ac:dyDescent="0.25">
      <c r="G3142" s="9"/>
    </row>
    <row r="3143" spans="7:7" x14ac:dyDescent="0.25">
      <c r="G3143" s="9"/>
    </row>
    <row r="3144" spans="7:7" x14ac:dyDescent="0.25">
      <c r="G3144" s="9"/>
    </row>
    <row r="3145" spans="7:7" x14ac:dyDescent="0.25">
      <c r="G3145" s="9"/>
    </row>
    <row r="3146" spans="7:7" x14ac:dyDescent="0.25">
      <c r="G3146" s="9"/>
    </row>
    <row r="3147" spans="7:7" x14ac:dyDescent="0.25">
      <c r="G3147" s="9"/>
    </row>
    <row r="3148" spans="7:7" x14ac:dyDescent="0.25">
      <c r="G3148" s="9"/>
    </row>
    <row r="3149" spans="7:7" x14ac:dyDescent="0.25">
      <c r="G3149" s="9"/>
    </row>
    <row r="3150" spans="7:7" x14ac:dyDescent="0.25">
      <c r="G3150" s="9"/>
    </row>
    <row r="3151" spans="7:7" x14ac:dyDescent="0.25">
      <c r="G3151" s="9"/>
    </row>
    <row r="3152" spans="7:7" x14ac:dyDescent="0.25">
      <c r="G3152" s="9"/>
    </row>
    <row r="3153" spans="7:7" x14ac:dyDescent="0.25">
      <c r="G3153" s="9"/>
    </row>
    <row r="3154" spans="7:7" x14ac:dyDescent="0.25">
      <c r="G3154" s="9"/>
    </row>
    <row r="3155" spans="7:7" x14ac:dyDescent="0.25">
      <c r="G3155" s="9"/>
    </row>
    <row r="3156" spans="7:7" x14ac:dyDescent="0.25">
      <c r="G3156" s="9"/>
    </row>
    <row r="3157" spans="7:7" x14ac:dyDescent="0.25">
      <c r="G3157" s="9"/>
    </row>
    <row r="3158" spans="7:7" x14ac:dyDescent="0.25">
      <c r="G3158" s="9"/>
    </row>
    <row r="3159" spans="7:7" x14ac:dyDescent="0.25">
      <c r="G3159" s="9"/>
    </row>
    <row r="3160" spans="7:7" x14ac:dyDescent="0.25">
      <c r="G3160" s="9"/>
    </row>
    <row r="3161" spans="7:7" x14ac:dyDescent="0.25">
      <c r="G3161" s="9"/>
    </row>
    <row r="3162" spans="7:7" x14ac:dyDescent="0.25">
      <c r="G3162" s="9"/>
    </row>
    <row r="3163" spans="7:7" x14ac:dyDescent="0.25">
      <c r="G3163" s="9"/>
    </row>
    <row r="3164" spans="7:7" x14ac:dyDescent="0.25">
      <c r="G3164" s="9"/>
    </row>
    <row r="3165" spans="7:7" x14ac:dyDescent="0.25">
      <c r="G3165" s="9"/>
    </row>
    <row r="3166" spans="7:7" x14ac:dyDescent="0.25">
      <c r="G3166" s="9"/>
    </row>
    <row r="3167" spans="7:7" x14ac:dyDescent="0.25">
      <c r="G3167" s="9"/>
    </row>
    <row r="3168" spans="7:7" x14ac:dyDescent="0.25">
      <c r="G3168" s="9"/>
    </row>
    <row r="3169" spans="7:7" x14ac:dyDescent="0.25">
      <c r="G3169" s="9"/>
    </row>
    <row r="3170" spans="7:7" x14ac:dyDescent="0.25">
      <c r="G3170" s="9"/>
    </row>
    <row r="3171" spans="7:7" x14ac:dyDescent="0.25">
      <c r="G3171" s="9"/>
    </row>
    <row r="3172" spans="7:7" x14ac:dyDescent="0.25">
      <c r="G3172" s="9"/>
    </row>
    <row r="3173" spans="7:7" x14ac:dyDescent="0.25">
      <c r="G3173" s="9"/>
    </row>
    <row r="3174" spans="7:7" x14ac:dyDescent="0.25">
      <c r="G3174" s="9"/>
    </row>
    <row r="3175" spans="7:7" x14ac:dyDescent="0.25">
      <c r="G3175" s="9"/>
    </row>
    <row r="3176" spans="7:7" x14ac:dyDescent="0.25">
      <c r="G3176" s="9"/>
    </row>
    <row r="3177" spans="7:7" x14ac:dyDescent="0.25">
      <c r="G3177" s="9"/>
    </row>
    <row r="3178" spans="7:7" x14ac:dyDescent="0.25">
      <c r="G3178" s="9"/>
    </row>
    <row r="3179" spans="7:7" x14ac:dyDescent="0.25">
      <c r="G3179" s="9"/>
    </row>
    <row r="3180" spans="7:7" x14ac:dyDescent="0.25">
      <c r="G3180" s="9"/>
    </row>
    <row r="3181" spans="7:7" x14ac:dyDescent="0.25">
      <c r="G3181" s="9"/>
    </row>
    <row r="3182" spans="7:7" x14ac:dyDescent="0.25">
      <c r="G3182" s="9"/>
    </row>
    <row r="3183" spans="7:7" x14ac:dyDescent="0.25">
      <c r="G3183" s="9"/>
    </row>
    <row r="3184" spans="7:7" x14ac:dyDescent="0.25">
      <c r="G3184" s="9"/>
    </row>
    <row r="3185" spans="7:7" x14ac:dyDescent="0.25">
      <c r="G3185" s="9"/>
    </row>
    <row r="3186" spans="7:7" x14ac:dyDescent="0.25">
      <c r="G3186" s="9"/>
    </row>
    <row r="3187" spans="7:7" x14ac:dyDescent="0.25">
      <c r="G3187" s="9"/>
    </row>
    <row r="3188" spans="7:7" x14ac:dyDescent="0.25">
      <c r="G3188" s="9"/>
    </row>
    <row r="3189" spans="7:7" x14ac:dyDescent="0.25">
      <c r="G3189" s="9"/>
    </row>
    <row r="3190" spans="7:7" x14ac:dyDescent="0.25">
      <c r="G3190" s="9"/>
    </row>
    <row r="3191" spans="7:7" x14ac:dyDescent="0.25">
      <c r="G3191" s="9"/>
    </row>
    <row r="3192" spans="7:7" x14ac:dyDescent="0.25">
      <c r="G3192" s="9"/>
    </row>
    <row r="3193" spans="7:7" x14ac:dyDescent="0.25">
      <c r="G3193" s="9"/>
    </row>
    <row r="3194" spans="7:7" x14ac:dyDescent="0.25">
      <c r="G3194" s="9"/>
    </row>
    <row r="3195" spans="7:7" x14ac:dyDescent="0.25">
      <c r="G3195" s="9"/>
    </row>
    <row r="3196" spans="7:7" x14ac:dyDescent="0.25">
      <c r="G3196" s="9"/>
    </row>
    <row r="3197" spans="7:7" x14ac:dyDescent="0.25">
      <c r="G3197" s="9"/>
    </row>
    <row r="3198" spans="7:7" x14ac:dyDescent="0.25">
      <c r="G3198" s="9"/>
    </row>
    <row r="3199" spans="7:7" x14ac:dyDescent="0.25">
      <c r="G3199" s="9"/>
    </row>
    <row r="3200" spans="7:7" x14ac:dyDescent="0.25">
      <c r="G3200" s="9"/>
    </row>
    <row r="3201" spans="7:7" x14ac:dyDescent="0.25">
      <c r="G3201" s="9"/>
    </row>
    <row r="3202" spans="7:7" x14ac:dyDescent="0.25">
      <c r="G3202" s="9"/>
    </row>
    <row r="3203" spans="7:7" x14ac:dyDescent="0.25">
      <c r="G3203" s="9"/>
    </row>
    <row r="3204" spans="7:7" x14ac:dyDescent="0.25">
      <c r="G3204" s="9"/>
    </row>
    <row r="3205" spans="7:7" x14ac:dyDescent="0.25">
      <c r="G3205" s="9"/>
    </row>
    <row r="3206" spans="7:7" x14ac:dyDescent="0.25">
      <c r="G3206" s="9"/>
    </row>
    <row r="3207" spans="7:7" x14ac:dyDescent="0.25">
      <c r="G3207" s="9"/>
    </row>
    <row r="3208" spans="7:7" x14ac:dyDescent="0.25">
      <c r="G3208" s="9"/>
    </row>
    <row r="3209" spans="7:7" x14ac:dyDescent="0.25">
      <c r="G3209" s="9"/>
    </row>
    <row r="3210" spans="7:7" x14ac:dyDescent="0.25">
      <c r="G3210" s="9"/>
    </row>
    <row r="3211" spans="7:7" x14ac:dyDescent="0.25">
      <c r="G3211" s="9"/>
    </row>
    <row r="3212" spans="7:7" x14ac:dyDescent="0.25">
      <c r="G3212" s="9"/>
    </row>
    <row r="3213" spans="7:7" x14ac:dyDescent="0.25">
      <c r="G3213" s="9"/>
    </row>
    <row r="3214" spans="7:7" x14ac:dyDescent="0.25">
      <c r="G3214" s="9"/>
    </row>
    <row r="3215" spans="7:7" x14ac:dyDescent="0.25">
      <c r="G3215" s="9"/>
    </row>
    <row r="3216" spans="7:7" x14ac:dyDescent="0.25">
      <c r="G3216" s="9"/>
    </row>
    <row r="3217" spans="7:7" x14ac:dyDescent="0.25">
      <c r="G3217" s="9"/>
    </row>
    <row r="3218" spans="7:7" x14ac:dyDescent="0.25">
      <c r="G3218" s="9"/>
    </row>
    <row r="3219" spans="7:7" x14ac:dyDescent="0.25">
      <c r="G3219" s="9"/>
    </row>
    <row r="3220" spans="7:7" x14ac:dyDescent="0.25">
      <c r="G3220" s="9"/>
    </row>
    <row r="3221" spans="7:7" x14ac:dyDescent="0.25">
      <c r="G3221" s="9"/>
    </row>
    <row r="3222" spans="7:7" x14ac:dyDescent="0.25">
      <c r="G3222" s="9"/>
    </row>
    <row r="3223" spans="7:7" x14ac:dyDescent="0.25">
      <c r="G3223" s="9"/>
    </row>
    <row r="3224" spans="7:7" x14ac:dyDescent="0.25">
      <c r="G3224" s="9"/>
    </row>
    <row r="3225" spans="7:7" x14ac:dyDescent="0.25">
      <c r="G3225" s="9"/>
    </row>
    <row r="3226" spans="7:7" x14ac:dyDescent="0.25">
      <c r="G3226" s="9"/>
    </row>
    <row r="3227" spans="7:7" x14ac:dyDescent="0.25">
      <c r="G3227" s="9"/>
    </row>
    <row r="3228" spans="7:7" x14ac:dyDescent="0.25">
      <c r="G3228" s="9"/>
    </row>
    <row r="3229" spans="7:7" x14ac:dyDescent="0.25">
      <c r="G3229" s="9"/>
    </row>
    <row r="3230" spans="7:7" x14ac:dyDescent="0.25">
      <c r="G3230" s="9"/>
    </row>
    <row r="3231" spans="7:7" x14ac:dyDescent="0.25">
      <c r="G3231" s="9"/>
    </row>
    <row r="3232" spans="7:7" x14ac:dyDescent="0.25">
      <c r="G3232" s="9"/>
    </row>
    <row r="3233" spans="7:7" x14ac:dyDescent="0.25">
      <c r="G3233" s="9"/>
    </row>
    <row r="3234" spans="7:7" x14ac:dyDescent="0.25">
      <c r="G3234" s="9"/>
    </row>
    <row r="3235" spans="7:7" x14ac:dyDescent="0.25">
      <c r="G3235" s="9"/>
    </row>
    <row r="3236" spans="7:7" x14ac:dyDescent="0.25">
      <c r="G3236" s="9"/>
    </row>
    <row r="3237" spans="7:7" x14ac:dyDescent="0.25">
      <c r="G3237" s="9"/>
    </row>
    <row r="3238" spans="7:7" x14ac:dyDescent="0.25">
      <c r="G3238" s="9"/>
    </row>
    <row r="3239" spans="7:7" x14ac:dyDescent="0.25">
      <c r="G3239" s="9"/>
    </row>
    <row r="3240" spans="7:7" x14ac:dyDescent="0.25">
      <c r="G3240" s="9"/>
    </row>
    <row r="3241" spans="7:7" x14ac:dyDescent="0.25">
      <c r="G3241" s="9"/>
    </row>
    <row r="3242" spans="7:7" x14ac:dyDescent="0.25">
      <c r="G3242" s="9"/>
    </row>
    <row r="3243" spans="7:7" x14ac:dyDescent="0.25">
      <c r="G3243" s="9"/>
    </row>
    <row r="3244" spans="7:7" x14ac:dyDescent="0.25">
      <c r="G3244" s="9"/>
    </row>
    <row r="3245" spans="7:7" x14ac:dyDescent="0.25">
      <c r="G3245" s="9"/>
    </row>
    <row r="3246" spans="7:7" x14ac:dyDescent="0.25">
      <c r="G3246" s="9"/>
    </row>
    <row r="3247" spans="7:7" x14ac:dyDescent="0.25">
      <c r="G3247" s="9"/>
    </row>
    <row r="3248" spans="7:7" x14ac:dyDescent="0.25">
      <c r="G3248" s="9"/>
    </row>
    <row r="3249" spans="7:7" x14ac:dyDescent="0.25">
      <c r="G3249" s="9"/>
    </row>
    <row r="3250" spans="7:7" x14ac:dyDescent="0.25">
      <c r="G3250" s="9"/>
    </row>
    <row r="3251" spans="7:7" x14ac:dyDescent="0.25">
      <c r="G3251" s="9"/>
    </row>
    <row r="3252" spans="7:7" x14ac:dyDescent="0.25">
      <c r="G3252" s="9"/>
    </row>
    <row r="3253" spans="7:7" x14ac:dyDescent="0.25">
      <c r="G3253" s="9"/>
    </row>
    <row r="3254" spans="7:7" x14ac:dyDescent="0.25">
      <c r="G3254" s="9"/>
    </row>
    <row r="3255" spans="7:7" x14ac:dyDescent="0.25">
      <c r="G3255" s="9"/>
    </row>
    <row r="3256" spans="7:7" x14ac:dyDescent="0.25">
      <c r="G3256" s="9"/>
    </row>
    <row r="3257" spans="7:7" x14ac:dyDescent="0.25">
      <c r="G3257" s="9"/>
    </row>
    <row r="3258" spans="7:7" x14ac:dyDescent="0.25">
      <c r="G3258" s="9"/>
    </row>
    <row r="3259" spans="7:7" x14ac:dyDescent="0.25">
      <c r="G3259" s="9"/>
    </row>
    <row r="3260" spans="7:7" x14ac:dyDescent="0.25">
      <c r="G3260" s="9"/>
    </row>
    <row r="3261" spans="7:7" x14ac:dyDescent="0.25">
      <c r="G3261" s="9"/>
    </row>
    <row r="3262" spans="7:7" x14ac:dyDescent="0.25">
      <c r="G3262" s="9"/>
    </row>
    <row r="3263" spans="7:7" x14ac:dyDescent="0.25">
      <c r="G3263" s="9"/>
    </row>
    <row r="3264" spans="7:7" x14ac:dyDescent="0.25">
      <c r="G3264" s="9"/>
    </row>
    <row r="3265" spans="7:7" x14ac:dyDescent="0.25">
      <c r="G3265" s="9"/>
    </row>
    <row r="3266" spans="7:7" x14ac:dyDescent="0.25">
      <c r="G3266" s="9"/>
    </row>
    <row r="3267" spans="7:7" x14ac:dyDescent="0.25">
      <c r="G3267" s="9"/>
    </row>
    <row r="3268" spans="7:7" x14ac:dyDescent="0.25">
      <c r="G3268" s="9"/>
    </row>
    <row r="3269" spans="7:7" x14ac:dyDescent="0.25">
      <c r="G3269" s="9"/>
    </row>
    <row r="3270" spans="7:7" x14ac:dyDescent="0.25">
      <c r="G3270" s="9"/>
    </row>
    <row r="3271" spans="7:7" x14ac:dyDescent="0.25">
      <c r="G3271" s="9"/>
    </row>
    <row r="3272" spans="7:7" x14ac:dyDescent="0.25">
      <c r="G3272" s="9"/>
    </row>
    <row r="3273" spans="7:7" x14ac:dyDescent="0.25">
      <c r="G3273" s="9"/>
    </row>
    <row r="3274" spans="7:7" x14ac:dyDescent="0.25">
      <c r="G3274" s="9"/>
    </row>
    <row r="3275" spans="7:7" x14ac:dyDescent="0.25">
      <c r="G3275" s="9"/>
    </row>
    <row r="3276" spans="7:7" x14ac:dyDescent="0.25">
      <c r="G3276" s="9"/>
    </row>
    <row r="3277" spans="7:7" x14ac:dyDescent="0.25">
      <c r="G3277" s="9"/>
    </row>
    <row r="3278" spans="7:7" x14ac:dyDescent="0.25">
      <c r="G3278" s="9"/>
    </row>
    <row r="3279" spans="7:7" x14ac:dyDescent="0.25">
      <c r="G3279" s="9"/>
    </row>
    <row r="3280" spans="7:7" x14ac:dyDescent="0.25">
      <c r="G3280" s="9"/>
    </row>
    <row r="3281" spans="7:7" x14ac:dyDescent="0.25">
      <c r="G3281" s="9"/>
    </row>
    <row r="3282" spans="7:7" x14ac:dyDescent="0.25">
      <c r="G3282" s="9"/>
    </row>
    <row r="3283" spans="7:7" x14ac:dyDescent="0.25">
      <c r="G3283" s="9"/>
    </row>
    <row r="3284" spans="7:7" x14ac:dyDescent="0.25">
      <c r="G3284" s="9"/>
    </row>
    <row r="3285" spans="7:7" x14ac:dyDescent="0.25">
      <c r="G3285" s="9"/>
    </row>
    <row r="3286" spans="7:7" x14ac:dyDescent="0.25">
      <c r="G3286" s="9"/>
    </row>
    <row r="3287" spans="7:7" x14ac:dyDescent="0.25">
      <c r="G3287" s="9"/>
    </row>
    <row r="3288" spans="7:7" x14ac:dyDescent="0.25">
      <c r="G3288" s="9"/>
    </row>
    <row r="3289" spans="7:7" x14ac:dyDescent="0.25">
      <c r="G3289" s="9"/>
    </row>
    <row r="3290" spans="7:7" x14ac:dyDescent="0.25">
      <c r="G3290" s="9"/>
    </row>
    <row r="3291" spans="7:7" x14ac:dyDescent="0.25">
      <c r="G3291" s="9"/>
    </row>
    <row r="3292" spans="7:7" x14ac:dyDescent="0.25">
      <c r="G3292" s="9"/>
    </row>
    <row r="3293" spans="7:7" x14ac:dyDescent="0.25">
      <c r="G3293" s="9"/>
    </row>
    <row r="3294" spans="7:7" x14ac:dyDescent="0.25">
      <c r="G3294" s="9"/>
    </row>
    <row r="3295" spans="7:7" x14ac:dyDescent="0.25">
      <c r="G3295" s="9"/>
    </row>
    <row r="3296" spans="7:7" x14ac:dyDescent="0.25">
      <c r="G3296" s="9"/>
    </row>
    <row r="3297" spans="7:7" x14ac:dyDescent="0.25">
      <c r="G3297" s="9"/>
    </row>
    <row r="3298" spans="7:7" x14ac:dyDescent="0.25">
      <c r="G3298" s="9"/>
    </row>
    <row r="3299" spans="7:7" x14ac:dyDescent="0.25">
      <c r="G3299" s="9"/>
    </row>
    <row r="3300" spans="7:7" x14ac:dyDescent="0.25">
      <c r="G3300" s="9"/>
    </row>
    <row r="3301" spans="7:7" x14ac:dyDescent="0.25">
      <c r="G3301" s="9"/>
    </row>
    <row r="3302" spans="7:7" x14ac:dyDescent="0.25">
      <c r="G3302" s="9"/>
    </row>
    <row r="3303" spans="7:7" x14ac:dyDescent="0.25">
      <c r="G3303" s="9"/>
    </row>
    <row r="3304" spans="7:7" x14ac:dyDescent="0.25">
      <c r="G3304" s="9"/>
    </row>
    <row r="3305" spans="7:7" x14ac:dyDescent="0.25">
      <c r="G3305" s="9"/>
    </row>
    <row r="3306" spans="7:7" x14ac:dyDescent="0.25">
      <c r="G3306" s="9"/>
    </row>
    <row r="3307" spans="7:7" x14ac:dyDescent="0.25">
      <c r="G3307" s="9"/>
    </row>
    <row r="3308" spans="7:7" x14ac:dyDescent="0.25">
      <c r="G3308" s="9"/>
    </row>
    <row r="3309" spans="7:7" x14ac:dyDescent="0.25">
      <c r="G3309" s="9"/>
    </row>
    <row r="3310" spans="7:7" x14ac:dyDescent="0.25">
      <c r="G3310" s="9"/>
    </row>
    <row r="3311" spans="7:7" x14ac:dyDescent="0.25">
      <c r="G3311" s="9"/>
    </row>
    <row r="3312" spans="7:7" x14ac:dyDescent="0.25">
      <c r="G3312" s="9"/>
    </row>
    <row r="3313" spans="7:7" x14ac:dyDescent="0.25">
      <c r="G3313" s="9"/>
    </row>
    <row r="3314" spans="7:7" x14ac:dyDescent="0.25">
      <c r="G3314" s="9"/>
    </row>
    <row r="3315" spans="7:7" x14ac:dyDescent="0.25">
      <c r="G3315" s="9"/>
    </row>
    <row r="3316" spans="7:7" x14ac:dyDescent="0.25">
      <c r="G3316" s="9"/>
    </row>
    <row r="3317" spans="7:7" x14ac:dyDescent="0.25">
      <c r="G3317" s="9"/>
    </row>
    <row r="3318" spans="7:7" x14ac:dyDescent="0.25">
      <c r="G3318" s="9"/>
    </row>
    <row r="3319" spans="7:7" x14ac:dyDescent="0.25">
      <c r="G3319" s="9"/>
    </row>
    <row r="3320" spans="7:7" x14ac:dyDescent="0.25">
      <c r="G3320" s="9"/>
    </row>
    <row r="3321" spans="7:7" x14ac:dyDescent="0.25">
      <c r="G3321" s="9"/>
    </row>
    <row r="3322" spans="7:7" x14ac:dyDescent="0.25">
      <c r="G3322" s="9"/>
    </row>
    <row r="3323" spans="7:7" x14ac:dyDescent="0.25">
      <c r="G3323" s="9"/>
    </row>
    <row r="3324" spans="7:7" x14ac:dyDescent="0.25">
      <c r="G3324" s="9"/>
    </row>
    <row r="3325" spans="7:7" x14ac:dyDescent="0.25">
      <c r="G3325" s="9"/>
    </row>
    <row r="3326" spans="7:7" x14ac:dyDescent="0.25">
      <c r="G3326" s="9"/>
    </row>
    <row r="3327" spans="7:7" x14ac:dyDescent="0.25">
      <c r="G3327" s="9"/>
    </row>
    <row r="3328" spans="7:7" x14ac:dyDescent="0.25">
      <c r="G3328" s="9"/>
    </row>
    <row r="3329" spans="7:7" x14ac:dyDescent="0.25">
      <c r="G3329" s="9"/>
    </row>
    <row r="3330" spans="7:7" x14ac:dyDescent="0.25">
      <c r="G3330" s="9"/>
    </row>
    <row r="3331" spans="7:7" x14ac:dyDescent="0.25">
      <c r="G3331" s="9"/>
    </row>
    <row r="3332" spans="7:7" x14ac:dyDescent="0.25">
      <c r="G3332" s="9"/>
    </row>
    <row r="3333" spans="7:7" x14ac:dyDescent="0.25">
      <c r="G3333" s="9"/>
    </row>
    <row r="3334" spans="7:7" x14ac:dyDescent="0.25">
      <c r="G3334" s="9"/>
    </row>
    <row r="3335" spans="7:7" x14ac:dyDescent="0.25">
      <c r="G3335" s="9"/>
    </row>
    <row r="3336" spans="7:7" x14ac:dyDescent="0.25">
      <c r="G3336" s="9"/>
    </row>
    <row r="3337" spans="7:7" x14ac:dyDescent="0.25">
      <c r="G3337" s="9"/>
    </row>
    <row r="3338" spans="7:7" x14ac:dyDescent="0.25">
      <c r="G3338" s="9"/>
    </row>
    <row r="3339" spans="7:7" x14ac:dyDescent="0.25">
      <c r="G3339" s="9"/>
    </row>
    <row r="3340" spans="7:7" x14ac:dyDescent="0.25">
      <c r="G3340" s="9"/>
    </row>
    <row r="3341" spans="7:7" x14ac:dyDescent="0.25">
      <c r="G3341" s="9"/>
    </row>
    <row r="3342" spans="7:7" x14ac:dyDescent="0.25">
      <c r="G3342" s="9"/>
    </row>
    <row r="3343" spans="7:7" x14ac:dyDescent="0.25">
      <c r="G3343" s="9"/>
    </row>
    <row r="3344" spans="7:7" x14ac:dyDescent="0.25">
      <c r="G3344" s="9"/>
    </row>
    <row r="3345" spans="7:7" x14ac:dyDescent="0.25">
      <c r="G3345" s="9"/>
    </row>
    <row r="3346" spans="7:7" x14ac:dyDescent="0.25">
      <c r="G3346" s="9"/>
    </row>
    <row r="3347" spans="7:7" x14ac:dyDescent="0.25">
      <c r="G3347" s="9"/>
    </row>
    <row r="3348" spans="7:7" x14ac:dyDescent="0.25">
      <c r="G3348" s="9"/>
    </row>
    <row r="3349" spans="7:7" x14ac:dyDescent="0.25">
      <c r="G3349" s="9"/>
    </row>
    <row r="3350" spans="7:7" x14ac:dyDescent="0.25">
      <c r="G3350" s="9"/>
    </row>
    <row r="3351" spans="7:7" x14ac:dyDescent="0.25">
      <c r="G3351" s="9"/>
    </row>
    <row r="3352" spans="7:7" x14ac:dyDescent="0.25">
      <c r="G3352" s="9"/>
    </row>
    <row r="3353" spans="7:7" x14ac:dyDescent="0.25">
      <c r="G3353" s="9"/>
    </row>
    <row r="3354" spans="7:7" x14ac:dyDescent="0.25">
      <c r="G3354" s="9"/>
    </row>
    <row r="3355" spans="7:7" x14ac:dyDescent="0.25">
      <c r="G3355" s="9"/>
    </row>
    <row r="3356" spans="7:7" x14ac:dyDescent="0.25">
      <c r="G3356" s="9"/>
    </row>
    <row r="3357" spans="7:7" x14ac:dyDescent="0.25">
      <c r="G3357" s="9"/>
    </row>
    <row r="3358" spans="7:7" x14ac:dyDescent="0.25">
      <c r="G3358" s="9"/>
    </row>
    <row r="3359" spans="7:7" x14ac:dyDescent="0.25">
      <c r="G3359" s="9"/>
    </row>
    <row r="3360" spans="7:7" x14ac:dyDescent="0.25">
      <c r="G3360" s="9"/>
    </row>
    <row r="3361" spans="7:7" x14ac:dyDescent="0.25">
      <c r="G3361" s="9"/>
    </row>
    <row r="3362" spans="7:7" x14ac:dyDescent="0.25">
      <c r="G3362" s="9"/>
    </row>
    <row r="3363" spans="7:7" x14ac:dyDescent="0.25">
      <c r="G3363" s="9"/>
    </row>
    <row r="3364" spans="7:7" x14ac:dyDescent="0.25">
      <c r="G3364" s="9"/>
    </row>
    <row r="3365" spans="7:7" x14ac:dyDescent="0.25">
      <c r="G3365" s="9"/>
    </row>
    <row r="3366" spans="7:7" x14ac:dyDescent="0.25">
      <c r="G3366" s="9"/>
    </row>
    <row r="3367" spans="7:7" x14ac:dyDescent="0.25">
      <c r="G3367" s="9"/>
    </row>
    <row r="3368" spans="7:7" x14ac:dyDescent="0.25">
      <c r="G3368" s="9"/>
    </row>
    <row r="3369" spans="7:7" x14ac:dyDescent="0.25">
      <c r="G3369" s="9"/>
    </row>
    <row r="3370" spans="7:7" x14ac:dyDescent="0.25">
      <c r="G3370" s="9"/>
    </row>
    <row r="3371" spans="7:7" x14ac:dyDescent="0.25">
      <c r="G3371" s="9"/>
    </row>
    <row r="3372" spans="7:7" x14ac:dyDescent="0.25">
      <c r="G3372" s="9"/>
    </row>
    <row r="3373" spans="7:7" x14ac:dyDescent="0.25">
      <c r="G3373" s="9"/>
    </row>
    <row r="3374" spans="7:7" x14ac:dyDescent="0.25">
      <c r="G3374" s="9"/>
    </row>
    <row r="3375" spans="7:7" x14ac:dyDescent="0.25">
      <c r="G3375" s="9"/>
    </row>
    <row r="3376" spans="7:7" x14ac:dyDescent="0.25">
      <c r="G3376" s="9"/>
    </row>
    <row r="3377" spans="7:7" x14ac:dyDescent="0.25">
      <c r="G3377" s="9"/>
    </row>
    <row r="3378" spans="7:7" x14ac:dyDescent="0.25">
      <c r="G3378" s="9"/>
    </row>
    <row r="3379" spans="7:7" x14ac:dyDescent="0.25">
      <c r="G3379" s="9"/>
    </row>
    <row r="3380" spans="7:7" x14ac:dyDescent="0.25">
      <c r="G3380" s="9"/>
    </row>
    <row r="3381" spans="7:7" x14ac:dyDescent="0.25">
      <c r="G3381" s="9"/>
    </row>
    <row r="3382" spans="7:7" x14ac:dyDescent="0.25">
      <c r="G3382" s="9"/>
    </row>
    <row r="3383" spans="7:7" x14ac:dyDescent="0.25">
      <c r="G3383" s="9"/>
    </row>
    <row r="3384" spans="7:7" x14ac:dyDescent="0.25">
      <c r="G3384" s="9"/>
    </row>
    <row r="3385" spans="7:7" x14ac:dyDescent="0.25">
      <c r="G3385" s="9"/>
    </row>
    <row r="3386" spans="7:7" x14ac:dyDescent="0.25">
      <c r="G3386" s="9"/>
    </row>
    <row r="3387" spans="7:7" x14ac:dyDescent="0.25">
      <c r="G3387" s="9"/>
    </row>
    <row r="3388" spans="7:7" x14ac:dyDescent="0.25">
      <c r="G3388" s="9"/>
    </row>
    <row r="3389" spans="7:7" x14ac:dyDescent="0.25">
      <c r="G3389" s="9"/>
    </row>
    <row r="3390" spans="7:7" x14ac:dyDescent="0.25">
      <c r="G3390" s="9"/>
    </row>
    <row r="3391" spans="7:7" x14ac:dyDescent="0.25">
      <c r="G3391" s="9"/>
    </row>
    <row r="3392" spans="7:7" x14ac:dyDescent="0.25">
      <c r="G3392" s="9"/>
    </row>
    <row r="3393" spans="7:7" x14ac:dyDescent="0.25">
      <c r="G3393" s="9"/>
    </row>
    <row r="3394" spans="7:7" x14ac:dyDescent="0.25">
      <c r="G3394" s="9"/>
    </row>
    <row r="3395" spans="7:7" x14ac:dyDescent="0.25">
      <c r="G3395" s="9"/>
    </row>
    <row r="3396" spans="7:7" x14ac:dyDescent="0.25">
      <c r="G3396" s="9"/>
    </row>
    <row r="3397" spans="7:7" x14ac:dyDescent="0.25">
      <c r="G3397" s="9"/>
    </row>
    <row r="3398" spans="7:7" x14ac:dyDescent="0.25">
      <c r="G3398" s="9"/>
    </row>
    <row r="3399" spans="7:7" x14ac:dyDescent="0.25">
      <c r="G3399" s="9"/>
    </row>
    <row r="3400" spans="7:7" x14ac:dyDescent="0.25">
      <c r="G3400" s="9"/>
    </row>
    <row r="3401" spans="7:7" x14ac:dyDescent="0.25">
      <c r="G3401" s="9"/>
    </row>
    <row r="3402" spans="7:7" x14ac:dyDescent="0.25">
      <c r="G3402" s="9"/>
    </row>
    <row r="3403" spans="7:7" x14ac:dyDescent="0.25">
      <c r="G3403" s="9"/>
    </row>
    <row r="3404" spans="7:7" x14ac:dyDescent="0.25">
      <c r="G3404" s="9"/>
    </row>
    <row r="3405" spans="7:7" x14ac:dyDescent="0.25">
      <c r="G3405" s="9"/>
    </row>
    <row r="3406" spans="7:7" x14ac:dyDescent="0.25">
      <c r="G3406" s="9"/>
    </row>
    <row r="3407" spans="7:7" x14ac:dyDescent="0.25">
      <c r="G3407" s="9"/>
    </row>
    <row r="3408" spans="7:7" x14ac:dyDescent="0.25">
      <c r="G3408" s="9"/>
    </row>
    <row r="3409" spans="7:7" x14ac:dyDescent="0.25">
      <c r="G3409" s="9"/>
    </row>
    <row r="3410" spans="7:7" x14ac:dyDescent="0.25">
      <c r="G3410" s="9"/>
    </row>
    <row r="3411" spans="7:7" x14ac:dyDescent="0.25">
      <c r="G3411" s="9"/>
    </row>
    <row r="3412" spans="7:7" x14ac:dyDescent="0.25">
      <c r="G3412" s="9"/>
    </row>
    <row r="3413" spans="7:7" x14ac:dyDescent="0.25">
      <c r="G3413" s="9"/>
    </row>
    <row r="3414" spans="7:7" x14ac:dyDescent="0.25">
      <c r="G3414" s="9"/>
    </row>
    <row r="3415" spans="7:7" x14ac:dyDescent="0.25">
      <c r="G3415" s="9"/>
    </row>
    <row r="3416" spans="7:7" x14ac:dyDescent="0.25">
      <c r="G3416" s="9"/>
    </row>
    <row r="3417" spans="7:7" x14ac:dyDescent="0.25">
      <c r="G3417" s="9"/>
    </row>
    <row r="3418" spans="7:7" x14ac:dyDescent="0.25">
      <c r="G3418" s="9"/>
    </row>
    <row r="3419" spans="7:7" x14ac:dyDescent="0.25">
      <c r="G3419" s="9"/>
    </row>
    <row r="3420" spans="7:7" x14ac:dyDescent="0.25">
      <c r="G3420" s="9"/>
    </row>
    <row r="3421" spans="7:7" x14ac:dyDescent="0.25">
      <c r="G3421" s="9"/>
    </row>
    <row r="3422" spans="7:7" x14ac:dyDescent="0.25">
      <c r="G3422" s="9"/>
    </row>
    <row r="3423" spans="7:7" x14ac:dyDescent="0.25">
      <c r="G3423" s="9"/>
    </row>
    <row r="3424" spans="7:7" x14ac:dyDescent="0.25">
      <c r="G3424" s="9"/>
    </row>
    <row r="3425" spans="7:7" x14ac:dyDescent="0.25">
      <c r="G3425" s="9"/>
    </row>
    <row r="3426" spans="7:7" x14ac:dyDescent="0.25">
      <c r="G3426" s="9"/>
    </row>
    <row r="3427" spans="7:7" x14ac:dyDescent="0.25">
      <c r="G3427" s="9"/>
    </row>
    <row r="3428" spans="7:7" x14ac:dyDescent="0.25">
      <c r="G3428" s="9"/>
    </row>
    <row r="3429" spans="7:7" x14ac:dyDescent="0.25">
      <c r="G3429" s="9"/>
    </row>
    <row r="3430" spans="7:7" x14ac:dyDescent="0.25">
      <c r="G3430" s="9"/>
    </row>
    <row r="3431" spans="7:7" x14ac:dyDescent="0.25">
      <c r="G3431" s="9"/>
    </row>
    <row r="3432" spans="7:7" x14ac:dyDescent="0.25">
      <c r="G3432" s="9"/>
    </row>
    <row r="3433" spans="7:7" x14ac:dyDescent="0.25">
      <c r="G3433" s="9"/>
    </row>
    <row r="3434" spans="7:7" x14ac:dyDescent="0.25">
      <c r="G3434" s="9"/>
    </row>
    <row r="3435" spans="7:7" x14ac:dyDescent="0.25">
      <c r="G3435" s="9"/>
    </row>
    <row r="3436" spans="7:7" x14ac:dyDescent="0.25">
      <c r="G3436" s="9"/>
    </row>
    <row r="3437" spans="7:7" x14ac:dyDescent="0.25">
      <c r="G3437" s="9"/>
    </row>
    <row r="3438" spans="7:7" x14ac:dyDescent="0.25">
      <c r="G3438" s="9"/>
    </row>
    <row r="3439" spans="7:7" x14ac:dyDescent="0.25">
      <c r="G3439" s="9"/>
    </row>
    <row r="3440" spans="7:7" x14ac:dyDescent="0.25">
      <c r="G3440" s="9"/>
    </row>
    <row r="3441" spans="7:7" x14ac:dyDescent="0.25">
      <c r="G3441" s="9"/>
    </row>
    <row r="3442" spans="7:7" x14ac:dyDescent="0.25">
      <c r="G3442" s="9"/>
    </row>
    <row r="3443" spans="7:7" x14ac:dyDescent="0.25">
      <c r="G3443" s="9"/>
    </row>
    <row r="3444" spans="7:7" x14ac:dyDescent="0.25">
      <c r="G3444" s="9"/>
    </row>
    <row r="3445" spans="7:7" x14ac:dyDescent="0.25">
      <c r="G3445" s="9"/>
    </row>
    <row r="3446" spans="7:7" x14ac:dyDescent="0.25">
      <c r="G3446" s="9"/>
    </row>
    <row r="3447" spans="7:7" x14ac:dyDescent="0.25">
      <c r="G3447" s="9"/>
    </row>
    <row r="3448" spans="7:7" x14ac:dyDescent="0.25">
      <c r="G3448" s="9"/>
    </row>
    <row r="3449" spans="7:7" x14ac:dyDescent="0.25">
      <c r="G3449" s="9"/>
    </row>
    <row r="3450" spans="7:7" x14ac:dyDescent="0.25">
      <c r="G3450" s="9"/>
    </row>
    <row r="3451" spans="7:7" x14ac:dyDescent="0.25">
      <c r="G3451" s="9"/>
    </row>
    <row r="3452" spans="7:7" x14ac:dyDescent="0.25">
      <c r="G3452" s="9"/>
    </row>
    <row r="3453" spans="7:7" x14ac:dyDescent="0.25">
      <c r="G3453" s="9"/>
    </row>
    <row r="3454" spans="7:7" x14ac:dyDescent="0.25">
      <c r="G3454" s="9"/>
    </row>
    <row r="3455" spans="7:7" x14ac:dyDescent="0.25">
      <c r="G3455" s="9"/>
    </row>
    <row r="3456" spans="7:7" x14ac:dyDescent="0.25">
      <c r="G3456" s="9"/>
    </row>
    <row r="3457" spans="7:7" x14ac:dyDescent="0.25">
      <c r="G3457" s="9"/>
    </row>
    <row r="3458" spans="7:7" x14ac:dyDescent="0.25">
      <c r="G3458" s="9"/>
    </row>
    <row r="3459" spans="7:7" x14ac:dyDescent="0.25">
      <c r="G3459" s="9"/>
    </row>
    <row r="3460" spans="7:7" x14ac:dyDescent="0.25">
      <c r="G3460" s="9"/>
    </row>
    <row r="3461" spans="7:7" x14ac:dyDescent="0.25">
      <c r="G3461" s="9"/>
    </row>
    <row r="3462" spans="7:7" x14ac:dyDescent="0.25">
      <c r="G3462" s="9"/>
    </row>
    <row r="3463" spans="7:7" x14ac:dyDescent="0.25">
      <c r="G3463" s="9"/>
    </row>
    <row r="3464" spans="7:7" x14ac:dyDescent="0.25">
      <c r="G3464" s="9"/>
    </row>
    <row r="3465" spans="7:7" x14ac:dyDescent="0.25">
      <c r="G3465" s="9"/>
    </row>
    <row r="3466" spans="7:7" x14ac:dyDescent="0.25">
      <c r="G3466" s="9"/>
    </row>
    <row r="3467" spans="7:7" x14ac:dyDescent="0.25">
      <c r="G3467" s="9"/>
    </row>
    <row r="3468" spans="7:7" x14ac:dyDescent="0.25">
      <c r="G3468" s="9"/>
    </row>
    <row r="3469" spans="7:7" x14ac:dyDescent="0.25">
      <c r="G3469" s="9"/>
    </row>
    <row r="3470" spans="7:7" x14ac:dyDescent="0.25">
      <c r="G3470" s="9"/>
    </row>
    <row r="3471" spans="7:7" x14ac:dyDescent="0.25">
      <c r="G3471" s="9"/>
    </row>
    <row r="3472" spans="7:7" x14ac:dyDescent="0.25">
      <c r="G3472" s="9"/>
    </row>
    <row r="3473" spans="7:7" x14ac:dyDescent="0.25">
      <c r="G3473" s="9"/>
    </row>
    <row r="3474" spans="7:7" x14ac:dyDescent="0.25">
      <c r="G3474" s="9"/>
    </row>
    <row r="3475" spans="7:7" x14ac:dyDescent="0.25">
      <c r="G3475" s="9"/>
    </row>
    <row r="3476" spans="7:7" x14ac:dyDescent="0.25">
      <c r="G3476" s="9"/>
    </row>
    <row r="3477" spans="7:7" x14ac:dyDescent="0.25">
      <c r="G3477" s="9"/>
    </row>
    <row r="3478" spans="7:7" x14ac:dyDescent="0.25">
      <c r="G3478" s="9"/>
    </row>
    <row r="3479" spans="7:7" x14ac:dyDescent="0.25">
      <c r="G3479" s="9"/>
    </row>
    <row r="3480" spans="7:7" x14ac:dyDescent="0.25">
      <c r="G3480" s="9"/>
    </row>
    <row r="3481" spans="7:7" x14ac:dyDescent="0.25">
      <c r="G3481" s="9"/>
    </row>
    <row r="3482" spans="7:7" x14ac:dyDescent="0.25">
      <c r="G3482" s="9"/>
    </row>
    <row r="3483" spans="7:7" x14ac:dyDescent="0.25">
      <c r="G3483" s="9"/>
    </row>
    <row r="3484" spans="7:7" x14ac:dyDescent="0.25">
      <c r="G3484" s="9"/>
    </row>
    <row r="3485" spans="7:7" x14ac:dyDescent="0.25">
      <c r="G3485" s="9"/>
    </row>
    <row r="3486" spans="7:7" x14ac:dyDescent="0.25">
      <c r="G3486" s="9"/>
    </row>
    <row r="3487" spans="7:7" x14ac:dyDescent="0.25">
      <c r="G3487" s="9"/>
    </row>
    <row r="3488" spans="7:7" x14ac:dyDescent="0.25">
      <c r="G3488" s="9"/>
    </row>
    <row r="3489" spans="7:7" x14ac:dyDescent="0.25">
      <c r="G3489" s="9"/>
    </row>
    <row r="3490" spans="7:7" x14ac:dyDescent="0.25">
      <c r="G3490" s="9"/>
    </row>
    <row r="3491" spans="7:7" x14ac:dyDescent="0.25">
      <c r="G3491" s="9"/>
    </row>
    <row r="3492" spans="7:7" x14ac:dyDescent="0.25">
      <c r="G3492" s="9"/>
    </row>
    <row r="3493" spans="7:7" x14ac:dyDescent="0.25">
      <c r="G3493" s="9"/>
    </row>
    <row r="3494" spans="7:7" x14ac:dyDescent="0.25">
      <c r="G3494" s="9"/>
    </row>
    <row r="3495" spans="7:7" x14ac:dyDescent="0.25">
      <c r="G3495" s="9"/>
    </row>
    <row r="3496" spans="7:7" x14ac:dyDescent="0.25">
      <c r="G3496" s="9"/>
    </row>
    <row r="3497" spans="7:7" x14ac:dyDescent="0.25">
      <c r="G3497" s="9"/>
    </row>
    <row r="3498" spans="7:7" x14ac:dyDescent="0.25">
      <c r="G3498" s="9"/>
    </row>
    <row r="3499" spans="7:7" x14ac:dyDescent="0.25">
      <c r="G3499" s="9"/>
    </row>
    <row r="3500" spans="7:7" x14ac:dyDescent="0.25">
      <c r="G3500" s="9"/>
    </row>
    <row r="3501" spans="7:7" x14ac:dyDescent="0.25">
      <c r="G3501" s="9"/>
    </row>
    <row r="3502" spans="7:7" x14ac:dyDescent="0.25">
      <c r="G3502" s="9"/>
    </row>
    <row r="3503" spans="7:7" x14ac:dyDescent="0.25">
      <c r="G3503" s="9"/>
    </row>
    <row r="3504" spans="7:7" x14ac:dyDescent="0.25">
      <c r="G3504" s="9"/>
    </row>
    <row r="3505" spans="7:7" x14ac:dyDescent="0.25">
      <c r="G3505" s="9"/>
    </row>
    <row r="3506" spans="7:7" x14ac:dyDescent="0.25">
      <c r="G3506" s="9"/>
    </row>
    <row r="3507" spans="7:7" x14ac:dyDescent="0.25">
      <c r="G3507" s="9"/>
    </row>
    <row r="3508" spans="7:7" x14ac:dyDescent="0.25">
      <c r="G3508" s="9"/>
    </row>
    <row r="3509" spans="7:7" x14ac:dyDescent="0.25">
      <c r="G3509" s="9"/>
    </row>
    <row r="3510" spans="7:7" x14ac:dyDescent="0.25">
      <c r="G3510" s="9"/>
    </row>
    <row r="3511" spans="7:7" x14ac:dyDescent="0.25">
      <c r="G3511" s="9"/>
    </row>
    <row r="3512" spans="7:7" x14ac:dyDescent="0.25">
      <c r="G3512" s="9"/>
    </row>
    <row r="3513" spans="7:7" x14ac:dyDescent="0.25">
      <c r="G3513" s="9"/>
    </row>
    <row r="3514" spans="7:7" x14ac:dyDescent="0.25">
      <c r="G3514" s="9"/>
    </row>
    <row r="3515" spans="7:7" x14ac:dyDescent="0.25">
      <c r="G3515" s="9"/>
    </row>
    <row r="3516" spans="7:7" x14ac:dyDescent="0.25">
      <c r="G3516" s="9"/>
    </row>
    <row r="3517" spans="7:7" x14ac:dyDescent="0.25">
      <c r="G3517" s="9"/>
    </row>
    <row r="3518" spans="7:7" x14ac:dyDescent="0.25">
      <c r="G3518" s="9"/>
    </row>
    <row r="3519" spans="7:7" x14ac:dyDescent="0.25">
      <c r="G3519" s="9"/>
    </row>
    <row r="3520" spans="7:7" x14ac:dyDescent="0.25">
      <c r="G3520" s="9"/>
    </row>
    <row r="3521" spans="7:7" x14ac:dyDescent="0.25">
      <c r="G3521" s="9"/>
    </row>
    <row r="3522" spans="7:7" x14ac:dyDescent="0.25">
      <c r="G3522" s="9"/>
    </row>
    <row r="3523" spans="7:7" x14ac:dyDescent="0.25">
      <c r="G3523" s="9"/>
    </row>
    <row r="3524" spans="7:7" x14ac:dyDescent="0.25">
      <c r="G3524" s="9"/>
    </row>
    <row r="3525" spans="7:7" x14ac:dyDescent="0.25">
      <c r="G3525" s="9"/>
    </row>
    <row r="3526" spans="7:7" x14ac:dyDescent="0.25">
      <c r="G3526" s="9"/>
    </row>
    <row r="3527" spans="7:7" x14ac:dyDescent="0.25">
      <c r="G3527" s="9"/>
    </row>
    <row r="3528" spans="7:7" x14ac:dyDescent="0.25">
      <c r="G3528" s="9"/>
    </row>
    <row r="3529" spans="7:7" x14ac:dyDescent="0.25">
      <c r="G3529" s="9"/>
    </row>
    <row r="3530" spans="7:7" x14ac:dyDescent="0.25">
      <c r="G3530" s="9"/>
    </row>
    <row r="3531" spans="7:7" x14ac:dyDescent="0.25">
      <c r="G3531" s="9"/>
    </row>
    <row r="3532" spans="7:7" x14ac:dyDescent="0.25">
      <c r="G3532" s="9"/>
    </row>
    <row r="3533" spans="7:7" x14ac:dyDescent="0.25">
      <c r="G3533" s="9"/>
    </row>
    <row r="3534" spans="7:7" x14ac:dyDescent="0.25">
      <c r="G3534" s="9"/>
    </row>
    <row r="3535" spans="7:7" x14ac:dyDescent="0.25">
      <c r="G3535" s="9"/>
    </row>
    <row r="3536" spans="7:7" x14ac:dyDescent="0.25">
      <c r="G3536" s="9"/>
    </row>
    <row r="3537" spans="7:7" x14ac:dyDescent="0.25">
      <c r="G3537" s="9"/>
    </row>
    <row r="3538" spans="7:7" x14ac:dyDescent="0.25">
      <c r="G3538" s="9"/>
    </row>
    <row r="3539" spans="7:7" x14ac:dyDescent="0.25">
      <c r="G3539" s="9"/>
    </row>
    <row r="3540" spans="7:7" x14ac:dyDescent="0.25">
      <c r="G3540" s="9"/>
    </row>
    <row r="3541" spans="7:7" x14ac:dyDescent="0.25">
      <c r="G3541" s="9"/>
    </row>
    <row r="3542" spans="7:7" x14ac:dyDescent="0.25">
      <c r="G3542" s="9"/>
    </row>
    <row r="3543" spans="7:7" x14ac:dyDescent="0.25">
      <c r="G3543" s="9"/>
    </row>
    <row r="3544" spans="7:7" x14ac:dyDescent="0.25">
      <c r="G3544" s="9"/>
    </row>
    <row r="3545" spans="7:7" x14ac:dyDescent="0.25">
      <c r="G3545" s="9"/>
    </row>
    <row r="3546" spans="7:7" x14ac:dyDescent="0.25">
      <c r="G3546" s="9"/>
    </row>
    <row r="3547" spans="7:7" x14ac:dyDescent="0.25">
      <c r="G3547" s="9"/>
    </row>
    <row r="3548" spans="7:7" x14ac:dyDescent="0.25">
      <c r="G3548" s="9"/>
    </row>
    <row r="3549" spans="7:7" x14ac:dyDescent="0.25">
      <c r="G3549" s="9"/>
    </row>
    <row r="3550" spans="7:7" x14ac:dyDescent="0.25">
      <c r="G3550" s="9"/>
    </row>
    <row r="3551" spans="7:7" x14ac:dyDescent="0.25">
      <c r="G3551" s="9"/>
    </row>
    <row r="3552" spans="7:7" x14ac:dyDescent="0.25">
      <c r="G3552" s="9"/>
    </row>
    <row r="3553" spans="7:7" x14ac:dyDescent="0.25">
      <c r="G3553" s="9"/>
    </row>
    <row r="3554" spans="7:7" x14ac:dyDescent="0.25">
      <c r="G3554" s="9"/>
    </row>
    <row r="3555" spans="7:7" x14ac:dyDescent="0.25">
      <c r="G3555" s="9"/>
    </row>
    <row r="3556" spans="7:7" x14ac:dyDescent="0.25">
      <c r="G3556" s="9"/>
    </row>
    <row r="3557" spans="7:7" x14ac:dyDescent="0.25">
      <c r="G3557" s="9"/>
    </row>
    <row r="3558" spans="7:7" x14ac:dyDescent="0.25">
      <c r="G3558" s="9"/>
    </row>
    <row r="3559" spans="7:7" x14ac:dyDescent="0.25">
      <c r="G3559" s="9"/>
    </row>
    <row r="3560" spans="7:7" x14ac:dyDescent="0.25">
      <c r="G3560" s="9"/>
    </row>
    <row r="3561" spans="7:7" x14ac:dyDescent="0.25">
      <c r="G3561" s="9"/>
    </row>
    <row r="3562" spans="7:7" x14ac:dyDescent="0.25">
      <c r="G3562" s="9"/>
    </row>
    <row r="3563" spans="7:7" x14ac:dyDescent="0.25">
      <c r="G3563" s="9"/>
    </row>
    <row r="3564" spans="7:7" x14ac:dyDescent="0.25">
      <c r="G3564" s="9"/>
    </row>
    <row r="3565" spans="7:7" x14ac:dyDescent="0.25">
      <c r="G3565" s="9"/>
    </row>
    <row r="3566" spans="7:7" x14ac:dyDescent="0.25">
      <c r="G3566" s="9"/>
    </row>
    <row r="3567" spans="7:7" x14ac:dyDescent="0.25">
      <c r="G3567" s="9"/>
    </row>
    <row r="3568" spans="7:7" x14ac:dyDescent="0.25">
      <c r="G3568" s="9"/>
    </row>
    <row r="3569" spans="7:7" x14ac:dyDescent="0.25">
      <c r="G3569" s="9"/>
    </row>
    <row r="3570" spans="7:7" x14ac:dyDescent="0.25">
      <c r="G3570" s="9"/>
    </row>
    <row r="3571" spans="7:7" x14ac:dyDescent="0.25">
      <c r="G3571" s="9"/>
    </row>
    <row r="3572" spans="7:7" x14ac:dyDescent="0.25">
      <c r="G3572" s="9"/>
    </row>
    <row r="3573" spans="7:7" x14ac:dyDescent="0.25">
      <c r="G3573" s="9"/>
    </row>
    <row r="3574" spans="7:7" x14ac:dyDescent="0.25">
      <c r="G3574" s="9"/>
    </row>
    <row r="3575" spans="7:7" x14ac:dyDescent="0.25">
      <c r="G3575" s="9"/>
    </row>
    <row r="3576" spans="7:7" x14ac:dyDescent="0.25">
      <c r="G3576" s="9"/>
    </row>
    <row r="3577" spans="7:7" x14ac:dyDescent="0.25">
      <c r="G3577" s="9"/>
    </row>
    <row r="3578" spans="7:7" x14ac:dyDescent="0.25">
      <c r="G3578" s="9"/>
    </row>
    <row r="3579" spans="7:7" x14ac:dyDescent="0.25">
      <c r="G3579" s="9"/>
    </row>
    <row r="3580" spans="7:7" x14ac:dyDescent="0.25">
      <c r="G3580" s="9"/>
    </row>
    <row r="3581" spans="7:7" x14ac:dyDescent="0.25">
      <c r="G3581" s="9"/>
    </row>
    <row r="3582" spans="7:7" x14ac:dyDescent="0.25">
      <c r="G3582" s="9"/>
    </row>
    <row r="3583" spans="7:7" x14ac:dyDescent="0.25">
      <c r="G3583" s="9"/>
    </row>
    <row r="3584" spans="7:7" x14ac:dyDescent="0.25">
      <c r="G3584" s="9"/>
    </row>
    <row r="3585" spans="7:7" x14ac:dyDescent="0.25">
      <c r="G3585" s="9"/>
    </row>
    <row r="3586" spans="7:7" x14ac:dyDescent="0.25">
      <c r="G3586" s="9"/>
    </row>
    <row r="3587" spans="7:7" x14ac:dyDescent="0.25">
      <c r="G3587" s="9"/>
    </row>
    <row r="3588" spans="7:7" x14ac:dyDescent="0.25">
      <c r="G3588" s="9"/>
    </row>
    <row r="3589" spans="7:7" x14ac:dyDescent="0.25">
      <c r="G3589" s="9"/>
    </row>
    <row r="3590" spans="7:7" x14ac:dyDescent="0.25">
      <c r="G3590" s="9"/>
    </row>
    <row r="3591" spans="7:7" x14ac:dyDescent="0.25">
      <c r="G3591" s="9"/>
    </row>
    <row r="3592" spans="7:7" x14ac:dyDescent="0.25">
      <c r="G3592" s="9"/>
    </row>
    <row r="3593" spans="7:7" x14ac:dyDescent="0.25">
      <c r="G3593" s="9"/>
    </row>
    <row r="3594" spans="7:7" x14ac:dyDescent="0.25">
      <c r="G3594" s="9"/>
    </row>
    <row r="3595" spans="7:7" x14ac:dyDescent="0.25">
      <c r="G3595" s="9"/>
    </row>
    <row r="3596" spans="7:7" x14ac:dyDescent="0.25">
      <c r="G3596" s="9"/>
    </row>
    <row r="3597" spans="7:7" x14ac:dyDescent="0.25">
      <c r="G3597" s="9"/>
    </row>
    <row r="3598" spans="7:7" x14ac:dyDescent="0.25">
      <c r="G3598" s="9"/>
    </row>
    <row r="3599" spans="7:7" x14ac:dyDescent="0.25">
      <c r="G3599" s="9"/>
    </row>
    <row r="3600" spans="7:7" x14ac:dyDescent="0.25">
      <c r="G3600" s="9"/>
    </row>
    <row r="3601" spans="7:7" x14ac:dyDescent="0.25">
      <c r="G3601" s="9"/>
    </row>
    <row r="3602" spans="7:7" x14ac:dyDescent="0.25">
      <c r="G3602" s="9"/>
    </row>
    <row r="3603" spans="7:7" x14ac:dyDescent="0.25">
      <c r="G3603" s="9"/>
    </row>
    <row r="3604" spans="7:7" x14ac:dyDescent="0.25">
      <c r="G3604" s="9"/>
    </row>
    <row r="3605" spans="7:7" x14ac:dyDescent="0.25">
      <c r="G3605" s="9"/>
    </row>
    <row r="3606" spans="7:7" x14ac:dyDescent="0.25">
      <c r="G3606" s="9"/>
    </row>
    <row r="3607" spans="7:7" x14ac:dyDescent="0.25">
      <c r="G3607" s="9"/>
    </row>
    <row r="3608" spans="7:7" x14ac:dyDescent="0.25">
      <c r="G3608" s="9"/>
    </row>
    <row r="3609" spans="7:7" x14ac:dyDescent="0.25">
      <c r="G3609" s="9"/>
    </row>
    <row r="3610" spans="7:7" x14ac:dyDescent="0.25">
      <c r="G3610" s="9"/>
    </row>
    <row r="3611" spans="7:7" x14ac:dyDescent="0.25">
      <c r="G3611" s="9"/>
    </row>
    <row r="3612" spans="7:7" x14ac:dyDescent="0.25">
      <c r="G3612" s="9"/>
    </row>
    <row r="3613" spans="7:7" x14ac:dyDescent="0.25">
      <c r="G3613" s="9"/>
    </row>
    <row r="3614" spans="7:7" x14ac:dyDescent="0.25">
      <c r="G3614" s="9"/>
    </row>
    <row r="3615" spans="7:7" x14ac:dyDescent="0.25">
      <c r="G3615" s="9"/>
    </row>
    <row r="3616" spans="7:7" x14ac:dyDescent="0.25">
      <c r="G3616" s="9"/>
    </row>
    <row r="3617" spans="7:7" x14ac:dyDescent="0.25">
      <c r="G3617" s="9"/>
    </row>
    <row r="3618" spans="7:7" x14ac:dyDescent="0.25">
      <c r="G3618" s="9"/>
    </row>
    <row r="3619" spans="7:7" x14ac:dyDescent="0.25">
      <c r="G3619" s="9"/>
    </row>
    <row r="3620" spans="7:7" x14ac:dyDescent="0.25">
      <c r="G3620" s="9"/>
    </row>
    <row r="3621" spans="7:7" x14ac:dyDescent="0.25">
      <c r="G3621" s="9"/>
    </row>
    <row r="3622" spans="7:7" x14ac:dyDescent="0.25">
      <c r="G3622" s="9"/>
    </row>
    <row r="3623" spans="7:7" x14ac:dyDescent="0.25">
      <c r="G3623" s="9"/>
    </row>
    <row r="3624" spans="7:7" x14ac:dyDescent="0.25">
      <c r="G3624" s="9"/>
    </row>
    <row r="3625" spans="7:7" x14ac:dyDescent="0.25">
      <c r="G3625" s="9"/>
    </row>
    <row r="3626" spans="7:7" x14ac:dyDescent="0.25">
      <c r="G3626" s="9"/>
    </row>
    <row r="3627" spans="7:7" x14ac:dyDescent="0.25">
      <c r="G3627" s="9"/>
    </row>
    <row r="3628" spans="7:7" x14ac:dyDescent="0.25">
      <c r="G3628" s="9"/>
    </row>
    <row r="3629" spans="7:7" x14ac:dyDescent="0.25">
      <c r="G3629" s="9"/>
    </row>
    <row r="3630" spans="7:7" x14ac:dyDescent="0.25">
      <c r="G3630" s="9"/>
    </row>
    <row r="3631" spans="7:7" x14ac:dyDescent="0.25">
      <c r="G3631" s="9"/>
    </row>
    <row r="3632" spans="7:7" x14ac:dyDescent="0.25">
      <c r="G3632" s="9"/>
    </row>
    <row r="3633" spans="7:7" x14ac:dyDescent="0.25">
      <c r="G3633" s="9"/>
    </row>
    <row r="3634" spans="7:7" x14ac:dyDescent="0.25">
      <c r="G3634" s="9"/>
    </row>
    <row r="3635" spans="7:7" x14ac:dyDescent="0.25">
      <c r="G3635" s="9"/>
    </row>
    <row r="3636" spans="7:7" x14ac:dyDescent="0.25">
      <c r="G3636" s="9"/>
    </row>
    <row r="3637" spans="7:7" x14ac:dyDescent="0.25">
      <c r="G3637" s="9"/>
    </row>
    <row r="3638" spans="7:7" x14ac:dyDescent="0.25">
      <c r="G3638" s="9"/>
    </row>
    <row r="3639" spans="7:7" x14ac:dyDescent="0.25">
      <c r="G3639" s="9"/>
    </row>
    <row r="3640" spans="7:7" x14ac:dyDescent="0.25">
      <c r="G3640" s="9"/>
    </row>
    <row r="3641" spans="7:7" x14ac:dyDescent="0.25">
      <c r="G3641" s="9"/>
    </row>
    <row r="3642" spans="7:7" x14ac:dyDescent="0.25">
      <c r="G3642" s="9"/>
    </row>
    <row r="3643" spans="7:7" x14ac:dyDescent="0.25">
      <c r="G3643" s="9"/>
    </row>
    <row r="3644" spans="7:7" x14ac:dyDescent="0.25">
      <c r="G3644" s="9"/>
    </row>
    <row r="3645" spans="7:7" x14ac:dyDescent="0.25">
      <c r="G3645" s="9"/>
    </row>
    <row r="3646" spans="7:7" x14ac:dyDescent="0.25">
      <c r="G3646" s="9"/>
    </row>
    <row r="3647" spans="7:7" x14ac:dyDescent="0.25">
      <c r="G3647" s="9"/>
    </row>
    <row r="3648" spans="7:7" x14ac:dyDescent="0.25">
      <c r="G3648" s="9"/>
    </row>
    <row r="3649" spans="7:7" x14ac:dyDescent="0.25">
      <c r="G3649" s="9"/>
    </row>
    <row r="3650" spans="7:7" x14ac:dyDescent="0.25">
      <c r="G3650" s="9"/>
    </row>
    <row r="3651" spans="7:7" x14ac:dyDescent="0.25">
      <c r="G3651" s="9"/>
    </row>
    <row r="3652" spans="7:7" x14ac:dyDescent="0.25">
      <c r="G3652" s="9"/>
    </row>
    <row r="3653" spans="7:7" x14ac:dyDescent="0.25">
      <c r="G3653" s="9"/>
    </row>
    <row r="3654" spans="7:7" x14ac:dyDescent="0.25">
      <c r="G3654" s="9"/>
    </row>
    <row r="3655" spans="7:7" x14ac:dyDescent="0.25">
      <c r="G3655" s="9"/>
    </row>
    <row r="3656" spans="7:7" x14ac:dyDescent="0.25">
      <c r="G3656" s="9"/>
    </row>
    <row r="3657" spans="7:7" x14ac:dyDescent="0.25">
      <c r="G3657" s="9"/>
    </row>
    <row r="3658" spans="7:7" x14ac:dyDescent="0.25">
      <c r="G3658" s="9"/>
    </row>
    <row r="3659" spans="7:7" x14ac:dyDescent="0.25">
      <c r="G3659" s="9"/>
    </row>
    <row r="3660" spans="7:7" x14ac:dyDescent="0.25">
      <c r="G3660" s="9"/>
    </row>
    <row r="3661" spans="7:7" x14ac:dyDescent="0.25">
      <c r="G3661" s="9"/>
    </row>
    <row r="3662" spans="7:7" x14ac:dyDescent="0.25">
      <c r="G3662" s="9"/>
    </row>
    <row r="3663" spans="7:7" x14ac:dyDescent="0.25">
      <c r="G3663" s="9"/>
    </row>
    <row r="3664" spans="7:7" x14ac:dyDescent="0.25">
      <c r="G3664" s="9"/>
    </row>
    <row r="3665" spans="7:7" x14ac:dyDescent="0.25">
      <c r="G3665" s="9"/>
    </row>
    <row r="3666" spans="7:7" x14ac:dyDescent="0.25">
      <c r="G3666" s="9"/>
    </row>
    <row r="3667" spans="7:7" x14ac:dyDescent="0.25">
      <c r="G3667" s="9"/>
    </row>
    <row r="3668" spans="7:7" x14ac:dyDescent="0.25">
      <c r="G3668" s="9"/>
    </row>
    <row r="3669" spans="7:7" x14ac:dyDescent="0.25">
      <c r="G3669" s="9"/>
    </row>
    <row r="3670" spans="7:7" x14ac:dyDescent="0.25">
      <c r="G3670" s="9"/>
    </row>
    <row r="3671" spans="7:7" x14ac:dyDescent="0.25">
      <c r="G3671" s="9"/>
    </row>
    <row r="3672" spans="7:7" x14ac:dyDescent="0.25">
      <c r="G3672" s="9"/>
    </row>
    <row r="3673" spans="7:7" x14ac:dyDescent="0.25">
      <c r="G3673" s="9"/>
    </row>
    <row r="3674" spans="7:7" x14ac:dyDescent="0.25">
      <c r="G3674" s="9"/>
    </row>
    <row r="3675" spans="7:7" x14ac:dyDescent="0.25">
      <c r="G3675" s="9"/>
    </row>
    <row r="3676" spans="7:7" x14ac:dyDescent="0.25">
      <c r="G3676" s="9"/>
    </row>
    <row r="3677" spans="7:7" x14ac:dyDescent="0.25">
      <c r="G3677" s="9"/>
    </row>
    <row r="3678" spans="7:7" x14ac:dyDescent="0.25">
      <c r="G3678" s="9"/>
    </row>
    <row r="3679" spans="7:7" x14ac:dyDescent="0.25">
      <c r="G3679" s="9"/>
    </row>
    <row r="3680" spans="7:7" x14ac:dyDescent="0.25">
      <c r="G3680" s="9"/>
    </row>
    <row r="3681" spans="7:7" x14ac:dyDescent="0.25">
      <c r="G3681" s="9"/>
    </row>
    <row r="3682" spans="7:7" x14ac:dyDescent="0.25">
      <c r="G3682" s="9"/>
    </row>
    <row r="3683" spans="7:7" x14ac:dyDescent="0.25">
      <c r="G3683" s="9"/>
    </row>
    <row r="3684" spans="7:7" x14ac:dyDescent="0.25">
      <c r="G3684" s="9"/>
    </row>
    <row r="3685" spans="7:7" x14ac:dyDescent="0.25">
      <c r="G3685" s="9"/>
    </row>
    <row r="3686" spans="7:7" x14ac:dyDescent="0.25">
      <c r="G3686" s="9"/>
    </row>
    <row r="3687" spans="7:7" x14ac:dyDescent="0.25">
      <c r="G3687" s="9"/>
    </row>
    <row r="3688" spans="7:7" x14ac:dyDescent="0.25">
      <c r="G3688" s="9"/>
    </row>
    <row r="3689" spans="7:7" x14ac:dyDescent="0.25">
      <c r="G3689" s="9"/>
    </row>
    <row r="3690" spans="7:7" x14ac:dyDescent="0.25">
      <c r="G3690" s="9"/>
    </row>
    <row r="3691" spans="7:7" x14ac:dyDescent="0.25">
      <c r="G3691" s="9"/>
    </row>
    <row r="3692" spans="7:7" x14ac:dyDescent="0.25">
      <c r="G3692" s="9"/>
    </row>
    <row r="3693" spans="7:7" x14ac:dyDescent="0.25">
      <c r="G3693" s="9"/>
    </row>
    <row r="3694" spans="7:7" x14ac:dyDescent="0.25">
      <c r="G3694" s="9"/>
    </row>
    <row r="3695" spans="7:7" x14ac:dyDescent="0.25">
      <c r="G3695" s="9"/>
    </row>
    <row r="3696" spans="7:7" x14ac:dyDescent="0.25">
      <c r="G3696" s="9"/>
    </row>
    <row r="3697" spans="7:7" x14ac:dyDescent="0.25">
      <c r="G3697" s="9"/>
    </row>
    <row r="3698" spans="7:7" x14ac:dyDescent="0.25">
      <c r="G3698" s="9"/>
    </row>
    <row r="3699" spans="7:7" x14ac:dyDescent="0.25">
      <c r="G3699" s="9"/>
    </row>
    <row r="3700" spans="7:7" x14ac:dyDescent="0.25">
      <c r="G3700" s="9"/>
    </row>
    <row r="3701" spans="7:7" x14ac:dyDescent="0.25">
      <c r="G3701" s="9"/>
    </row>
    <row r="3702" spans="7:7" x14ac:dyDescent="0.25">
      <c r="G3702" s="9"/>
    </row>
    <row r="3703" spans="7:7" x14ac:dyDescent="0.25">
      <c r="G3703" s="9"/>
    </row>
    <row r="3704" spans="7:7" x14ac:dyDescent="0.25">
      <c r="G3704" s="9"/>
    </row>
    <row r="3705" spans="7:7" x14ac:dyDescent="0.25">
      <c r="G3705" s="9"/>
    </row>
    <row r="3706" spans="7:7" x14ac:dyDescent="0.25">
      <c r="G3706" s="9"/>
    </row>
    <row r="3707" spans="7:7" x14ac:dyDescent="0.25">
      <c r="G3707" s="9"/>
    </row>
    <row r="3708" spans="7:7" x14ac:dyDescent="0.25">
      <c r="G3708" s="9"/>
    </row>
    <row r="3709" spans="7:7" x14ac:dyDescent="0.25">
      <c r="G3709" s="9"/>
    </row>
    <row r="3710" spans="7:7" x14ac:dyDescent="0.25">
      <c r="G3710" s="9"/>
    </row>
    <row r="3711" spans="7:7" x14ac:dyDescent="0.25">
      <c r="G3711" s="9"/>
    </row>
    <row r="3712" spans="7:7" x14ac:dyDescent="0.25">
      <c r="G3712" s="9"/>
    </row>
    <row r="3713" spans="7:7" x14ac:dyDescent="0.25">
      <c r="G3713" s="9"/>
    </row>
    <row r="3714" spans="7:7" x14ac:dyDescent="0.25">
      <c r="G3714" s="9"/>
    </row>
    <row r="3715" spans="7:7" x14ac:dyDescent="0.25">
      <c r="G3715" s="9"/>
    </row>
    <row r="3716" spans="7:7" x14ac:dyDescent="0.25">
      <c r="G3716" s="9"/>
    </row>
    <row r="3717" spans="7:7" x14ac:dyDescent="0.25">
      <c r="G3717" s="9"/>
    </row>
    <row r="3718" spans="7:7" x14ac:dyDescent="0.25">
      <c r="G3718" s="9"/>
    </row>
    <row r="3719" spans="7:7" x14ac:dyDescent="0.25">
      <c r="G3719" s="9"/>
    </row>
    <row r="3720" spans="7:7" x14ac:dyDescent="0.25">
      <c r="G3720" s="9"/>
    </row>
    <row r="3721" spans="7:7" x14ac:dyDescent="0.25">
      <c r="G3721" s="9"/>
    </row>
    <row r="3722" spans="7:7" x14ac:dyDescent="0.25">
      <c r="G3722" s="9"/>
    </row>
    <row r="3723" spans="7:7" x14ac:dyDescent="0.25">
      <c r="G3723" s="9"/>
    </row>
    <row r="3724" spans="7:7" x14ac:dyDescent="0.25">
      <c r="G3724" s="9"/>
    </row>
    <row r="3725" spans="7:7" x14ac:dyDescent="0.25">
      <c r="G3725" s="9"/>
    </row>
    <row r="3726" spans="7:7" x14ac:dyDescent="0.25">
      <c r="G3726" s="9"/>
    </row>
    <row r="3727" spans="7:7" x14ac:dyDescent="0.25">
      <c r="G3727" s="9"/>
    </row>
    <row r="3728" spans="7:7" x14ac:dyDescent="0.25">
      <c r="G3728" s="9"/>
    </row>
    <row r="3729" spans="7:7" x14ac:dyDescent="0.25">
      <c r="G3729" s="9"/>
    </row>
    <row r="3730" spans="7:7" x14ac:dyDescent="0.25">
      <c r="G3730" s="9"/>
    </row>
    <row r="3731" spans="7:7" x14ac:dyDescent="0.25">
      <c r="G3731" s="9"/>
    </row>
    <row r="3732" spans="7:7" x14ac:dyDescent="0.25">
      <c r="G3732" s="9"/>
    </row>
    <row r="3733" spans="7:7" x14ac:dyDescent="0.25">
      <c r="G3733" s="9"/>
    </row>
    <row r="3734" spans="7:7" x14ac:dyDescent="0.25">
      <c r="G3734" s="9"/>
    </row>
    <row r="3735" spans="7:7" x14ac:dyDescent="0.25">
      <c r="G3735" s="9"/>
    </row>
    <row r="3736" spans="7:7" x14ac:dyDescent="0.25">
      <c r="G3736" s="9"/>
    </row>
    <row r="3737" spans="7:7" x14ac:dyDescent="0.25">
      <c r="G3737" s="9"/>
    </row>
    <row r="3738" spans="7:7" x14ac:dyDescent="0.25">
      <c r="G3738" s="9"/>
    </row>
    <row r="3739" spans="7:7" x14ac:dyDescent="0.25">
      <c r="G3739" s="9"/>
    </row>
    <row r="3740" spans="7:7" x14ac:dyDescent="0.25">
      <c r="G3740" s="9"/>
    </row>
    <row r="3741" spans="7:7" x14ac:dyDescent="0.25">
      <c r="G3741" s="9"/>
    </row>
    <row r="3742" spans="7:7" x14ac:dyDescent="0.25">
      <c r="G3742" s="9"/>
    </row>
    <row r="3743" spans="7:7" x14ac:dyDescent="0.25">
      <c r="G3743" s="9"/>
    </row>
    <row r="3744" spans="7:7" x14ac:dyDescent="0.25">
      <c r="G3744" s="9"/>
    </row>
    <row r="3745" spans="7:7" x14ac:dyDescent="0.25">
      <c r="G3745" s="9"/>
    </row>
    <row r="3746" spans="7:7" x14ac:dyDescent="0.25">
      <c r="G3746" s="9"/>
    </row>
    <row r="3747" spans="7:7" x14ac:dyDescent="0.25">
      <c r="G3747" s="9"/>
    </row>
    <row r="3748" spans="7:7" x14ac:dyDescent="0.25">
      <c r="G3748" s="9"/>
    </row>
    <row r="3749" spans="7:7" x14ac:dyDescent="0.25">
      <c r="G3749" s="9"/>
    </row>
    <row r="3750" spans="7:7" x14ac:dyDescent="0.25">
      <c r="G3750" s="9"/>
    </row>
    <row r="3751" spans="7:7" x14ac:dyDescent="0.25">
      <c r="G3751" s="9"/>
    </row>
    <row r="3752" spans="7:7" x14ac:dyDescent="0.25">
      <c r="G3752" s="9"/>
    </row>
    <row r="3753" spans="7:7" x14ac:dyDescent="0.25">
      <c r="G3753" s="9"/>
    </row>
    <row r="3754" spans="7:7" x14ac:dyDescent="0.25">
      <c r="G3754" s="9"/>
    </row>
    <row r="3755" spans="7:7" x14ac:dyDescent="0.25">
      <c r="G3755" s="9"/>
    </row>
    <row r="3756" spans="7:7" x14ac:dyDescent="0.25">
      <c r="G3756" s="9"/>
    </row>
    <row r="3757" spans="7:7" x14ac:dyDescent="0.25">
      <c r="G3757" s="9"/>
    </row>
    <row r="3758" spans="7:7" x14ac:dyDescent="0.25">
      <c r="G3758" s="9"/>
    </row>
    <row r="3759" spans="7:7" x14ac:dyDescent="0.25">
      <c r="G3759" s="9"/>
    </row>
    <row r="3760" spans="7:7" x14ac:dyDescent="0.25">
      <c r="G3760" s="9"/>
    </row>
    <row r="3761" spans="7:7" x14ac:dyDescent="0.25">
      <c r="G3761" s="9"/>
    </row>
    <row r="3762" spans="7:7" x14ac:dyDescent="0.25">
      <c r="G3762" s="9"/>
    </row>
    <row r="3763" spans="7:7" x14ac:dyDescent="0.25">
      <c r="G3763" s="9"/>
    </row>
    <row r="3764" spans="7:7" x14ac:dyDescent="0.25">
      <c r="G3764" s="9"/>
    </row>
    <row r="3765" spans="7:7" x14ac:dyDescent="0.25">
      <c r="G3765" s="9"/>
    </row>
    <row r="3766" spans="7:7" x14ac:dyDescent="0.25">
      <c r="G3766" s="9"/>
    </row>
    <row r="3767" spans="7:7" x14ac:dyDescent="0.25">
      <c r="G3767" s="9"/>
    </row>
    <row r="3768" spans="7:7" x14ac:dyDescent="0.25">
      <c r="G3768" s="9"/>
    </row>
    <row r="3769" spans="7:7" x14ac:dyDescent="0.25">
      <c r="G3769" s="9"/>
    </row>
    <row r="3770" spans="7:7" x14ac:dyDescent="0.25">
      <c r="G3770" s="9"/>
    </row>
    <row r="3771" spans="7:7" x14ac:dyDescent="0.25">
      <c r="G3771" s="9"/>
    </row>
    <row r="3772" spans="7:7" x14ac:dyDescent="0.25">
      <c r="G3772" s="9"/>
    </row>
    <row r="3773" spans="7:7" x14ac:dyDescent="0.25">
      <c r="G3773" s="9"/>
    </row>
    <row r="3774" spans="7:7" x14ac:dyDescent="0.25">
      <c r="G3774" s="9"/>
    </row>
    <row r="3775" spans="7:7" x14ac:dyDescent="0.25">
      <c r="G3775" s="9"/>
    </row>
    <row r="3776" spans="7:7" x14ac:dyDescent="0.25">
      <c r="G3776" s="9"/>
    </row>
    <row r="3777" spans="7:7" x14ac:dyDescent="0.25">
      <c r="G3777" s="9"/>
    </row>
    <row r="3778" spans="7:7" x14ac:dyDescent="0.25">
      <c r="G3778" s="9"/>
    </row>
    <row r="3779" spans="7:7" x14ac:dyDescent="0.25">
      <c r="G3779" s="9"/>
    </row>
    <row r="3780" spans="7:7" x14ac:dyDescent="0.25">
      <c r="G3780" s="9"/>
    </row>
    <row r="3781" spans="7:7" x14ac:dyDescent="0.25">
      <c r="G3781" s="9"/>
    </row>
    <row r="3782" spans="7:7" x14ac:dyDescent="0.25">
      <c r="G3782" s="9"/>
    </row>
    <row r="3783" spans="7:7" x14ac:dyDescent="0.25">
      <c r="G3783" s="9"/>
    </row>
    <row r="3784" spans="7:7" x14ac:dyDescent="0.25">
      <c r="G3784" s="9"/>
    </row>
    <row r="3785" spans="7:7" x14ac:dyDescent="0.25">
      <c r="G3785" s="9"/>
    </row>
    <row r="3786" spans="7:7" x14ac:dyDescent="0.25">
      <c r="G3786" s="9"/>
    </row>
    <row r="3787" spans="7:7" x14ac:dyDescent="0.25">
      <c r="G3787" s="9"/>
    </row>
    <row r="3788" spans="7:7" x14ac:dyDescent="0.25">
      <c r="G3788" s="9"/>
    </row>
    <row r="3789" spans="7:7" x14ac:dyDescent="0.25">
      <c r="G3789" s="9"/>
    </row>
    <row r="3790" spans="7:7" x14ac:dyDescent="0.25">
      <c r="G3790" s="9"/>
    </row>
    <row r="3791" spans="7:7" x14ac:dyDescent="0.25">
      <c r="G3791" s="9"/>
    </row>
    <row r="3792" spans="7:7" x14ac:dyDescent="0.25">
      <c r="G3792" s="9"/>
    </row>
    <row r="3793" spans="7:7" x14ac:dyDescent="0.25">
      <c r="G3793" s="9"/>
    </row>
    <row r="3794" spans="7:7" x14ac:dyDescent="0.25">
      <c r="G3794" s="9"/>
    </row>
    <row r="3795" spans="7:7" x14ac:dyDescent="0.25">
      <c r="G3795" s="9"/>
    </row>
    <row r="3796" spans="7:7" x14ac:dyDescent="0.25">
      <c r="G3796" s="9"/>
    </row>
    <row r="3797" spans="7:7" x14ac:dyDescent="0.25">
      <c r="G3797" s="9"/>
    </row>
    <row r="3798" spans="7:7" x14ac:dyDescent="0.25">
      <c r="G3798" s="9"/>
    </row>
    <row r="3799" spans="7:7" x14ac:dyDescent="0.25">
      <c r="G3799" s="9"/>
    </row>
    <row r="3800" spans="7:7" x14ac:dyDescent="0.25">
      <c r="G3800" s="9"/>
    </row>
    <row r="3801" spans="7:7" x14ac:dyDescent="0.25">
      <c r="G3801" s="9"/>
    </row>
    <row r="3802" spans="7:7" x14ac:dyDescent="0.25">
      <c r="G3802" s="9"/>
    </row>
    <row r="3803" spans="7:7" x14ac:dyDescent="0.25">
      <c r="G3803" s="9"/>
    </row>
    <row r="3804" spans="7:7" x14ac:dyDescent="0.25">
      <c r="G3804" s="9"/>
    </row>
    <row r="3805" spans="7:7" x14ac:dyDescent="0.25">
      <c r="G3805" s="9"/>
    </row>
    <row r="3806" spans="7:7" x14ac:dyDescent="0.25">
      <c r="G3806" s="9"/>
    </row>
    <row r="3807" spans="7:7" x14ac:dyDescent="0.25">
      <c r="G3807" s="9"/>
    </row>
    <row r="3808" spans="7:7" x14ac:dyDescent="0.25">
      <c r="G3808" s="9"/>
    </row>
    <row r="3809" spans="7:7" x14ac:dyDescent="0.25">
      <c r="G3809" s="9"/>
    </row>
    <row r="3810" spans="7:7" x14ac:dyDescent="0.25">
      <c r="G3810" s="9"/>
    </row>
    <row r="3811" spans="7:7" x14ac:dyDescent="0.25">
      <c r="G3811" s="9"/>
    </row>
    <row r="3812" spans="7:7" x14ac:dyDescent="0.25">
      <c r="G3812" s="9"/>
    </row>
    <row r="3813" spans="7:7" x14ac:dyDescent="0.25">
      <c r="G3813" s="9"/>
    </row>
    <row r="3814" spans="7:7" x14ac:dyDescent="0.25">
      <c r="G3814" s="9"/>
    </row>
    <row r="3815" spans="7:7" x14ac:dyDescent="0.25">
      <c r="G3815" s="9"/>
    </row>
    <row r="3816" spans="7:7" x14ac:dyDescent="0.25">
      <c r="G3816" s="9"/>
    </row>
    <row r="3817" spans="7:7" x14ac:dyDescent="0.25">
      <c r="G3817" s="9"/>
    </row>
    <row r="3818" spans="7:7" x14ac:dyDescent="0.25">
      <c r="G3818" s="9"/>
    </row>
    <row r="3819" spans="7:7" x14ac:dyDescent="0.25">
      <c r="G3819" s="9"/>
    </row>
    <row r="3820" spans="7:7" x14ac:dyDescent="0.25">
      <c r="G3820" s="9"/>
    </row>
    <row r="3821" spans="7:7" x14ac:dyDescent="0.25">
      <c r="G3821" s="9"/>
    </row>
    <row r="3822" spans="7:7" x14ac:dyDescent="0.25">
      <c r="G3822" s="9"/>
    </row>
    <row r="3823" spans="7:7" x14ac:dyDescent="0.25">
      <c r="G3823" s="9"/>
    </row>
    <row r="3824" spans="7:7" x14ac:dyDescent="0.25">
      <c r="G3824" s="9"/>
    </row>
    <row r="3825" spans="7:7" x14ac:dyDescent="0.25">
      <c r="G3825" s="9"/>
    </row>
    <row r="3826" spans="7:7" x14ac:dyDescent="0.25">
      <c r="G3826" s="9"/>
    </row>
    <row r="3827" spans="7:7" x14ac:dyDescent="0.25">
      <c r="G3827" s="9"/>
    </row>
    <row r="3828" spans="7:7" x14ac:dyDescent="0.25">
      <c r="G3828" s="9"/>
    </row>
    <row r="3829" spans="7:7" x14ac:dyDescent="0.25">
      <c r="G3829" s="9"/>
    </row>
    <row r="3830" spans="7:7" x14ac:dyDescent="0.25">
      <c r="G3830" s="9"/>
    </row>
    <row r="3831" spans="7:7" x14ac:dyDescent="0.25">
      <c r="G3831" s="9"/>
    </row>
    <row r="3832" spans="7:7" x14ac:dyDescent="0.25">
      <c r="G3832" s="9"/>
    </row>
    <row r="3833" spans="7:7" x14ac:dyDescent="0.25">
      <c r="G3833" s="9"/>
    </row>
    <row r="3834" spans="7:7" x14ac:dyDescent="0.25">
      <c r="G3834" s="9"/>
    </row>
    <row r="3835" spans="7:7" x14ac:dyDescent="0.25">
      <c r="G3835" s="9"/>
    </row>
    <row r="3836" spans="7:7" x14ac:dyDescent="0.25">
      <c r="G3836" s="9"/>
    </row>
    <row r="3837" spans="7:7" x14ac:dyDescent="0.25">
      <c r="G3837" s="9"/>
    </row>
    <row r="3838" spans="7:7" x14ac:dyDescent="0.25">
      <c r="G3838" s="9"/>
    </row>
    <row r="3839" spans="7:7" x14ac:dyDescent="0.25">
      <c r="G3839" s="9"/>
    </row>
    <row r="3840" spans="7:7" x14ac:dyDescent="0.25">
      <c r="G3840" s="9"/>
    </row>
    <row r="3841" spans="7:7" x14ac:dyDescent="0.25">
      <c r="G3841" s="9"/>
    </row>
    <row r="3842" spans="7:7" x14ac:dyDescent="0.25">
      <c r="G3842" s="9"/>
    </row>
    <row r="3843" spans="7:7" x14ac:dyDescent="0.25">
      <c r="G3843" s="9"/>
    </row>
    <row r="3844" spans="7:7" x14ac:dyDescent="0.25">
      <c r="G3844" s="9"/>
    </row>
    <row r="3845" spans="7:7" x14ac:dyDescent="0.25">
      <c r="G3845" s="9"/>
    </row>
    <row r="3846" spans="7:7" x14ac:dyDescent="0.25">
      <c r="G3846" s="9"/>
    </row>
    <row r="3847" spans="7:7" x14ac:dyDescent="0.25">
      <c r="G3847" s="9"/>
    </row>
    <row r="3848" spans="7:7" x14ac:dyDescent="0.25">
      <c r="G3848" s="9"/>
    </row>
    <row r="3849" spans="7:7" x14ac:dyDescent="0.25">
      <c r="G3849" s="9"/>
    </row>
    <row r="3850" spans="7:7" x14ac:dyDescent="0.25">
      <c r="G3850" s="9"/>
    </row>
    <row r="3851" spans="7:7" x14ac:dyDescent="0.25">
      <c r="G3851" s="9"/>
    </row>
    <row r="3852" spans="7:7" x14ac:dyDescent="0.25">
      <c r="G3852" s="9"/>
    </row>
    <row r="3853" spans="7:7" x14ac:dyDescent="0.25">
      <c r="G3853" s="9"/>
    </row>
    <row r="3854" spans="7:7" x14ac:dyDescent="0.25">
      <c r="G3854" s="9"/>
    </row>
    <row r="3855" spans="7:7" x14ac:dyDescent="0.25">
      <c r="G3855" s="9"/>
    </row>
    <row r="3856" spans="7:7" x14ac:dyDescent="0.25">
      <c r="G3856" s="9"/>
    </row>
    <row r="3857" spans="7:7" x14ac:dyDescent="0.25">
      <c r="G3857" s="9"/>
    </row>
    <row r="3858" spans="7:7" x14ac:dyDescent="0.25">
      <c r="G3858" s="9"/>
    </row>
    <row r="3859" spans="7:7" x14ac:dyDescent="0.25">
      <c r="G3859" s="9"/>
    </row>
    <row r="3860" spans="7:7" x14ac:dyDescent="0.25">
      <c r="G3860" s="9"/>
    </row>
    <row r="3861" spans="7:7" x14ac:dyDescent="0.25">
      <c r="G3861" s="9"/>
    </row>
    <row r="3862" spans="7:7" x14ac:dyDescent="0.25">
      <c r="G3862" s="9"/>
    </row>
    <row r="3863" spans="7:7" x14ac:dyDescent="0.25">
      <c r="G3863" s="9"/>
    </row>
    <row r="3864" spans="7:7" x14ac:dyDescent="0.25">
      <c r="G3864" s="9"/>
    </row>
    <row r="3865" spans="7:7" x14ac:dyDescent="0.25">
      <c r="G3865" s="9"/>
    </row>
    <row r="3866" spans="7:7" x14ac:dyDescent="0.25">
      <c r="G3866" s="9"/>
    </row>
    <row r="3867" spans="7:7" x14ac:dyDescent="0.25">
      <c r="G3867" s="9"/>
    </row>
    <row r="3868" spans="7:7" x14ac:dyDescent="0.25">
      <c r="G3868" s="9"/>
    </row>
    <row r="3869" spans="7:7" x14ac:dyDescent="0.25">
      <c r="G3869" s="9"/>
    </row>
    <row r="3870" spans="7:7" x14ac:dyDescent="0.25">
      <c r="G3870" s="9"/>
    </row>
    <row r="3871" spans="7:7" x14ac:dyDescent="0.25">
      <c r="G3871" s="9"/>
    </row>
    <row r="3872" spans="7:7" x14ac:dyDescent="0.25">
      <c r="G3872" s="9"/>
    </row>
    <row r="3873" spans="7:7" x14ac:dyDescent="0.25">
      <c r="G3873" s="9"/>
    </row>
    <row r="3874" spans="7:7" x14ac:dyDescent="0.25">
      <c r="G3874" s="9"/>
    </row>
    <row r="3875" spans="7:7" x14ac:dyDescent="0.25">
      <c r="G3875" s="9"/>
    </row>
    <row r="3876" spans="7:7" x14ac:dyDescent="0.25">
      <c r="G3876" s="9"/>
    </row>
    <row r="3877" spans="7:7" x14ac:dyDescent="0.25">
      <c r="G3877" s="9"/>
    </row>
    <row r="3878" spans="7:7" x14ac:dyDescent="0.25">
      <c r="G3878" s="9"/>
    </row>
    <row r="3879" spans="7:7" x14ac:dyDescent="0.25">
      <c r="G3879" s="9"/>
    </row>
    <row r="3880" spans="7:7" x14ac:dyDescent="0.25">
      <c r="G3880" s="9"/>
    </row>
    <row r="3881" spans="7:7" x14ac:dyDescent="0.25">
      <c r="G3881" s="9"/>
    </row>
    <row r="3882" spans="7:7" x14ac:dyDescent="0.25">
      <c r="G3882" s="9"/>
    </row>
    <row r="3883" spans="7:7" x14ac:dyDescent="0.25">
      <c r="G3883" s="9"/>
    </row>
    <row r="3884" spans="7:7" x14ac:dyDescent="0.25">
      <c r="G3884" s="9"/>
    </row>
    <row r="3885" spans="7:7" x14ac:dyDescent="0.25">
      <c r="G3885" s="9"/>
    </row>
    <row r="3886" spans="7:7" x14ac:dyDescent="0.25">
      <c r="G3886" s="9"/>
    </row>
    <row r="3887" spans="7:7" x14ac:dyDescent="0.25">
      <c r="G3887" s="9"/>
    </row>
    <row r="3888" spans="7:7" x14ac:dyDescent="0.25">
      <c r="G3888" s="9"/>
    </row>
    <row r="3889" spans="7:7" x14ac:dyDescent="0.25">
      <c r="G3889" s="9"/>
    </row>
    <row r="3890" spans="7:7" x14ac:dyDescent="0.25">
      <c r="G3890" s="9"/>
    </row>
    <row r="3891" spans="7:7" x14ac:dyDescent="0.25">
      <c r="G3891" s="9"/>
    </row>
    <row r="3892" spans="7:7" x14ac:dyDescent="0.25">
      <c r="G3892" s="9"/>
    </row>
    <row r="3893" spans="7:7" x14ac:dyDescent="0.25">
      <c r="G3893" s="9"/>
    </row>
    <row r="3894" spans="7:7" x14ac:dyDescent="0.25">
      <c r="G3894" s="9"/>
    </row>
    <row r="3895" spans="7:7" x14ac:dyDescent="0.25">
      <c r="G3895" s="9"/>
    </row>
    <row r="3896" spans="7:7" x14ac:dyDescent="0.25">
      <c r="G3896" s="9"/>
    </row>
    <row r="3897" spans="7:7" x14ac:dyDescent="0.25">
      <c r="G3897" s="9"/>
    </row>
    <row r="3898" spans="7:7" x14ac:dyDescent="0.25">
      <c r="G3898" s="9"/>
    </row>
    <row r="3899" spans="7:7" x14ac:dyDescent="0.25">
      <c r="G3899" s="9"/>
    </row>
    <row r="3900" spans="7:7" x14ac:dyDescent="0.25">
      <c r="G3900" s="9"/>
    </row>
    <row r="3901" spans="7:7" x14ac:dyDescent="0.25">
      <c r="G3901" s="9"/>
    </row>
    <row r="3902" spans="7:7" x14ac:dyDescent="0.25">
      <c r="G3902" s="9"/>
    </row>
    <row r="3903" spans="7:7" x14ac:dyDescent="0.25">
      <c r="G3903" s="9"/>
    </row>
    <row r="3904" spans="7:7" x14ac:dyDescent="0.25">
      <c r="G3904" s="9"/>
    </row>
    <row r="3905" spans="7:7" x14ac:dyDescent="0.25">
      <c r="G3905" s="9"/>
    </row>
    <row r="3906" spans="7:7" x14ac:dyDescent="0.25">
      <c r="G3906" s="9"/>
    </row>
    <row r="3907" spans="7:7" x14ac:dyDescent="0.25">
      <c r="G3907" s="9"/>
    </row>
    <row r="3908" spans="7:7" x14ac:dyDescent="0.25">
      <c r="G3908" s="9"/>
    </row>
    <row r="3909" spans="7:7" x14ac:dyDescent="0.25">
      <c r="G3909" s="9"/>
    </row>
    <row r="3910" spans="7:7" x14ac:dyDescent="0.25">
      <c r="G3910" s="9"/>
    </row>
    <row r="3911" spans="7:7" x14ac:dyDescent="0.25">
      <c r="G3911" s="9"/>
    </row>
    <row r="3912" spans="7:7" x14ac:dyDescent="0.25">
      <c r="G3912" s="9"/>
    </row>
    <row r="3913" spans="7:7" x14ac:dyDescent="0.25">
      <c r="G3913" s="9"/>
    </row>
    <row r="3914" spans="7:7" x14ac:dyDescent="0.25">
      <c r="G3914" s="9"/>
    </row>
    <row r="3915" spans="7:7" x14ac:dyDescent="0.25">
      <c r="G3915" s="9"/>
    </row>
    <row r="3916" spans="7:7" x14ac:dyDescent="0.25">
      <c r="G3916" s="9"/>
    </row>
    <row r="3917" spans="7:7" x14ac:dyDescent="0.25">
      <c r="G3917" s="9"/>
    </row>
    <row r="3918" spans="7:7" x14ac:dyDescent="0.25">
      <c r="G3918" s="9"/>
    </row>
    <row r="3919" spans="7:7" x14ac:dyDescent="0.25">
      <c r="G3919" s="9"/>
    </row>
    <row r="3920" spans="7:7" x14ac:dyDescent="0.25">
      <c r="G3920" s="9"/>
    </row>
    <row r="3921" spans="7:7" x14ac:dyDescent="0.25">
      <c r="G3921" s="9"/>
    </row>
    <row r="3922" spans="7:7" x14ac:dyDescent="0.25">
      <c r="G3922" s="9"/>
    </row>
    <row r="3923" spans="7:7" x14ac:dyDescent="0.25">
      <c r="G3923" s="9"/>
    </row>
    <row r="3924" spans="7:7" x14ac:dyDescent="0.25">
      <c r="G3924" s="9"/>
    </row>
    <row r="3925" spans="7:7" x14ac:dyDescent="0.25">
      <c r="G3925" s="9"/>
    </row>
    <row r="3926" spans="7:7" x14ac:dyDescent="0.25">
      <c r="G3926" s="9"/>
    </row>
    <row r="3927" spans="7:7" x14ac:dyDescent="0.25">
      <c r="G3927" s="9"/>
    </row>
    <row r="3928" spans="7:7" x14ac:dyDescent="0.25">
      <c r="G3928" s="9"/>
    </row>
    <row r="3929" spans="7:7" x14ac:dyDescent="0.25">
      <c r="G3929" s="9"/>
    </row>
    <row r="3930" spans="7:7" x14ac:dyDescent="0.25">
      <c r="G3930" s="9"/>
    </row>
    <row r="3931" spans="7:7" x14ac:dyDescent="0.25">
      <c r="G3931" s="9"/>
    </row>
    <row r="3932" spans="7:7" x14ac:dyDescent="0.25">
      <c r="G3932" s="9"/>
    </row>
    <row r="3933" spans="7:7" x14ac:dyDescent="0.25">
      <c r="G3933" s="9"/>
    </row>
    <row r="3934" spans="7:7" x14ac:dyDescent="0.25">
      <c r="G3934" s="9"/>
    </row>
    <row r="3935" spans="7:7" x14ac:dyDescent="0.25">
      <c r="G3935" s="9"/>
    </row>
    <row r="3936" spans="7:7" x14ac:dyDescent="0.25">
      <c r="G3936" s="9"/>
    </row>
    <row r="3937" spans="7:7" x14ac:dyDescent="0.25">
      <c r="G3937" s="9"/>
    </row>
    <row r="3938" spans="7:7" x14ac:dyDescent="0.25">
      <c r="G3938" s="9"/>
    </row>
    <row r="3939" spans="7:7" x14ac:dyDescent="0.25">
      <c r="G3939" s="9"/>
    </row>
    <row r="3940" spans="7:7" x14ac:dyDescent="0.25">
      <c r="G3940" s="9"/>
    </row>
    <row r="3941" spans="7:7" x14ac:dyDescent="0.25">
      <c r="G3941" s="9"/>
    </row>
    <row r="3942" spans="7:7" x14ac:dyDescent="0.25">
      <c r="G3942" s="9"/>
    </row>
    <row r="3943" spans="7:7" x14ac:dyDescent="0.25">
      <c r="G3943" s="9"/>
    </row>
    <row r="3944" spans="7:7" x14ac:dyDescent="0.25">
      <c r="G3944" s="9"/>
    </row>
    <row r="3945" spans="7:7" x14ac:dyDescent="0.25">
      <c r="G3945" s="9"/>
    </row>
    <row r="3946" spans="7:7" x14ac:dyDescent="0.25">
      <c r="G3946" s="9"/>
    </row>
    <row r="3947" spans="7:7" x14ac:dyDescent="0.25">
      <c r="G3947" s="9"/>
    </row>
    <row r="3948" spans="7:7" x14ac:dyDescent="0.25">
      <c r="G3948" s="9"/>
    </row>
    <row r="3949" spans="7:7" x14ac:dyDescent="0.25">
      <c r="G3949" s="9"/>
    </row>
    <row r="3950" spans="7:7" x14ac:dyDescent="0.25">
      <c r="G3950" s="9"/>
    </row>
    <row r="3951" spans="7:7" x14ac:dyDescent="0.25">
      <c r="G3951" s="9"/>
    </row>
    <row r="3952" spans="7:7" x14ac:dyDescent="0.25">
      <c r="G3952" s="9"/>
    </row>
    <row r="3953" spans="7:7" x14ac:dyDescent="0.25">
      <c r="G3953" s="9"/>
    </row>
    <row r="3954" spans="7:7" x14ac:dyDescent="0.25">
      <c r="G3954" s="9"/>
    </row>
    <row r="3955" spans="7:7" x14ac:dyDescent="0.25">
      <c r="G3955" s="9"/>
    </row>
    <row r="3956" spans="7:7" x14ac:dyDescent="0.25">
      <c r="G3956" s="9"/>
    </row>
    <row r="3957" spans="7:7" x14ac:dyDescent="0.25">
      <c r="G3957" s="9"/>
    </row>
    <row r="3958" spans="7:7" x14ac:dyDescent="0.25">
      <c r="G3958" s="9"/>
    </row>
    <row r="3959" spans="7:7" x14ac:dyDescent="0.25">
      <c r="G3959" s="9"/>
    </row>
    <row r="3960" spans="7:7" x14ac:dyDescent="0.25">
      <c r="G3960" s="9"/>
    </row>
    <row r="3961" spans="7:7" x14ac:dyDescent="0.25">
      <c r="G3961" s="9"/>
    </row>
    <row r="3962" spans="7:7" x14ac:dyDescent="0.25">
      <c r="G3962" s="9"/>
    </row>
    <row r="3963" spans="7:7" x14ac:dyDescent="0.25">
      <c r="G3963" s="9"/>
    </row>
    <row r="3964" spans="7:7" x14ac:dyDescent="0.25">
      <c r="G3964" s="9"/>
    </row>
    <row r="3965" spans="7:7" x14ac:dyDescent="0.25">
      <c r="G3965" s="9"/>
    </row>
    <row r="3966" spans="7:7" x14ac:dyDescent="0.25">
      <c r="G3966" s="9"/>
    </row>
    <row r="3967" spans="7:7" x14ac:dyDescent="0.25">
      <c r="G3967" s="9"/>
    </row>
    <row r="3968" spans="7:7" x14ac:dyDescent="0.25">
      <c r="G3968" s="9"/>
    </row>
    <row r="3969" spans="7:7" x14ac:dyDescent="0.25">
      <c r="G3969" s="9"/>
    </row>
    <row r="3970" spans="7:7" x14ac:dyDescent="0.25">
      <c r="G3970" s="9"/>
    </row>
    <row r="3971" spans="7:7" x14ac:dyDescent="0.25">
      <c r="G3971" s="9"/>
    </row>
    <row r="3972" spans="7:7" x14ac:dyDescent="0.25">
      <c r="G3972" s="9"/>
    </row>
    <row r="3973" spans="7:7" x14ac:dyDescent="0.25">
      <c r="G3973" s="9"/>
    </row>
    <row r="3974" spans="7:7" x14ac:dyDescent="0.25">
      <c r="G3974" s="9"/>
    </row>
    <row r="3975" spans="7:7" x14ac:dyDescent="0.25">
      <c r="G3975" s="9"/>
    </row>
    <row r="3976" spans="7:7" x14ac:dyDescent="0.25">
      <c r="G3976" s="9"/>
    </row>
    <row r="3977" spans="7:7" x14ac:dyDescent="0.25">
      <c r="G3977" s="9"/>
    </row>
    <row r="3978" spans="7:7" x14ac:dyDescent="0.25">
      <c r="G3978" s="9"/>
    </row>
    <row r="3979" spans="7:7" x14ac:dyDescent="0.25">
      <c r="G3979" s="9"/>
    </row>
    <row r="3980" spans="7:7" x14ac:dyDescent="0.25">
      <c r="G3980" s="9"/>
    </row>
    <row r="3981" spans="7:7" x14ac:dyDescent="0.25">
      <c r="G3981" s="9"/>
    </row>
    <row r="3982" spans="7:7" x14ac:dyDescent="0.25">
      <c r="G3982" s="9"/>
    </row>
    <row r="3983" spans="7:7" x14ac:dyDescent="0.25">
      <c r="G3983" s="9"/>
    </row>
    <row r="3984" spans="7:7" x14ac:dyDescent="0.25">
      <c r="G3984" s="9"/>
    </row>
    <row r="3985" spans="7:7" x14ac:dyDescent="0.25">
      <c r="G3985" s="9"/>
    </row>
    <row r="3986" spans="7:7" x14ac:dyDescent="0.25">
      <c r="G3986" s="9"/>
    </row>
    <row r="3987" spans="7:7" x14ac:dyDescent="0.25">
      <c r="G3987" s="9"/>
    </row>
    <row r="3988" spans="7:7" x14ac:dyDescent="0.25">
      <c r="G3988" s="9"/>
    </row>
    <row r="3989" spans="7:7" x14ac:dyDescent="0.25">
      <c r="G3989" s="9"/>
    </row>
    <row r="3990" spans="7:7" x14ac:dyDescent="0.25">
      <c r="G3990" s="9"/>
    </row>
    <row r="3991" spans="7:7" x14ac:dyDescent="0.25">
      <c r="G3991" s="9"/>
    </row>
    <row r="3992" spans="7:7" x14ac:dyDescent="0.25">
      <c r="G3992" s="9"/>
    </row>
    <row r="3993" spans="7:7" x14ac:dyDescent="0.25">
      <c r="G3993" s="9"/>
    </row>
    <row r="3994" spans="7:7" x14ac:dyDescent="0.25">
      <c r="G3994" s="9"/>
    </row>
    <row r="3995" spans="7:7" x14ac:dyDescent="0.25">
      <c r="G3995" s="9"/>
    </row>
    <row r="3996" spans="7:7" x14ac:dyDescent="0.25">
      <c r="G3996" s="9"/>
    </row>
    <row r="3997" spans="7:7" x14ac:dyDescent="0.25">
      <c r="G3997" s="9"/>
    </row>
    <row r="3998" spans="7:7" x14ac:dyDescent="0.25">
      <c r="G3998" s="9"/>
    </row>
    <row r="3999" spans="7:7" x14ac:dyDescent="0.25">
      <c r="G3999" s="9"/>
    </row>
    <row r="4000" spans="7:7" x14ac:dyDescent="0.25">
      <c r="G4000" s="9"/>
    </row>
    <row r="4001" spans="7:7" x14ac:dyDescent="0.25">
      <c r="G4001" s="9"/>
    </row>
    <row r="4002" spans="7:7" x14ac:dyDescent="0.25">
      <c r="G4002" s="9"/>
    </row>
    <row r="4003" spans="7:7" x14ac:dyDescent="0.25">
      <c r="G4003" s="9"/>
    </row>
    <row r="4004" spans="7:7" x14ac:dyDescent="0.25">
      <c r="G4004" s="9"/>
    </row>
    <row r="4005" spans="7:7" x14ac:dyDescent="0.25">
      <c r="G4005" s="9"/>
    </row>
    <row r="4006" spans="7:7" x14ac:dyDescent="0.25">
      <c r="G4006" s="9"/>
    </row>
    <row r="4007" spans="7:7" x14ac:dyDescent="0.25">
      <c r="G4007" s="9"/>
    </row>
    <row r="4008" spans="7:7" x14ac:dyDescent="0.25">
      <c r="G4008" s="9"/>
    </row>
    <row r="4009" spans="7:7" x14ac:dyDescent="0.25">
      <c r="G4009" s="9"/>
    </row>
    <row r="4010" spans="7:7" x14ac:dyDescent="0.25">
      <c r="G4010" s="9"/>
    </row>
    <row r="4011" spans="7:7" x14ac:dyDescent="0.25">
      <c r="G4011" s="9"/>
    </row>
    <row r="4012" spans="7:7" x14ac:dyDescent="0.25">
      <c r="G4012" s="9"/>
    </row>
    <row r="4013" spans="7:7" x14ac:dyDescent="0.25">
      <c r="G4013" s="9"/>
    </row>
    <row r="4014" spans="7:7" x14ac:dyDescent="0.25">
      <c r="G4014" s="9"/>
    </row>
    <row r="4015" spans="7:7" x14ac:dyDescent="0.25">
      <c r="G4015" s="9"/>
    </row>
    <row r="4016" spans="7:7" x14ac:dyDescent="0.25">
      <c r="G4016" s="9"/>
    </row>
    <row r="4017" spans="7:7" x14ac:dyDescent="0.25">
      <c r="G4017" s="9"/>
    </row>
    <row r="4018" spans="7:7" x14ac:dyDescent="0.25">
      <c r="G4018" s="9"/>
    </row>
    <row r="4019" spans="7:7" x14ac:dyDescent="0.25">
      <c r="G4019" s="9"/>
    </row>
    <row r="4020" spans="7:7" x14ac:dyDescent="0.25">
      <c r="G4020" s="9"/>
    </row>
    <row r="4021" spans="7:7" x14ac:dyDescent="0.25">
      <c r="G4021" s="9"/>
    </row>
    <row r="4022" spans="7:7" x14ac:dyDescent="0.25">
      <c r="G4022" s="9"/>
    </row>
    <row r="4023" spans="7:7" x14ac:dyDescent="0.25">
      <c r="G4023" s="9"/>
    </row>
    <row r="4024" spans="7:7" x14ac:dyDescent="0.25">
      <c r="G4024" s="9"/>
    </row>
    <row r="4025" spans="7:7" x14ac:dyDescent="0.25">
      <c r="G4025" s="9"/>
    </row>
    <row r="4026" spans="7:7" x14ac:dyDescent="0.25">
      <c r="G4026" s="9"/>
    </row>
    <row r="4027" spans="7:7" x14ac:dyDescent="0.25">
      <c r="G4027" s="9"/>
    </row>
    <row r="4028" spans="7:7" x14ac:dyDescent="0.25">
      <c r="G4028" s="9"/>
    </row>
    <row r="4029" spans="7:7" x14ac:dyDescent="0.25">
      <c r="G4029" s="9"/>
    </row>
    <row r="4030" spans="7:7" x14ac:dyDescent="0.25">
      <c r="G4030" s="9"/>
    </row>
    <row r="4031" spans="7:7" x14ac:dyDescent="0.25">
      <c r="G4031" s="9"/>
    </row>
    <row r="4032" spans="7:7" x14ac:dyDescent="0.25">
      <c r="G4032" s="9"/>
    </row>
    <row r="4033" spans="7:7" x14ac:dyDescent="0.25">
      <c r="G4033" s="9"/>
    </row>
    <row r="4034" spans="7:7" x14ac:dyDescent="0.25">
      <c r="G4034" s="9"/>
    </row>
    <row r="4035" spans="7:7" x14ac:dyDescent="0.25">
      <c r="G4035" s="9"/>
    </row>
    <row r="4036" spans="7:7" x14ac:dyDescent="0.25">
      <c r="G4036" s="9"/>
    </row>
    <row r="4037" spans="7:7" x14ac:dyDescent="0.25">
      <c r="G4037" s="9"/>
    </row>
    <row r="4038" spans="7:7" x14ac:dyDescent="0.25">
      <c r="G4038" s="9"/>
    </row>
    <row r="4039" spans="7:7" x14ac:dyDescent="0.25">
      <c r="G4039" s="9"/>
    </row>
    <row r="4040" spans="7:7" x14ac:dyDescent="0.25">
      <c r="G4040" s="9"/>
    </row>
    <row r="4041" spans="7:7" x14ac:dyDescent="0.25">
      <c r="G4041" s="9"/>
    </row>
    <row r="4042" spans="7:7" x14ac:dyDescent="0.25">
      <c r="G4042" s="9"/>
    </row>
    <row r="4043" spans="7:7" x14ac:dyDescent="0.25">
      <c r="G4043" s="9"/>
    </row>
    <row r="4044" spans="7:7" x14ac:dyDescent="0.25">
      <c r="G4044" s="9"/>
    </row>
    <row r="4045" spans="7:7" x14ac:dyDescent="0.25">
      <c r="G4045" s="9"/>
    </row>
    <row r="4046" spans="7:7" x14ac:dyDescent="0.25">
      <c r="G4046" s="9"/>
    </row>
    <row r="4047" spans="7:7" x14ac:dyDescent="0.25">
      <c r="G4047" s="9"/>
    </row>
    <row r="4048" spans="7:7" x14ac:dyDescent="0.25">
      <c r="G4048" s="9"/>
    </row>
    <row r="4049" spans="7:7" x14ac:dyDescent="0.25">
      <c r="G4049" s="9"/>
    </row>
    <row r="4050" spans="7:7" x14ac:dyDescent="0.25">
      <c r="G4050" s="9"/>
    </row>
    <row r="4051" spans="7:7" x14ac:dyDescent="0.25">
      <c r="G4051" s="9"/>
    </row>
    <row r="4052" spans="7:7" x14ac:dyDescent="0.25">
      <c r="G4052" s="9"/>
    </row>
    <row r="4053" spans="7:7" x14ac:dyDescent="0.25">
      <c r="G4053" s="9"/>
    </row>
    <row r="4054" spans="7:7" x14ac:dyDescent="0.25">
      <c r="G4054" s="9"/>
    </row>
    <row r="4055" spans="7:7" x14ac:dyDescent="0.25">
      <c r="G4055" s="9"/>
    </row>
    <row r="4056" spans="7:7" x14ac:dyDescent="0.25">
      <c r="G4056" s="9"/>
    </row>
    <row r="4057" spans="7:7" x14ac:dyDescent="0.25">
      <c r="G4057" s="9"/>
    </row>
    <row r="4058" spans="7:7" x14ac:dyDescent="0.25">
      <c r="G4058" s="9"/>
    </row>
    <row r="4059" spans="7:7" x14ac:dyDescent="0.25">
      <c r="G4059" s="9"/>
    </row>
    <row r="4060" spans="7:7" x14ac:dyDescent="0.25">
      <c r="G4060" s="9"/>
    </row>
    <row r="4061" spans="7:7" x14ac:dyDescent="0.25">
      <c r="G4061" s="9"/>
    </row>
    <row r="4062" spans="7:7" x14ac:dyDescent="0.25">
      <c r="G4062" s="9"/>
    </row>
    <row r="4063" spans="7:7" x14ac:dyDescent="0.25">
      <c r="G4063" s="9"/>
    </row>
    <row r="4064" spans="7:7" x14ac:dyDescent="0.25">
      <c r="G4064" s="9"/>
    </row>
    <row r="4065" spans="7:7" x14ac:dyDescent="0.25">
      <c r="G4065" s="9"/>
    </row>
    <row r="4066" spans="7:7" x14ac:dyDescent="0.25">
      <c r="G4066" s="9"/>
    </row>
    <row r="4067" spans="7:7" x14ac:dyDescent="0.25">
      <c r="G4067" s="9"/>
    </row>
    <row r="4068" spans="7:7" x14ac:dyDescent="0.25">
      <c r="G4068" s="9"/>
    </row>
    <row r="4069" spans="7:7" x14ac:dyDescent="0.25">
      <c r="G4069" s="9"/>
    </row>
    <row r="4070" spans="7:7" x14ac:dyDescent="0.25">
      <c r="G4070" s="9"/>
    </row>
    <row r="4071" spans="7:7" x14ac:dyDescent="0.25">
      <c r="G4071" s="9"/>
    </row>
    <row r="4072" spans="7:7" x14ac:dyDescent="0.25">
      <c r="G4072" s="9"/>
    </row>
    <row r="4073" spans="7:7" x14ac:dyDescent="0.25">
      <c r="G4073" s="9"/>
    </row>
    <row r="4074" spans="7:7" x14ac:dyDescent="0.25">
      <c r="G4074" s="9"/>
    </row>
    <row r="4075" spans="7:7" x14ac:dyDescent="0.25">
      <c r="G4075" s="9"/>
    </row>
    <row r="4076" spans="7:7" x14ac:dyDescent="0.25">
      <c r="G4076" s="9"/>
    </row>
    <row r="4077" spans="7:7" x14ac:dyDescent="0.25">
      <c r="G4077" s="9"/>
    </row>
    <row r="4078" spans="7:7" x14ac:dyDescent="0.25">
      <c r="G4078" s="9"/>
    </row>
    <row r="4079" spans="7:7" x14ac:dyDescent="0.25">
      <c r="G4079" s="9"/>
    </row>
    <row r="4080" spans="7:7" x14ac:dyDescent="0.25">
      <c r="G4080" s="9"/>
    </row>
    <row r="4081" spans="7:7" x14ac:dyDescent="0.25">
      <c r="G4081" s="9"/>
    </row>
    <row r="4082" spans="7:7" x14ac:dyDescent="0.25">
      <c r="G4082" s="9"/>
    </row>
    <row r="4083" spans="7:7" x14ac:dyDescent="0.25">
      <c r="G4083" s="9"/>
    </row>
    <row r="4084" spans="7:7" x14ac:dyDescent="0.25">
      <c r="G4084" s="9"/>
    </row>
    <row r="4085" spans="7:7" x14ac:dyDescent="0.25">
      <c r="G4085" s="9"/>
    </row>
    <row r="4086" spans="7:7" x14ac:dyDescent="0.25">
      <c r="G4086" s="9"/>
    </row>
    <row r="4087" spans="7:7" x14ac:dyDescent="0.25">
      <c r="G4087" s="9"/>
    </row>
    <row r="4088" spans="7:7" x14ac:dyDescent="0.25">
      <c r="G4088" s="9"/>
    </row>
    <row r="4089" spans="7:7" x14ac:dyDescent="0.25">
      <c r="G4089" s="9"/>
    </row>
    <row r="4090" spans="7:7" x14ac:dyDescent="0.25">
      <c r="G4090" s="9"/>
    </row>
    <row r="4091" spans="7:7" x14ac:dyDescent="0.25">
      <c r="G4091" s="9"/>
    </row>
    <row r="4092" spans="7:7" x14ac:dyDescent="0.25">
      <c r="G4092" s="9"/>
    </row>
    <row r="4093" spans="7:7" x14ac:dyDescent="0.25">
      <c r="G4093" s="9"/>
    </row>
    <row r="4094" spans="7:7" x14ac:dyDescent="0.25">
      <c r="G4094" s="9"/>
    </row>
    <row r="4095" spans="7:7" x14ac:dyDescent="0.25">
      <c r="G4095" s="9"/>
    </row>
    <row r="4096" spans="7:7" x14ac:dyDescent="0.25">
      <c r="G4096" s="9"/>
    </row>
    <row r="4097" spans="7:7" x14ac:dyDescent="0.25">
      <c r="G4097" s="9"/>
    </row>
    <row r="4098" spans="7:7" x14ac:dyDescent="0.25">
      <c r="G4098" s="9"/>
    </row>
    <row r="4099" spans="7:7" x14ac:dyDescent="0.25">
      <c r="G4099" s="9"/>
    </row>
    <row r="4100" spans="7:7" x14ac:dyDescent="0.25">
      <c r="G4100" s="9"/>
    </row>
    <row r="4101" spans="7:7" x14ac:dyDescent="0.25">
      <c r="G4101" s="9"/>
    </row>
    <row r="4102" spans="7:7" x14ac:dyDescent="0.25">
      <c r="G4102" s="9"/>
    </row>
    <row r="4103" spans="7:7" x14ac:dyDescent="0.25">
      <c r="G4103" s="9"/>
    </row>
    <row r="4104" spans="7:7" x14ac:dyDescent="0.25">
      <c r="G4104" s="9"/>
    </row>
    <row r="4105" spans="7:7" x14ac:dyDescent="0.25">
      <c r="G4105" s="9"/>
    </row>
    <row r="4106" spans="7:7" x14ac:dyDescent="0.25">
      <c r="G4106" s="9"/>
    </row>
    <row r="4107" spans="7:7" x14ac:dyDescent="0.25">
      <c r="G4107" s="9"/>
    </row>
    <row r="4108" spans="7:7" x14ac:dyDescent="0.25">
      <c r="G4108" s="9"/>
    </row>
    <row r="4109" spans="7:7" x14ac:dyDescent="0.25">
      <c r="G4109" s="9"/>
    </row>
    <row r="4110" spans="7:7" x14ac:dyDescent="0.25">
      <c r="G4110" s="9"/>
    </row>
    <row r="4111" spans="7:7" x14ac:dyDescent="0.25">
      <c r="G4111" s="9"/>
    </row>
    <row r="4112" spans="7:7" x14ac:dyDescent="0.25">
      <c r="G4112" s="9"/>
    </row>
    <row r="4113" spans="7:7" x14ac:dyDescent="0.25">
      <c r="G4113" s="9"/>
    </row>
    <row r="4114" spans="7:7" x14ac:dyDescent="0.25">
      <c r="G4114" s="9"/>
    </row>
    <row r="4115" spans="7:7" x14ac:dyDescent="0.25">
      <c r="G4115" s="9"/>
    </row>
    <row r="4116" spans="7:7" x14ac:dyDescent="0.25">
      <c r="G4116" s="9"/>
    </row>
    <row r="4117" spans="7:7" x14ac:dyDescent="0.25">
      <c r="G4117" s="9"/>
    </row>
    <row r="4118" spans="7:7" x14ac:dyDescent="0.25">
      <c r="G4118" s="9"/>
    </row>
    <row r="4119" spans="7:7" x14ac:dyDescent="0.25">
      <c r="G4119" s="9"/>
    </row>
    <row r="4120" spans="7:7" x14ac:dyDescent="0.25">
      <c r="G4120" s="9"/>
    </row>
    <row r="4121" spans="7:7" x14ac:dyDescent="0.25">
      <c r="G4121" s="9"/>
    </row>
    <row r="4122" spans="7:7" x14ac:dyDescent="0.25">
      <c r="G4122" s="9"/>
    </row>
    <row r="4123" spans="7:7" x14ac:dyDescent="0.25">
      <c r="G4123" s="9"/>
    </row>
    <row r="4124" spans="7:7" x14ac:dyDescent="0.25">
      <c r="G4124" s="9"/>
    </row>
    <row r="4125" spans="7:7" x14ac:dyDescent="0.25">
      <c r="G4125" s="9"/>
    </row>
    <row r="4126" spans="7:7" x14ac:dyDescent="0.25">
      <c r="G4126" s="9"/>
    </row>
    <row r="4127" spans="7:7" x14ac:dyDescent="0.25">
      <c r="G4127" s="9"/>
    </row>
    <row r="4128" spans="7:7" x14ac:dyDescent="0.25">
      <c r="G4128" s="9"/>
    </row>
    <row r="4129" spans="7:7" x14ac:dyDescent="0.25">
      <c r="G4129" s="9"/>
    </row>
    <row r="4130" spans="7:7" x14ac:dyDescent="0.25">
      <c r="G4130" s="9"/>
    </row>
    <row r="4131" spans="7:7" x14ac:dyDescent="0.25">
      <c r="G4131" s="9"/>
    </row>
    <row r="4132" spans="7:7" x14ac:dyDescent="0.25">
      <c r="G4132" s="9"/>
    </row>
    <row r="4133" spans="7:7" x14ac:dyDescent="0.25">
      <c r="G4133" s="9"/>
    </row>
    <row r="4134" spans="7:7" x14ac:dyDescent="0.25">
      <c r="G4134" s="9"/>
    </row>
    <row r="4135" spans="7:7" x14ac:dyDescent="0.25">
      <c r="G4135" s="9"/>
    </row>
    <row r="4136" spans="7:7" x14ac:dyDescent="0.25">
      <c r="G4136" s="9"/>
    </row>
    <row r="4137" spans="7:7" x14ac:dyDescent="0.25">
      <c r="G4137" s="9"/>
    </row>
    <row r="4138" spans="7:7" x14ac:dyDescent="0.25">
      <c r="G4138" s="9"/>
    </row>
    <row r="4139" spans="7:7" x14ac:dyDescent="0.25">
      <c r="G4139" s="9"/>
    </row>
    <row r="4140" spans="7:7" x14ac:dyDescent="0.25">
      <c r="G4140" s="9"/>
    </row>
    <row r="4141" spans="7:7" x14ac:dyDescent="0.25">
      <c r="G4141" s="9"/>
    </row>
    <row r="4142" spans="7:7" x14ac:dyDescent="0.25">
      <c r="G4142" s="9"/>
    </row>
    <row r="4143" spans="7:7" x14ac:dyDescent="0.25">
      <c r="G4143" s="9"/>
    </row>
    <row r="4144" spans="7:7" x14ac:dyDescent="0.25">
      <c r="G4144" s="9"/>
    </row>
    <row r="4145" spans="7:7" x14ac:dyDescent="0.25">
      <c r="G4145" s="9"/>
    </row>
    <row r="4146" spans="7:7" x14ac:dyDescent="0.25">
      <c r="G4146" s="9"/>
    </row>
    <row r="4147" spans="7:7" x14ac:dyDescent="0.25">
      <c r="G4147" s="9"/>
    </row>
    <row r="4148" spans="7:7" x14ac:dyDescent="0.25">
      <c r="G4148" s="9"/>
    </row>
    <row r="4149" spans="7:7" x14ac:dyDescent="0.25">
      <c r="G4149" s="9"/>
    </row>
    <row r="4150" spans="7:7" x14ac:dyDescent="0.25">
      <c r="G4150" s="9"/>
    </row>
    <row r="4151" spans="7:7" x14ac:dyDescent="0.25">
      <c r="G4151" s="9"/>
    </row>
    <row r="4152" spans="7:7" x14ac:dyDescent="0.25">
      <c r="G4152" s="9"/>
    </row>
    <row r="4153" spans="7:7" x14ac:dyDescent="0.25">
      <c r="G4153" s="9"/>
    </row>
    <row r="4154" spans="7:7" x14ac:dyDescent="0.25">
      <c r="G4154" s="9"/>
    </row>
    <row r="4155" spans="7:7" x14ac:dyDescent="0.25">
      <c r="G4155" s="9"/>
    </row>
    <row r="4156" spans="7:7" x14ac:dyDescent="0.25">
      <c r="G4156" s="9"/>
    </row>
    <row r="4157" spans="7:7" x14ac:dyDescent="0.25">
      <c r="G4157" s="9"/>
    </row>
    <row r="4158" spans="7:7" x14ac:dyDescent="0.25">
      <c r="G4158" s="9"/>
    </row>
    <row r="4159" spans="7:7" x14ac:dyDescent="0.25">
      <c r="G4159" s="9"/>
    </row>
    <row r="4160" spans="7:7" x14ac:dyDescent="0.25">
      <c r="G4160" s="9"/>
    </row>
    <row r="4161" spans="7:7" x14ac:dyDescent="0.25">
      <c r="G4161" s="9"/>
    </row>
    <row r="4162" spans="7:7" x14ac:dyDescent="0.25">
      <c r="G4162" s="9"/>
    </row>
    <row r="4163" spans="7:7" x14ac:dyDescent="0.25">
      <c r="G4163" s="9"/>
    </row>
    <row r="4164" spans="7:7" x14ac:dyDescent="0.25">
      <c r="G4164" s="9"/>
    </row>
    <row r="4165" spans="7:7" x14ac:dyDescent="0.25">
      <c r="G4165" s="9"/>
    </row>
    <row r="4166" spans="7:7" x14ac:dyDescent="0.25">
      <c r="G4166" s="9"/>
    </row>
    <row r="4167" spans="7:7" x14ac:dyDescent="0.25">
      <c r="G4167" s="9"/>
    </row>
    <row r="4168" spans="7:7" x14ac:dyDescent="0.25">
      <c r="G4168" s="9"/>
    </row>
    <row r="4169" spans="7:7" x14ac:dyDescent="0.25">
      <c r="G4169" s="9"/>
    </row>
    <row r="4170" spans="7:7" x14ac:dyDescent="0.25">
      <c r="G4170" s="9"/>
    </row>
    <row r="4171" spans="7:7" x14ac:dyDescent="0.25">
      <c r="G4171" s="9"/>
    </row>
    <row r="4172" spans="7:7" x14ac:dyDescent="0.25">
      <c r="G4172" s="9"/>
    </row>
    <row r="4173" spans="7:7" x14ac:dyDescent="0.25">
      <c r="G4173" s="9"/>
    </row>
    <row r="4174" spans="7:7" x14ac:dyDescent="0.25">
      <c r="G4174" s="9"/>
    </row>
    <row r="4175" spans="7:7" x14ac:dyDescent="0.25">
      <c r="G4175" s="9"/>
    </row>
    <row r="4176" spans="7:7" x14ac:dyDescent="0.25">
      <c r="G4176" s="9"/>
    </row>
    <row r="4177" spans="7:7" x14ac:dyDescent="0.25">
      <c r="G4177" s="9"/>
    </row>
    <row r="4178" spans="7:7" x14ac:dyDescent="0.25">
      <c r="G4178" s="9"/>
    </row>
    <row r="4179" spans="7:7" x14ac:dyDescent="0.25">
      <c r="G4179" s="9"/>
    </row>
    <row r="4180" spans="7:7" x14ac:dyDescent="0.25">
      <c r="G4180" s="9"/>
    </row>
    <row r="4181" spans="7:7" x14ac:dyDescent="0.25">
      <c r="G4181" s="9"/>
    </row>
    <row r="4182" spans="7:7" x14ac:dyDescent="0.25">
      <c r="G4182" s="9"/>
    </row>
    <row r="4183" spans="7:7" x14ac:dyDescent="0.25">
      <c r="G4183" s="9"/>
    </row>
    <row r="4184" spans="7:7" x14ac:dyDescent="0.25">
      <c r="G4184" s="9"/>
    </row>
    <row r="4185" spans="7:7" x14ac:dyDescent="0.25">
      <c r="G4185" s="9"/>
    </row>
    <row r="4186" spans="7:7" x14ac:dyDescent="0.25">
      <c r="G4186" s="9"/>
    </row>
    <row r="4187" spans="7:7" x14ac:dyDescent="0.25">
      <c r="G4187" s="9"/>
    </row>
    <row r="4188" spans="7:7" x14ac:dyDescent="0.25">
      <c r="G4188" s="9"/>
    </row>
    <row r="4189" spans="7:7" x14ac:dyDescent="0.25">
      <c r="G4189" s="9"/>
    </row>
    <row r="4190" spans="7:7" x14ac:dyDescent="0.25">
      <c r="G4190" s="9"/>
    </row>
    <row r="4191" spans="7:7" x14ac:dyDescent="0.25">
      <c r="G4191" s="9"/>
    </row>
    <row r="4192" spans="7:7" x14ac:dyDescent="0.25">
      <c r="G4192" s="9"/>
    </row>
    <row r="4193" spans="7:7" x14ac:dyDescent="0.25">
      <c r="G4193" s="9"/>
    </row>
    <row r="4194" spans="7:7" x14ac:dyDescent="0.25">
      <c r="G4194" s="9"/>
    </row>
    <row r="4195" spans="7:7" x14ac:dyDescent="0.25">
      <c r="G4195" s="9"/>
    </row>
    <row r="4196" spans="7:7" x14ac:dyDescent="0.25">
      <c r="G4196" s="9"/>
    </row>
    <row r="4197" spans="7:7" x14ac:dyDescent="0.25">
      <c r="G4197" s="9"/>
    </row>
    <row r="4198" spans="7:7" x14ac:dyDescent="0.25">
      <c r="G4198" s="9"/>
    </row>
    <row r="4199" spans="7:7" x14ac:dyDescent="0.25">
      <c r="G4199" s="9"/>
    </row>
    <row r="4200" spans="7:7" x14ac:dyDescent="0.25">
      <c r="G4200" s="9"/>
    </row>
    <row r="4201" spans="7:7" x14ac:dyDescent="0.25">
      <c r="G4201" s="9"/>
    </row>
    <row r="4202" spans="7:7" x14ac:dyDescent="0.25">
      <c r="G4202" s="9"/>
    </row>
    <row r="4203" spans="7:7" x14ac:dyDescent="0.25">
      <c r="G4203" s="9"/>
    </row>
    <row r="4204" spans="7:7" x14ac:dyDescent="0.25">
      <c r="G4204" s="9"/>
    </row>
    <row r="4205" spans="7:7" x14ac:dyDescent="0.25">
      <c r="G4205" s="9"/>
    </row>
    <row r="4206" spans="7:7" x14ac:dyDescent="0.25">
      <c r="G4206" s="9"/>
    </row>
    <row r="4207" spans="7:7" x14ac:dyDescent="0.25">
      <c r="G4207" s="9"/>
    </row>
    <row r="4208" spans="7:7" x14ac:dyDescent="0.25">
      <c r="G4208" s="9"/>
    </row>
    <row r="4209" spans="7:7" x14ac:dyDescent="0.25">
      <c r="G4209" s="9"/>
    </row>
    <row r="4210" spans="7:7" x14ac:dyDescent="0.25">
      <c r="G4210" s="9"/>
    </row>
    <row r="4211" spans="7:7" x14ac:dyDescent="0.25">
      <c r="G4211" s="9"/>
    </row>
    <row r="4212" spans="7:7" x14ac:dyDescent="0.25">
      <c r="G4212" s="9"/>
    </row>
    <row r="4213" spans="7:7" x14ac:dyDescent="0.25">
      <c r="G4213" s="9"/>
    </row>
    <row r="4214" spans="7:7" x14ac:dyDescent="0.25">
      <c r="G4214" s="9"/>
    </row>
    <row r="4215" spans="7:7" x14ac:dyDescent="0.25">
      <c r="G4215" s="9"/>
    </row>
    <row r="4216" spans="7:7" x14ac:dyDescent="0.25">
      <c r="G4216" s="9"/>
    </row>
    <row r="4217" spans="7:7" x14ac:dyDescent="0.25">
      <c r="G4217" s="9"/>
    </row>
    <row r="4218" spans="7:7" x14ac:dyDescent="0.25">
      <c r="G4218" s="9"/>
    </row>
    <row r="4219" spans="7:7" x14ac:dyDescent="0.25">
      <c r="G4219" s="9"/>
    </row>
    <row r="4220" spans="7:7" x14ac:dyDescent="0.25">
      <c r="G4220" s="9"/>
    </row>
    <row r="4221" spans="7:7" x14ac:dyDescent="0.25">
      <c r="G4221" s="9"/>
    </row>
    <row r="4222" spans="7:7" x14ac:dyDescent="0.25">
      <c r="G4222" s="9"/>
    </row>
    <row r="4223" spans="7:7" x14ac:dyDescent="0.25">
      <c r="G4223" s="9"/>
    </row>
    <row r="4224" spans="7:7" x14ac:dyDescent="0.25">
      <c r="G4224" s="9"/>
    </row>
    <row r="4225" spans="7:7" x14ac:dyDescent="0.25">
      <c r="G4225" s="9"/>
    </row>
    <row r="4226" spans="7:7" x14ac:dyDescent="0.25">
      <c r="G4226" s="9"/>
    </row>
    <row r="4227" spans="7:7" x14ac:dyDescent="0.25">
      <c r="G4227" s="9"/>
    </row>
    <row r="4228" spans="7:7" x14ac:dyDescent="0.25">
      <c r="G4228" s="9"/>
    </row>
    <row r="4229" spans="7:7" x14ac:dyDescent="0.25">
      <c r="G4229" s="9"/>
    </row>
    <row r="4230" spans="7:7" x14ac:dyDescent="0.25">
      <c r="G4230" s="9"/>
    </row>
    <row r="4231" spans="7:7" x14ac:dyDescent="0.25">
      <c r="G4231" s="9"/>
    </row>
    <row r="4232" spans="7:7" x14ac:dyDescent="0.25">
      <c r="G4232" s="9"/>
    </row>
    <row r="4233" spans="7:7" x14ac:dyDescent="0.25">
      <c r="G4233" s="9"/>
    </row>
    <row r="4234" spans="7:7" x14ac:dyDescent="0.25">
      <c r="G4234" s="9"/>
    </row>
    <row r="4235" spans="7:7" x14ac:dyDescent="0.25">
      <c r="G4235" s="9"/>
    </row>
    <row r="4236" spans="7:7" x14ac:dyDescent="0.25">
      <c r="G4236" s="9"/>
    </row>
    <row r="4237" spans="7:7" x14ac:dyDescent="0.25">
      <c r="G4237" s="9"/>
    </row>
    <row r="4238" spans="7:7" x14ac:dyDescent="0.25">
      <c r="G4238" s="9"/>
    </row>
    <row r="4239" spans="7:7" x14ac:dyDescent="0.25">
      <c r="G4239" s="9"/>
    </row>
    <row r="4240" spans="7:7" x14ac:dyDescent="0.25">
      <c r="G4240" s="9"/>
    </row>
    <row r="4241" spans="7:7" x14ac:dyDescent="0.25">
      <c r="G4241" s="9"/>
    </row>
    <row r="4242" spans="7:7" x14ac:dyDescent="0.25">
      <c r="G4242" s="9"/>
    </row>
    <row r="4243" spans="7:7" x14ac:dyDescent="0.25">
      <c r="G4243" s="9"/>
    </row>
    <row r="4244" spans="7:7" x14ac:dyDescent="0.25">
      <c r="G4244" s="9"/>
    </row>
    <row r="4245" spans="7:7" x14ac:dyDescent="0.25">
      <c r="G4245" s="9"/>
    </row>
    <row r="4246" spans="7:7" x14ac:dyDescent="0.25">
      <c r="G4246" s="9"/>
    </row>
    <row r="4247" spans="7:7" x14ac:dyDescent="0.25">
      <c r="G4247" s="9"/>
    </row>
    <row r="4248" spans="7:7" x14ac:dyDescent="0.25">
      <c r="G4248" s="9"/>
    </row>
    <row r="4249" spans="7:7" x14ac:dyDescent="0.25">
      <c r="G4249" s="9"/>
    </row>
    <row r="4250" spans="7:7" x14ac:dyDescent="0.25">
      <c r="G4250" s="9"/>
    </row>
    <row r="4251" spans="7:7" x14ac:dyDescent="0.25">
      <c r="G4251" s="9"/>
    </row>
    <row r="4252" spans="7:7" x14ac:dyDescent="0.25">
      <c r="G4252" s="9"/>
    </row>
    <row r="4253" spans="7:7" x14ac:dyDescent="0.25">
      <c r="G4253" s="9"/>
    </row>
    <row r="4254" spans="7:7" x14ac:dyDescent="0.25">
      <c r="G4254" s="9"/>
    </row>
    <row r="4255" spans="7:7" x14ac:dyDescent="0.25">
      <c r="G4255" s="9"/>
    </row>
    <row r="4256" spans="7:7" x14ac:dyDescent="0.25">
      <c r="G4256" s="9"/>
    </row>
    <row r="4257" spans="7:7" x14ac:dyDescent="0.25">
      <c r="G4257" s="9"/>
    </row>
    <row r="4258" spans="7:7" x14ac:dyDescent="0.25">
      <c r="G4258" s="9"/>
    </row>
    <row r="4259" spans="7:7" x14ac:dyDescent="0.25">
      <c r="G4259" s="9"/>
    </row>
    <row r="4260" spans="7:7" x14ac:dyDescent="0.25">
      <c r="G4260" s="9"/>
    </row>
    <row r="4261" spans="7:7" x14ac:dyDescent="0.25">
      <c r="G4261" s="9"/>
    </row>
    <row r="4262" spans="7:7" x14ac:dyDescent="0.25">
      <c r="G4262" s="9"/>
    </row>
    <row r="4263" spans="7:7" x14ac:dyDescent="0.25">
      <c r="G4263" s="9"/>
    </row>
    <row r="4264" spans="7:7" x14ac:dyDescent="0.25">
      <c r="G4264" s="9"/>
    </row>
    <row r="4265" spans="7:7" x14ac:dyDescent="0.25">
      <c r="G4265" s="9"/>
    </row>
    <row r="4266" spans="7:7" x14ac:dyDescent="0.25">
      <c r="G4266" s="9"/>
    </row>
    <row r="4267" spans="7:7" x14ac:dyDescent="0.25">
      <c r="G4267" s="9"/>
    </row>
    <row r="4268" spans="7:7" x14ac:dyDescent="0.25">
      <c r="G4268" s="9"/>
    </row>
    <row r="4269" spans="7:7" x14ac:dyDescent="0.25">
      <c r="G4269" s="9"/>
    </row>
    <row r="4270" spans="7:7" x14ac:dyDescent="0.25">
      <c r="G4270" s="9"/>
    </row>
    <row r="4271" spans="7:7" x14ac:dyDescent="0.25">
      <c r="G4271" s="9"/>
    </row>
    <row r="4272" spans="7:7" x14ac:dyDescent="0.25">
      <c r="G4272" s="9"/>
    </row>
    <row r="4273" spans="7:7" x14ac:dyDescent="0.25">
      <c r="G4273" s="9"/>
    </row>
    <row r="4274" spans="7:7" x14ac:dyDescent="0.25">
      <c r="G4274" s="9"/>
    </row>
    <row r="4275" spans="7:7" x14ac:dyDescent="0.25">
      <c r="G4275" s="9"/>
    </row>
    <row r="4276" spans="7:7" x14ac:dyDescent="0.25">
      <c r="G4276" s="9"/>
    </row>
    <row r="4277" spans="7:7" x14ac:dyDescent="0.25">
      <c r="G4277" s="9"/>
    </row>
    <row r="4278" spans="7:7" x14ac:dyDescent="0.25">
      <c r="G4278" s="9"/>
    </row>
    <row r="4279" spans="7:7" x14ac:dyDescent="0.25">
      <c r="G4279" s="9"/>
    </row>
    <row r="4280" spans="7:7" x14ac:dyDescent="0.25">
      <c r="G4280" s="9"/>
    </row>
    <row r="4281" spans="7:7" x14ac:dyDescent="0.25">
      <c r="G4281" s="9"/>
    </row>
    <row r="4282" spans="7:7" x14ac:dyDescent="0.25">
      <c r="G4282" s="9"/>
    </row>
    <row r="4283" spans="7:7" x14ac:dyDescent="0.25">
      <c r="G4283" s="9"/>
    </row>
    <row r="4284" spans="7:7" x14ac:dyDescent="0.25">
      <c r="G4284" s="9"/>
    </row>
    <row r="4285" spans="7:7" x14ac:dyDescent="0.25">
      <c r="G4285" s="9"/>
    </row>
    <row r="4286" spans="7:7" x14ac:dyDescent="0.25">
      <c r="G4286" s="9"/>
    </row>
    <row r="4287" spans="7:7" x14ac:dyDescent="0.25">
      <c r="G4287" s="9"/>
    </row>
    <row r="4288" spans="7:7" x14ac:dyDescent="0.25">
      <c r="G4288" s="9"/>
    </row>
    <row r="4289" spans="7:7" x14ac:dyDescent="0.25">
      <c r="G4289" s="9"/>
    </row>
    <row r="4290" spans="7:7" x14ac:dyDescent="0.25">
      <c r="G4290" s="9"/>
    </row>
    <row r="4291" spans="7:7" x14ac:dyDescent="0.25">
      <c r="G4291" s="9"/>
    </row>
    <row r="4292" spans="7:7" x14ac:dyDescent="0.25">
      <c r="G4292" s="9"/>
    </row>
    <row r="4293" spans="7:7" x14ac:dyDescent="0.25">
      <c r="G4293" s="9"/>
    </row>
    <row r="4294" spans="7:7" x14ac:dyDescent="0.25">
      <c r="G4294" s="9"/>
    </row>
    <row r="4295" spans="7:7" x14ac:dyDescent="0.25">
      <c r="G4295" s="9"/>
    </row>
    <row r="4296" spans="7:7" x14ac:dyDescent="0.25">
      <c r="G4296" s="9"/>
    </row>
    <row r="4297" spans="7:7" x14ac:dyDescent="0.25">
      <c r="G4297" s="9"/>
    </row>
    <row r="4298" spans="7:7" x14ac:dyDescent="0.25">
      <c r="G4298" s="9"/>
    </row>
    <row r="4299" spans="7:7" x14ac:dyDescent="0.25">
      <c r="G4299" s="9"/>
    </row>
    <row r="4300" spans="7:7" x14ac:dyDescent="0.25">
      <c r="G4300" s="9"/>
    </row>
    <row r="4301" spans="7:7" x14ac:dyDescent="0.25">
      <c r="G4301" s="9"/>
    </row>
    <row r="4302" spans="7:7" x14ac:dyDescent="0.25">
      <c r="G4302" s="9"/>
    </row>
    <row r="4303" spans="7:7" x14ac:dyDescent="0.25">
      <c r="G4303" s="9"/>
    </row>
    <row r="4304" spans="7:7" x14ac:dyDescent="0.25">
      <c r="G4304" s="9"/>
    </row>
    <row r="4305" spans="7:7" x14ac:dyDescent="0.25">
      <c r="G4305" s="9"/>
    </row>
    <row r="4306" spans="7:7" x14ac:dyDescent="0.25">
      <c r="G4306" s="9"/>
    </row>
    <row r="4307" spans="7:7" x14ac:dyDescent="0.25">
      <c r="G4307" s="9"/>
    </row>
    <row r="4308" spans="7:7" x14ac:dyDescent="0.25">
      <c r="G4308" s="9"/>
    </row>
    <row r="4309" spans="7:7" x14ac:dyDescent="0.25">
      <c r="G4309" s="9"/>
    </row>
    <row r="4310" spans="7:7" x14ac:dyDescent="0.25">
      <c r="G4310" s="9"/>
    </row>
    <row r="4311" spans="7:7" x14ac:dyDescent="0.25">
      <c r="G4311" s="9"/>
    </row>
    <row r="4312" spans="7:7" x14ac:dyDescent="0.25">
      <c r="G4312" s="9"/>
    </row>
    <row r="4313" spans="7:7" x14ac:dyDescent="0.25">
      <c r="G4313" s="9"/>
    </row>
    <row r="4314" spans="7:7" x14ac:dyDescent="0.25">
      <c r="G4314" s="9"/>
    </row>
    <row r="4315" spans="7:7" x14ac:dyDescent="0.25">
      <c r="G4315" s="9"/>
    </row>
    <row r="4316" spans="7:7" x14ac:dyDescent="0.25">
      <c r="G4316" s="9"/>
    </row>
    <row r="4317" spans="7:7" x14ac:dyDescent="0.25">
      <c r="G4317" s="9"/>
    </row>
    <row r="4318" spans="7:7" x14ac:dyDescent="0.25">
      <c r="G4318" s="9"/>
    </row>
    <row r="4319" spans="7:7" x14ac:dyDescent="0.25">
      <c r="G4319" s="9"/>
    </row>
    <row r="4320" spans="7:7" x14ac:dyDescent="0.25">
      <c r="G4320" s="9"/>
    </row>
    <row r="4321" spans="7:7" x14ac:dyDescent="0.25">
      <c r="G4321" s="9"/>
    </row>
    <row r="4322" spans="7:7" x14ac:dyDescent="0.25">
      <c r="G4322" s="9"/>
    </row>
    <row r="4323" spans="7:7" x14ac:dyDescent="0.25">
      <c r="G4323" s="9"/>
    </row>
    <row r="4324" spans="7:7" x14ac:dyDescent="0.25">
      <c r="G4324" s="9"/>
    </row>
    <row r="4325" spans="7:7" x14ac:dyDescent="0.25">
      <c r="G4325" s="9"/>
    </row>
    <row r="4326" spans="7:7" x14ac:dyDescent="0.25">
      <c r="G4326" s="9"/>
    </row>
    <row r="4327" spans="7:7" x14ac:dyDescent="0.25">
      <c r="G4327" s="9"/>
    </row>
    <row r="4328" spans="7:7" x14ac:dyDescent="0.25">
      <c r="G4328" s="9"/>
    </row>
    <row r="4329" spans="7:7" x14ac:dyDescent="0.25">
      <c r="G4329" s="9"/>
    </row>
    <row r="4330" spans="7:7" x14ac:dyDescent="0.25">
      <c r="G4330" s="9"/>
    </row>
    <row r="4331" spans="7:7" x14ac:dyDescent="0.25">
      <c r="G4331" s="9"/>
    </row>
    <row r="4332" spans="7:7" x14ac:dyDescent="0.25">
      <c r="G4332" s="9"/>
    </row>
    <row r="4333" spans="7:7" x14ac:dyDescent="0.25">
      <c r="G4333" s="9"/>
    </row>
    <row r="4334" spans="7:7" x14ac:dyDescent="0.25">
      <c r="G4334" s="9"/>
    </row>
    <row r="4335" spans="7:7" x14ac:dyDescent="0.25">
      <c r="G4335" s="9"/>
    </row>
    <row r="4336" spans="7:7" x14ac:dyDescent="0.25">
      <c r="G4336" s="9"/>
    </row>
    <row r="4337" spans="7:7" x14ac:dyDescent="0.25">
      <c r="G4337" s="9"/>
    </row>
    <row r="4338" spans="7:7" x14ac:dyDescent="0.25">
      <c r="G4338" s="9"/>
    </row>
    <row r="4339" spans="7:7" x14ac:dyDescent="0.25">
      <c r="G4339" s="9"/>
    </row>
    <row r="4340" spans="7:7" x14ac:dyDescent="0.25">
      <c r="G4340" s="9"/>
    </row>
    <row r="4341" spans="7:7" x14ac:dyDescent="0.25">
      <c r="G4341" s="9"/>
    </row>
    <row r="4342" spans="7:7" x14ac:dyDescent="0.25">
      <c r="G4342" s="9"/>
    </row>
    <row r="4343" spans="7:7" x14ac:dyDescent="0.25">
      <c r="G4343" s="9"/>
    </row>
    <row r="4344" spans="7:7" x14ac:dyDescent="0.25">
      <c r="G4344" s="9"/>
    </row>
    <row r="4345" spans="7:7" x14ac:dyDescent="0.25">
      <c r="G4345" s="9"/>
    </row>
    <row r="4346" spans="7:7" x14ac:dyDescent="0.25">
      <c r="G4346" s="9"/>
    </row>
    <row r="4347" spans="7:7" x14ac:dyDescent="0.25">
      <c r="G4347" s="9"/>
    </row>
    <row r="4348" spans="7:7" x14ac:dyDescent="0.25">
      <c r="G4348" s="9"/>
    </row>
    <row r="4349" spans="7:7" x14ac:dyDescent="0.25">
      <c r="G4349" s="9"/>
    </row>
    <row r="4350" spans="7:7" x14ac:dyDescent="0.25">
      <c r="G4350" s="9"/>
    </row>
    <row r="4351" spans="7:7" x14ac:dyDescent="0.25">
      <c r="G4351" s="9"/>
    </row>
    <row r="4352" spans="7:7" x14ac:dyDescent="0.25">
      <c r="G4352" s="9"/>
    </row>
    <row r="4353" spans="7:7" x14ac:dyDescent="0.25">
      <c r="G4353" s="9"/>
    </row>
    <row r="4354" spans="7:7" x14ac:dyDescent="0.25">
      <c r="G4354" s="9"/>
    </row>
    <row r="4355" spans="7:7" x14ac:dyDescent="0.25">
      <c r="G4355" s="9"/>
    </row>
    <row r="4356" spans="7:7" x14ac:dyDescent="0.25">
      <c r="G4356" s="9"/>
    </row>
    <row r="4357" spans="7:7" x14ac:dyDescent="0.25">
      <c r="G4357" s="9"/>
    </row>
    <row r="4358" spans="7:7" x14ac:dyDescent="0.25">
      <c r="G4358" s="9"/>
    </row>
    <row r="4359" spans="7:7" x14ac:dyDescent="0.25">
      <c r="G4359" s="9"/>
    </row>
    <row r="4360" spans="7:7" x14ac:dyDescent="0.25">
      <c r="G4360" s="9"/>
    </row>
    <row r="4361" spans="7:7" x14ac:dyDescent="0.25">
      <c r="G4361" s="9"/>
    </row>
    <row r="4362" spans="7:7" x14ac:dyDescent="0.25">
      <c r="G4362" s="9"/>
    </row>
    <row r="4363" spans="7:7" x14ac:dyDescent="0.25">
      <c r="G4363" s="9"/>
    </row>
    <row r="4364" spans="7:7" x14ac:dyDescent="0.25">
      <c r="G4364" s="9"/>
    </row>
    <row r="4365" spans="7:7" x14ac:dyDescent="0.25">
      <c r="G4365" s="9"/>
    </row>
    <row r="4366" spans="7:7" x14ac:dyDescent="0.25">
      <c r="G4366" s="9"/>
    </row>
    <row r="4367" spans="7:7" x14ac:dyDescent="0.25">
      <c r="G4367" s="9"/>
    </row>
    <row r="4368" spans="7:7" x14ac:dyDescent="0.25">
      <c r="G4368" s="9"/>
    </row>
    <row r="4369" spans="7:7" x14ac:dyDescent="0.25">
      <c r="G4369" s="9"/>
    </row>
    <row r="4370" spans="7:7" x14ac:dyDescent="0.25">
      <c r="G4370" s="9"/>
    </row>
    <row r="4371" spans="7:7" x14ac:dyDescent="0.25">
      <c r="G4371" s="9"/>
    </row>
    <row r="4372" spans="7:7" x14ac:dyDescent="0.25">
      <c r="G4372" s="9"/>
    </row>
    <row r="4373" spans="7:7" x14ac:dyDescent="0.25">
      <c r="G4373" s="9"/>
    </row>
    <row r="4374" spans="7:7" x14ac:dyDescent="0.25">
      <c r="G4374" s="9"/>
    </row>
    <row r="4375" spans="7:7" x14ac:dyDescent="0.25">
      <c r="G4375" s="9"/>
    </row>
    <row r="4376" spans="7:7" x14ac:dyDescent="0.25">
      <c r="G4376" s="9"/>
    </row>
    <row r="4377" spans="7:7" x14ac:dyDescent="0.25">
      <c r="G4377" s="9"/>
    </row>
    <row r="4378" spans="7:7" x14ac:dyDescent="0.25">
      <c r="G4378" s="9"/>
    </row>
    <row r="4379" spans="7:7" x14ac:dyDescent="0.25">
      <c r="G4379" s="9"/>
    </row>
    <row r="4380" spans="7:7" x14ac:dyDescent="0.25">
      <c r="G4380" s="9"/>
    </row>
    <row r="4381" spans="7:7" x14ac:dyDescent="0.25">
      <c r="G4381" s="9"/>
    </row>
    <row r="4382" spans="7:7" x14ac:dyDescent="0.25">
      <c r="G4382" s="9"/>
    </row>
    <row r="4383" spans="7:7" x14ac:dyDescent="0.25">
      <c r="G4383" s="9"/>
    </row>
    <row r="4384" spans="7:7" x14ac:dyDescent="0.25">
      <c r="G4384" s="9"/>
    </row>
    <row r="4385" spans="7:7" x14ac:dyDescent="0.25">
      <c r="G4385" s="9"/>
    </row>
    <row r="4386" spans="7:7" x14ac:dyDescent="0.25">
      <c r="G4386" s="9"/>
    </row>
    <row r="4387" spans="7:7" x14ac:dyDescent="0.25">
      <c r="G4387" s="9"/>
    </row>
    <row r="4388" spans="7:7" x14ac:dyDescent="0.25">
      <c r="G4388" s="9"/>
    </row>
    <row r="4389" spans="7:7" x14ac:dyDescent="0.25">
      <c r="G4389" s="9"/>
    </row>
    <row r="4390" spans="7:7" x14ac:dyDescent="0.25">
      <c r="G4390" s="9"/>
    </row>
    <row r="4391" spans="7:7" x14ac:dyDescent="0.25">
      <c r="G4391" s="9"/>
    </row>
    <row r="4392" spans="7:7" x14ac:dyDescent="0.25">
      <c r="G4392" s="9"/>
    </row>
    <row r="4393" spans="7:7" x14ac:dyDescent="0.25">
      <c r="G4393" s="9"/>
    </row>
    <row r="4394" spans="7:7" x14ac:dyDescent="0.25">
      <c r="G4394" s="9"/>
    </row>
    <row r="4395" spans="7:7" x14ac:dyDescent="0.25">
      <c r="G4395" s="9"/>
    </row>
    <row r="4396" spans="7:7" x14ac:dyDescent="0.25">
      <c r="G4396" s="9"/>
    </row>
    <row r="4397" spans="7:7" x14ac:dyDescent="0.25">
      <c r="G4397" s="9"/>
    </row>
    <row r="4398" spans="7:7" x14ac:dyDescent="0.25">
      <c r="G4398" s="9"/>
    </row>
    <row r="4399" spans="7:7" x14ac:dyDescent="0.25">
      <c r="G4399" s="9"/>
    </row>
    <row r="4400" spans="7:7" x14ac:dyDescent="0.25">
      <c r="G4400" s="9"/>
    </row>
    <row r="4401" spans="7:7" x14ac:dyDescent="0.25">
      <c r="G4401" s="9"/>
    </row>
    <row r="4402" spans="7:7" x14ac:dyDescent="0.25">
      <c r="G4402" s="9"/>
    </row>
    <row r="4403" spans="7:7" x14ac:dyDescent="0.25">
      <c r="G4403" s="9"/>
    </row>
    <row r="4404" spans="7:7" x14ac:dyDescent="0.25">
      <c r="G4404" s="9"/>
    </row>
    <row r="4405" spans="7:7" x14ac:dyDescent="0.25">
      <c r="G4405" s="9"/>
    </row>
    <row r="4406" spans="7:7" x14ac:dyDescent="0.25">
      <c r="G4406" s="9"/>
    </row>
    <row r="4407" spans="7:7" x14ac:dyDescent="0.25">
      <c r="G4407" s="9"/>
    </row>
    <row r="4408" spans="7:7" x14ac:dyDescent="0.25">
      <c r="G4408" s="9"/>
    </row>
    <row r="4409" spans="7:7" x14ac:dyDescent="0.25">
      <c r="G4409" s="9"/>
    </row>
    <row r="4410" spans="7:7" x14ac:dyDescent="0.25">
      <c r="G4410" s="9"/>
    </row>
    <row r="4411" spans="7:7" x14ac:dyDescent="0.25">
      <c r="G4411" s="9"/>
    </row>
    <row r="4412" spans="7:7" x14ac:dyDescent="0.25">
      <c r="G4412" s="9"/>
    </row>
    <row r="4413" spans="7:7" x14ac:dyDescent="0.25">
      <c r="G4413" s="9"/>
    </row>
    <row r="4414" spans="7:7" x14ac:dyDescent="0.25">
      <c r="G4414" s="9"/>
    </row>
    <row r="4415" spans="7:7" x14ac:dyDescent="0.25">
      <c r="G4415" s="9"/>
    </row>
    <row r="4416" spans="7:7" x14ac:dyDescent="0.25">
      <c r="G4416" s="9"/>
    </row>
    <row r="4417" spans="7:7" x14ac:dyDescent="0.25">
      <c r="G4417" s="9"/>
    </row>
    <row r="4418" spans="7:7" x14ac:dyDescent="0.25">
      <c r="G4418" s="9"/>
    </row>
    <row r="4419" spans="7:7" x14ac:dyDescent="0.25">
      <c r="G4419" s="9"/>
    </row>
    <row r="4420" spans="7:7" x14ac:dyDescent="0.25">
      <c r="G4420" s="9"/>
    </row>
    <row r="4421" spans="7:7" x14ac:dyDescent="0.25">
      <c r="G4421" s="9"/>
    </row>
    <row r="4422" spans="7:7" x14ac:dyDescent="0.25">
      <c r="G4422" s="9"/>
    </row>
    <row r="4423" spans="7:7" x14ac:dyDescent="0.25">
      <c r="G4423" s="9"/>
    </row>
    <row r="4424" spans="7:7" x14ac:dyDescent="0.25">
      <c r="G4424" s="9"/>
    </row>
    <row r="4425" spans="7:7" x14ac:dyDescent="0.25">
      <c r="G4425" s="9"/>
    </row>
    <row r="4426" spans="7:7" x14ac:dyDescent="0.25">
      <c r="G4426" s="9"/>
    </row>
    <row r="4427" spans="7:7" x14ac:dyDescent="0.25">
      <c r="G4427" s="9"/>
    </row>
    <row r="4428" spans="7:7" x14ac:dyDescent="0.25">
      <c r="G4428" s="9"/>
    </row>
    <row r="4429" spans="7:7" x14ac:dyDescent="0.25">
      <c r="G4429" s="9"/>
    </row>
    <row r="4430" spans="7:7" x14ac:dyDescent="0.25">
      <c r="G4430" s="9"/>
    </row>
    <row r="4431" spans="7:7" x14ac:dyDescent="0.25">
      <c r="G4431" s="9"/>
    </row>
    <row r="4432" spans="7:7" x14ac:dyDescent="0.25">
      <c r="G4432" s="9"/>
    </row>
    <row r="4433" spans="7:7" x14ac:dyDescent="0.25">
      <c r="G4433" s="9"/>
    </row>
    <row r="4434" spans="7:7" x14ac:dyDescent="0.25">
      <c r="G4434" s="9"/>
    </row>
    <row r="4435" spans="7:7" x14ac:dyDescent="0.25">
      <c r="G4435" s="9"/>
    </row>
    <row r="4436" spans="7:7" x14ac:dyDescent="0.25">
      <c r="G4436" s="9"/>
    </row>
    <row r="4437" spans="7:7" x14ac:dyDescent="0.25">
      <c r="G4437" s="9"/>
    </row>
    <row r="4438" spans="7:7" x14ac:dyDescent="0.25">
      <c r="G4438" s="9"/>
    </row>
    <row r="4439" spans="7:7" x14ac:dyDescent="0.25">
      <c r="G4439" s="9"/>
    </row>
    <row r="4440" spans="7:7" x14ac:dyDescent="0.25">
      <c r="G4440" s="9"/>
    </row>
    <row r="4441" spans="7:7" x14ac:dyDescent="0.25">
      <c r="G4441" s="9"/>
    </row>
    <row r="4442" spans="7:7" x14ac:dyDescent="0.25">
      <c r="G4442" s="9"/>
    </row>
    <row r="4443" spans="7:7" x14ac:dyDescent="0.25">
      <c r="G4443" s="9"/>
    </row>
    <row r="4444" spans="7:7" x14ac:dyDescent="0.25">
      <c r="G4444" s="9"/>
    </row>
    <row r="4445" spans="7:7" x14ac:dyDescent="0.25">
      <c r="G4445" s="9"/>
    </row>
    <row r="4446" spans="7:7" x14ac:dyDescent="0.25">
      <c r="G4446" s="9"/>
    </row>
    <row r="4447" spans="7:7" x14ac:dyDescent="0.25">
      <c r="G4447" s="9"/>
    </row>
    <row r="4448" spans="7:7" x14ac:dyDescent="0.25">
      <c r="G4448" s="9"/>
    </row>
    <row r="4449" spans="7:7" x14ac:dyDescent="0.25">
      <c r="G4449" s="9"/>
    </row>
    <row r="4450" spans="7:7" x14ac:dyDescent="0.25">
      <c r="G4450" s="9"/>
    </row>
    <row r="4451" spans="7:7" x14ac:dyDescent="0.25">
      <c r="G4451" s="9"/>
    </row>
    <row r="4452" spans="7:7" x14ac:dyDescent="0.25">
      <c r="G4452" s="9"/>
    </row>
    <row r="4453" spans="7:7" x14ac:dyDescent="0.25">
      <c r="G4453" s="9"/>
    </row>
    <row r="4454" spans="7:7" x14ac:dyDescent="0.25">
      <c r="G4454" s="9"/>
    </row>
    <row r="4455" spans="7:7" x14ac:dyDescent="0.25">
      <c r="G4455" s="9"/>
    </row>
    <row r="4456" spans="7:7" x14ac:dyDescent="0.25">
      <c r="G4456" s="9"/>
    </row>
    <row r="4457" spans="7:7" x14ac:dyDescent="0.25">
      <c r="G4457" s="9"/>
    </row>
    <row r="4458" spans="7:7" x14ac:dyDescent="0.25">
      <c r="G4458" s="9"/>
    </row>
    <row r="4459" spans="7:7" x14ac:dyDescent="0.25">
      <c r="G4459" s="9"/>
    </row>
    <row r="4460" spans="7:7" x14ac:dyDescent="0.25">
      <c r="G4460" s="9"/>
    </row>
    <row r="4461" spans="7:7" x14ac:dyDescent="0.25">
      <c r="G4461" s="9"/>
    </row>
    <row r="4462" spans="7:7" x14ac:dyDescent="0.25">
      <c r="G4462" s="9"/>
    </row>
    <row r="4463" spans="7:7" x14ac:dyDescent="0.25">
      <c r="G4463" s="9"/>
    </row>
    <row r="4464" spans="7:7" x14ac:dyDescent="0.25">
      <c r="G4464" s="9"/>
    </row>
    <row r="4465" spans="7:7" x14ac:dyDescent="0.25">
      <c r="G4465" s="9"/>
    </row>
    <row r="4466" spans="7:7" x14ac:dyDescent="0.25">
      <c r="G4466" s="9"/>
    </row>
    <row r="4467" spans="7:7" x14ac:dyDescent="0.25">
      <c r="G4467" s="9"/>
    </row>
    <row r="4468" spans="7:7" x14ac:dyDescent="0.25">
      <c r="G4468" s="9"/>
    </row>
    <row r="4469" spans="7:7" x14ac:dyDescent="0.25">
      <c r="G4469" s="9"/>
    </row>
    <row r="4470" spans="7:7" x14ac:dyDescent="0.25">
      <c r="G4470" s="9"/>
    </row>
    <row r="4471" spans="7:7" x14ac:dyDescent="0.25">
      <c r="G4471" s="9"/>
    </row>
    <row r="4472" spans="7:7" x14ac:dyDescent="0.25">
      <c r="G4472" s="9"/>
    </row>
    <row r="4473" spans="7:7" x14ac:dyDescent="0.25">
      <c r="G4473" s="9"/>
    </row>
    <row r="4474" spans="7:7" x14ac:dyDescent="0.25">
      <c r="G4474" s="9"/>
    </row>
    <row r="4475" spans="7:7" x14ac:dyDescent="0.25">
      <c r="G4475" s="9"/>
    </row>
    <row r="4476" spans="7:7" x14ac:dyDescent="0.25">
      <c r="G4476" s="9"/>
    </row>
    <row r="4477" spans="7:7" x14ac:dyDescent="0.25">
      <c r="G4477" s="9"/>
    </row>
    <row r="4478" spans="7:7" x14ac:dyDescent="0.25">
      <c r="G4478" s="9"/>
    </row>
    <row r="4479" spans="7:7" x14ac:dyDescent="0.25">
      <c r="G4479" s="9"/>
    </row>
    <row r="4480" spans="7:7" x14ac:dyDescent="0.25">
      <c r="G4480" s="9"/>
    </row>
    <row r="4481" spans="7:7" x14ac:dyDescent="0.25">
      <c r="G4481" s="9"/>
    </row>
    <row r="4482" spans="7:7" x14ac:dyDescent="0.25">
      <c r="G4482" s="9"/>
    </row>
    <row r="4483" spans="7:7" x14ac:dyDescent="0.25">
      <c r="G4483" s="9"/>
    </row>
    <row r="4484" spans="7:7" x14ac:dyDescent="0.25">
      <c r="G4484" s="9"/>
    </row>
    <row r="4485" spans="7:7" x14ac:dyDescent="0.25">
      <c r="G4485" s="9"/>
    </row>
    <row r="4486" spans="7:7" x14ac:dyDescent="0.25">
      <c r="G4486" s="9"/>
    </row>
    <row r="4487" spans="7:7" x14ac:dyDescent="0.25">
      <c r="G4487" s="9"/>
    </row>
    <row r="4488" spans="7:7" x14ac:dyDescent="0.25">
      <c r="G4488" s="9"/>
    </row>
    <row r="4489" spans="7:7" x14ac:dyDescent="0.25">
      <c r="G4489" s="9"/>
    </row>
    <row r="4490" spans="7:7" x14ac:dyDescent="0.25">
      <c r="G4490" s="9"/>
    </row>
    <row r="4491" spans="7:7" x14ac:dyDescent="0.25">
      <c r="G4491" s="9"/>
    </row>
    <row r="4492" spans="7:7" x14ac:dyDescent="0.25">
      <c r="G4492" s="9"/>
    </row>
    <row r="4493" spans="7:7" x14ac:dyDescent="0.25">
      <c r="G4493" s="9"/>
    </row>
    <row r="4494" spans="7:7" x14ac:dyDescent="0.25">
      <c r="G4494" s="9"/>
    </row>
    <row r="4495" spans="7:7" x14ac:dyDescent="0.25">
      <c r="G4495" s="9"/>
    </row>
    <row r="4496" spans="7:7" x14ac:dyDescent="0.25">
      <c r="G4496" s="9"/>
    </row>
    <row r="4497" spans="7:7" x14ac:dyDescent="0.25">
      <c r="G4497" s="9"/>
    </row>
    <row r="4498" spans="7:7" x14ac:dyDescent="0.25">
      <c r="G4498" s="9"/>
    </row>
    <row r="4499" spans="7:7" x14ac:dyDescent="0.25">
      <c r="G4499" s="9"/>
    </row>
    <row r="4500" spans="7:7" x14ac:dyDescent="0.25">
      <c r="G4500" s="9"/>
    </row>
    <row r="4501" spans="7:7" x14ac:dyDescent="0.25">
      <c r="G4501" s="9"/>
    </row>
    <row r="4502" spans="7:7" x14ac:dyDescent="0.25">
      <c r="G4502" s="9"/>
    </row>
    <row r="4503" spans="7:7" x14ac:dyDescent="0.25">
      <c r="G4503" s="9"/>
    </row>
    <row r="4504" spans="7:7" x14ac:dyDescent="0.25">
      <c r="G4504" s="9"/>
    </row>
    <row r="4505" spans="7:7" x14ac:dyDescent="0.25">
      <c r="G4505" s="9"/>
    </row>
    <row r="4506" spans="7:7" x14ac:dyDescent="0.25">
      <c r="G4506" s="9"/>
    </row>
    <row r="4507" spans="7:7" x14ac:dyDescent="0.25">
      <c r="G4507" s="9"/>
    </row>
    <row r="4508" spans="7:7" x14ac:dyDescent="0.25">
      <c r="G4508" s="9"/>
    </row>
    <row r="4509" spans="7:7" x14ac:dyDescent="0.25">
      <c r="G4509" s="9"/>
    </row>
    <row r="4510" spans="7:7" x14ac:dyDescent="0.25">
      <c r="G4510" s="9"/>
    </row>
    <row r="4511" spans="7:7" x14ac:dyDescent="0.25">
      <c r="G4511" s="9"/>
    </row>
    <row r="4512" spans="7:7" x14ac:dyDescent="0.25">
      <c r="G4512" s="9"/>
    </row>
    <row r="4513" spans="7:7" x14ac:dyDescent="0.25">
      <c r="G4513" s="9"/>
    </row>
    <row r="4514" spans="7:7" x14ac:dyDescent="0.25">
      <c r="G4514" s="9"/>
    </row>
    <row r="4515" spans="7:7" x14ac:dyDescent="0.25">
      <c r="G4515" s="9"/>
    </row>
    <row r="4516" spans="7:7" x14ac:dyDescent="0.25">
      <c r="G4516" s="9"/>
    </row>
    <row r="4517" spans="7:7" x14ac:dyDescent="0.25">
      <c r="G4517" s="9"/>
    </row>
    <row r="4518" spans="7:7" x14ac:dyDescent="0.25">
      <c r="G4518" s="9"/>
    </row>
    <row r="4519" spans="7:7" x14ac:dyDescent="0.25">
      <c r="G4519" s="9"/>
    </row>
    <row r="4520" spans="7:7" x14ac:dyDescent="0.25">
      <c r="G4520" s="9"/>
    </row>
    <row r="4521" spans="7:7" x14ac:dyDescent="0.25">
      <c r="G4521" s="9"/>
    </row>
    <row r="4522" spans="7:7" x14ac:dyDescent="0.25">
      <c r="G4522" s="9"/>
    </row>
    <row r="4523" spans="7:7" x14ac:dyDescent="0.25">
      <c r="G4523" s="9"/>
    </row>
    <row r="4524" spans="7:7" x14ac:dyDescent="0.25">
      <c r="G4524" s="9"/>
    </row>
    <row r="4525" spans="7:7" x14ac:dyDescent="0.25">
      <c r="G4525" s="9"/>
    </row>
    <row r="4526" spans="7:7" x14ac:dyDescent="0.25">
      <c r="G4526" s="9"/>
    </row>
    <row r="4527" spans="7:7" x14ac:dyDescent="0.25">
      <c r="G4527" s="9"/>
    </row>
    <row r="4528" spans="7:7" x14ac:dyDescent="0.25">
      <c r="G4528" s="9"/>
    </row>
    <row r="4529" spans="7:7" x14ac:dyDescent="0.25">
      <c r="G4529" s="9"/>
    </row>
    <row r="4530" spans="7:7" x14ac:dyDescent="0.25">
      <c r="G4530" s="9"/>
    </row>
    <row r="4531" spans="7:7" x14ac:dyDescent="0.25">
      <c r="G4531" s="9"/>
    </row>
    <row r="4532" spans="7:7" x14ac:dyDescent="0.25">
      <c r="G4532" s="9"/>
    </row>
    <row r="4533" spans="7:7" x14ac:dyDescent="0.25">
      <c r="G4533" s="9"/>
    </row>
    <row r="4534" spans="7:7" x14ac:dyDescent="0.25">
      <c r="G4534" s="9"/>
    </row>
    <row r="4535" spans="7:7" x14ac:dyDescent="0.25">
      <c r="G4535" s="9"/>
    </row>
    <row r="4536" spans="7:7" x14ac:dyDescent="0.25">
      <c r="G4536" s="9"/>
    </row>
    <row r="4537" spans="7:7" x14ac:dyDescent="0.25">
      <c r="G4537" s="9"/>
    </row>
    <row r="4538" spans="7:7" x14ac:dyDescent="0.25">
      <c r="G4538" s="9"/>
    </row>
    <row r="4539" spans="7:7" x14ac:dyDescent="0.25">
      <c r="G4539" s="9"/>
    </row>
    <row r="4540" spans="7:7" x14ac:dyDescent="0.25">
      <c r="G4540" s="9"/>
    </row>
    <row r="4541" spans="7:7" x14ac:dyDescent="0.25">
      <c r="G4541" s="9"/>
    </row>
    <row r="4542" spans="7:7" x14ac:dyDescent="0.25">
      <c r="G4542" s="9"/>
    </row>
    <row r="4543" spans="7:7" x14ac:dyDescent="0.25">
      <c r="G4543" s="9"/>
    </row>
    <row r="4544" spans="7:7" x14ac:dyDescent="0.25">
      <c r="G4544" s="9"/>
    </row>
    <row r="4545" spans="7:7" x14ac:dyDescent="0.25">
      <c r="G4545" s="9"/>
    </row>
    <row r="4546" spans="7:7" x14ac:dyDescent="0.25">
      <c r="G4546" s="9"/>
    </row>
    <row r="4547" spans="7:7" x14ac:dyDescent="0.25">
      <c r="G4547" s="9"/>
    </row>
    <row r="4548" spans="7:7" x14ac:dyDescent="0.25">
      <c r="G4548" s="9"/>
    </row>
    <row r="4549" spans="7:7" x14ac:dyDescent="0.25">
      <c r="G4549" s="9"/>
    </row>
    <row r="4550" spans="7:7" x14ac:dyDescent="0.25">
      <c r="G4550" s="9"/>
    </row>
    <row r="4551" spans="7:7" x14ac:dyDescent="0.25">
      <c r="G4551" s="9"/>
    </row>
    <row r="4552" spans="7:7" x14ac:dyDescent="0.25">
      <c r="G4552" s="9"/>
    </row>
    <row r="4553" spans="7:7" x14ac:dyDescent="0.25">
      <c r="G4553" s="9"/>
    </row>
    <row r="4554" spans="7:7" x14ac:dyDescent="0.25">
      <c r="G4554" s="9"/>
    </row>
    <row r="4555" spans="7:7" x14ac:dyDescent="0.25">
      <c r="G4555" s="9"/>
    </row>
    <row r="4556" spans="7:7" x14ac:dyDescent="0.25">
      <c r="G4556" s="9"/>
    </row>
    <row r="4557" spans="7:7" x14ac:dyDescent="0.25">
      <c r="G4557" s="9"/>
    </row>
    <row r="4558" spans="7:7" x14ac:dyDescent="0.25">
      <c r="G4558" s="9"/>
    </row>
    <row r="4559" spans="7:7" x14ac:dyDescent="0.25">
      <c r="G4559" s="9"/>
    </row>
    <row r="4560" spans="7:7" x14ac:dyDescent="0.25">
      <c r="G4560" s="9"/>
    </row>
    <row r="4561" spans="7:7" x14ac:dyDescent="0.25">
      <c r="G4561" s="9"/>
    </row>
    <row r="4562" spans="7:7" x14ac:dyDescent="0.25">
      <c r="G4562" s="9"/>
    </row>
    <row r="4563" spans="7:7" x14ac:dyDescent="0.25">
      <c r="G4563" s="9"/>
    </row>
    <row r="4564" spans="7:7" x14ac:dyDescent="0.25">
      <c r="G4564" s="9"/>
    </row>
    <row r="4565" spans="7:7" x14ac:dyDescent="0.25">
      <c r="G4565" s="9"/>
    </row>
    <row r="4566" spans="7:7" x14ac:dyDescent="0.25">
      <c r="G4566" s="9"/>
    </row>
    <row r="4567" spans="7:7" x14ac:dyDescent="0.25">
      <c r="G4567" s="9"/>
    </row>
    <row r="4568" spans="7:7" x14ac:dyDescent="0.25">
      <c r="G4568" s="9"/>
    </row>
    <row r="4569" spans="7:7" x14ac:dyDescent="0.25">
      <c r="G4569" s="9"/>
    </row>
    <row r="4570" spans="7:7" x14ac:dyDescent="0.25">
      <c r="G4570" s="9"/>
    </row>
    <row r="4571" spans="7:7" x14ac:dyDescent="0.25">
      <c r="G4571" s="9"/>
    </row>
    <row r="4572" spans="7:7" x14ac:dyDescent="0.25">
      <c r="G4572" s="9"/>
    </row>
    <row r="4573" spans="7:7" x14ac:dyDescent="0.25">
      <c r="G4573" s="9"/>
    </row>
    <row r="4574" spans="7:7" x14ac:dyDescent="0.25">
      <c r="G4574" s="9"/>
    </row>
    <row r="4575" spans="7:7" x14ac:dyDescent="0.25">
      <c r="G4575" s="9"/>
    </row>
    <row r="4576" spans="7:7" x14ac:dyDescent="0.25">
      <c r="G4576" s="9"/>
    </row>
    <row r="4577" spans="7:7" x14ac:dyDescent="0.25">
      <c r="G4577" s="9"/>
    </row>
    <row r="4578" spans="7:7" x14ac:dyDescent="0.25">
      <c r="G4578" s="9"/>
    </row>
    <row r="4579" spans="7:7" x14ac:dyDescent="0.25">
      <c r="G4579" s="9"/>
    </row>
    <row r="4580" spans="7:7" x14ac:dyDescent="0.25">
      <c r="G4580" s="9"/>
    </row>
    <row r="4581" spans="7:7" x14ac:dyDescent="0.25">
      <c r="G4581" s="9"/>
    </row>
    <row r="4582" spans="7:7" x14ac:dyDescent="0.25">
      <c r="G4582" s="9"/>
    </row>
    <row r="4583" spans="7:7" x14ac:dyDescent="0.25">
      <c r="G4583" s="9"/>
    </row>
    <row r="4584" spans="7:7" x14ac:dyDescent="0.25">
      <c r="G4584" s="9"/>
    </row>
    <row r="4585" spans="7:7" x14ac:dyDescent="0.25">
      <c r="G4585" s="9"/>
    </row>
    <row r="4586" spans="7:7" x14ac:dyDescent="0.25">
      <c r="G4586" s="9"/>
    </row>
    <row r="4587" spans="7:7" x14ac:dyDescent="0.25">
      <c r="G4587" s="9"/>
    </row>
    <row r="4588" spans="7:7" x14ac:dyDescent="0.25">
      <c r="G4588" s="9"/>
    </row>
    <row r="4589" spans="7:7" x14ac:dyDescent="0.25">
      <c r="G4589" s="9"/>
    </row>
    <row r="4590" spans="7:7" x14ac:dyDescent="0.25">
      <c r="G4590" s="9"/>
    </row>
    <row r="4591" spans="7:7" x14ac:dyDescent="0.25">
      <c r="G4591" s="9"/>
    </row>
    <row r="4592" spans="7:7" x14ac:dyDescent="0.25">
      <c r="G4592" s="9"/>
    </row>
    <row r="4593" spans="7:7" x14ac:dyDescent="0.25">
      <c r="G4593" s="9"/>
    </row>
    <row r="4594" spans="7:7" x14ac:dyDescent="0.25">
      <c r="G4594" s="9"/>
    </row>
    <row r="4595" spans="7:7" x14ac:dyDescent="0.25">
      <c r="G4595" s="9"/>
    </row>
    <row r="4596" spans="7:7" x14ac:dyDescent="0.25">
      <c r="G4596" s="9"/>
    </row>
    <row r="4597" spans="7:7" x14ac:dyDescent="0.25">
      <c r="G4597" s="9"/>
    </row>
    <row r="4598" spans="7:7" x14ac:dyDescent="0.25">
      <c r="G4598" s="9"/>
    </row>
    <row r="4599" spans="7:7" x14ac:dyDescent="0.25">
      <c r="G4599" s="9"/>
    </row>
    <row r="4600" spans="7:7" x14ac:dyDescent="0.25">
      <c r="G4600" s="9"/>
    </row>
    <row r="4601" spans="7:7" x14ac:dyDescent="0.25">
      <c r="G4601" s="9"/>
    </row>
    <row r="4602" spans="7:7" x14ac:dyDescent="0.25">
      <c r="G4602" s="9"/>
    </row>
    <row r="4603" spans="7:7" x14ac:dyDescent="0.25">
      <c r="G4603" s="9"/>
    </row>
    <row r="4604" spans="7:7" x14ac:dyDescent="0.25">
      <c r="G4604" s="9"/>
    </row>
    <row r="4605" spans="7:7" x14ac:dyDescent="0.25">
      <c r="G4605" s="9"/>
    </row>
    <row r="4606" spans="7:7" x14ac:dyDescent="0.25">
      <c r="G4606" s="9"/>
    </row>
    <row r="4607" spans="7:7" x14ac:dyDescent="0.25">
      <c r="G4607" s="9"/>
    </row>
    <row r="4608" spans="7:7" x14ac:dyDescent="0.25">
      <c r="G4608" s="9"/>
    </row>
    <row r="4609" spans="7:7" x14ac:dyDescent="0.25">
      <c r="G4609" s="9"/>
    </row>
    <row r="4610" spans="7:7" x14ac:dyDescent="0.25">
      <c r="G4610" s="9"/>
    </row>
    <row r="4611" spans="7:7" x14ac:dyDescent="0.25">
      <c r="G4611" s="9"/>
    </row>
    <row r="4612" spans="7:7" x14ac:dyDescent="0.25">
      <c r="G4612" s="9"/>
    </row>
    <row r="4613" spans="7:7" x14ac:dyDescent="0.25">
      <c r="G4613" s="9"/>
    </row>
    <row r="4614" spans="7:7" x14ac:dyDescent="0.25">
      <c r="G4614" s="9"/>
    </row>
    <row r="4615" spans="7:7" x14ac:dyDescent="0.25">
      <c r="G4615" s="9"/>
    </row>
    <row r="4616" spans="7:7" x14ac:dyDescent="0.25">
      <c r="G4616" s="9"/>
    </row>
    <row r="4617" spans="7:7" x14ac:dyDescent="0.25">
      <c r="G4617" s="9"/>
    </row>
    <row r="4618" spans="7:7" x14ac:dyDescent="0.25">
      <c r="G4618" s="9"/>
    </row>
    <row r="4619" spans="7:7" x14ac:dyDescent="0.25">
      <c r="G4619" s="9"/>
    </row>
    <row r="4620" spans="7:7" x14ac:dyDescent="0.25">
      <c r="G4620" s="9"/>
    </row>
    <row r="4621" spans="7:7" x14ac:dyDescent="0.25">
      <c r="G4621" s="9"/>
    </row>
    <row r="4622" spans="7:7" x14ac:dyDescent="0.25">
      <c r="G4622" s="9"/>
    </row>
    <row r="4623" spans="7:7" x14ac:dyDescent="0.25">
      <c r="G4623" s="9"/>
    </row>
    <row r="4624" spans="7:7" x14ac:dyDescent="0.25">
      <c r="G4624" s="9"/>
    </row>
    <row r="4625" spans="7:7" x14ac:dyDescent="0.25">
      <c r="G4625" s="9"/>
    </row>
    <row r="4626" spans="7:7" x14ac:dyDescent="0.25">
      <c r="G4626" s="9"/>
    </row>
    <row r="4627" spans="7:7" x14ac:dyDescent="0.25">
      <c r="G4627" s="9"/>
    </row>
    <row r="4628" spans="7:7" x14ac:dyDescent="0.25">
      <c r="G4628" s="9"/>
    </row>
    <row r="4629" spans="7:7" x14ac:dyDescent="0.25">
      <c r="G4629" s="9"/>
    </row>
    <row r="4630" spans="7:7" x14ac:dyDescent="0.25">
      <c r="G4630" s="9"/>
    </row>
    <row r="4631" spans="7:7" x14ac:dyDescent="0.25">
      <c r="G4631" s="9"/>
    </row>
    <row r="4632" spans="7:7" x14ac:dyDescent="0.25">
      <c r="G4632" s="9"/>
    </row>
    <row r="4633" spans="7:7" x14ac:dyDescent="0.25">
      <c r="G4633" s="9"/>
    </row>
    <row r="4634" spans="7:7" x14ac:dyDescent="0.25">
      <c r="G4634" s="9"/>
    </row>
    <row r="4635" spans="7:7" x14ac:dyDescent="0.25">
      <c r="G4635" s="9"/>
    </row>
    <row r="4636" spans="7:7" x14ac:dyDescent="0.25">
      <c r="G4636" s="9"/>
    </row>
    <row r="4637" spans="7:7" x14ac:dyDescent="0.25">
      <c r="G4637" s="9"/>
    </row>
    <row r="4638" spans="7:7" x14ac:dyDescent="0.25">
      <c r="G4638" s="9"/>
    </row>
    <row r="4639" spans="7:7" x14ac:dyDescent="0.25">
      <c r="G4639" s="9"/>
    </row>
    <row r="4640" spans="7:7" x14ac:dyDescent="0.25">
      <c r="G4640" s="9"/>
    </row>
    <row r="4641" spans="7:7" x14ac:dyDescent="0.25">
      <c r="G4641" s="9"/>
    </row>
    <row r="4642" spans="7:7" x14ac:dyDescent="0.25">
      <c r="G4642" s="9"/>
    </row>
    <row r="4643" spans="7:7" x14ac:dyDescent="0.25">
      <c r="G4643" s="9"/>
    </row>
    <row r="4644" spans="7:7" x14ac:dyDescent="0.25">
      <c r="G4644" s="9"/>
    </row>
    <row r="4645" spans="7:7" x14ac:dyDescent="0.25">
      <c r="G4645" s="9"/>
    </row>
    <row r="4646" spans="7:7" x14ac:dyDescent="0.25">
      <c r="G4646" s="9"/>
    </row>
    <row r="4647" spans="7:7" x14ac:dyDescent="0.25">
      <c r="G4647" s="9"/>
    </row>
    <row r="4648" spans="7:7" x14ac:dyDescent="0.25">
      <c r="G4648" s="9"/>
    </row>
    <row r="4649" spans="7:7" x14ac:dyDescent="0.25">
      <c r="G4649" s="9"/>
    </row>
    <row r="4650" spans="7:7" x14ac:dyDescent="0.25">
      <c r="G4650" s="9"/>
    </row>
    <row r="4651" spans="7:7" x14ac:dyDescent="0.25">
      <c r="G4651" s="9"/>
    </row>
    <row r="4652" spans="7:7" x14ac:dyDescent="0.25">
      <c r="G4652" s="9"/>
    </row>
    <row r="4653" spans="7:7" x14ac:dyDescent="0.25">
      <c r="G4653" s="9"/>
    </row>
    <row r="4654" spans="7:7" x14ac:dyDescent="0.25">
      <c r="G4654" s="9"/>
    </row>
    <row r="4655" spans="7:7" x14ac:dyDescent="0.25">
      <c r="G4655" s="9"/>
    </row>
    <row r="4656" spans="7:7" x14ac:dyDescent="0.25">
      <c r="G4656" s="9"/>
    </row>
    <row r="4657" spans="7:7" x14ac:dyDescent="0.25">
      <c r="G4657" s="9"/>
    </row>
    <row r="4658" spans="7:7" x14ac:dyDescent="0.25">
      <c r="G4658" s="9"/>
    </row>
    <row r="4659" spans="7:7" x14ac:dyDescent="0.25">
      <c r="G4659" s="9"/>
    </row>
    <row r="4660" spans="7:7" x14ac:dyDescent="0.25">
      <c r="G4660" s="9"/>
    </row>
    <row r="4661" spans="7:7" x14ac:dyDescent="0.25">
      <c r="G4661" s="9"/>
    </row>
    <row r="4662" spans="7:7" x14ac:dyDescent="0.25">
      <c r="G4662" s="9"/>
    </row>
    <row r="4663" spans="7:7" x14ac:dyDescent="0.25">
      <c r="G4663" s="9"/>
    </row>
    <row r="4664" spans="7:7" x14ac:dyDescent="0.25">
      <c r="G4664" s="9"/>
    </row>
    <row r="4665" spans="7:7" x14ac:dyDescent="0.25">
      <c r="G4665" s="9"/>
    </row>
    <row r="4666" spans="7:7" x14ac:dyDescent="0.25">
      <c r="G4666" s="9"/>
    </row>
    <row r="4667" spans="7:7" x14ac:dyDescent="0.25">
      <c r="G4667" s="9"/>
    </row>
    <row r="4668" spans="7:7" x14ac:dyDescent="0.25">
      <c r="G4668" s="9"/>
    </row>
    <row r="4669" spans="7:7" x14ac:dyDescent="0.25">
      <c r="G4669" s="9"/>
    </row>
    <row r="4670" spans="7:7" x14ac:dyDescent="0.25">
      <c r="G4670" s="9"/>
    </row>
    <row r="4671" spans="7:7" x14ac:dyDescent="0.25">
      <c r="G4671" s="9"/>
    </row>
    <row r="4672" spans="7:7" x14ac:dyDescent="0.25">
      <c r="G4672" s="9"/>
    </row>
    <row r="4673" spans="7:7" x14ac:dyDescent="0.25">
      <c r="G4673" s="9"/>
    </row>
    <row r="4674" spans="7:7" x14ac:dyDescent="0.25">
      <c r="G4674" s="9"/>
    </row>
    <row r="4675" spans="7:7" x14ac:dyDescent="0.25">
      <c r="G4675" s="9"/>
    </row>
    <row r="4676" spans="7:7" x14ac:dyDescent="0.25">
      <c r="G4676" s="9"/>
    </row>
    <row r="4677" spans="7:7" x14ac:dyDescent="0.25">
      <c r="G4677" s="9"/>
    </row>
    <row r="4678" spans="7:7" x14ac:dyDescent="0.25">
      <c r="G4678" s="9"/>
    </row>
    <row r="4679" spans="7:7" x14ac:dyDescent="0.25">
      <c r="G4679" s="9"/>
    </row>
    <row r="4680" spans="7:7" x14ac:dyDescent="0.25">
      <c r="G4680" s="9"/>
    </row>
    <row r="4681" spans="7:7" x14ac:dyDescent="0.25">
      <c r="G4681" s="9"/>
    </row>
    <row r="4682" spans="7:7" x14ac:dyDescent="0.25">
      <c r="G4682" s="9"/>
    </row>
    <row r="4683" spans="7:7" x14ac:dyDescent="0.25">
      <c r="G4683" s="9"/>
    </row>
    <row r="4684" spans="7:7" x14ac:dyDescent="0.25">
      <c r="G4684" s="9"/>
    </row>
    <row r="4685" spans="7:7" x14ac:dyDescent="0.25">
      <c r="G4685" s="9"/>
    </row>
    <row r="4686" spans="7:7" x14ac:dyDescent="0.25">
      <c r="G4686" s="9"/>
    </row>
    <row r="4687" spans="7:7" x14ac:dyDescent="0.25">
      <c r="G4687" s="9"/>
    </row>
    <row r="4688" spans="7:7" x14ac:dyDescent="0.25">
      <c r="G4688" s="9"/>
    </row>
    <row r="4689" spans="7:7" x14ac:dyDescent="0.25">
      <c r="G4689" s="9"/>
    </row>
    <row r="4690" spans="7:7" x14ac:dyDescent="0.25">
      <c r="G4690" s="9"/>
    </row>
    <row r="4691" spans="7:7" x14ac:dyDescent="0.25">
      <c r="G4691" s="9"/>
    </row>
    <row r="4692" spans="7:7" x14ac:dyDescent="0.25">
      <c r="G4692" s="9"/>
    </row>
    <row r="4693" spans="7:7" x14ac:dyDescent="0.25">
      <c r="G4693" s="9"/>
    </row>
    <row r="4694" spans="7:7" x14ac:dyDescent="0.25">
      <c r="G4694" s="9"/>
    </row>
    <row r="4695" spans="7:7" x14ac:dyDescent="0.25">
      <c r="G4695" s="9"/>
    </row>
    <row r="4696" spans="7:7" x14ac:dyDescent="0.25">
      <c r="G4696" s="9"/>
    </row>
    <row r="4697" spans="7:7" x14ac:dyDescent="0.25">
      <c r="G4697" s="9"/>
    </row>
    <row r="4698" spans="7:7" x14ac:dyDescent="0.25">
      <c r="G4698" s="9"/>
    </row>
    <row r="4699" spans="7:7" x14ac:dyDescent="0.25">
      <c r="G4699" s="9"/>
    </row>
    <row r="4700" spans="7:7" x14ac:dyDescent="0.25">
      <c r="G4700" s="9"/>
    </row>
    <row r="4701" spans="7:7" x14ac:dyDescent="0.25">
      <c r="G4701" s="9"/>
    </row>
    <row r="4702" spans="7:7" x14ac:dyDescent="0.25">
      <c r="G4702" s="9"/>
    </row>
    <row r="4703" spans="7:7" x14ac:dyDescent="0.25">
      <c r="G4703" s="9"/>
    </row>
    <row r="4704" spans="7:7" x14ac:dyDescent="0.25">
      <c r="G4704" s="9"/>
    </row>
    <row r="4705" spans="7:7" x14ac:dyDescent="0.25">
      <c r="G4705" s="9"/>
    </row>
    <row r="4706" spans="7:7" x14ac:dyDescent="0.25">
      <c r="G4706" s="9"/>
    </row>
    <row r="4707" spans="7:7" x14ac:dyDescent="0.25">
      <c r="G4707" s="9"/>
    </row>
    <row r="4708" spans="7:7" x14ac:dyDescent="0.25">
      <c r="G4708" s="9"/>
    </row>
    <row r="4709" spans="7:7" x14ac:dyDescent="0.25">
      <c r="G4709" s="9"/>
    </row>
    <row r="4710" spans="7:7" x14ac:dyDescent="0.25">
      <c r="G4710" s="9"/>
    </row>
    <row r="4711" spans="7:7" x14ac:dyDescent="0.25">
      <c r="G4711" s="9"/>
    </row>
    <row r="4712" spans="7:7" x14ac:dyDescent="0.25">
      <c r="G4712" s="9"/>
    </row>
    <row r="4713" spans="7:7" x14ac:dyDescent="0.25">
      <c r="G4713" s="9"/>
    </row>
    <row r="4714" spans="7:7" x14ac:dyDescent="0.25">
      <c r="G4714" s="9"/>
    </row>
    <row r="4715" spans="7:7" x14ac:dyDescent="0.25">
      <c r="G4715" s="9"/>
    </row>
    <row r="4716" spans="7:7" x14ac:dyDescent="0.25">
      <c r="G4716" s="9"/>
    </row>
    <row r="4717" spans="7:7" x14ac:dyDescent="0.25">
      <c r="G4717" s="9"/>
    </row>
    <row r="4718" spans="7:7" x14ac:dyDescent="0.25">
      <c r="G4718" s="9"/>
    </row>
    <row r="4719" spans="7:7" x14ac:dyDescent="0.25">
      <c r="G4719" s="9"/>
    </row>
    <row r="4720" spans="7:7" x14ac:dyDescent="0.25">
      <c r="G4720" s="9"/>
    </row>
    <row r="4721" spans="7:7" x14ac:dyDescent="0.25">
      <c r="G4721" s="9"/>
    </row>
    <row r="4722" spans="7:7" x14ac:dyDescent="0.25">
      <c r="G4722" s="9"/>
    </row>
    <row r="4723" spans="7:7" x14ac:dyDescent="0.25">
      <c r="G4723" s="9"/>
    </row>
    <row r="4724" spans="7:7" x14ac:dyDescent="0.25">
      <c r="G4724" s="9"/>
    </row>
    <row r="4725" spans="7:7" x14ac:dyDescent="0.25">
      <c r="G4725" s="9"/>
    </row>
    <row r="4726" spans="7:7" x14ac:dyDescent="0.25">
      <c r="G4726" s="9"/>
    </row>
    <row r="4727" spans="7:7" x14ac:dyDescent="0.25">
      <c r="G4727" s="9"/>
    </row>
    <row r="4728" spans="7:7" x14ac:dyDescent="0.25">
      <c r="G4728" s="9"/>
    </row>
    <row r="4729" spans="7:7" x14ac:dyDescent="0.25">
      <c r="G4729" s="9"/>
    </row>
    <row r="4730" spans="7:7" x14ac:dyDescent="0.25">
      <c r="G4730" s="9"/>
    </row>
    <row r="4731" spans="7:7" x14ac:dyDescent="0.25">
      <c r="G4731" s="9"/>
    </row>
    <row r="4732" spans="7:7" x14ac:dyDescent="0.25">
      <c r="G4732" s="9"/>
    </row>
    <row r="4733" spans="7:7" x14ac:dyDescent="0.25">
      <c r="G4733" s="9"/>
    </row>
    <row r="4734" spans="7:7" x14ac:dyDescent="0.25">
      <c r="G4734" s="9"/>
    </row>
    <row r="4735" spans="7:7" x14ac:dyDescent="0.25">
      <c r="G4735" s="9"/>
    </row>
    <row r="4736" spans="7:7" x14ac:dyDescent="0.25">
      <c r="G4736" s="9"/>
    </row>
    <row r="4737" spans="7:7" x14ac:dyDescent="0.25">
      <c r="G4737" s="9"/>
    </row>
    <row r="4738" spans="7:7" x14ac:dyDescent="0.25">
      <c r="G4738" s="9"/>
    </row>
    <row r="4739" spans="7:7" x14ac:dyDescent="0.25">
      <c r="G4739" s="9"/>
    </row>
    <row r="4740" spans="7:7" x14ac:dyDescent="0.25">
      <c r="G4740" s="9"/>
    </row>
    <row r="4741" spans="7:7" x14ac:dyDescent="0.25">
      <c r="G4741" s="9"/>
    </row>
    <row r="4742" spans="7:7" x14ac:dyDescent="0.25">
      <c r="G4742" s="9"/>
    </row>
    <row r="4743" spans="7:7" x14ac:dyDescent="0.25">
      <c r="G4743" s="9"/>
    </row>
    <row r="4744" spans="7:7" x14ac:dyDescent="0.25">
      <c r="G4744" s="9"/>
    </row>
    <row r="4745" spans="7:7" x14ac:dyDescent="0.25">
      <c r="G4745" s="9"/>
    </row>
    <row r="4746" spans="7:7" x14ac:dyDescent="0.25">
      <c r="G4746" s="9"/>
    </row>
    <row r="4747" spans="7:7" x14ac:dyDescent="0.25">
      <c r="G4747" s="9"/>
    </row>
    <row r="4748" spans="7:7" x14ac:dyDescent="0.25">
      <c r="G4748" s="9"/>
    </row>
    <row r="4749" spans="7:7" x14ac:dyDescent="0.25">
      <c r="G4749" s="9"/>
    </row>
    <row r="4750" spans="7:7" x14ac:dyDescent="0.25">
      <c r="G4750" s="9"/>
    </row>
    <row r="4751" spans="7:7" x14ac:dyDescent="0.25">
      <c r="G4751" s="9"/>
    </row>
    <row r="4752" spans="7:7" x14ac:dyDescent="0.25">
      <c r="G4752" s="9"/>
    </row>
    <row r="4753" spans="7:7" x14ac:dyDescent="0.25">
      <c r="G4753" s="9"/>
    </row>
    <row r="4754" spans="7:7" x14ac:dyDescent="0.25">
      <c r="G4754" s="9"/>
    </row>
    <row r="4755" spans="7:7" x14ac:dyDescent="0.25">
      <c r="G4755" s="9"/>
    </row>
    <row r="4756" spans="7:7" x14ac:dyDescent="0.25">
      <c r="G4756" s="9"/>
    </row>
    <row r="4757" spans="7:7" x14ac:dyDescent="0.25">
      <c r="G4757" s="9"/>
    </row>
    <row r="4758" spans="7:7" x14ac:dyDescent="0.25">
      <c r="G4758" s="9"/>
    </row>
    <row r="4759" spans="7:7" x14ac:dyDescent="0.25">
      <c r="G4759" s="9"/>
    </row>
    <row r="4760" spans="7:7" x14ac:dyDescent="0.25">
      <c r="G4760" s="9"/>
    </row>
    <row r="4761" spans="7:7" x14ac:dyDescent="0.25">
      <c r="G4761" s="9"/>
    </row>
    <row r="4762" spans="7:7" x14ac:dyDescent="0.25">
      <c r="G4762" s="9"/>
    </row>
    <row r="4763" spans="7:7" x14ac:dyDescent="0.25">
      <c r="G4763" s="9"/>
    </row>
    <row r="4764" spans="7:7" x14ac:dyDescent="0.25">
      <c r="G4764" s="9"/>
    </row>
    <row r="4765" spans="7:7" x14ac:dyDescent="0.25">
      <c r="G4765" s="9"/>
    </row>
    <row r="4766" spans="7:7" x14ac:dyDescent="0.25">
      <c r="G4766" s="9"/>
    </row>
    <row r="4767" spans="7:7" x14ac:dyDescent="0.25">
      <c r="G4767" s="9"/>
    </row>
    <row r="4768" spans="7:7" x14ac:dyDescent="0.25">
      <c r="G4768" s="9"/>
    </row>
    <row r="4769" spans="7:7" x14ac:dyDescent="0.25">
      <c r="G4769" s="9"/>
    </row>
    <row r="4770" spans="7:7" x14ac:dyDescent="0.25">
      <c r="G4770" s="9"/>
    </row>
    <row r="4771" spans="7:7" x14ac:dyDescent="0.25">
      <c r="G4771" s="9"/>
    </row>
    <row r="4772" spans="7:7" x14ac:dyDescent="0.25">
      <c r="G4772" s="9"/>
    </row>
    <row r="4773" spans="7:7" x14ac:dyDescent="0.25">
      <c r="G4773" s="9"/>
    </row>
    <row r="4774" spans="7:7" x14ac:dyDescent="0.25">
      <c r="G4774" s="9"/>
    </row>
    <row r="4775" spans="7:7" x14ac:dyDescent="0.25">
      <c r="G4775" s="9"/>
    </row>
    <row r="4776" spans="7:7" x14ac:dyDescent="0.25">
      <c r="G4776" s="9"/>
    </row>
    <row r="4777" spans="7:7" x14ac:dyDescent="0.25">
      <c r="G4777" s="9"/>
    </row>
    <row r="4778" spans="7:7" x14ac:dyDescent="0.25">
      <c r="G4778" s="9"/>
    </row>
    <row r="4779" spans="7:7" x14ac:dyDescent="0.25">
      <c r="G4779" s="9"/>
    </row>
    <row r="4780" spans="7:7" x14ac:dyDescent="0.25">
      <c r="G4780" s="9"/>
    </row>
    <row r="4781" spans="7:7" x14ac:dyDescent="0.25">
      <c r="G4781" s="9"/>
    </row>
    <row r="4782" spans="7:7" x14ac:dyDescent="0.25">
      <c r="G4782" s="9"/>
    </row>
    <row r="4783" spans="7:7" x14ac:dyDescent="0.25">
      <c r="G4783" s="9"/>
    </row>
    <row r="4784" spans="7:7" x14ac:dyDescent="0.25">
      <c r="G4784" s="9"/>
    </row>
    <row r="4785" spans="7:7" x14ac:dyDescent="0.25">
      <c r="G4785" s="9"/>
    </row>
    <row r="4786" spans="7:7" x14ac:dyDescent="0.25">
      <c r="G4786" s="9"/>
    </row>
    <row r="4787" spans="7:7" x14ac:dyDescent="0.25">
      <c r="G4787" s="9"/>
    </row>
    <row r="4788" spans="7:7" x14ac:dyDescent="0.25">
      <c r="G4788" s="9"/>
    </row>
    <row r="4789" spans="7:7" x14ac:dyDescent="0.25">
      <c r="G4789" s="9"/>
    </row>
    <row r="4790" spans="7:7" x14ac:dyDescent="0.25">
      <c r="G4790" s="9"/>
    </row>
    <row r="4791" spans="7:7" x14ac:dyDescent="0.25">
      <c r="G4791" s="9"/>
    </row>
    <row r="4792" spans="7:7" x14ac:dyDescent="0.25">
      <c r="G4792" s="9"/>
    </row>
    <row r="4793" spans="7:7" x14ac:dyDescent="0.25">
      <c r="G4793" s="9"/>
    </row>
    <row r="4794" spans="7:7" x14ac:dyDescent="0.25">
      <c r="G4794" s="9"/>
    </row>
    <row r="4795" spans="7:7" x14ac:dyDescent="0.25">
      <c r="G4795" s="9"/>
    </row>
    <row r="4796" spans="7:7" x14ac:dyDescent="0.25">
      <c r="G4796" s="9"/>
    </row>
    <row r="4797" spans="7:7" x14ac:dyDescent="0.25">
      <c r="G4797" s="9"/>
    </row>
    <row r="4798" spans="7:7" x14ac:dyDescent="0.25">
      <c r="G4798" s="9"/>
    </row>
    <row r="4799" spans="7:7" x14ac:dyDescent="0.25">
      <c r="G4799" s="9"/>
    </row>
    <row r="4800" spans="7:7" x14ac:dyDescent="0.25">
      <c r="G4800" s="9"/>
    </row>
    <row r="4801" spans="7:7" x14ac:dyDescent="0.25">
      <c r="G4801" s="9"/>
    </row>
    <row r="4802" spans="7:7" x14ac:dyDescent="0.25">
      <c r="G4802" s="9"/>
    </row>
    <row r="4803" spans="7:7" x14ac:dyDescent="0.25">
      <c r="G4803" s="9"/>
    </row>
    <row r="4804" spans="7:7" x14ac:dyDescent="0.25">
      <c r="G4804" s="9"/>
    </row>
    <row r="4805" spans="7:7" x14ac:dyDescent="0.25">
      <c r="G4805" s="9"/>
    </row>
    <row r="4806" spans="7:7" x14ac:dyDescent="0.25">
      <c r="G4806" s="9"/>
    </row>
    <row r="4807" spans="7:7" x14ac:dyDescent="0.25">
      <c r="G4807" s="9"/>
    </row>
    <row r="4808" spans="7:7" x14ac:dyDescent="0.25">
      <c r="G4808" s="9"/>
    </row>
    <row r="4809" spans="7:7" x14ac:dyDescent="0.25">
      <c r="G4809" s="9"/>
    </row>
    <row r="4810" spans="7:7" x14ac:dyDescent="0.25">
      <c r="G4810" s="9"/>
    </row>
    <row r="4811" spans="7:7" x14ac:dyDescent="0.25">
      <c r="G4811" s="9"/>
    </row>
    <row r="4812" spans="7:7" x14ac:dyDescent="0.25">
      <c r="G4812" s="9"/>
    </row>
    <row r="4813" spans="7:7" x14ac:dyDescent="0.25">
      <c r="G4813" s="9"/>
    </row>
    <row r="4814" spans="7:7" x14ac:dyDescent="0.25">
      <c r="G4814" s="9"/>
    </row>
    <row r="4815" spans="7:7" x14ac:dyDescent="0.25">
      <c r="G4815" s="9"/>
    </row>
    <row r="4816" spans="7:7" x14ac:dyDescent="0.25">
      <c r="G4816" s="9"/>
    </row>
    <row r="4817" spans="7:7" x14ac:dyDescent="0.25">
      <c r="G4817" s="9"/>
    </row>
    <row r="4818" spans="7:7" x14ac:dyDescent="0.25">
      <c r="G4818" s="9"/>
    </row>
    <row r="4819" spans="7:7" x14ac:dyDescent="0.25">
      <c r="G4819" s="9"/>
    </row>
    <row r="4820" spans="7:7" x14ac:dyDescent="0.25">
      <c r="G4820" s="9"/>
    </row>
    <row r="4821" spans="7:7" x14ac:dyDescent="0.25">
      <c r="G4821" s="9"/>
    </row>
    <row r="4822" spans="7:7" x14ac:dyDescent="0.25">
      <c r="G4822" s="9"/>
    </row>
    <row r="4823" spans="7:7" x14ac:dyDescent="0.25">
      <c r="G4823" s="9"/>
    </row>
    <row r="4824" spans="7:7" x14ac:dyDescent="0.25">
      <c r="G4824" s="9"/>
    </row>
    <row r="4825" spans="7:7" x14ac:dyDescent="0.25">
      <c r="G4825" s="9"/>
    </row>
    <row r="4826" spans="7:7" x14ac:dyDescent="0.25">
      <c r="G4826" s="9"/>
    </row>
    <row r="4827" spans="7:7" x14ac:dyDescent="0.25">
      <c r="G4827" s="9"/>
    </row>
    <row r="4828" spans="7:7" x14ac:dyDescent="0.25">
      <c r="G4828" s="9"/>
    </row>
    <row r="4829" spans="7:7" x14ac:dyDescent="0.25">
      <c r="G4829" s="9"/>
    </row>
    <row r="4830" spans="7:7" x14ac:dyDescent="0.25">
      <c r="G4830" s="9"/>
    </row>
    <row r="4831" spans="7:7" x14ac:dyDescent="0.25">
      <c r="G4831" s="9"/>
    </row>
    <row r="4832" spans="7:7" x14ac:dyDescent="0.25">
      <c r="G4832" s="9"/>
    </row>
    <row r="4833" spans="7:7" x14ac:dyDescent="0.25">
      <c r="G4833" s="9"/>
    </row>
    <row r="4834" spans="7:7" x14ac:dyDescent="0.25">
      <c r="G4834" s="9"/>
    </row>
    <row r="4835" spans="7:7" x14ac:dyDescent="0.25">
      <c r="G4835" s="9"/>
    </row>
    <row r="4836" spans="7:7" x14ac:dyDescent="0.25">
      <c r="G4836" s="9"/>
    </row>
    <row r="4837" spans="7:7" x14ac:dyDescent="0.25">
      <c r="G4837" s="9"/>
    </row>
    <row r="4838" spans="7:7" x14ac:dyDescent="0.25">
      <c r="G4838" s="9"/>
    </row>
    <row r="4839" spans="7:7" x14ac:dyDescent="0.25">
      <c r="G4839" s="9"/>
    </row>
    <row r="4840" spans="7:7" x14ac:dyDescent="0.25">
      <c r="G4840" s="9"/>
    </row>
    <row r="4841" spans="7:7" x14ac:dyDescent="0.25">
      <c r="G4841" s="9"/>
    </row>
    <row r="4842" spans="7:7" x14ac:dyDescent="0.25">
      <c r="G4842" s="9"/>
    </row>
    <row r="4843" spans="7:7" x14ac:dyDescent="0.25">
      <c r="G4843" s="9"/>
    </row>
    <row r="4844" spans="7:7" x14ac:dyDescent="0.25">
      <c r="G4844" s="9"/>
    </row>
    <row r="4845" spans="7:7" x14ac:dyDescent="0.25">
      <c r="G4845" s="9"/>
    </row>
    <row r="4846" spans="7:7" x14ac:dyDescent="0.25">
      <c r="G4846" s="9"/>
    </row>
    <row r="4847" spans="7:7" x14ac:dyDescent="0.25">
      <c r="G4847" s="9"/>
    </row>
    <row r="4848" spans="7:7" x14ac:dyDescent="0.25">
      <c r="G4848" s="9"/>
    </row>
    <row r="4849" spans="7:7" x14ac:dyDescent="0.25">
      <c r="G4849" s="9"/>
    </row>
    <row r="4850" spans="7:7" x14ac:dyDescent="0.25">
      <c r="G4850" s="9"/>
    </row>
    <row r="4851" spans="7:7" x14ac:dyDescent="0.25">
      <c r="G4851" s="9"/>
    </row>
    <row r="4852" spans="7:7" x14ac:dyDescent="0.25">
      <c r="G4852" s="9"/>
    </row>
    <row r="4853" spans="7:7" x14ac:dyDescent="0.25">
      <c r="G4853" s="9"/>
    </row>
    <row r="4854" spans="7:7" x14ac:dyDescent="0.25">
      <c r="G4854" s="9"/>
    </row>
    <row r="4855" spans="7:7" x14ac:dyDescent="0.25">
      <c r="G4855" s="9"/>
    </row>
    <row r="4856" spans="7:7" x14ac:dyDescent="0.25">
      <c r="G4856" s="9"/>
    </row>
    <row r="4857" spans="7:7" x14ac:dyDescent="0.25">
      <c r="G4857" s="9"/>
    </row>
    <row r="4858" spans="7:7" x14ac:dyDescent="0.25">
      <c r="G4858" s="9"/>
    </row>
    <row r="4859" spans="7:7" x14ac:dyDescent="0.25">
      <c r="G4859" s="9"/>
    </row>
    <row r="4860" spans="7:7" x14ac:dyDescent="0.25">
      <c r="G4860" s="9"/>
    </row>
    <row r="4861" spans="7:7" x14ac:dyDescent="0.25">
      <c r="G4861" s="9"/>
    </row>
    <row r="4862" spans="7:7" x14ac:dyDescent="0.25">
      <c r="G4862" s="9"/>
    </row>
    <row r="4863" spans="7:7" x14ac:dyDescent="0.25">
      <c r="G4863" s="9"/>
    </row>
    <row r="4864" spans="7:7" x14ac:dyDescent="0.25">
      <c r="G4864" s="9"/>
    </row>
    <row r="4865" spans="7:7" x14ac:dyDescent="0.25">
      <c r="G4865" s="9"/>
    </row>
    <row r="4866" spans="7:7" x14ac:dyDescent="0.25">
      <c r="G4866" s="9"/>
    </row>
    <row r="4867" spans="7:7" x14ac:dyDescent="0.25">
      <c r="G4867" s="9"/>
    </row>
    <row r="4868" spans="7:7" x14ac:dyDescent="0.25">
      <c r="G4868" s="9"/>
    </row>
    <row r="4869" spans="7:7" x14ac:dyDescent="0.25">
      <c r="G4869" s="9"/>
    </row>
    <row r="4870" spans="7:7" x14ac:dyDescent="0.25">
      <c r="G4870" s="9"/>
    </row>
    <row r="4871" spans="7:7" x14ac:dyDescent="0.25">
      <c r="G4871" s="9"/>
    </row>
    <row r="4872" spans="7:7" x14ac:dyDescent="0.25">
      <c r="G4872" s="9"/>
    </row>
    <row r="4873" spans="7:7" x14ac:dyDescent="0.25">
      <c r="G4873" s="9"/>
    </row>
    <row r="4874" spans="7:7" x14ac:dyDescent="0.25">
      <c r="G4874" s="9"/>
    </row>
    <row r="4875" spans="7:7" x14ac:dyDescent="0.25">
      <c r="G4875" s="9"/>
    </row>
    <row r="4876" spans="7:7" x14ac:dyDescent="0.25">
      <c r="G4876" s="9"/>
    </row>
    <row r="4877" spans="7:7" x14ac:dyDescent="0.25">
      <c r="G4877" s="9"/>
    </row>
    <row r="4878" spans="7:7" x14ac:dyDescent="0.25">
      <c r="G4878" s="9"/>
    </row>
    <row r="4879" spans="7:7" x14ac:dyDescent="0.25">
      <c r="G4879" s="9"/>
    </row>
    <row r="4880" spans="7:7" x14ac:dyDescent="0.25">
      <c r="G4880" s="9"/>
    </row>
    <row r="4881" spans="7:7" x14ac:dyDescent="0.25">
      <c r="G4881" s="9"/>
    </row>
    <row r="4882" spans="7:7" x14ac:dyDescent="0.25">
      <c r="G4882" s="9"/>
    </row>
    <row r="4883" spans="7:7" x14ac:dyDescent="0.25">
      <c r="G4883" s="9"/>
    </row>
    <row r="4884" spans="7:7" x14ac:dyDescent="0.25">
      <c r="G4884" s="9"/>
    </row>
    <row r="4885" spans="7:7" x14ac:dyDescent="0.25">
      <c r="G4885" s="9"/>
    </row>
    <row r="4886" spans="7:7" x14ac:dyDescent="0.25">
      <c r="G4886" s="9"/>
    </row>
    <row r="4887" spans="7:7" x14ac:dyDescent="0.25">
      <c r="G4887" s="9"/>
    </row>
    <row r="4888" spans="7:7" x14ac:dyDescent="0.25">
      <c r="G4888" s="9"/>
    </row>
    <row r="4889" spans="7:7" x14ac:dyDescent="0.25">
      <c r="G4889" s="9"/>
    </row>
    <row r="4890" spans="7:7" x14ac:dyDescent="0.25">
      <c r="G4890" s="9"/>
    </row>
    <row r="4891" spans="7:7" x14ac:dyDescent="0.25">
      <c r="G4891" s="9"/>
    </row>
    <row r="4892" spans="7:7" x14ac:dyDescent="0.25">
      <c r="G4892" s="9"/>
    </row>
    <row r="4893" spans="7:7" x14ac:dyDescent="0.25">
      <c r="G4893" s="9"/>
    </row>
    <row r="4894" spans="7:7" x14ac:dyDescent="0.25">
      <c r="G4894" s="9"/>
    </row>
    <row r="4895" spans="7:7" x14ac:dyDescent="0.25">
      <c r="G4895" s="9"/>
    </row>
    <row r="4896" spans="7:7" x14ac:dyDescent="0.25">
      <c r="G4896" s="9"/>
    </row>
    <row r="4897" spans="7:7" x14ac:dyDescent="0.25">
      <c r="G4897" s="9"/>
    </row>
    <row r="4898" spans="7:7" x14ac:dyDescent="0.25">
      <c r="G4898" s="9"/>
    </row>
    <row r="4899" spans="7:7" x14ac:dyDescent="0.25">
      <c r="G4899" s="9"/>
    </row>
    <row r="4900" spans="7:7" x14ac:dyDescent="0.25">
      <c r="G4900" s="9"/>
    </row>
    <row r="4901" spans="7:7" x14ac:dyDescent="0.25">
      <c r="G4901" s="9"/>
    </row>
    <row r="4902" spans="7:7" x14ac:dyDescent="0.25">
      <c r="G4902" s="9"/>
    </row>
    <row r="4903" spans="7:7" x14ac:dyDescent="0.25">
      <c r="G4903" s="9"/>
    </row>
    <row r="4904" spans="7:7" x14ac:dyDescent="0.25">
      <c r="G4904" s="9"/>
    </row>
    <row r="4905" spans="7:7" x14ac:dyDescent="0.25">
      <c r="G4905" s="9"/>
    </row>
    <row r="4906" spans="7:7" x14ac:dyDescent="0.25">
      <c r="G4906" s="9"/>
    </row>
    <row r="4907" spans="7:7" x14ac:dyDescent="0.25">
      <c r="G4907" s="9"/>
    </row>
    <row r="4908" spans="7:7" x14ac:dyDescent="0.25">
      <c r="G4908" s="9"/>
    </row>
    <row r="4909" spans="7:7" x14ac:dyDescent="0.25">
      <c r="G4909" s="9"/>
    </row>
    <row r="4910" spans="7:7" x14ac:dyDescent="0.25">
      <c r="G4910" s="9"/>
    </row>
    <row r="4911" spans="7:7" x14ac:dyDescent="0.25">
      <c r="G4911" s="9"/>
    </row>
    <row r="4912" spans="7:7" x14ac:dyDescent="0.25">
      <c r="G4912" s="9"/>
    </row>
    <row r="4913" spans="7:7" x14ac:dyDescent="0.25">
      <c r="G4913" s="9"/>
    </row>
    <row r="4914" spans="7:7" x14ac:dyDescent="0.25">
      <c r="G4914" s="9"/>
    </row>
    <row r="4915" spans="7:7" x14ac:dyDescent="0.25">
      <c r="G4915" s="9"/>
    </row>
    <row r="4916" spans="7:7" x14ac:dyDescent="0.25">
      <c r="G4916" s="9"/>
    </row>
    <row r="4917" spans="7:7" x14ac:dyDescent="0.25">
      <c r="G4917" s="9"/>
    </row>
    <row r="4918" spans="7:7" x14ac:dyDescent="0.25">
      <c r="G4918" s="9"/>
    </row>
    <row r="4919" spans="7:7" x14ac:dyDescent="0.25">
      <c r="G4919" s="9"/>
    </row>
    <row r="4920" spans="7:7" x14ac:dyDescent="0.25">
      <c r="G4920" s="9"/>
    </row>
    <row r="4921" spans="7:7" x14ac:dyDescent="0.25">
      <c r="G4921" s="9"/>
    </row>
    <row r="4922" spans="7:7" x14ac:dyDescent="0.25">
      <c r="G4922" s="9"/>
    </row>
    <row r="4923" spans="7:7" x14ac:dyDescent="0.25">
      <c r="G4923" s="9"/>
    </row>
    <row r="4924" spans="7:7" x14ac:dyDescent="0.25">
      <c r="G4924" s="9"/>
    </row>
    <row r="4925" spans="7:7" x14ac:dyDescent="0.25">
      <c r="G4925" s="9"/>
    </row>
    <row r="4926" spans="7:7" x14ac:dyDescent="0.25">
      <c r="G4926" s="9"/>
    </row>
    <row r="4927" spans="7:7" x14ac:dyDescent="0.25">
      <c r="G4927" s="9"/>
    </row>
    <row r="4928" spans="7:7" x14ac:dyDescent="0.25">
      <c r="G4928" s="9"/>
    </row>
    <row r="4929" spans="7:7" x14ac:dyDescent="0.25">
      <c r="G4929" s="9"/>
    </row>
    <row r="4930" spans="7:7" x14ac:dyDescent="0.25">
      <c r="G4930" s="9"/>
    </row>
    <row r="4931" spans="7:7" x14ac:dyDescent="0.25">
      <c r="G4931" s="9"/>
    </row>
    <row r="4932" spans="7:7" x14ac:dyDescent="0.25">
      <c r="G4932" s="9"/>
    </row>
    <row r="4933" spans="7:7" x14ac:dyDescent="0.25">
      <c r="G4933" s="9"/>
    </row>
    <row r="4934" spans="7:7" x14ac:dyDescent="0.25">
      <c r="G4934" s="9"/>
    </row>
    <row r="4935" spans="7:7" x14ac:dyDescent="0.25">
      <c r="G4935" s="9"/>
    </row>
    <row r="4936" spans="7:7" x14ac:dyDescent="0.25">
      <c r="G4936" s="9"/>
    </row>
    <row r="4937" spans="7:7" x14ac:dyDescent="0.25">
      <c r="G4937" s="9"/>
    </row>
    <row r="4938" spans="7:7" x14ac:dyDescent="0.25">
      <c r="G4938" s="9"/>
    </row>
    <row r="4939" spans="7:7" x14ac:dyDescent="0.25">
      <c r="G4939" s="9"/>
    </row>
    <row r="4940" spans="7:7" x14ac:dyDescent="0.25">
      <c r="G4940" s="9"/>
    </row>
    <row r="4941" spans="7:7" x14ac:dyDescent="0.25">
      <c r="G4941" s="9"/>
    </row>
    <row r="4942" spans="7:7" x14ac:dyDescent="0.25">
      <c r="G4942" s="9"/>
    </row>
    <row r="4943" spans="7:7" x14ac:dyDescent="0.25">
      <c r="G4943" s="9"/>
    </row>
    <row r="4944" spans="7:7" x14ac:dyDescent="0.25">
      <c r="G4944" s="9"/>
    </row>
    <row r="4945" spans="7:7" x14ac:dyDescent="0.25">
      <c r="G4945" s="9"/>
    </row>
    <row r="4946" spans="7:7" x14ac:dyDescent="0.25">
      <c r="G4946" s="9"/>
    </row>
    <row r="4947" spans="7:7" x14ac:dyDescent="0.25">
      <c r="G4947" s="9"/>
    </row>
    <row r="4948" spans="7:7" x14ac:dyDescent="0.25">
      <c r="G4948" s="9"/>
    </row>
    <row r="4949" spans="7:7" x14ac:dyDescent="0.25">
      <c r="G4949" s="9"/>
    </row>
    <row r="4950" spans="7:7" x14ac:dyDescent="0.25">
      <c r="G4950" s="9"/>
    </row>
    <row r="4951" spans="7:7" x14ac:dyDescent="0.25">
      <c r="G4951" s="9"/>
    </row>
    <row r="4952" spans="7:7" x14ac:dyDescent="0.25">
      <c r="G4952" s="9"/>
    </row>
    <row r="4953" spans="7:7" x14ac:dyDescent="0.25">
      <c r="G4953" s="9"/>
    </row>
    <row r="4954" spans="7:7" x14ac:dyDescent="0.25">
      <c r="G4954" s="9"/>
    </row>
    <row r="4955" spans="7:7" x14ac:dyDescent="0.25">
      <c r="G4955" s="9"/>
    </row>
    <row r="4956" spans="7:7" x14ac:dyDescent="0.25">
      <c r="G4956" s="9"/>
    </row>
    <row r="4957" spans="7:7" x14ac:dyDescent="0.25">
      <c r="G4957" s="9"/>
    </row>
    <row r="4958" spans="7:7" x14ac:dyDescent="0.25">
      <c r="G4958" s="9"/>
    </row>
    <row r="4959" spans="7:7" x14ac:dyDescent="0.25">
      <c r="G4959" s="9"/>
    </row>
    <row r="4960" spans="7:7" x14ac:dyDescent="0.25">
      <c r="G4960" s="9"/>
    </row>
    <row r="4961" spans="7:7" x14ac:dyDescent="0.25">
      <c r="G4961" s="9"/>
    </row>
    <row r="4962" spans="7:7" x14ac:dyDescent="0.25">
      <c r="G4962" s="9"/>
    </row>
    <row r="4963" spans="7:7" x14ac:dyDescent="0.25">
      <c r="G4963" s="9"/>
    </row>
    <row r="4964" spans="7:7" x14ac:dyDescent="0.25">
      <c r="G4964" s="9"/>
    </row>
    <row r="4965" spans="7:7" x14ac:dyDescent="0.25">
      <c r="G4965" s="9"/>
    </row>
    <row r="4966" spans="7:7" x14ac:dyDescent="0.25">
      <c r="G4966" s="9"/>
    </row>
    <row r="4967" spans="7:7" x14ac:dyDescent="0.25">
      <c r="G4967" s="9"/>
    </row>
    <row r="4968" spans="7:7" x14ac:dyDescent="0.25">
      <c r="G4968" s="9"/>
    </row>
    <row r="4969" spans="7:7" x14ac:dyDescent="0.25">
      <c r="G4969" s="9"/>
    </row>
    <row r="4970" spans="7:7" x14ac:dyDescent="0.25">
      <c r="G4970" s="9"/>
    </row>
    <row r="4971" spans="7:7" x14ac:dyDescent="0.25">
      <c r="G4971" s="9"/>
    </row>
    <row r="4972" spans="7:7" x14ac:dyDescent="0.25">
      <c r="G4972" s="9"/>
    </row>
    <row r="4973" spans="7:7" x14ac:dyDescent="0.25">
      <c r="G4973" s="9"/>
    </row>
    <row r="4974" spans="7:7" x14ac:dyDescent="0.25">
      <c r="G4974" s="9"/>
    </row>
    <row r="4975" spans="7:7" x14ac:dyDescent="0.25">
      <c r="G4975" s="9"/>
    </row>
    <row r="4976" spans="7:7" x14ac:dyDescent="0.25">
      <c r="G4976" s="9"/>
    </row>
    <row r="4977" spans="7:7" x14ac:dyDescent="0.25">
      <c r="G4977" s="9"/>
    </row>
    <row r="4978" spans="7:7" x14ac:dyDescent="0.25">
      <c r="G4978" s="9"/>
    </row>
    <row r="4979" spans="7:7" x14ac:dyDescent="0.25">
      <c r="G4979" s="9"/>
    </row>
    <row r="4980" spans="7:7" x14ac:dyDescent="0.25">
      <c r="G4980" s="9"/>
    </row>
    <row r="4981" spans="7:7" x14ac:dyDescent="0.25">
      <c r="G4981" s="9"/>
    </row>
    <row r="4982" spans="7:7" x14ac:dyDescent="0.25">
      <c r="G4982" s="9"/>
    </row>
    <row r="4983" spans="7:7" x14ac:dyDescent="0.25">
      <c r="G4983" s="9"/>
    </row>
    <row r="4984" spans="7:7" x14ac:dyDescent="0.25">
      <c r="G4984" s="9"/>
    </row>
    <row r="4985" spans="7:7" x14ac:dyDescent="0.25">
      <c r="G4985" s="9"/>
    </row>
    <row r="4986" spans="7:7" x14ac:dyDescent="0.25">
      <c r="G4986" s="9"/>
    </row>
    <row r="4987" spans="7:7" x14ac:dyDescent="0.25">
      <c r="G4987" s="9"/>
    </row>
    <row r="4988" spans="7:7" x14ac:dyDescent="0.25">
      <c r="G4988" s="9"/>
    </row>
    <row r="4989" spans="7:7" x14ac:dyDescent="0.25">
      <c r="G4989" s="9"/>
    </row>
    <row r="4990" spans="7:7" x14ac:dyDescent="0.25">
      <c r="G4990" s="9"/>
    </row>
    <row r="4991" spans="7:7" x14ac:dyDescent="0.25">
      <c r="G4991" s="9"/>
    </row>
    <row r="4992" spans="7:7" x14ac:dyDescent="0.25">
      <c r="G4992" s="9"/>
    </row>
    <row r="4993" spans="7:7" x14ac:dyDescent="0.25">
      <c r="G4993" s="9"/>
    </row>
    <row r="4994" spans="7:7" x14ac:dyDescent="0.25">
      <c r="G4994" s="9"/>
    </row>
    <row r="4995" spans="7:7" x14ac:dyDescent="0.25">
      <c r="G4995" s="9"/>
    </row>
    <row r="4996" spans="7:7" x14ac:dyDescent="0.25">
      <c r="G4996" s="9"/>
    </row>
    <row r="4997" spans="7:7" x14ac:dyDescent="0.25">
      <c r="G4997" s="9"/>
    </row>
    <row r="4998" spans="7:7" x14ac:dyDescent="0.25">
      <c r="G4998" s="9"/>
    </row>
    <row r="4999" spans="7:7" x14ac:dyDescent="0.25">
      <c r="G4999" s="9"/>
    </row>
    <row r="5000" spans="7:7" x14ac:dyDescent="0.25">
      <c r="G5000" s="9"/>
    </row>
    <row r="5001" spans="7:7" x14ac:dyDescent="0.25">
      <c r="G5001" s="9"/>
    </row>
    <row r="5002" spans="7:7" x14ac:dyDescent="0.25">
      <c r="G5002" s="9"/>
    </row>
    <row r="5003" spans="7:7" x14ac:dyDescent="0.25">
      <c r="G5003" s="9"/>
    </row>
    <row r="5004" spans="7:7" x14ac:dyDescent="0.25">
      <c r="G5004" s="9"/>
    </row>
    <row r="5005" spans="7:7" x14ac:dyDescent="0.25">
      <c r="G5005" s="9"/>
    </row>
    <row r="5006" spans="7:7" x14ac:dyDescent="0.25">
      <c r="G5006" s="9"/>
    </row>
    <row r="5007" spans="7:7" x14ac:dyDescent="0.25">
      <c r="G5007" s="9"/>
    </row>
    <row r="5008" spans="7:7" x14ac:dyDescent="0.25">
      <c r="G5008" s="9"/>
    </row>
    <row r="5009" spans="7:7" x14ac:dyDescent="0.25">
      <c r="G5009" s="9"/>
    </row>
    <row r="5010" spans="7:7" x14ac:dyDescent="0.25">
      <c r="G5010" s="9"/>
    </row>
    <row r="5011" spans="7:7" x14ac:dyDescent="0.25">
      <c r="G5011" s="9"/>
    </row>
    <row r="5012" spans="7:7" x14ac:dyDescent="0.25">
      <c r="G5012" s="9"/>
    </row>
    <row r="5013" spans="7:7" x14ac:dyDescent="0.25">
      <c r="G5013" s="9"/>
    </row>
    <row r="5014" spans="7:7" x14ac:dyDescent="0.25">
      <c r="G5014" s="9"/>
    </row>
    <row r="5015" spans="7:7" x14ac:dyDescent="0.25">
      <c r="G5015" s="9"/>
    </row>
    <row r="5016" spans="7:7" x14ac:dyDescent="0.25">
      <c r="G5016" s="9"/>
    </row>
    <row r="5017" spans="7:7" x14ac:dyDescent="0.25">
      <c r="G5017" s="9"/>
    </row>
    <row r="5018" spans="7:7" x14ac:dyDescent="0.25">
      <c r="G5018" s="9"/>
    </row>
    <row r="5019" spans="7:7" x14ac:dyDescent="0.25">
      <c r="G5019" s="9"/>
    </row>
    <row r="5020" spans="7:7" x14ac:dyDescent="0.25">
      <c r="G5020" s="9"/>
    </row>
    <row r="5021" spans="7:7" x14ac:dyDescent="0.25">
      <c r="G5021" s="9"/>
    </row>
    <row r="5022" spans="7:7" x14ac:dyDescent="0.25">
      <c r="G5022" s="9"/>
    </row>
    <row r="5023" spans="7:7" x14ac:dyDescent="0.25">
      <c r="G5023" s="9"/>
    </row>
    <row r="5024" spans="7:7" x14ac:dyDescent="0.25">
      <c r="G5024" s="9"/>
    </row>
    <row r="5025" spans="7:7" x14ac:dyDescent="0.25">
      <c r="G5025" s="9"/>
    </row>
    <row r="5026" spans="7:7" x14ac:dyDescent="0.25">
      <c r="G5026" s="9"/>
    </row>
    <row r="5027" spans="7:7" x14ac:dyDescent="0.25">
      <c r="G5027" s="9"/>
    </row>
    <row r="5028" spans="7:7" x14ac:dyDescent="0.25">
      <c r="G5028" s="9"/>
    </row>
    <row r="5029" spans="7:7" x14ac:dyDescent="0.25">
      <c r="G5029" s="9"/>
    </row>
    <row r="5030" spans="7:7" x14ac:dyDescent="0.25">
      <c r="G5030" s="9"/>
    </row>
    <row r="5031" spans="7:7" x14ac:dyDescent="0.25">
      <c r="G5031" s="9"/>
    </row>
    <row r="5032" spans="7:7" x14ac:dyDescent="0.25">
      <c r="G5032" s="9"/>
    </row>
    <row r="5033" spans="7:7" x14ac:dyDescent="0.25">
      <c r="G5033" s="9"/>
    </row>
    <row r="5034" spans="7:7" x14ac:dyDescent="0.25">
      <c r="G5034" s="9"/>
    </row>
    <row r="5035" spans="7:7" x14ac:dyDescent="0.25">
      <c r="G5035" s="9"/>
    </row>
    <row r="5036" spans="7:7" x14ac:dyDescent="0.25">
      <c r="G5036" s="9"/>
    </row>
    <row r="5037" spans="7:7" x14ac:dyDescent="0.25">
      <c r="G5037" s="9"/>
    </row>
    <row r="5038" spans="7:7" x14ac:dyDescent="0.25">
      <c r="G5038" s="9"/>
    </row>
    <row r="5039" spans="7:7" x14ac:dyDescent="0.25">
      <c r="G5039" s="9"/>
    </row>
    <row r="5040" spans="7:7" x14ac:dyDescent="0.25">
      <c r="G5040" s="9"/>
    </row>
    <row r="5041" spans="7:7" x14ac:dyDescent="0.25">
      <c r="G5041" s="9"/>
    </row>
    <row r="5042" spans="7:7" x14ac:dyDescent="0.25">
      <c r="G5042" s="9"/>
    </row>
    <row r="5043" spans="7:7" x14ac:dyDescent="0.25">
      <c r="G5043" s="9"/>
    </row>
    <row r="5044" spans="7:7" x14ac:dyDescent="0.25">
      <c r="G5044" s="9"/>
    </row>
    <row r="5045" spans="7:7" x14ac:dyDescent="0.25">
      <c r="G5045" s="9"/>
    </row>
    <row r="5046" spans="7:7" x14ac:dyDescent="0.25">
      <c r="G5046" s="9"/>
    </row>
    <row r="5047" spans="7:7" x14ac:dyDescent="0.25">
      <c r="G5047" s="9"/>
    </row>
    <row r="5048" spans="7:7" x14ac:dyDescent="0.25">
      <c r="G5048" s="9"/>
    </row>
    <row r="5049" spans="7:7" x14ac:dyDescent="0.25">
      <c r="G5049" s="9"/>
    </row>
    <row r="5050" spans="7:7" x14ac:dyDescent="0.25">
      <c r="G5050" s="9"/>
    </row>
    <row r="5051" spans="7:7" x14ac:dyDescent="0.25">
      <c r="G5051" s="9"/>
    </row>
    <row r="5052" spans="7:7" x14ac:dyDescent="0.25">
      <c r="G5052" s="9"/>
    </row>
    <row r="5053" spans="7:7" x14ac:dyDescent="0.25">
      <c r="G5053" s="9"/>
    </row>
    <row r="5054" spans="7:7" x14ac:dyDescent="0.25">
      <c r="G5054" s="9"/>
    </row>
    <row r="5055" spans="7:7" x14ac:dyDescent="0.25">
      <c r="G5055" s="9"/>
    </row>
    <row r="5056" spans="7:7" x14ac:dyDescent="0.25">
      <c r="G5056" s="9"/>
    </row>
    <row r="5057" spans="7:7" x14ac:dyDescent="0.25">
      <c r="G5057" s="9"/>
    </row>
    <row r="5058" spans="7:7" x14ac:dyDescent="0.25">
      <c r="G5058" s="9"/>
    </row>
    <row r="5059" spans="7:7" x14ac:dyDescent="0.25">
      <c r="G5059" s="9"/>
    </row>
    <row r="5060" spans="7:7" x14ac:dyDescent="0.25">
      <c r="G5060" s="9"/>
    </row>
    <row r="5061" spans="7:7" x14ac:dyDescent="0.25">
      <c r="G5061" s="9"/>
    </row>
    <row r="5062" spans="7:7" x14ac:dyDescent="0.25">
      <c r="G5062" s="9"/>
    </row>
    <row r="5063" spans="7:7" x14ac:dyDescent="0.25">
      <c r="G5063" s="9"/>
    </row>
    <row r="5064" spans="7:7" x14ac:dyDescent="0.25">
      <c r="G5064" s="9"/>
    </row>
    <row r="5065" spans="7:7" x14ac:dyDescent="0.25">
      <c r="G5065" s="9"/>
    </row>
    <row r="5066" spans="7:7" x14ac:dyDescent="0.25">
      <c r="G5066" s="9"/>
    </row>
    <row r="5067" spans="7:7" x14ac:dyDescent="0.25">
      <c r="G5067" s="9"/>
    </row>
    <row r="5068" spans="7:7" x14ac:dyDescent="0.25">
      <c r="G5068" s="9"/>
    </row>
    <row r="5069" spans="7:7" x14ac:dyDescent="0.25">
      <c r="G5069" s="9"/>
    </row>
    <row r="5070" spans="7:7" x14ac:dyDescent="0.25">
      <c r="G5070" s="9"/>
    </row>
    <row r="5071" spans="7:7" x14ac:dyDescent="0.25">
      <c r="G5071" s="9"/>
    </row>
    <row r="5072" spans="7:7" x14ac:dyDescent="0.25">
      <c r="G5072" s="9"/>
    </row>
    <row r="5073" spans="7:7" x14ac:dyDescent="0.25">
      <c r="G5073" s="9"/>
    </row>
    <row r="5074" spans="7:7" x14ac:dyDescent="0.25">
      <c r="G5074" s="9"/>
    </row>
    <row r="5075" spans="7:7" x14ac:dyDescent="0.25">
      <c r="G5075" s="9"/>
    </row>
    <row r="5076" spans="7:7" x14ac:dyDescent="0.25">
      <c r="G5076" s="9"/>
    </row>
    <row r="5077" spans="7:7" x14ac:dyDescent="0.25">
      <c r="G5077" s="9"/>
    </row>
    <row r="5078" spans="7:7" x14ac:dyDescent="0.25">
      <c r="G5078" s="9"/>
    </row>
    <row r="5079" spans="7:7" x14ac:dyDescent="0.25">
      <c r="G5079" s="9"/>
    </row>
    <row r="5080" spans="7:7" x14ac:dyDescent="0.25">
      <c r="G5080" s="9"/>
    </row>
    <row r="5081" spans="7:7" x14ac:dyDescent="0.25">
      <c r="G5081" s="9"/>
    </row>
    <row r="5082" spans="7:7" x14ac:dyDescent="0.25">
      <c r="G5082" s="9"/>
    </row>
    <row r="5083" spans="7:7" x14ac:dyDescent="0.25">
      <c r="G5083" s="9"/>
    </row>
    <row r="5084" spans="7:7" x14ac:dyDescent="0.25">
      <c r="G5084" s="9"/>
    </row>
    <row r="5085" spans="7:7" x14ac:dyDescent="0.25">
      <c r="G5085" s="9"/>
    </row>
    <row r="5086" spans="7:7" x14ac:dyDescent="0.25">
      <c r="G5086" s="9"/>
    </row>
    <row r="5087" spans="7:7" x14ac:dyDescent="0.25">
      <c r="G5087" s="9"/>
    </row>
    <row r="5088" spans="7:7" x14ac:dyDescent="0.25">
      <c r="G5088" s="9"/>
    </row>
    <row r="5089" spans="7:7" x14ac:dyDescent="0.25">
      <c r="G5089" s="9"/>
    </row>
    <row r="5090" spans="7:7" x14ac:dyDescent="0.25">
      <c r="G5090" s="9"/>
    </row>
    <row r="5091" spans="7:7" x14ac:dyDescent="0.25">
      <c r="G5091" s="9"/>
    </row>
    <row r="5092" spans="7:7" x14ac:dyDescent="0.25">
      <c r="G5092" s="9"/>
    </row>
    <row r="5093" spans="7:7" x14ac:dyDescent="0.25">
      <c r="G5093" s="9"/>
    </row>
    <row r="5094" spans="7:7" x14ac:dyDescent="0.25">
      <c r="G5094" s="9"/>
    </row>
    <row r="5095" spans="7:7" x14ac:dyDescent="0.25">
      <c r="G5095" s="9"/>
    </row>
    <row r="5096" spans="7:7" x14ac:dyDescent="0.25">
      <c r="G5096" s="9"/>
    </row>
    <row r="5097" spans="7:7" x14ac:dyDescent="0.25">
      <c r="G5097" s="9"/>
    </row>
    <row r="5098" spans="7:7" x14ac:dyDescent="0.25">
      <c r="G5098" s="9"/>
    </row>
    <row r="5099" spans="7:7" x14ac:dyDescent="0.25">
      <c r="G5099" s="9"/>
    </row>
    <row r="5100" spans="7:7" x14ac:dyDescent="0.25">
      <c r="G5100" s="9"/>
    </row>
    <row r="5101" spans="7:7" x14ac:dyDescent="0.25">
      <c r="G5101" s="9"/>
    </row>
    <row r="5102" spans="7:7" x14ac:dyDescent="0.25">
      <c r="G5102" s="9"/>
    </row>
    <row r="5103" spans="7:7" x14ac:dyDescent="0.25">
      <c r="G5103" s="9"/>
    </row>
    <row r="5104" spans="7:7" x14ac:dyDescent="0.25">
      <c r="G5104" s="9"/>
    </row>
    <row r="5105" spans="7:7" x14ac:dyDescent="0.25">
      <c r="G5105" s="9"/>
    </row>
    <row r="5106" spans="7:7" x14ac:dyDescent="0.25">
      <c r="G5106" s="9"/>
    </row>
    <row r="5107" spans="7:7" x14ac:dyDescent="0.25">
      <c r="G5107" s="9"/>
    </row>
    <row r="5108" spans="7:7" x14ac:dyDescent="0.25">
      <c r="G5108" s="9"/>
    </row>
    <row r="5109" spans="7:7" x14ac:dyDescent="0.25">
      <c r="G5109" s="9"/>
    </row>
    <row r="5110" spans="7:7" x14ac:dyDescent="0.25">
      <c r="G5110" s="9"/>
    </row>
    <row r="5111" spans="7:7" x14ac:dyDescent="0.25">
      <c r="G5111" s="9"/>
    </row>
    <row r="5112" spans="7:7" x14ac:dyDescent="0.25">
      <c r="G5112" s="9"/>
    </row>
    <row r="5113" spans="7:7" x14ac:dyDescent="0.25">
      <c r="G5113" s="9"/>
    </row>
    <row r="5114" spans="7:7" x14ac:dyDescent="0.25">
      <c r="G5114" s="9"/>
    </row>
    <row r="5115" spans="7:7" x14ac:dyDescent="0.25">
      <c r="G5115" s="9"/>
    </row>
    <row r="5116" spans="7:7" x14ac:dyDescent="0.25">
      <c r="G5116" s="9"/>
    </row>
    <row r="5117" spans="7:7" x14ac:dyDescent="0.25">
      <c r="G5117" s="9"/>
    </row>
    <row r="5118" spans="7:7" x14ac:dyDescent="0.25">
      <c r="G5118" s="9"/>
    </row>
    <row r="5119" spans="7:7" x14ac:dyDescent="0.25">
      <c r="G5119" s="9"/>
    </row>
    <row r="5120" spans="7:7" x14ac:dyDescent="0.25">
      <c r="G5120" s="9"/>
    </row>
    <row r="5121" spans="7:7" x14ac:dyDescent="0.25">
      <c r="G5121" s="9"/>
    </row>
    <row r="5122" spans="7:7" x14ac:dyDescent="0.25">
      <c r="G5122" s="9"/>
    </row>
    <row r="5123" spans="7:7" x14ac:dyDescent="0.25">
      <c r="G5123" s="9"/>
    </row>
    <row r="5124" spans="7:7" x14ac:dyDescent="0.25">
      <c r="G5124" s="9"/>
    </row>
    <row r="5125" spans="7:7" x14ac:dyDescent="0.25">
      <c r="G5125" s="9"/>
    </row>
    <row r="5126" spans="7:7" x14ac:dyDescent="0.25">
      <c r="G5126" s="9"/>
    </row>
    <row r="5127" spans="7:7" x14ac:dyDescent="0.25">
      <c r="G5127" s="9"/>
    </row>
    <row r="5128" spans="7:7" x14ac:dyDescent="0.25">
      <c r="G5128" s="9"/>
    </row>
    <row r="5129" spans="7:7" x14ac:dyDescent="0.25">
      <c r="G5129" s="9"/>
    </row>
    <row r="5130" spans="7:7" x14ac:dyDescent="0.25">
      <c r="G5130" s="9"/>
    </row>
    <row r="5131" spans="7:7" x14ac:dyDescent="0.25">
      <c r="G5131" s="9"/>
    </row>
    <row r="5132" spans="7:7" x14ac:dyDescent="0.25">
      <c r="G5132" s="9"/>
    </row>
    <row r="5133" spans="7:7" x14ac:dyDescent="0.25">
      <c r="G5133" s="9"/>
    </row>
    <row r="5134" spans="7:7" x14ac:dyDescent="0.25">
      <c r="G5134" s="9"/>
    </row>
    <row r="5135" spans="7:7" x14ac:dyDescent="0.25">
      <c r="G5135" s="9"/>
    </row>
    <row r="5136" spans="7:7" x14ac:dyDescent="0.25">
      <c r="G5136" s="9"/>
    </row>
    <row r="5137" spans="7:7" x14ac:dyDescent="0.25">
      <c r="G5137" s="9"/>
    </row>
    <row r="5138" spans="7:7" x14ac:dyDescent="0.25">
      <c r="G5138" s="9"/>
    </row>
    <row r="5139" spans="7:7" x14ac:dyDescent="0.25">
      <c r="G5139" s="9"/>
    </row>
    <row r="5140" spans="7:7" x14ac:dyDescent="0.25">
      <c r="G5140" s="9"/>
    </row>
    <row r="5141" spans="7:7" x14ac:dyDescent="0.25">
      <c r="G5141" s="9"/>
    </row>
    <row r="5142" spans="7:7" x14ac:dyDescent="0.25">
      <c r="G5142" s="9"/>
    </row>
    <row r="5143" spans="7:7" x14ac:dyDescent="0.25">
      <c r="G5143" s="9"/>
    </row>
    <row r="5144" spans="7:7" x14ac:dyDescent="0.25">
      <c r="G5144" s="9"/>
    </row>
    <row r="5145" spans="7:7" x14ac:dyDescent="0.25">
      <c r="G5145" s="9"/>
    </row>
    <row r="5146" spans="7:7" x14ac:dyDescent="0.25">
      <c r="G5146" s="9"/>
    </row>
    <row r="5147" spans="7:7" x14ac:dyDescent="0.25">
      <c r="G5147" s="9"/>
    </row>
    <row r="5148" spans="7:7" x14ac:dyDescent="0.25">
      <c r="G5148" s="9"/>
    </row>
    <row r="5149" spans="7:7" x14ac:dyDescent="0.25">
      <c r="G5149" s="9"/>
    </row>
    <row r="5150" spans="7:7" x14ac:dyDescent="0.25">
      <c r="G5150" s="9"/>
    </row>
    <row r="5151" spans="7:7" x14ac:dyDescent="0.25">
      <c r="G5151" s="9"/>
    </row>
    <row r="5152" spans="7:7" x14ac:dyDescent="0.25">
      <c r="G5152" s="9"/>
    </row>
    <row r="5153" spans="7:7" x14ac:dyDescent="0.25">
      <c r="G5153" s="9"/>
    </row>
    <row r="5154" spans="7:7" x14ac:dyDescent="0.25">
      <c r="G5154" s="9"/>
    </row>
    <row r="5155" spans="7:7" x14ac:dyDescent="0.25">
      <c r="G5155" s="9"/>
    </row>
    <row r="5156" spans="7:7" x14ac:dyDescent="0.25">
      <c r="G5156" s="9"/>
    </row>
    <row r="5157" spans="7:7" x14ac:dyDescent="0.25">
      <c r="G5157" s="9"/>
    </row>
    <row r="5158" spans="7:7" x14ac:dyDescent="0.25">
      <c r="G5158" s="9"/>
    </row>
    <row r="5159" spans="7:7" x14ac:dyDescent="0.25">
      <c r="G5159" s="9"/>
    </row>
    <row r="5160" spans="7:7" x14ac:dyDescent="0.25">
      <c r="G5160" s="9"/>
    </row>
    <row r="5161" spans="7:7" x14ac:dyDescent="0.25">
      <c r="G5161" s="9"/>
    </row>
    <row r="5162" spans="7:7" x14ac:dyDescent="0.25">
      <c r="G5162" s="9"/>
    </row>
    <row r="5163" spans="7:7" x14ac:dyDescent="0.25">
      <c r="G5163" s="9"/>
    </row>
    <row r="5164" spans="7:7" x14ac:dyDescent="0.25">
      <c r="G5164" s="9"/>
    </row>
    <row r="5165" spans="7:7" x14ac:dyDescent="0.25">
      <c r="G5165" s="9"/>
    </row>
    <row r="5166" spans="7:7" x14ac:dyDescent="0.25">
      <c r="G5166" s="9"/>
    </row>
    <row r="5167" spans="7:7" x14ac:dyDescent="0.25">
      <c r="G5167" s="9"/>
    </row>
    <row r="5168" spans="7:7" x14ac:dyDescent="0.25">
      <c r="G5168" s="9"/>
    </row>
    <row r="5169" spans="7:7" x14ac:dyDescent="0.25">
      <c r="G5169" s="9"/>
    </row>
    <row r="5170" spans="7:7" x14ac:dyDescent="0.25">
      <c r="G5170" s="9"/>
    </row>
    <row r="5171" spans="7:7" x14ac:dyDescent="0.25">
      <c r="G5171" s="9"/>
    </row>
    <row r="5172" spans="7:7" x14ac:dyDescent="0.25">
      <c r="G5172" s="9"/>
    </row>
    <row r="5173" spans="7:7" x14ac:dyDescent="0.25">
      <c r="G5173" s="9"/>
    </row>
    <row r="5174" spans="7:7" x14ac:dyDescent="0.25">
      <c r="G5174" s="9"/>
    </row>
    <row r="5175" spans="7:7" x14ac:dyDescent="0.25">
      <c r="G5175" s="9"/>
    </row>
    <row r="5176" spans="7:7" x14ac:dyDescent="0.25">
      <c r="G5176" s="9"/>
    </row>
    <row r="5177" spans="7:7" x14ac:dyDescent="0.25">
      <c r="G5177" s="9"/>
    </row>
    <row r="5178" spans="7:7" x14ac:dyDescent="0.25">
      <c r="G5178" s="9"/>
    </row>
    <row r="5179" spans="7:7" x14ac:dyDescent="0.25">
      <c r="G5179" s="9"/>
    </row>
    <row r="5180" spans="7:7" x14ac:dyDescent="0.25">
      <c r="G5180" s="9"/>
    </row>
    <row r="5181" spans="7:7" x14ac:dyDescent="0.25">
      <c r="G5181" s="9"/>
    </row>
    <row r="5182" spans="7:7" x14ac:dyDescent="0.25">
      <c r="G5182" s="9"/>
    </row>
    <row r="5183" spans="7:7" x14ac:dyDescent="0.25">
      <c r="G5183" s="9"/>
    </row>
    <row r="5184" spans="7:7" x14ac:dyDescent="0.25">
      <c r="G5184" s="9"/>
    </row>
    <row r="5185" spans="7:7" x14ac:dyDescent="0.25">
      <c r="G5185" s="9"/>
    </row>
    <row r="5186" spans="7:7" x14ac:dyDescent="0.25">
      <c r="G5186" s="9"/>
    </row>
    <row r="5187" spans="7:7" x14ac:dyDescent="0.25">
      <c r="G5187" s="9"/>
    </row>
    <row r="5188" spans="7:7" x14ac:dyDescent="0.25">
      <c r="G5188" s="9"/>
    </row>
    <row r="5189" spans="7:7" x14ac:dyDescent="0.25">
      <c r="G5189" s="9"/>
    </row>
    <row r="5190" spans="7:7" x14ac:dyDescent="0.25">
      <c r="G5190" s="9"/>
    </row>
    <row r="5191" spans="7:7" x14ac:dyDescent="0.25">
      <c r="G5191" s="9"/>
    </row>
    <row r="5192" spans="7:7" x14ac:dyDescent="0.25">
      <c r="G5192" s="9"/>
    </row>
    <row r="5193" spans="7:7" x14ac:dyDescent="0.25">
      <c r="G5193" s="9"/>
    </row>
    <row r="5194" spans="7:7" x14ac:dyDescent="0.25">
      <c r="G5194" s="9"/>
    </row>
    <row r="5195" spans="7:7" x14ac:dyDescent="0.25">
      <c r="G5195" s="9"/>
    </row>
    <row r="5196" spans="7:7" x14ac:dyDescent="0.25">
      <c r="G5196" s="9"/>
    </row>
    <row r="5197" spans="7:7" x14ac:dyDescent="0.25">
      <c r="G5197" s="9"/>
    </row>
    <row r="5198" spans="7:7" x14ac:dyDescent="0.25">
      <c r="G5198" s="9"/>
    </row>
    <row r="5199" spans="7:7" x14ac:dyDescent="0.25">
      <c r="G5199" s="9"/>
    </row>
    <row r="5200" spans="7:7" x14ac:dyDescent="0.25">
      <c r="G5200" s="9"/>
    </row>
    <row r="5201" spans="7:7" x14ac:dyDescent="0.25">
      <c r="G5201" s="9"/>
    </row>
    <row r="5202" spans="7:7" x14ac:dyDescent="0.25">
      <c r="G5202" s="9"/>
    </row>
    <row r="5203" spans="7:7" x14ac:dyDescent="0.25">
      <c r="G5203" s="9"/>
    </row>
    <row r="5204" spans="7:7" x14ac:dyDescent="0.25">
      <c r="G5204" s="9"/>
    </row>
    <row r="5205" spans="7:7" x14ac:dyDescent="0.25">
      <c r="G5205" s="9"/>
    </row>
    <row r="5206" spans="7:7" x14ac:dyDescent="0.25">
      <c r="G5206" s="9"/>
    </row>
    <row r="5207" spans="7:7" x14ac:dyDescent="0.25">
      <c r="G5207" s="9"/>
    </row>
    <row r="5208" spans="7:7" x14ac:dyDescent="0.25">
      <c r="G5208" s="9"/>
    </row>
    <row r="5209" spans="7:7" x14ac:dyDescent="0.25">
      <c r="G5209" s="9"/>
    </row>
    <row r="5210" spans="7:7" x14ac:dyDescent="0.25">
      <c r="G5210" s="9"/>
    </row>
    <row r="5211" spans="7:7" x14ac:dyDescent="0.25">
      <c r="G5211" s="9"/>
    </row>
    <row r="5212" spans="7:7" x14ac:dyDescent="0.25">
      <c r="G5212" s="9"/>
    </row>
    <row r="5213" spans="7:7" x14ac:dyDescent="0.25">
      <c r="G5213" s="9"/>
    </row>
    <row r="5214" spans="7:7" x14ac:dyDescent="0.25">
      <c r="G5214" s="9"/>
    </row>
    <row r="5215" spans="7:7" x14ac:dyDescent="0.25">
      <c r="G5215" s="9"/>
    </row>
    <row r="5216" spans="7:7" x14ac:dyDescent="0.25">
      <c r="G5216" s="9"/>
    </row>
    <row r="5217" spans="7:7" x14ac:dyDescent="0.25">
      <c r="G5217" s="9"/>
    </row>
    <row r="5218" spans="7:7" x14ac:dyDescent="0.25">
      <c r="G5218" s="9"/>
    </row>
    <row r="5219" spans="7:7" x14ac:dyDescent="0.25">
      <c r="G5219" s="9"/>
    </row>
    <row r="5220" spans="7:7" x14ac:dyDescent="0.25">
      <c r="G5220" s="9"/>
    </row>
    <row r="5221" spans="7:7" x14ac:dyDescent="0.25">
      <c r="G5221" s="9"/>
    </row>
    <row r="5222" spans="7:7" x14ac:dyDescent="0.25">
      <c r="G5222" s="9"/>
    </row>
    <row r="5223" spans="7:7" x14ac:dyDescent="0.25">
      <c r="G5223" s="9"/>
    </row>
    <row r="5224" spans="7:7" x14ac:dyDescent="0.25">
      <c r="G5224" s="9"/>
    </row>
    <row r="5225" spans="7:7" x14ac:dyDescent="0.25">
      <c r="G5225" s="9"/>
    </row>
    <row r="5226" spans="7:7" x14ac:dyDescent="0.25">
      <c r="G5226" s="9"/>
    </row>
    <row r="5227" spans="7:7" x14ac:dyDescent="0.25">
      <c r="G5227" s="9"/>
    </row>
    <row r="5228" spans="7:7" x14ac:dyDescent="0.25">
      <c r="G5228" s="9"/>
    </row>
    <row r="5229" spans="7:7" x14ac:dyDescent="0.25">
      <c r="G5229" s="9"/>
    </row>
    <row r="5230" spans="7:7" x14ac:dyDescent="0.25">
      <c r="G5230" s="9"/>
    </row>
    <row r="5231" spans="7:7" x14ac:dyDescent="0.25">
      <c r="G5231" s="9"/>
    </row>
    <row r="5232" spans="7:7" x14ac:dyDescent="0.25">
      <c r="G5232" s="9"/>
    </row>
    <row r="5233" spans="7:7" x14ac:dyDescent="0.25">
      <c r="G5233" s="9"/>
    </row>
    <row r="5234" spans="7:7" x14ac:dyDescent="0.25">
      <c r="G5234" s="9"/>
    </row>
    <row r="5235" spans="7:7" x14ac:dyDescent="0.25">
      <c r="G5235" s="9"/>
    </row>
    <row r="5236" spans="7:7" x14ac:dyDescent="0.25">
      <c r="G5236" s="9"/>
    </row>
    <row r="5237" spans="7:7" x14ac:dyDescent="0.25">
      <c r="G5237" s="9"/>
    </row>
    <row r="5238" spans="7:7" x14ac:dyDescent="0.25">
      <c r="G5238" s="9"/>
    </row>
    <row r="5239" spans="7:7" x14ac:dyDescent="0.25">
      <c r="G5239" s="9"/>
    </row>
    <row r="5240" spans="7:7" x14ac:dyDescent="0.25">
      <c r="G5240" s="9"/>
    </row>
    <row r="5241" spans="7:7" x14ac:dyDescent="0.25">
      <c r="G5241" s="9"/>
    </row>
    <row r="5242" spans="7:7" x14ac:dyDescent="0.25">
      <c r="G5242" s="9"/>
    </row>
    <row r="5243" spans="7:7" x14ac:dyDescent="0.25">
      <c r="G5243" s="9"/>
    </row>
    <row r="5244" spans="7:7" x14ac:dyDescent="0.25">
      <c r="G5244" s="9"/>
    </row>
    <row r="5245" spans="7:7" x14ac:dyDescent="0.25">
      <c r="G5245" s="9"/>
    </row>
    <row r="5246" spans="7:7" x14ac:dyDescent="0.25">
      <c r="G5246" s="9"/>
    </row>
    <row r="5247" spans="7:7" x14ac:dyDescent="0.25">
      <c r="G5247" s="9"/>
    </row>
    <row r="5248" spans="7:7" x14ac:dyDescent="0.25">
      <c r="G5248" s="9"/>
    </row>
    <row r="5249" spans="7:7" x14ac:dyDescent="0.25">
      <c r="G5249" s="9"/>
    </row>
    <row r="5250" spans="7:7" x14ac:dyDescent="0.25">
      <c r="G5250" s="9"/>
    </row>
    <row r="5251" spans="7:7" x14ac:dyDescent="0.25">
      <c r="G5251" s="9"/>
    </row>
    <row r="5252" spans="7:7" x14ac:dyDescent="0.25">
      <c r="G5252" s="9"/>
    </row>
    <row r="5253" spans="7:7" x14ac:dyDescent="0.25">
      <c r="G5253" s="9"/>
    </row>
    <row r="5254" spans="7:7" x14ac:dyDescent="0.25">
      <c r="G5254" s="9"/>
    </row>
    <row r="5255" spans="7:7" x14ac:dyDescent="0.25">
      <c r="G5255" s="9"/>
    </row>
    <row r="5256" spans="7:7" x14ac:dyDescent="0.25">
      <c r="G5256" s="9"/>
    </row>
    <row r="5257" spans="7:7" x14ac:dyDescent="0.25">
      <c r="G5257" s="9"/>
    </row>
    <row r="5258" spans="7:7" x14ac:dyDescent="0.25">
      <c r="G5258" s="9"/>
    </row>
    <row r="5259" spans="7:7" x14ac:dyDescent="0.25">
      <c r="G5259" s="9"/>
    </row>
    <row r="5260" spans="7:7" x14ac:dyDescent="0.25">
      <c r="G5260" s="9"/>
    </row>
    <row r="5261" spans="7:7" x14ac:dyDescent="0.25">
      <c r="G5261" s="9"/>
    </row>
    <row r="5262" spans="7:7" x14ac:dyDescent="0.25">
      <c r="G5262" s="9"/>
    </row>
    <row r="5263" spans="7:7" x14ac:dyDescent="0.25">
      <c r="G5263" s="9"/>
    </row>
    <row r="5264" spans="7:7" x14ac:dyDescent="0.25">
      <c r="G5264" s="9"/>
    </row>
    <row r="5265" spans="7:7" x14ac:dyDescent="0.25">
      <c r="G5265" s="9"/>
    </row>
    <row r="5266" spans="7:7" x14ac:dyDescent="0.25">
      <c r="G5266" s="9"/>
    </row>
    <row r="5267" spans="7:7" x14ac:dyDescent="0.25">
      <c r="G5267" s="9"/>
    </row>
    <row r="5268" spans="7:7" x14ac:dyDescent="0.25">
      <c r="G5268" s="9"/>
    </row>
    <row r="5269" spans="7:7" x14ac:dyDescent="0.25">
      <c r="G5269" s="9"/>
    </row>
    <row r="5270" spans="7:7" x14ac:dyDescent="0.25">
      <c r="G5270" s="9"/>
    </row>
    <row r="5271" spans="7:7" x14ac:dyDescent="0.25">
      <c r="G5271" s="9"/>
    </row>
    <row r="5272" spans="7:7" x14ac:dyDescent="0.25">
      <c r="G5272" s="9"/>
    </row>
    <row r="5273" spans="7:7" x14ac:dyDescent="0.25">
      <c r="G5273" s="9"/>
    </row>
    <row r="5274" spans="7:7" x14ac:dyDescent="0.25">
      <c r="G5274" s="9"/>
    </row>
    <row r="5275" spans="7:7" x14ac:dyDescent="0.25">
      <c r="G5275" s="9"/>
    </row>
    <row r="5276" spans="7:7" x14ac:dyDescent="0.25">
      <c r="G5276" s="9"/>
    </row>
    <row r="5277" spans="7:7" x14ac:dyDescent="0.25">
      <c r="G5277" s="9"/>
    </row>
    <row r="5278" spans="7:7" x14ac:dyDescent="0.25">
      <c r="G5278" s="9"/>
    </row>
    <row r="5279" spans="7:7" x14ac:dyDescent="0.25">
      <c r="G5279" s="9"/>
    </row>
    <row r="5280" spans="7:7" x14ac:dyDescent="0.25">
      <c r="G5280" s="9"/>
    </row>
    <row r="5281" spans="7:7" x14ac:dyDescent="0.25">
      <c r="G5281" s="9"/>
    </row>
    <row r="5282" spans="7:7" x14ac:dyDescent="0.25">
      <c r="G5282" s="9"/>
    </row>
    <row r="5283" spans="7:7" x14ac:dyDescent="0.25">
      <c r="G5283" s="9"/>
    </row>
    <row r="5284" spans="7:7" x14ac:dyDescent="0.25">
      <c r="G5284" s="9"/>
    </row>
    <row r="5285" spans="7:7" x14ac:dyDescent="0.25">
      <c r="G5285" s="9"/>
    </row>
    <row r="5286" spans="7:7" x14ac:dyDescent="0.25">
      <c r="G5286" s="9"/>
    </row>
    <row r="5287" spans="7:7" x14ac:dyDescent="0.25">
      <c r="G5287" s="9"/>
    </row>
    <row r="5288" spans="7:7" x14ac:dyDescent="0.25">
      <c r="G5288" s="9"/>
    </row>
    <row r="5289" spans="7:7" x14ac:dyDescent="0.25">
      <c r="G5289" s="9"/>
    </row>
    <row r="5290" spans="7:7" x14ac:dyDescent="0.25">
      <c r="G5290" s="9"/>
    </row>
    <row r="5291" spans="7:7" x14ac:dyDescent="0.25">
      <c r="G5291" s="9"/>
    </row>
    <row r="5292" spans="7:7" x14ac:dyDescent="0.25">
      <c r="G5292" s="9"/>
    </row>
    <row r="5293" spans="7:7" x14ac:dyDescent="0.25">
      <c r="G5293" s="9"/>
    </row>
    <row r="5294" spans="7:7" x14ac:dyDescent="0.25">
      <c r="G5294" s="9"/>
    </row>
    <row r="5295" spans="7:7" x14ac:dyDescent="0.25">
      <c r="G5295" s="9"/>
    </row>
    <row r="5296" spans="7:7" x14ac:dyDescent="0.25">
      <c r="G5296" s="9"/>
    </row>
    <row r="5297" spans="7:7" x14ac:dyDescent="0.25">
      <c r="G5297" s="9"/>
    </row>
    <row r="5298" spans="7:7" x14ac:dyDescent="0.25">
      <c r="G5298" s="9"/>
    </row>
    <row r="5299" spans="7:7" x14ac:dyDescent="0.25">
      <c r="G5299" s="9"/>
    </row>
    <row r="5300" spans="7:7" x14ac:dyDescent="0.25">
      <c r="G5300" s="9"/>
    </row>
    <row r="5301" spans="7:7" x14ac:dyDescent="0.25">
      <c r="G5301" s="9"/>
    </row>
    <row r="5302" spans="7:7" x14ac:dyDescent="0.25">
      <c r="G5302" s="9"/>
    </row>
    <row r="5303" spans="7:7" x14ac:dyDescent="0.25">
      <c r="G5303" s="9"/>
    </row>
    <row r="5304" spans="7:7" x14ac:dyDescent="0.25">
      <c r="G5304" s="9"/>
    </row>
    <row r="5305" spans="7:7" x14ac:dyDescent="0.25">
      <c r="G5305" s="9"/>
    </row>
    <row r="5306" spans="7:7" x14ac:dyDescent="0.25">
      <c r="G5306" s="9"/>
    </row>
    <row r="5307" spans="7:7" x14ac:dyDescent="0.25">
      <c r="G5307" s="9"/>
    </row>
    <row r="5308" spans="7:7" x14ac:dyDescent="0.25">
      <c r="G5308" s="9"/>
    </row>
    <row r="5309" spans="7:7" x14ac:dyDescent="0.25">
      <c r="G5309" s="9"/>
    </row>
    <row r="5310" spans="7:7" x14ac:dyDescent="0.25">
      <c r="G5310" s="9"/>
    </row>
    <row r="5311" spans="7:7" x14ac:dyDescent="0.25">
      <c r="G5311" s="9"/>
    </row>
    <row r="5312" spans="7:7" x14ac:dyDescent="0.25">
      <c r="G5312" s="9"/>
    </row>
    <row r="5313" spans="7:7" x14ac:dyDescent="0.25">
      <c r="G5313" s="9"/>
    </row>
    <row r="5314" spans="7:7" x14ac:dyDescent="0.25">
      <c r="G5314" s="9"/>
    </row>
    <row r="5315" spans="7:7" x14ac:dyDescent="0.25">
      <c r="G5315" s="9"/>
    </row>
    <row r="5316" spans="7:7" x14ac:dyDescent="0.25">
      <c r="G5316" s="9"/>
    </row>
    <row r="5317" spans="7:7" x14ac:dyDescent="0.25">
      <c r="G5317" s="9"/>
    </row>
    <row r="5318" spans="7:7" x14ac:dyDescent="0.25">
      <c r="G5318" s="9"/>
    </row>
    <row r="5319" spans="7:7" x14ac:dyDescent="0.25">
      <c r="G5319" s="9"/>
    </row>
    <row r="5320" spans="7:7" x14ac:dyDescent="0.25">
      <c r="G5320" s="9"/>
    </row>
    <row r="5321" spans="7:7" x14ac:dyDescent="0.25">
      <c r="G5321" s="9"/>
    </row>
    <row r="5322" spans="7:7" x14ac:dyDescent="0.25">
      <c r="G5322" s="9"/>
    </row>
    <row r="5323" spans="7:7" x14ac:dyDescent="0.25">
      <c r="G5323" s="9"/>
    </row>
    <row r="5324" spans="7:7" x14ac:dyDescent="0.25">
      <c r="G5324" s="9"/>
    </row>
    <row r="5325" spans="7:7" x14ac:dyDescent="0.25">
      <c r="G5325" s="9"/>
    </row>
    <row r="5326" spans="7:7" x14ac:dyDescent="0.25">
      <c r="G5326" s="9"/>
    </row>
    <row r="5327" spans="7:7" x14ac:dyDescent="0.25">
      <c r="G5327" s="9"/>
    </row>
    <row r="5328" spans="7:7" x14ac:dyDescent="0.25">
      <c r="G5328" s="9"/>
    </row>
    <row r="5329" spans="7:7" x14ac:dyDescent="0.25">
      <c r="G5329" s="9"/>
    </row>
    <row r="5330" spans="7:7" x14ac:dyDescent="0.25">
      <c r="G5330" s="9"/>
    </row>
    <row r="5331" spans="7:7" x14ac:dyDescent="0.25">
      <c r="G5331" s="9"/>
    </row>
    <row r="5332" spans="7:7" x14ac:dyDescent="0.25">
      <c r="G5332" s="9"/>
    </row>
    <row r="5333" spans="7:7" x14ac:dyDescent="0.25">
      <c r="G5333" s="9"/>
    </row>
    <row r="5334" spans="7:7" x14ac:dyDescent="0.25">
      <c r="G5334" s="9"/>
    </row>
    <row r="5335" spans="7:7" x14ac:dyDescent="0.25">
      <c r="G5335" s="9"/>
    </row>
    <row r="5336" spans="7:7" x14ac:dyDescent="0.25">
      <c r="G5336" s="9"/>
    </row>
    <row r="5337" spans="7:7" x14ac:dyDescent="0.25">
      <c r="G5337" s="9"/>
    </row>
    <row r="5338" spans="7:7" x14ac:dyDescent="0.25">
      <c r="G5338" s="9"/>
    </row>
    <row r="5339" spans="7:7" x14ac:dyDescent="0.25">
      <c r="G5339" s="9"/>
    </row>
    <row r="5340" spans="7:7" x14ac:dyDescent="0.25">
      <c r="G5340" s="9"/>
    </row>
    <row r="5341" spans="7:7" x14ac:dyDescent="0.25">
      <c r="G5341" s="9"/>
    </row>
    <row r="5342" spans="7:7" x14ac:dyDescent="0.25">
      <c r="G5342" s="9"/>
    </row>
    <row r="5343" spans="7:7" x14ac:dyDescent="0.25">
      <c r="G5343" s="9"/>
    </row>
    <row r="5344" spans="7:7" x14ac:dyDescent="0.25">
      <c r="G5344" s="9"/>
    </row>
    <row r="5345" spans="7:7" x14ac:dyDescent="0.25">
      <c r="G5345" s="9"/>
    </row>
    <row r="5346" spans="7:7" x14ac:dyDescent="0.25">
      <c r="G5346" s="9"/>
    </row>
    <row r="5347" spans="7:7" x14ac:dyDescent="0.25">
      <c r="G5347" s="9"/>
    </row>
    <row r="5348" spans="7:7" x14ac:dyDescent="0.25">
      <c r="G5348" s="9"/>
    </row>
    <row r="5349" spans="7:7" x14ac:dyDescent="0.25">
      <c r="G5349" s="9"/>
    </row>
    <row r="5350" spans="7:7" x14ac:dyDescent="0.25">
      <c r="G5350" s="9"/>
    </row>
    <row r="5351" spans="7:7" x14ac:dyDescent="0.25">
      <c r="G5351" s="9"/>
    </row>
    <row r="5352" spans="7:7" x14ac:dyDescent="0.25">
      <c r="G5352" s="9"/>
    </row>
    <row r="5353" spans="7:7" x14ac:dyDescent="0.25">
      <c r="G5353" s="9"/>
    </row>
    <row r="5354" spans="7:7" x14ac:dyDescent="0.25">
      <c r="G5354" s="9"/>
    </row>
    <row r="5355" spans="7:7" x14ac:dyDescent="0.25">
      <c r="G5355" s="9"/>
    </row>
    <row r="5356" spans="7:7" x14ac:dyDescent="0.25">
      <c r="G5356" s="9"/>
    </row>
    <row r="5357" spans="7:7" x14ac:dyDescent="0.25">
      <c r="G5357" s="9"/>
    </row>
    <row r="5358" spans="7:7" x14ac:dyDescent="0.25">
      <c r="G5358" s="9"/>
    </row>
    <row r="5359" spans="7:7" x14ac:dyDescent="0.25">
      <c r="G5359" s="9"/>
    </row>
    <row r="5360" spans="7:7" x14ac:dyDescent="0.25">
      <c r="G5360" s="9"/>
    </row>
    <row r="5361" spans="7:7" x14ac:dyDescent="0.25">
      <c r="G5361" s="9"/>
    </row>
    <row r="5362" spans="7:7" x14ac:dyDescent="0.25">
      <c r="G5362" s="9"/>
    </row>
    <row r="5363" spans="7:7" x14ac:dyDescent="0.25">
      <c r="G5363" s="9"/>
    </row>
    <row r="5364" spans="7:7" x14ac:dyDescent="0.25">
      <c r="G5364" s="9"/>
    </row>
    <row r="5365" spans="7:7" x14ac:dyDescent="0.25">
      <c r="G5365" s="9"/>
    </row>
    <row r="5366" spans="7:7" x14ac:dyDescent="0.25">
      <c r="G5366" s="9"/>
    </row>
    <row r="5367" spans="7:7" x14ac:dyDescent="0.25">
      <c r="G5367" s="9"/>
    </row>
    <row r="5368" spans="7:7" x14ac:dyDescent="0.25">
      <c r="G5368" s="9"/>
    </row>
    <row r="5369" spans="7:7" x14ac:dyDescent="0.25">
      <c r="G5369" s="9"/>
    </row>
    <row r="5370" spans="7:7" x14ac:dyDescent="0.25">
      <c r="G5370" s="9"/>
    </row>
    <row r="5371" spans="7:7" x14ac:dyDescent="0.25">
      <c r="G5371" s="9"/>
    </row>
    <row r="5372" spans="7:7" x14ac:dyDescent="0.25">
      <c r="G5372" s="9"/>
    </row>
    <row r="5373" spans="7:7" x14ac:dyDescent="0.25">
      <c r="G5373" s="9"/>
    </row>
    <row r="5374" spans="7:7" x14ac:dyDescent="0.25">
      <c r="G5374" s="9"/>
    </row>
    <row r="5375" spans="7:7" x14ac:dyDescent="0.25">
      <c r="G5375" s="9"/>
    </row>
    <row r="5376" spans="7:7" x14ac:dyDescent="0.25">
      <c r="G5376" s="9"/>
    </row>
    <row r="5377" spans="7:7" x14ac:dyDescent="0.25">
      <c r="G5377" s="9"/>
    </row>
    <row r="5378" spans="7:7" x14ac:dyDescent="0.25">
      <c r="G5378" s="9"/>
    </row>
    <row r="5379" spans="7:7" x14ac:dyDescent="0.25">
      <c r="G5379" s="9"/>
    </row>
    <row r="5380" spans="7:7" x14ac:dyDescent="0.25">
      <c r="G5380" s="9"/>
    </row>
    <row r="5381" spans="7:7" x14ac:dyDescent="0.25">
      <c r="G5381" s="9"/>
    </row>
    <row r="5382" spans="7:7" x14ac:dyDescent="0.25">
      <c r="G5382" s="9"/>
    </row>
    <row r="5383" spans="7:7" x14ac:dyDescent="0.25">
      <c r="G5383" s="9"/>
    </row>
    <row r="5384" spans="7:7" x14ac:dyDescent="0.25">
      <c r="G5384" s="9"/>
    </row>
    <row r="5385" spans="7:7" x14ac:dyDescent="0.25">
      <c r="G5385" s="9"/>
    </row>
    <row r="5386" spans="7:7" x14ac:dyDescent="0.25">
      <c r="G5386" s="9"/>
    </row>
    <row r="5387" spans="7:7" x14ac:dyDescent="0.25">
      <c r="G5387" s="9"/>
    </row>
    <row r="5388" spans="7:7" x14ac:dyDescent="0.25">
      <c r="G5388" s="9"/>
    </row>
    <row r="5389" spans="7:7" x14ac:dyDescent="0.25">
      <c r="G5389" s="9"/>
    </row>
    <row r="5390" spans="7:7" x14ac:dyDescent="0.25">
      <c r="G5390" s="9"/>
    </row>
    <row r="5391" spans="7:7" x14ac:dyDescent="0.25">
      <c r="G5391" s="9"/>
    </row>
    <row r="5392" spans="7:7" x14ac:dyDescent="0.25">
      <c r="G5392" s="9"/>
    </row>
    <row r="5393" spans="7:7" x14ac:dyDescent="0.25">
      <c r="G5393" s="9"/>
    </row>
    <row r="5394" spans="7:7" x14ac:dyDescent="0.25">
      <c r="G5394" s="9"/>
    </row>
    <row r="5395" spans="7:7" x14ac:dyDescent="0.25">
      <c r="G5395" s="9"/>
    </row>
    <row r="5396" spans="7:7" x14ac:dyDescent="0.25">
      <c r="G5396" s="9"/>
    </row>
    <row r="5397" spans="7:7" x14ac:dyDescent="0.25">
      <c r="G5397" s="9"/>
    </row>
    <row r="5398" spans="7:7" x14ac:dyDescent="0.25">
      <c r="G5398" s="9"/>
    </row>
    <row r="5399" spans="7:7" x14ac:dyDescent="0.25">
      <c r="G5399" s="9"/>
    </row>
    <row r="5400" spans="7:7" x14ac:dyDescent="0.25">
      <c r="G5400" s="9"/>
    </row>
    <row r="5401" spans="7:7" x14ac:dyDescent="0.25">
      <c r="G5401" s="9"/>
    </row>
    <row r="5402" spans="7:7" x14ac:dyDescent="0.25">
      <c r="G5402" s="9"/>
    </row>
    <row r="5403" spans="7:7" x14ac:dyDescent="0.25">
      <c r="G5403" s="9"/>
    </row>
    <row r="5404" spans="7:7" x14ac:dyDescent="0.25">
      <c r="G5404" s="9"/>
    </row>
    <row r="5405" spans="7:7" x14ac:dyDescent="0.25">
      <c r="G5405" s="9"/>
    </row>
    <row r="5406" spans="7:7" x14ac:dyDescent="0.25">
      <c r="G5406" s="9"/>
    </row>
    <row r="5407" spans="7:7" x14ac:dyDescent="0.25">
      <c r="G5407" s="9"/>
    </row>
    <row r="5408" spans="7:7" x14ac:dyDescent="0.25">
      <c r="G5408" s="9"/>
    </row>
    <row r="5409" spans="7:7" x14ac:dyDescent="0.25">
      <c r="G5409" s="9"/>
    </row>
    <row r="5410" spans="7:7" x14ac:dyDescent="0.25">
      <c r="G5410" s="9"/>
    </row>
    <row r="5411" spans="7:7" x14ac:dyDescent="0.25">
      <c r="G5411" s="9"/>
    </row>
    <row r="5412" spans="7:7" x14ac:dyDescent="0.25">
      <c r="G5412" s="9"/>
    </row>
    <row r="5413" spans="7:7" x14ac:dyDescent="0.25">
      <c r="G5413" s="9"/>
    </row>
    <row r="5414" spans="7:7" x14ac:dyDescent="0.25">
      <c r="G5414" s="9"/>
    </row>
    <row r="5415" spans="7:7" x14ac:dyDescent="0.25">
      <c r="G5415" s="9"/>
    </row>
    <row r="5416" spans="7:7" x14ac:dyDescent="0.25">
      <c r="G5416" s="9"/>
    </row>
    <row r="5417" spans="7:7" x14ac:dyDescent="0.25">
      <c r="G5417" s="9"/>
    </row>
    <row r="5418" spans="7:7" x14ac:dyDescent="0.25">
      <c r="G5418" s="9"/>
    </row>
    <row r="5419" spans="7:7" x14ac:dyDescent="0.25">
      <c r="G5419" s="9"/>
    </row>
    <row r="5420" spans="7:7" x14ac:dyDescent="0.25">
      <c r="G5420" s="9"/>
    </row>
    <row r="5421" spans="7:7" x14ac:dyDescent="0.25">
      <c r="G5421" s="9"/>
    </row>
    <row r="5422" spans="7:7" x14ac:dyDescent="0.25">
      <c r="G5422" s="9"/>
    </row>
    <row r="5423" spans="7:7" x14ac:dyDescent="0.25">
      <c r="G5423" s="9"/>
    </row>
    <row r="5424" spans="7:7" x14ac:dyDescent="0.25">
      <c r="G5424" s="9"/>
    </row>
    <row r="5425" spans="7:7" x14ac:dyDescent="0.25">
      <c r="G5425" s="9"/>
    </row>
    <row r="5426" spans="7:7" x14ac:dyDescent="0.25">
      <c r="G5426" s="9"/>
    </row>
    <row r="5427" spans="7:7" x14ac:dyDescent="0.25">
      <c r="G5427" s="9"/>
    </row>
    <row r="5428" spans="7:7" x14ac:dyDescent="0.25">
      <c r="G5428" s="9"/>
    </row>
    <row r="5429" spans="7:7" x14ac:dyDescent="0.25">
      <c r="G5429" s="9"/>
    </row>
    <row r="5430" spans="7:7" x14ac:dyDescent="0.25">
      <c r="G5430" s="9"/>
    </row>
    <row r="5431" spans="7:7" x14ac:dyDescent="0.25">
      <c r="G5431" s="9"/>
    </row>
    <row r="5432" spans="7:7" x14ac:dyDescent="0.25">
      <c r="G5432" s="9"/>
    </row>
    <row r="5433" spans="7:7" x14ac:dyDescent="0.25">
      <c r="G5433" s="9"/>
    </row>
    <row r="5434" spans="7:7" x14ac:dyDescent="0.25">
      <c r="G5434" s="9"/>
    </row>
    <row r="5435" spans="7:7" x14ac:dyDescent="0.25">
      <c r="G5435" s="9"/>
    </row>
    <row r="5436" spans="7:7" x14ac:dyDescent="0.25">
      <c r="G5436" s="9"/>
    </row>
    <row r="5437" spans="7:7" x14ac:dyDescent="0.25">
      <c r="G5437" s="9"/>
    </row>
    <row r="5438" spans="7:7" x14ac:dyDescent="0.25">
      <c r="G5438" s="9"/>
    </row>
    <row r="5439" spans="7:7" x14ac:dyDescent="0.25">
      <c r="G5439" s="9"/>
    </row>
    <row r="5440" spans="7:7" x14ac:dyDescent="0.25">
      <c r="G5440" s="9"/>
    </row>
    <row r="5441" spans="7:7" x14ac:dyDescent="0.25">
      <c r="G5441" s="9"/>
    </row>
    <row r="5442" spans="7:7" x14ac:dyDescent="0.25">
      <c r="G5442" s="9"/>
    </row>
    <row r="5443" spans="7:7" x14ac:dyDescent="0.25">
      <c r="G5443" s="9"/>
    </row>
    <row r="5444" spans="7:7" x14ac:dyDescent="0.25">
      <c r="G5444" s="9"/>
    </row>
    <row r="5445" spans="7:7" x14ac:dyDescent="0.25">
      <c r="G5445" s="9"/>
    </row>
    <row r="5446" spans="7:7" x14ac:dyDescent="0.25">
      <c r="G5446" s="9"/>
    </row>
    <row r="5447" spans="7:7" x14ac:dyDescent="0.25">
      <c r="G5447" s="9"/>
    </row>
    <row r="5448" spans="7:7" x14ac:dyDescent="0.25">
      <c r="G5448" s="9"/>
    </row>
    <row r="5449" spans="7:7" x14ac:dyDescent="0.25">
      <c r="G5449" s="9"/>
    </row>
    <row r="5450" spans="7:7" x14ac:dyDescent="0.25">
      <c r="G5450" s="9"/>
    </row>
    <row r="5451" spans="7:7" x14ac:dyDescent="0.25">
      <c r="G5451" s="9"/>
    </row>
    <row r="5452" spans="7:7" x14ac:dyDescent="0.25">
      <c r="G5452" s="9"/>
    </row>
    <row r="5453" spans="7:7" x14ac:dyDescent="0.25">
      <c r="G5453" s="9"/>
    </row>
    <row r="5454" spans="7:7" x14ac:dyDescent="0.25">
      <c r="G5454" s="9"/>
    </row>
    <row r="5455" spans="7:7" x14ac:dyDescent="0.25">
      <c r="G5455" s="9"/>
    </row>
    <row r="5456" spans="7:7" x14ac:dyDescent="0.25">
      <c r="G5456" s="9"/>
    </row>
    <row r="5457" spans="7:7" x14ac:dyDescent="0.25">
      <c r="G5457" s="9"/>
    </row>
    <row r="5458" spans="7:7" x14ac:dyDescent="0.25">
      <c r="G5458" s="9"/>
    </row>
    <row r="5459" spans="7:7" x14ac:dyDescent="0.25">
      <c r="G5459" s="9"/>
    </row>
    <row r="5460" spans="7:7" x14ac:dyDescent="0.25">
      <c r="G5460" s="9"/>
    </row>
    <row r="5461" spans="7:7" x14ac:dyDescent="0.25">
      <c r="G5461" s="9"/>
    </row>
    <row r="5462" spans="7:7" x14ac:dyDescent="0.25">
      <c r="G5462" s="9"/>
    </row>
    <row r="5463" spans="7:7" x14ac:dyDescent="0.25">
      <c r="G5463" s="9"/>
    </row>
    <row r="5464" spans="7:7" x14ac:dyDescent="0.25">
      <c r="G5464" s="9"/>
    </row>
    <row r="5465" spans="7:7" x14ac:dyDescent="0.25">
      <c r="G5465" s="9"/>
    </row>
    <row r="5466" spans="7:7" x14ac:dyDescent="0.25">
      <c r="G5466" s="9"/>
    </row>
    <row r="5467" spans="7:7" x14ac:dyDescent="0.25">
      <c r="G5467" s="9"/>
    </row>
    <row r="5468" spans="7:7" x14ac:dyDescent="0.25">
      <c r="G5468" s="9"/>
    </row>
    <row r="5469" spans="7:7" x14ac:dyDescent="0.25">
      <c r="G5469" s="9"/>
    </row>
    <row r="5470" spans="7:7" x14ac:dyDescent="0.25">
      <c r="G5470" s="9"/>
    </row>
    <row r="5471" spans="7:7" x14ac:dyDescent="0.25">
      <c r="G5471" s="9"/>
    </row>
    <row r="5472" spans="7:7" x14ac:dyDescent="0.25">
      <c r="G5472" s="9"/>
    </row>
    <row r="5473" spans="7:7" x14ac:dyDescent="0.25">
      <c r="G5473" s="9"/>
    </row>
    <row r="5474" spans="7:7" x14ac:dyDescent="0.25">
      <c r="G5474" s="9"/>
    </row>
    <row r="5475" spans="7:7" x14ac:dyDescent="0.25">
      <c r="G5475" s="9"/>
    </row>
    <row r="5476" spans="7:7" x14ac:dyDescent="0.25">
      <c r="G5476" s="9"/>
    </row>
    <row r="5477" spans="7:7" x14ac:dyDescent="0.25">
      <c r="G5477" s="9"/>
    </row>
    <row r="5478" spans="7:7" x14ac:dyDescent="0.25">
      <c r="G5478" s="9"/>
    </row>
    <row r="5479" spans="7:7" x14ac:dyDescent="0.25">
      <c r="G5479" s="9"/>
    </row>
    <row r="5480" spans="7:7" x14ac:dyDescent="0.25">
      <c r="G5480" s="9"/>
    </row>
    <row r="5481" spans="7:7" x14ac:dyDescent="0.25">
      <c r="G5481" s="9"/>
    </row>
    <row r="5482" spans="7:7" x14ac:dyDescent="0.25">
      <c r="G5482" s="9"/>
    </row>
    <row r="5483" spans="7:7" x14ac:dyDescent="0.25">
      <c r="G5483" s="9"/>
    </row>
    <row r="5484" spans="7:7" x14ac:dyDescent="0.25">
      <c r="G5484" s="9"/>
    </row>
    <row r="5485" spans="7:7" x14ac:dyDescent="0.25">
      <c r="G5485" s="9"/>
    </row>
    <row r="5486" spans="7:7" x14ac:dyDescent="0.25">
      <c r="G5486" s="9"/>
    </row>
    <row r="5487" spans="7:7" x14ac:dyDescent="0.25">
      <c r="G5487" s="9"/>
    </row>
    <row r="5488" spans="7:7" x14ac:dyDescent="0.25">
      <c r="G5488" s="9"/>
    </row>
    <row r="5489" spans="7:7" x14ac:dyDescent="0.25">
      <c r="G5489" s="9"/>
    </row>
    <row r="5490" spans="7:7" x14ac:dyDescent="0.25">
      <c r="G5490" s="9"/>
    </row>
    <row r="5491" spans="7:7" x14ac:dyDescent="0.25">
      <c r="G5491" s="9"/>
    </row>
    <row r="5492" spans="7:7" x14ac:dyDescent="0.25">
      <c r="G5492" s="9"/>
    </row>
    <row r="5493" spans="7:7" x14ac:dyDescent="0.25">
      <c r="G5493" s="9"/>
    </row>
    <row r="5494" spans="7:7" x14ac:dyDescent="0.25">
      <c r="G5494" s="9"/>
    </row>
    <row r="5495" spans="7:7" x14ac:dyDescent="0.25">
      <c r="G5495" s="9"/>
    </row>
    <row r="5496" spans="7:7" x14ac:dyDescent="0.25">
      <c r="G5496" s="9"/>
    </row>
    <row r="5497" spans="7:7" x14ac:dyDescent="0.25">
      <c r="G5497" s="9"/>
    </row>
    <row r="5498" spans="7:7" x14ac:dyDescent="0.25">
      <c r="G5498" s="9"/>
    </row>
    <row r="5499" spans="7:7" x14ac:dyDescent="0.25">
      <c r="G5499" s="9"/>
    </row>
    <row r="5500" spans="7:7" x14ac:dyDescent="0.25">
      <c r="G5500" s="9"/>
    </row>
    <row r="5501" spans="7:7" x14ac:dyDescent="0.25">
      <c r="G5501" s="9"/>
    </row>
    <row r="5502" spans="7:7" x14ac:dyDescent="0.25">
      <c r="G5502" s="9"/>
    </row>
    <row r="5503" spans="7:7" x14ac:dyDescent="0.25">
      <c r="G5503" s="9"/>
    </row>
    <row r="5504" spans="7:7" x14ac:dyDescent="0.25">
      <c r="G5504" s="9"/>
    </row>
    <row r="5505" spans="7:7" x14ac:dyDescent="0.25">
      <c r="G5505" s="9"/>
    </row>
    <row r="5506" spans="7:7" x14ac:dyDescent="0.25">
      <c r="G5506" s="9"/>
    </row>
    <row r="5507" spans="7:7" x14ac:dyDescent="0.25">
      <c r="G5507" s="9"/>
    </row>
    <row r="5508" spans="7:7" x14ac:dyDescent="0.25">
      <c r="G5508" s="9"/>
    </row>
    <row r="5509" spans="7:7" x14ac:dyDescent="0.25">
      <c r="G5509" s="9"/>
    </row>
    <row r="5510" spans="7:7" x14ac:dyDescent="0.25">
      <c r="G5510" s="9"/>
    </row>
    <row r="5511" spans="7:7" x14ac:dyDescent="0.25">
      <c r="G5511" s="9"/>
    </row>
    <row r="5512" spans="7:7" x14ac:dyDescent="0.25">
      <c r="G5512" s="9"/>
    </row>
    <row r="5513" spans="7:7" x14ac:dyDescent="0.25">
      <c r="G5513" s="9"/>
    </row>
    <row r="5514" spans="7:7" x14ac:dyDescent="0.25">
      <c r="G5514" s="9"/>
    </row>
    <row r="5515" spans="7:7" x14ac:dyDescent="0.25">
      <c r="G5515" s="9"/>
    </row>
    <row r="5516" spans="7:7" x14ac:dyDescent="0.25">
      <c r="G5516" s="9"/>
    </row>
    <row r="5517" spans="7:7" x14ac:dyDescent="0.25">
      <c r="G5517" s="9"/>
    </row>
    <row r="5518" spans="7:7" x14ac:dyDescent="0.25">
      <c r="G5518" s="9"/>
    </row>
    <row r="5519" spans="7:7" x14ac:dyDescent="0.25">
      <c r="G5519" s="9"/>
    </row>
    <row r="5520" spans="7:7" x14ac:dyDescent="0.25">
      <c r="G5520" s="9"/>
    </row>
    <row r="5521" spans="7:7" x14ac:dyDescent="0.25">
      <c r="G5521" s="9"/>
    </row>
    <row r="5522" spans="7:7" x14ac:dyDescent="0.25">
      <c r="G5522" s="9"/>
    </row>
    <row r="5523" spans="7:7" x14ac:dyDescent="0.25">
      <c r="G5523" s="9"/>
    </row>
    <row r="5524" spans="7:7" x14ac:dyDescent="0.25">
      <c r="G5524" s="9"/>
    </row>
    <row r="5525" spans="7:7" x14ac:dyDescent="0.25">
      <c r="G5525" s="9"/>
    </row>
    <row r="5526" spans="7:7" x14ac:dyDescent="0.25">
      <c r="G5526" s="9"/>
    </row>
    <row r="5527" spans="7:7" x14ac:dyDescent="0.25">
      <c r="G5527" s="9"/>
    </row>
    <row r="5528" spans="7:7" x14ac:dyDescent="0.25">
      <c r="G5528" s="9"/>
    </row>
    <row r="5529" spans="7:7" x14ac:dyDescent="0.25">
      <c r="G5529" s="9"/>
    </row>
    <row r="5530" spans="7:7" x14ac:dyDescent="0.25">
      <c r="G5530" s="9"/>
    </row>
    <row r="5531" spans="7:7" x14ac:dyDescent="0.25">
      <c r="G5531" s="9"/>
    </row>
    <row r="5532" spans="7:7" x14ac:dyDescent="0.25">
      <c r="G5532" s="9"/>
    </row>
    <row r="5533" spans="7:7" x14ac:dyDescent="0.25">
      <c r="G5533" s="9"/>
    </row>
    <row r="5534" spans="7:7" x14ac:dyDescent="0.25">
      <c r="G5534" s="9"/>
    </row>
    <row r="5535" spans="7:7" x14ac:dyDescent="0.25">
      <c r="G5535" s="9"/>
    </row>
    <row r="5536" spans="7:7" x14ac:dyDescent="0.25">
      <c r="G5536" s="9"/>
    </row>
    <row r="5537" spans="7:7" x14ac:dyDescent="0.25">
      <c r="G5537" s="9"/>
    </row>
    <row r="5538" spans="7:7" x14ac:dyDescent="0.25">
      <c r="G5538" s="9"/>
    </row>
    <row r="5539" spans="7:7" x14ac:dyDescent="0.25">
      <c r="G5539" s="9"/>
    </row>
    <row r="5540" spans="7:7" x14ac:dyDescent="0.25">
      <c r="G5540" s="9"/>
    </row>
    <row r="5541" spans="7:7" x14ac:dyDescent="0.25">
      <c r="G5541" s="9"/>
    </row>
    <row r="5542" spans="7:7" x14ac:dyDescent="0.25">
      <c r="G5542" s="9"/>
    </row>
    <row r="5543" spans="7:7" x14ac:dyDescent="0.25">
      <c r="G5543" s="9"/>
    </row>
    <row r="5544" spans="7:7" x14ac:dyDescent="0.25">
      <c r="G5544" s="9"/>
    </row>
    <row r="5545" spans="7:7" x14ac:dyDescent="0.25">
      <c r="G5545" s="9"/>
    </row>
    <row r="5546" spans="7:7" x14ac:dyDescent="0.25">
      <c r="G5546" s="9"/>
    </row>
    <row r="5547" spans="7:7" x14ac:dyDescent="0.25">
      <c r="G5547" s="9"/>
    </row>
    <row r="5548" spans="7:7" x14ac:dyDescent="0.25">
      <c r="G5548" s="9"/>
    </row>
    <row r="5549" spans="7:7" x14ac:dyDescent="0.25">
      <c r="G5549" s="9"/>
    </row>
    <row r="5550" spans="7:7" x14ac:dyDescent="0.25">
      <c r="G5550" s="9"/>
    </row>
    <row r="5551" spans="7:7" x14ac:dyDescent="0.25">
      <c r="G5551" s="9"/>
    </row>
    <row r="5552" spans="7:7" x14ac:dyDescent="0.25">
      <c r="G5552" s="9"/>
    </row>
    <row r="5553" spans="7:7" x14ac:dyDescent="0.25">
      <c r="G5553" s="9"/>
    </row>
    <row r="5554" spans="7:7" x14ac:dyDescent="0.25">
      <c r="G5554" s="9"/>
    </row>
    <row r="5555" spans="7:7" x14ac:dyDescent="0.25">
      <c r="G5555" s="9"/>
    </row>
    <row r="5556" spans="7:7" x14ac:dyDescent="0.25">
      <c r="G5556" s="9"/>
    </row>
    <row r="5557" spans="7:7" x14ac:dyDescent="0.25">
      <c r="G5557" s="9"/>
    </row>
    <row r="5558" spans="7:7" x14ac:dyDescent="0.25">
      <c r="G5558" s="9"/>
    </row>
    <row r="5559" spans="7:7" x14ac:dyDescent="0.25">
      <c r="G5559" s="9"/>
    </row>
    <row r="5560" spans="7:7" x14ac:dyDescent="0.25">
      <c r="G5560" s="9"/>
    </row>
    <row r="5561" spans="7:7" x14ac:dyDescent="0.25">
      <c r="G5561" s="9"/>
    </row>
    <row r="5562" spans="7:7" x14ac:dyDescent="0.25">
      <c r="G5562" s="9"/>
    </row>
    <row r="5563" spans="7:7" x14ac:dyDescent="0.25">
      <c r="G5563" s="9"/>
    </row>
    <row r="5564" spans="7:7" x14ac:dyDescent="0.25">
      <c r="G5564" s="9"/>
    </row>
    <row r="5565" spans="7:7" x14ac:dyDescent="0.25">
      <c r="G5565" s="9"/>
    </row>
    <row r="5566" spans="7:7" x14ac:dyDescent="0.25">
      <c r="G5566" s="9"/>
    </row>
    <row r="5567" spans="7:7" x14ac:dyDescent="0.25">
      <c r="G5567" s="9"/>
    </row>
    <row r="5568" spans="7:7" x14ac:dyDescent="0.25">
      <c r="G5568" s="9"/>
    </row>
    <row r="5569" spans="7:7" x14ac:dyDescent="0.25">
      <c r="G5569" s="9"/>
    </row>
    <row r="5570" spans="7:7" x14ac:dyDescent="0.25">
      <c r="G5570" s="9"/>
    </row>
    <row r="5571" spans="7:7" x14ac:dyDescent="0.25">
      <c r="G5571" s="9"/>
    </row>
    <row r="5572" spans="7:7" x14ac:dyDescent="0.25">
      <c r="G5572" s="9"/>
    </row>
    <row r="5573" spans="7:7" x14ac:dyDescent="0.25">
      <c r="G5573" s="9"/>
    </row>
    <row r="5574" spans="7:7" x14ac:dyDescent="0.25">
      <c r="G5574" s="9"/>
    </row>
    <row r="5575" spans="7:7" x14ac:dyDescent="0.25">
      <c r="G5575" s="9"/>
    </row>
    <row r="5576" spans="7:7" x14ac:dyDescent="0.25">
      <c r="G5576" s="9"/>
    </row>
    <row r="5577" spans="7:7" x14ac:dyDescent="0.25">
      <c r="G5577" s="9"/>
    </row>
    <row r="5578" spans="7:7" x14ac:dyDescent="0.25">
      <c r="G5578" s="9"/>
    </row>
    <row r="5579" spans="7:7" x14ac:dyDescent="0.25">
      <c r="G5579" s="9"/>
    </row>
    <row r="5580" spans="7:7" x14ac:dyDescent="0.25">
      <c r="G5580" s="9"/>
    </row>
    <row r="5581" spans="7:7" x14ac:dyDescent="0.25">
      <c r="G5581" s="9"/>
    </row>
    <row r="5582" spans="7:7" x14ac:dyDescent="0.25">
      <c r="G5582" s="9"/>
    </row>
    <row r="5583" spans="7:7" x14ac:dyDescent="0.25">
      <c r="G5583" s="9"/>
    </row>
    <row r="5584" spans="7:7" x14ac:dyDescent="0.25">
      <c r="G5584" s="9"/>
    </row>
    <row r="5585" spans="7:7" x14ac:dyDescent="0.25">
      <c r="G5585" s="9"/>
    </row>
    <row r="5586" spans="7:7" x14ac:dyDescent="0.25">
      <c r="G5586" s="9"/>
    </row>
    <row r="5587" spans="7:7" x14ac:dyDescent="0.25">
      <c r="G5587" s="9"/>
    </row>
    <row r="5588" spans="7:7" x14ac:dyDescent="0.25">
      <c r="G5588" s="9"/>
    </row>
    <row r="5589" spans="7:7" x14ac:dyDescent="0.25">
      <c r="G5589" s="9"/>
    </row>
    <row r="5590" spans="7:7" x14ac:dyDescent="0.25">
      <c r="G5590" s="9"/>
    </row>
    <row r="5591" spans="7:7" x14ac:dyDescent="0.25">
      <c r="G5591" s="9"/>
    </row>
    <row r="5592" spans="7:7" x14ac:dyDescent="0.25">
      <c r="G5592" s="9"/>
    </row>
    <row r="5593" spans="7:7" x14ac:dyDescent="0.25">
      <c r="G5593" s="9"/>
    </row>
    <row r="5594" spans="7:7" x14ac:dyDescent="0.25">
      <c r="G5594" s="9"/>
    </row>
    <row r="5595" spans="7:7" x14ac:dyDescent="0.25">
      <c r="G5595" s="9"/>
    </row>
    <row r="5596" spans="7:7" x14ac:dyDescent="0.25">
      <c r="G5596" s="9"/>
    </row>
    <row r="5597" spans="7:7" x14ac:dyDescent="0.25">
      <c r="G5597" s="9"/>
    </row>
    <row r="5598" spans="7:7" x14ac:dyDescent="0.25">
      <c r="G5598" s="9"/>
    </row>
    <row r="5599" spans="7:7" x14ac:dyDescent="0.25">
      <c r="G5599" s="9"/>
    </row>
    <row r="5600" spans="7:7" x14ac:dyDescent="0.25">
      <c r="G5600" s="9"/>
    </row>
    <row r="5601" spans="7:7" x14ac:dyDescent="0.25">
      <c r="G5601" s="9"/>
    </row>
    <row r="5602" spans="7:7" x14ac:dyDescent="0.25">
      <c r="G5602" s="9"/>
    </row>
    <row r="5603" spans="7:7" x14ac:dyDescent="0.25">
      <c r="G5603" s="9"/>
    </row>
    <row r="5604" spans="7:7" x14ac:dyDescent="0.25">
      <c r="G5604" s="9"/>
    </row>
    <row r="5605" spans="7:7" x14ac:dyDescent="0.25">
      <c r="G5605" s="9"/>
    </row>
    <row r="5606" spans="7:7" x14ac:dyDescent="0.25">
      <c r="G5606" s="9"/>
    </row>
    <row r="5607" spans="7:7" x14ac:dyDescent="0.25">
      <c r="G5607" s="9"/>
    </row>
    <row r="5608" spans="7:7" x14ac:dyDescent="0.25">
      <c r="G5608" s="9"/>
    </row>
    <row r="5609" spans="7:7" x14ac:dyDescent="0.25">
      <c r="G5609" s="9"/>
    </row>
    <row r="5610" spans="7:7" x14ac:dyDescent="0.25">
      <c r="G5610" s="9"/>
    </row>
    <row r="5611" spans="7:7" x14ac:dyDescent="0.25">
      <c r="G5611" s="9"/>
    </row>
    <row r="5612" spans="7:7" x14ac:dyDescent="0.25">
      <c r="G5612" s="9"/>
    </row>
    <row r="5613" spans="7:7" x14ac:dyDescent="0.25">
      <c r="G5613" s="9"/>
    </row>
    <row r="5614" spans="7:7" x14ac:dyDescent="0.25">
      <c r="G5614" s="9"/>
    </row>
    <row r="5615" spans="7:7" x14ac:dyDescent="0.25">
      <c r="G5615" s="9"/>
    </row>
    <row r="5616" spans="7:7" x14ac:dyDescent="0.25">
      <c r="G5616" s="9"/>
    </row>
    <row r="5617" spans="7:7" x14ac:dyDescent="0.25">
      <c r="G5617" s="9"/>
    </row>
    <row r="5618" spans="7:7" x14ac:dyDescent="0.25">
      <c r="G5618" s="9"/>
    </row>
    <row r="5619" spans="7:7" x14ac:dyDescent="0.25">
      <c r="G5619" s="9"/>
    </row>
    <row r="5620" spans="7:7" x14ac:dyDescent="0.25">
      <c r="G5620" s="9"/>
    </row>
    <row r="5621" spans="7:7" x14ac:dyDescent="0.25">
      <c r="G5621" s="9"/>
    </row>
    <row r="5622" spans="7:7" x14ac:dyDescent="0.25">
      <c r="G5622" s="9"/>
    </row>
    <row r="5623" spans="7:7" x14ac:dyDescent="0.25">
      <c r="G5623" s="9"/>
    </row>
    <row r="5624" spans="7:7" x14ac:dyDescent="0.25">
      <c r="G5624" s="9"/>
    </row>
    <row r="5625" spans="7:7" x14ac:dyDescent="0.25">
      <c r="G5625" s="9"/>
    </row>
    <row r="5626" spans="7:7" x14ac:dyDescent="0.25">
      <c r="G5626" s="9"/>
    </row>
    <row r="5627" spans="7:7" x14ac:dyDescent="0.25">
      <c r="G5627" s="9"/>
    </row>
    <row r="5628" spans="7:7" x14ac:dyDescent="0.25">
      <c r="G5628" s="9"/>
    </row>
    <row r="5629" spans="7:7" x14ac:dyDescent="0.25">
      <c r="G5629" s="9"/>
    </row>
    <row r="5630" spans="7:7" x14ac:dyDescent="0.25">
      <c r="G5630" s="9"/>
    </row>
    <row r="5631" spans="7:7" x14ac:dyDescent="0.25">
      <c r="G5631" s="9"/>
    </row>
    <row r="5632" spans="7:7" x14ac:dyDescent="0.25">
      <c r="G5632" s="9"/>
    </row>
    <row r="5633" spans="7:7" x14ac:dyDescent="0.25">
      <c r="G5633" s="9"/>
    </row>
    <row r="5634" spans="7:7" x14ac:dyDescent="0.25">
      <c r="G5634" s="9"/>
    </row>
    <row r="5635" spans="7:7" x14ac:dyDescent="0.25">
      <c r="G5635" s="9"/>
    </row>
    <row r="5636" spans="7:7" x14ac:dyDescent="0.25">
      <c r="G5636" s="9"/>
    </row>
    <row r="5637" spans="7:7" x14ac:dyDescent="0.25">
      <c r="G5637" s="9"/>
    </row>
    <row r="5638" spans="7:7" x14ac:dyDescent="0.25">
      <c r="G5638" s="9"/>
    </row>
    <row r="5639" spans="7:7" x14ac:dyDescent="0.25">
      <c r="G5639" s="9"/>
    </row>
    <row r="5640" spans="7:7" x14ac:dyDescent="0.25">
      <c r="G5640" s="9"/>
    </row>
    <row r="5641" spans="7:7" x14ac:dyDescent="0.25">
      <c r="G5641" s="9"/>
    </row>
    <row r="5642" spans="7:7" x14ac:dyDescent="0.25">
      <c r="G5642" s="9"/>
    </row>
    <row r="5643" spans="7:7" x14ac:dyDescent="0.25">
      <c r="G5643" s="9"/>
    </row>
    <row r="5644" spans="7:7" x14ac:dyDescent="0.25">
      <c r="G5644" s="9"/>
    </row>
    <row r="5645" spans="7:7" x14ac:dyDescent="0.25">
      <c r="G5645" s="9"/>
    </row>
    <row r="5646" spans="7:7" x14ac:dyDescent="0.25">
      <c r="G5646" s="9"/>
    </row>
    <row r="5647" spans="7:7" x14ac:dyDescent="0.25">
      <c r="G5647" s="9"/>
    </row>
    <row r="5648" spans="7:7" x14ac:dyDescent="0.25">
      <c r="G5648" s="9"/>
    </row>
    <row r="5649" spans="7:7" x14ac:dyDescent="0.25">
      <c r="G5649" s="9"/>
    </row>
    <row r="5650" spans="7:7" x14ac:dyDescent="0.25">
      <c r="G5650" s="9"/>
    </row>
    <row r="5651" spans="7:7" x14ac:dyDescent="0.25">
      <c r="G5651" s="9"/>
    </row>
    <row r="5652" spans="7:7" x14ac:dyDescent="0.25">
      <c r="G5652" s="9"/>
    </row>
    <row r="5653" spans="7:7" x14ac:dyDescent="0.25">
      <c r="G5653" s="9"/>
    </row>
    <row r="5654" spans="7:7" x14ac:dyDescent="0.25">
      <c r="G5654" s="9"/>
    </row>
    <row r="5655" spans="7:7" x14ac:dyDescent="0.25">
      <c r="G5655" s="9"/>
    </row>
    <row r="5656" spans="7:7" x14ac:dyDescent="0.25">
      <c r="G5656" s="9"/>
    </row>
    <row r="5657" spans="7:7" x14ac:dyDescent="0.25">
      <c r="G5657" s="9"/>
    </row>
    <row r="5658" spans="7:7" x14ac:dyDescent="0.25">
      <c r="G5658" s="9"/>
    </row>
    <row r="5659" spans="7:7" x14ac:dyDescent="0.25">
      <c r="G5659" s="9"/>
    </row>
    <row r="5660" spans="7:7" x14ac:dyDescent="0.25">
      <c r="G5660" s="9"/>
    </row>
    <row r="5661" spans="7:7" x14ac:dyDescent="0.25">
      <c r="G5661" s="9"/>
    </row>
    <row r="5662" spans="7:7" x14ac:dyDescent="0.25">
      <c r="G5662" s="9"/>
    </row>
    <row r="5663" spans="7:7" x14ac:dyDescent="0.25">
      <c r="G5663" s="9"/>
    </row>
    <row r="5664" spans="7:7" x14ac:dyDescent="0.25">
      <c r="G5664" s="9"/>
    </row>
    <row r="5665" spans="7:7" x14ac:dyDescent="0.25">
      <c r="G5665" s="9"/>
    </row>
    <row r="5666" spans="7:7" x14ac:dyDescent="0.25">
      <c r="G5666" s="9"/>
    </row>
    <row r="5667" spans="7:7" x14ac:dyDescent="0.25">
      <c r="G5667" s="9"/>
    </row>
    <row r="5668" spans="7:7" x14ac:dyDescent="0.25">
      <c r="G5668" s="9"/>
    </row>
    <row r="5669" spans="7:7" x14ac:dyDescent="0.25">
      <c r="G5669" s="9"/>
    </row>
    <row r="5670" spans="7:7" x14ac:dyDescent="0.25">
      <c r="G5670" s="9"/>
    </row>
    <row r="5671" spans="7:7" x14ac:dyDescent="0.25">
      <c r="G5671" s="9"/>
    </row>
    <row r="5672" spans="7:7" x14ac:dyDescent="0.25">
      <c r="G5672" s="9"/>
    </row>
    <row r="5673" spans="7:7" x14ac:dyDescent="0.25">
      <c r="G5673" s="9"/>
    </row>
    <row r="5674" spans="7:7" x14ac:dyDescent="0.25">
      <c r="G5674" s="9"/>
    </row>
    <row r="5675" spans="7:7" x14ac:dyDescent="0.25">
      <c r="G5675" s="9"/>
    </row>
    <row r="5676" spans="7:7" x14ac:dyDescent="0.25">
      <c r="G5676" s="9"/>
    </row>
    <row r="5677" spans="7:7" x14ac:dyDescent="0.25">
      <c r="G5677" s="9"/>
    </row>
    <row r="5678" spans="7:7" x14ac:dyDescent="0.25">
      <c r="G5678" s="9"/>
    </row>
    <row r="5679" spans="7:7" x14ac:dyDescent="0.25">
      <c r="G5679" s="9"/>
    </row>
    <row r="5680" spans="7:7" x14ac:dyDescent="0.25">
      <c r="G5680" s="9"/>
    </row>
    <row r="5681" spans="7:7" x14ac:dyDescent="0.25">
      <c r="G5681" s="9"/>
    </row>
    <row r="5682" spans="7:7" x14ac:dyDescent="0.25">
      <c r="G5682" s="9"/>
    </row>
    <row r="5683" spans="7:7" x14ac:dyDescent="0.25">
      <c r="G5683" s="9"/>
    </row>
    <row r="5684" spans="7:7" x14ac:dyDescent="0.25">
      <c r="G5684" s="9"/>
    </row>
    <row r="5685" spans="7:7" x14ac:dyDescent="0.25">
      <c r="G5685" s="9"/>
    </row>
    <row r="5686" spans="7:7" x14ac:dyDescent="0.25">
      <c r="G5686" s="9"/>
    </row>
    <row r="5687" spans="7:7" x14ac:dyDescent="0.25">
      <c r="G5687" s="9"/>
    </row>
    <row r="5688" spans="7:7" x14ac:dyDescent="0.25">
      <c r="G5688" s="9"/>
    </row>
    <row r="5689" spans="7:7" x14ac:dyDescent="0.25">
      <c r="G5689" s="9"/>
    </row>
    <row r="5690" spans="7:7" x14ac:dyDescent="0.25">
      <c r="G5690" s="9"/>
    </row>
    <row r="5691" spans="7:7" x14ac:dyDescent="0.25">
      <c r="G5691" s="9"/>
    </row>
    <row r="5692" spans="7:7" x14ac:dyDescent="0.25">
      <c r="G5692" s="9"/>
    </row>
    <row r="5693" spans="7:7" x14ac:dyDescent="0.25">
      <c r="G5693" s="9"/>
    </row>
    <row r="5694" spans="7:7" x14ac:dyDescent="0.25">
      <c r="G5694" s="9"/>
    </row>
    <row r="5695" spans="7:7" x14ac:dyDescent="0.25">
      <c r="G5695" s="9"/>
    </row>
    <row r="5696" spans="7:7" x14ac:dyDescent="0.25">
      <c r="G5696" s="9"/>
    </row>
    <row r="5697" spans="7:7" x14ac:dyDescent="0.25">
      <c r="G5697" s="9"/>
    </row>
    <row r="5698" spans="7:7" x14ac:dyDescent="0.25">
      <c r="G5698" s="9"/>
    </row>
    <row r="5699" spans="7:7" x14ac:dyDescent="0.25">
      <c r="G5699" s="9"/>
    </row>
    <row r="5700" spans="7:7" x14ac:dyDescent="0.25">
      <c r="G5700" s="9"/>
    </row>
    <row r="5701" spans="7:7" x14ac:dyDescent="0.25">
      <c r="G5701" s="9"/>
    </row>
    <row r="5702" spans="7:7" x14ac:dyDescent="0.25">
      <c r="G5702" s="9"/>
    </row>
    <row r="5703" spans="7:7" x14ac:dyDescent="0.25">
      <c r="G5703" s="9"/>
    </row>
    <row r="5704" spans="7:7" x14ac:dyDescent="0.25">
      <c r="G5704" s="9"/>
    </row>
    <row r="5705" spans="7:7" x14ac:dyDescent="0.25">
      <c r="G5705" s="9"/>
    </row>
    <row r="5706" spans="7:7" x14ac:dyDescent="0.25">
      <c r="G5706" s="9"/>
    </row>
    <row r="5707" spans="7:7" x14ac:dyDescent="0.25">
      <c r="G5707" s="9"/>
    </row>
    <row r="5708" spans="7:7" x14ac:dyDescent="0.25">
      <c r="G5708" s="9"/>
    </row>
    <row r="5709" spans="7:7" x14ac:dyDescent="0.25">
      <c r="G5709" s="9"/>
    </row>
    <row r="5710" spans="7:7" x14ac:dyDescent="0.25">
      <c r="G5710" s="9"/>
    </row>
    <row r="5711" spans="7:7" x14ac:dyDescent="0.25">
      <c r="G5711" s="9"/>
    </row>
    <row r="5712" spans="7:7" x14ac:dyDescent="0.25">
      <c r="G5712" s="9"/>
    </row>
    <row r="5713" spans="7:7" x14ac:dyDescent="0.25">
      <c r="G5713" s="9"/>
    </row>
    <row r="5714" spans="7:7" x14ac:dyDescent="0.25">
      <c r="G5714" s="9"/>
    </row>
    <row r="5715" spans="7:7" x14ac:dyDescent="0.25">
      <c r="G5715" s="9"/>
    </row>
    <row r="5716" spans="7:7" x14ac:dyDescent="0.25">
      <c r="G5716" s="9"/>
    </row>
    <row r="5717" spans="7:7" x14ac:dyDescent="0.25">
      <c r="G5717" s="9"/>
    </row>
    <row r="5718" spans="7:7" x14ac:dyDescent="0.25">
      <c r="G5718" s="9"/>
    </row>
    <row r="5719" spans="7:7" x14ac:dyDescent="0.25">
      <c r="G5719" s="9"/>
    </row>
    <row r="5720" spans="7:7" x14ac:dyDescent="0.25">
      <c r="G5720" s="9"/>
    </row>
    <row r="5721" spans="7:7" x14ac:dyDescent="0.25">
      <c r="G5721" s="9"/>
    </row>
    <row r="5722" spans="7:7" x14ac:dyDescent="0.25">
      <c r="G5722" s="9"/>
    </row>
    <row r="5723" spans="7:7" x14ac:dyDescent="0.25">
      <c r="G5723" s="9"/>
    </row>
    <row r="5724" spans="7:7" x14ac:dyDescent="0.25">
      <c r="G5724" s="9"/>
    </row>
    <row r="5725" spans="7:7" x14ac:dyDescent="0.25">
      <c r="G5725" s="9"/>
    </row>
    <row r="5726" spans="7:7" x14ac:dyDescent="0.25">
      <c r="G5726" s="9"/>
    </row>
    <row r="5727" spans="7:7" x14ac:dyDescent="0.25">
      <c r="G5727" s="9"/>
    </row>
    <row r="5728" spans="7:7" x14ac:dyDescent="0.25">
      <c r="G5728" s="9"/>
    </row>
    <row r="5729" spans="7:7" x14ac:dyDescent="0.25">
      <c r="G5729" s="9"/>
    </row>
    <row r="5730" spans="7:7" x14ac:dyDescent="0.25">
      <c r="G5730" s="9"/>
    </row>
    <row r="5731" spans="7:7" x14ac:dyDescent="0.25">
      <c r="G5731" s="9"/>
    </row>
    <row r="5732" spans="7:7" x14ac:dyDescent="0.25">
      <c r="G5732" s="9"/>
    </row>
    <row r="5733" spans="7:7" x14ac:dyDescent="0.25">
      <c r="G5733" s="9"/>
    </row>
    <row r="5734" spans="7:7" x14ac:dyDescent="0.25">
      <c r="G5734" s="9"/>
    </row>
    <row r="5735" spans="7:7" x14ac:dyDescent="0.25">
      <c r="G5735" s="9"/>
    </row>
    <row r="5736" spans="7:7" x14ac:dyDescent="0.25">
      <c r="G5736" s="9"/>
    </row>
    <row r="5737" spans="7:7" x14ac:dyDescent="0.25">
      <c r="G5737" s="9"/>
    </row>
    <row r="5738" spans="7:7" x14ac:dyDescent="0.25">
      <c r="G5738" s="9"/>
    </row>
    <row r="5739" spans="7:7" x14ac:dyDescent="0.25">
      <c r="G5739" s="9"/>
    </row>
    <row r="5740" spans="7:7" x14ac:dyDescent="0.25">
      <c r="G5740" s="9"/>
    </row>
    <row r="5741" spans="7:7" x14ac:dyDescent="0.25">
      <c r="G5741" s="9"/>
    </row>
    <row r="5742" spans="7:7" x14ac:dyDescent="0.25">
      <c r="G5742" s="9"/>
    </row>
    <row r="5743" spans="7:7" x14ac:dyDescent="0.25">
      <c r="G5743" s="9"/>
    </row>
    <row r="5744" spans="7:7" x14ac:dyDescent="0.25">
      <c r="G5744" s="9"/>
    </row>
    <row r="5745" spans="7:7" x14ac:dyDescent="0.25">
      <c r="G5745" s="9"/>
    </row>
    <row r="5746" spans="7:7" x14ac:dyDescent="0.25">
      <c r="G5746" s="9"/>
    </row>
    <row r="5747" spans="7:7" x14ac:dyDescent="0.25">
      <c r="G5747" s="9"/>
    </row>
    <row r="5748" spans="7:7" x14ac:dyDescent="0.25">
      <c r="G5748" s="9"/>
    </row>
    <row r="5749" spans="7:7" x14ac:dyDescent="0.25">
      <c r="G5749" s="9"/>
    </row>
    <row r="5750" spans="7:7" x14ac:dyDescent="0.25">
      <c r="G5750" s="9"/>
    </row>
    <row r="5751" spans="7:7" x14ac:dyDescent="0.25">
      <c r="G5751" s="9"/>
    </row>
    <row r="5752" spans="7:7" x14ac:dyDescent="0.25">
      <c r="G5752" s="9"/>
    </row>
    <row r="5753" spans="7:7" x14ac:dyDescent="0.25">
      <c r="G5753" s="9"/>
    </row>
    <row r="5754" spans="7:7" x14ac:dyDescent="0.25">
      <c r="G5754" s="9"/>
    </row>
    <row r="5755" spans="7:7" x14ac:dyDescent="0.25">
      <c r="G5755" s="9"/>
    </row>
    <row r="5756" spans="7:7" x14ac:dyDescent="0.25">
      <c r="G5756" s="9"/>
    </row>
    <row r="5757" spans="7:7" x14ac:dyDescent="0.25">
      <c r="G5757" s="9"/>
    </row>
    <row r="5758" spans="7:7" x14ac:dyDescent="0.25">
      <c r="G5758" s="9"/>
    </row>
    <row r="5759" spans="7:7" x14ac:dyDescent="0.25">
      <c r="G5759" s="9"/>
    </row>
    <row r="5760" spans="7:7" x14ac:dyDescent="0.25">
      <c r="G5760" s="9"/>
    </row>
    <row r="5761" spans="7:7" x14ac:dyDescent="0.25">
      <c r="G5761" s="9"/>
    </row>
    <row r="5762" spans="7:7" x14ac:dyDescent="0.25">
      <c r="G5762" s="9"/>
    </row>
    <row r="5763" spans="7:7" x14ac:dyDescent="0.25">
      <c r="G5763" s="9"/>
    </row>
    <row r="5764" spans="7:7" x14ac:dyDescent="0.25">
      <c r="G5764" s="9"/>
    </row>
    <row r="5765" spans="7:7" x14ac:dyDescent="0.25">
      <c r="G5765" s="9"/>
    </row>
    <row r="5766" spans="7:7" x14ac:dyDescent="0.25">
      <c r="G5766" s="9"/>
    </row>
    <row r="5767" spans="7:7" x14ac:dyDescent="0.25">
      <c r="G5767" s="9"/>
    </row>
    <row r="5768" spans="7:7" x14ac:dyDescent="0.25">
      <c r="G5768" s="9"/>
    </row>
    <row r="5769" spans="7:7" x14ac:dyDescent="0.25">
      <c r="G5769" s="9"/>
    </row>
    <row r="5770" spans="7:7" x14ac:dyDescent="0.25">
      <c r="G5770" s="9"/>
    </row>
    <row r="5771" spans="7:7" x14ac:dyDescent="0.25">
      <c r="G5771" s="9"/>
    </row>
    <row r="5772" spans="7:7" x14ac:dyDescent="0.25">
      <c r="G5772" s="9"/>
    </row>
    <row r="5773" spans="7:7" x14ac:dyDescent="0.25">
      <c r="G5773" s="9"/>
    </row>
    <row r="5774" spans="7:7" x14ac:dyDescent="0.25">
      <c r="G5774" s="9"/>
    </row>
    <row r="5775" spans="7:7" x14ac:dyDescent="0.25">
      <c r="G5775" s="9"/>
    </row>
    <row r="5776" spans="7:7" x14ac:dyDescent="0.25">
      <c r="G5776" s="9"/>
    </row>
    <row r="5777" spans="7:7" x14ac:dyDescent="0.25">
      <c r="G5777" s="9"/>
    </row>
    <row r="5778" spans="7:7" x14ac:dyDescent="0.25">
      <c r="G5778" s="9"/>
    </row>
    <row r="5779" spans="7:7" x14ac:dyDescent="0.25">
      <c r="G5779" s="9"/>
    </row>
    <row r="5780" spans="7:7" x14ac:dyDescent="0.25">
      <c r="G5780" s="9"/>
    </row>
    <row r="5781" spans="7:7" x14ac:dyDescent="0.25">
      <c r="G5781" s="9"/>
    </row>
    <row r="5782" spans="7:7" x14ac:dyDescent="0.25">
      <c r="G5782" s="9"/>
    </row>
    <row r="5783" spans="7:7" x14ac:dyDescent="0.25">
      <c r="G5783" s="9"/>
    </row>
    <row r="5784" spans="7:7" x14ac:dyDescent="0.25">
      <c r="G5784" s="9"/>
    </row>
    <row r="5785" spans="7:7" x14ac:dyDescent="0.25">
      <c r="G5785" s="9"/>
    </row>
    <row r="5786" spans="7:7" x14ac:dyDescent="0.25">
      <c r="G5786" s="9"/>
    </row>
    <row r="5787" spans="7:7" x14ac:dyDescent="0.25">
      <c r="G5787" s="9"/>
    </row>
    <row r="5788" spans="7:7" x14ac:dyDescent="0.25">
      <c r="G5788" s="9"/>
    </row>
    <row r="5789" spans="7:7" x14ac:dyDescent="0.25">
      <c r="G5789" s="9"/>
    </row>
    <row r="5790" spans="7:7" x14ac:dyDescent="0.25">
      <c r="G5790" s="9"/>
    </row>
    <row r="5791" spans="7:7" x14ac:dyDescent="0.25">
      <c r="G5791" s="9"/>
    </row>
    <row r="5792" spans="7:7" x14ac:dyDescent="0.25">
      <c r="G5792" s="9"/>
    </row>
    <row r="5793" spans="7:7" x14ac:dyDescent="0.25">
      <c r="G5793" s="9"/>
    </row>
    <row r="5794" spans="7:7" x14ac:dyDescent="0.25">
      <c r="G5794" s="9"/>
    </row>
    <row r="5795" spans="7:7" x14ac:dyDescent="0.25">
      <c r="G5795" s="9"/>
    </row>
    <row r="5796" spans="7:7" x14ac:dyDescent="0.25">
      <c r="G5796" s="9"/>
    </row>
    <row r="5797" spans="7:7" x14ac:dyDescent="0.25">
      <c r="G5797" s="9"/>
    </row>
    <row r="5798" spans="7:7" x14ac:dyDescent="0.25">
      <c r="G5798" s="9"/>
    </row>
    <row r="5799" spans="7:7" x14ac:dyDescent="0.25">
      <c r="G5799" s="9"/>
    </row>
    <row r="5800" spans="7:7" x14ac:dyDescent="0.25">
      <c r="G5800" s="9"/>
    </row>
    <row r="5801" spans="7:7" x14ac:dyDescent="0.25">
      <c r="G5801" s="9"/>
    </row>
    <row r="5802" spans="7:7" x14ac:dyDescent="0.25">
      <c r="G5802" s="9"/>
    </row>
    <row r="5803" spans="7:7" x14ac:dyDescent="0.25">
      <c r="G5803" s="9"/>
    </row>
    <row r="5804" spans="7:7" x14ac:dyDescent="0.25">
      <c r="G5804" s="9"/>
    </row>
    <row r="5805" spans="7:7" x14ac:dyDescent="0.25">
      <c r="G5805" s="9"/>
    </row>
    <row r="5806" spans="7:7" x14ac:dyDescent="0.25">
      <c r="G5806" s="9"/>
    </row>
    <row r="5807" spans="7:7" x14ac:dyDescent="0.25">
      <c r="G5807" s="9"/>
    </row>
    <row r="5808" spans="7:7" x14ac:dyDescent="0.25">
      <c r="G5808" s="9"/>
    </row>
    <row r="5809" spans="7:7" x14ac:dyDescent="0.25">
      <c r="G5809" s="9"/>
    </row>
    <row r="5810" spans="7:7" x14ac:dyDescent="0.25">
      <c r="G5810" s="9"/>
    </row>
    <row r="5811" spans="7:7" x14ac:dyDescent="0.25">
      <c r="G5811" s="9"/>
    </row>
    <row r="5812" spans="7:7" x14ac:dyDescent="0.25">
      <c r="G5812" s="9"/>
    </row>
    <row r="5813" spans="7:7" x14ac:dyDescent="0.25">
      <c r="G5813" s="9"/>
    </row>
    <row r="5814" spans="7:7" x14ac:dyDescent="0.25">
      <c r="G5814" s="9"/>
    </row>
    <row r="5815" spans="7:7" x14ac:dyDescent="0.25">
      <c r="G5815" s="9"/>
    </row>
    <row r="5816" spans="7:7" x14ac:dyDescent="0.25">
      <c r="G5816" s="9"/>
    </row>
    <row r="5817" spans="7:7" x14ac:dyDescent="0.25">
      <c r="G5817" s="9"/>
    </row>
    <row r="5818" spans="7:7" x14ac:dyDescent="0.25">
      <c r="G5818" s="9"/>
    </row>
    <row r="5819" spans="7:7" x14ac:dyDescent="0.25">
      <c r="G5819" s="9"/>
    </row>
    <row r="5820" spans="7:7" x14ac:dyDescent="0.25">
      <c r="G5820" s="9"/>
    </row>
    <row r="5821" spans="7:7" x14ac:dyDescent="0.25">
      <c r="G5821" s="9"/>
    </row>
    <row r="5822" spans="7:7" x14ac:dyDescent="0.25">
      <c r="G5822" s="9"/>
    </row>
    <row r="5823" spans="7:7" x14ac:dyDescent="0.25">
      <c r="G5823" s="9"/>
    </row>
    <row r="5824" spans="7:7" x14ac:dyDescent="0.25">
      <c r="G5824" s="9"/>
    </row>
    <row r="5825" spans="7:7" x14ac:dyDescent="0.25">
      <c r="G5825" s="9"/>
    </row>
    <row r="5826" spans="7:7" x14ac:dyDescent="0.25">
      <c r="G5826" s="9"/>
    </row>
    <row r="5827" spans="7:7" x14ac:dyDescent="0.25">
      <c r="G5827" s="9"/>
    </row>
    <row r="5828" spans="7:7" x14ac:dyDescent="0.25">
      <c r="G5828" s="9"/>
    </row>
    <row r="5829" spans="7:7" x14ac:dyDescent="0.25">
      <c r="G5829" s="9"/>
    </row>
    <row r="5830" spans="7:7" x14ac:dyDescent="0.25">
      <c r="G5830" s="9"/>
    </row>
    <row r="5831" spans="7:7" x14ac:dyDescent="0.25">
      <c r="G5831" s="9"/>
    </row>
    <row r="5832" spans="7:7" x14ac:dyDescent="0.25">
      <c r="G5832" s="9"/>
    </row>
    <row r="5833" spans="7:7" x14ac:dyDescent="0.25">
      <c r="G5833" s="9"/>
    </row>
    <row r="5834" spans="7:7" x14ac:dyDescent="0.25">
      <c r="G5834" s="9"/>
    </row>
    <row r="5835" spans="7:7" x14ac:dyDescent="0.25">
      <c r="G5835" s="9"/>
    </row>
    <row r="5836" spans="7:7" x14ac:dyDescent="0.25">
      <c r="G5836" s="9"/>
    </row>
    <row r="5837" spans="7:7" x14ac:dyDescent="0.25">
      <c r="G5837" s="9"/>
    </row>
    <row r="5838" spans="7:7" x14ac:dyDescent="0.25">
      <c r="G5838" s="9"/>
    </row>
    <row r="5839" spans="7:7" x14ac:dyDescent="0.25">
      <c r="G5839" s="9"/>
    </row>
    <row r="5840" spans="7:7" x14ac:dyDescent="0.25">
      <c r="G5840" s="9"/>
    </row>
    <row r="5841" spans="7:7" x14ac:dyDescent="0.25">
      <c r="G5841" s="9"/>
    </row>
    <row r="5842" spans="7:7" x14ac:dyDescent="0.25">
      <c r="G5842" s="9"/>
    </row>
    <row r="5843" spans="7:7" x14ac:dyDescent="0.25">
      <c r="G5843" s="9"/>
    </row>
    <row r="5844" spans="7:7" x14ac:dyDescent="0.25">
      <c r="G5844" s="9"/>
    </row>
    <row r="5845" spans="7:7" x14ac:dyDescent="0.25">
      <c r="G5845" s="9"/>
    </row>
    <row r="5846" spans="7:7" x14ac:dyDescent="0.25">
      <c r="G5846" s="9"/>
    </row>
    <row r="5847" spans="7:7" x14ac:dyDescent="0.25">
      <c r="G5847" s="9"/>
    </row>
    <row r="5848" spans="7:7" x14ac:dyDescent="0.25">
      <c r="G5848" s="9"/>
    </row>
    <row r="5849" spans="7:7" x14ac:dyDescent="0.25">
      <c r="G5849" s="9"/>
    </row>
    <row r="5850" spans="7:7" x14ac:dyDescent="0.25">
      <c r="G5850" s="9"/>
    </row>
    <row r="5851" spans="7:7" x14ac:dyDescent="0.25">
      <c r="G5851" s="9"/>
    </row>
    <row r="5852" spans="7:7" x14ac:dyDescent="0.25">
      <c r="G5852" s="9"/>
    </row>
    <row r="5853" spans="7:7" x14ac:dyDescent="0.25">
      <c r="G5853" s="9"/>
    </row>
    <row r="5854" spans="7:7" x14ac:dyDescent="0.25">
      <c r="G5854" s="9"/>
    </row>
    <row r="5855" spans="7:7" x14ac:dyDescent="0.25">
      <c r="G5855" s="9"/>
    </row>
    <row r="5856" spans="7:7" x14ac:dyDescent="0.25">
      <c r="G5856" s="9"/>
    </row>
    <row r="5857" spans="7:7" x14ac:dyDescent="0.25">
      <c r="G5857" s="9"/>
    </row>
    <row r="5858" spans="7:7" x14ac:dyDescent="0.25">
      <c r="G5858" s="9"/>
    </row>
    <row r="5859" spans="7:7" x14ac:dyDescent="0.25">
      <c r="G5859" s="9"/>
    </row>
    <row r="5860" spans="7:7" x14ac:dyDescent="0.25">
      <c r="G5860" s="9"/>
    </row>
    <row r="5861" spans="7:7" x14ac:dyDescent="0.25">
      <c r="G5861" s="9"/>
    </row>
    <row r="5862" spans="7:7" x14ac:dyDescent="0.25">
      <c r="G5862" s="9"/>
    </row>
    <row r="5863" spans="7:7" x14ac:dyDescent="0.25">
      <c r="G5863" s="9"/>
    </row>
    <row r="5864" spans="7:7" x14ac:dyDescent="0.25">
      <c r="G5864" s="9"/>
    </row>
    <row r="5865" spans="7:7" x14ac:dyDescent="0.25">
      <c r="G5865" s="9"/>
    </row>
    <row r="5866" spans="7:7" x14ac:dyDescent="0.25">
      <c r="G5866" s="9"/>
    </row>
    <row r="5867" spans="7:7" x14ac:dyDescent="0.25">
      <c r="G5867" s="9"/>
    </row>
    <row r="5868" spans="7:7" x14ac:dyDescent="0.25">
      <c r="G5868" s="9"/>
    </row>
    <row r="5869" spans="7:7" x14ac:dyDescent="0.25">
      <c r="G5869" s="9"/>
    </row>
    <row r="5870" spans="7:7" x14ac:dyDescent="0.25">
      <c r="G5870" s="9"/>
    </row>
    <row r="5871" spans="7:7" x14ac:dyDescent="0.25">
      <c r="G5871" s="9"/>
    </row>
    <row r="5872" spans="7:7" x14ac:dyDescent="0.25">
      <c r="G5872" s="9"/>
    </row>
    <row r="5873" spans="7:7" x14ac:dyDescent="0.25">
      <c r="G5873" s="9"/>
    </row>
    <row r="5874" spans="7:7" x14ac:dyDescent="0.25">
      <c r="G5874" s="9"/>
    </row>
    <row r="5875" spans="7:7" x14ac:dyDescent="0.25">
      <c r="G5875" s="9"/>
    </row>
    <row r="5876" spans="7:7" x14ac:dyDescent="0.25">
      <c r="G5876" s="9"/>
    </row>
    <row r="5877" spans="7:7" x14ac:dyDescent="0.25">
      <c r="G5877" s="9"/>
    </row>
    <row r="5878" spans="7:7" x14ac:dyDescent="0.25">
      <c r="G5878" s="9"/>
    </row>
    <row r="5879" spans="7:7" x14ac:dyDescent="0.25">
      <c r="G5879" s="9"/>
    </row>
    <row r="5880" spans="7:7" x14ac:dyDescent="0.25">
      <c r="G5880" s="9"/>
    </row>
    <row r="5881" spans="7:7" x14ac:dyDescent="0.25">
      <c r="G5881" s="9"/>
    </row>
    <row r="5882" spans="7:7" x14ac:dyDescent="0.25">
      <c r="G5882" s="9"/>
    </row>
    <row r="5883" spans="7:7" x14ac:dyDescent="0.25">
      <c r="G5883" s="9"/>
    </row>
    <row r="5884" spans="7:7" x14ac:dyDescent="0.25">
      <c r="G5884" s="9"/>
    </row>
    <row r="5885" spans="7:7" x14ac:dyDescent="0.25">
      <c r="G5885" s="9"/>
    </row>
    <row r="5886" spans="7:7" x14ac:dyDescent="0.25">
      <c r="G5886" s="9"/>
    </row>
    <row r="5887" spans="7:7" x14ac:dyDescent="0.25">
      <c r="G5887" s="9"/>
    </row>
    <row r="5888" spans="7:7" x14ac:dyDescent="0.25">
      <c r="G5888" s="9"/>
    </row>
    <row r="5889" spans="7:7" x14ac:dyDescent="0.25">
      <c r="G5889" s="9"/>
    </row>
    <row r="5890" spans="7:7" x14ac:dyDescent="0.25">
      <c r="G5890" s="9"/>
    </row>
    <row r="5891" spans="7:7" x14ac:dyDescent="0.25">
      <c r="G5891" s="9"/>
    </row>
    <row r="5892" spans="7:7" x14ac:dyDescent="0.25">
      <c r="G5892" s="9"/>
    </row>
    <row r="5893" spans="7:7" x14ac:dyDescent="0.25">
      <c r="G5893" s="9"/>
    </row>
    <row r="5894" spans="7:7" x14ac:dyDescent="0.25">
      <c r="G5894" s="9"/>
    </row>
    <row r="5895" spans="7:7" x14ac:dyDescent="0.25">
      <c r="G5895" s="9"/>
    </row>
    <row r="5896" spans="7:7" x14ac:dyDescent="0.25">
      <c r="G5896" s="9"/>
    </row>
    <row r="5897" spans="7:7" x14ac:dyDescent="0.25">
      <c r="G5897" s="9"/>
    </row>
    <row r="5898" spans="7:7" x14ac:dyDescent="0.25">
      <c r="G5898" s="9"/>
    </row>
    <row r="5899" spans="7:7" x14ac:dyDescent="0.25">
      <c r="G5899" s="9"/>
    </row>
    <row r="5900" spans="7:7" x14ac:dyDescent="0.25">
      <c r="G5900" s="9"/>
    </row>
    <row r="5901" spans="7:7" x14ac:dyDescent="0.25">
      <c r="G5901" s="9"/>
    </row>
    <row r="5902" spans="7:7" x14ac:dyDescent="0.25">
      <c r="G5902" s="9"/>
    </row>
    <row r="5903" spans="7:7" x14ac:dyDescent="0.25">
      <c r="G5903" s="9"/>
    </row>
    <row r="5904" spans="7:7" x14ac:dyDescent="0.25">
      <c r="G5904" s="9"/>
    </row>
    <row r="5905" spans="7:7" x14ac:dyDescent="0.25">
      <c r="G5905" s="9"/>
    </row>
    <row r="5906" spans="7:7" x14ac:dyDescent="0.25">
      <c r="G5906" s="9"/>
    </row>
    <row r="5907" spans="7:7" x14ac:dyDescent="0.25">
      <c r="G5907" s="9"/>
    </row>
    <row r="5908" spans="7:7" x14ac:dyDescent="0.25">
      <c r="G5908" s="9"/>
    </row>
    <row r="5909" spans="7:7" x14ac:dyDescent="0.25">
      <c r="G5909" s="9"/>
    </row>
    <row r="5910" spans="7:7" x14ac:dyDescent="0.25">
      <c r="G5910" s="9"/>
    </row>
    <row r="5911" spans="7:7" x14ac:dyDescent="0.25">
      <c r="G5911" s="9"/>
    </row>
    <row r="5912" spans="7:7" x14ac:dyDescent="0.25">
      <c r="G5912" s="9"/>
    </row>
    <row r="5913" spans="7:7" x14ac:dyDescent="0.25">
      <c r="G5913" s="9"/>
    </row>
    <row r="5914" spans="7:7" x14ac:dyDescent="0.25">
      <c r="G5914" s="9"/>
    </row>
    <row r="5915" spans="7:7" x14ac:dyDescent="0.25">
      <c r="G5915" s="9"/>
    </row>
    <row r="5916" spans="7:7" x14ac:dyDescent="0.25">
      <c r="G5916" s="9"/>
    </row>
    <row r="5917" spans="7:7" x14ac:dyDescent="0.25">
      <c r="G5917" s="9"/>
    </row>
    <row r="5918" spans="7:7" x14ac:dyDescent="0.25">
      <c r="G5918" s="9"/>
    </row>
    <row r="5919" spans="7:7" x14ac:dyDescent="0.25">
      <c r="G5919" s="9"/>
    </row>
    <row r="5920" spans="7:7" x14ac:dyDescent="0.25">
      <c r="G5920" s="9"/>
    </row>
    <row r="5921" spans="7:7" x14ac:dyDescent="0.25">
      <c r="G5921" s="9"/>
    </row>
    <row r="5922" spans="7:7" x14ac:dyDescent="0.25">
      <c r="G5922" s="9"/>
    </row>
    <row r="5923" spans="7:7" x14ac:dyDescent="0.25">
      <c r="G5923" s="9"/>
    </row>
    <row r="5924" spans="7:7" x14ac:dyDescent="0.25">
      <c r="G5924" s="9"/>
    </row>
    <row r="5925" spans="7:7" x14ac:dyDescent="0.25">
      <c r="G5925" s="9"/>
    </row>
    <row r="5926" spans="7:7" x14ac:dyDescent="0.25">
      <c r="G5926" s="9"/>
    </row>
    <row r="5927" spans="7:7" x14ac:dyDescent="0.25">
      <c r="G5927" s="9"/>
    </row>
    <row r="5928" spans="7:7" x14ac:dyDescent="0.25">
      <c r="G5928" s="9"/>
    </row>
    <row r="5929" spans="7:7" x14ac:dyDescent="0.25">
      <c r="G5929" s="9"/>
    </row>
    <row r="5930" spans="7:7" x14ac:dyDescent="0.25">
      <c r="G5930" s="9"/>
    </row>
    <row r="5931" spans="7:7" x14ac:dyDescent="0.25">
      <c r="G5931" s="9"/>
    </row>
    <row r="5932" spans="7:7" x14ac:dyDescent="0.25">
      <c r="G5932" s="9"/>
    </row>
    <row r="5933" spans="7:7" x14ac:dyDescent="0.25">
      <c r="G5933" s="9"/>
    </row>
    <row r="5934" spans="7:7" x14ac:dyDescent="0.25">
      <c r="G5934" s="9"/>
    </row>
    <row r="5935" spans="7:7" x14ac:dyDescent="0.25">
      <c r="G5935" s="9"/>
    </row>
    <row r="5936" spans="7:7" x14ac:dyDescent="0.25">
      <c r="G5936" s="9"/>
    </row>
    <row r="5937" spans="7:7" x14ac:dyDescent="0.25">
      <c r="G5937" s="9"/>
    </row>
    <row r="5938" spans="7:7" x14ac:dyDescent="0.25">
      <c r="G5938" s="9"/>
    </row>
    <row r="5939" spans="7:7" x14ac:dyDescent="0.25">
      <c r="G5939" s="9"/>
    </row>
    <row r="5940" spans="7:7" x14ac:dyDescent="0.25">
      <c r="G5940" s="9"/>
    </row>
    <row r="5941" spans="7:7" x14ac:dyDescent="0.25">
      <c r="G5941" s="9"/>
    </row>
    <row r="5942" spans="7:7" x14ac:dyDescent="0.25">
      <c r="G5942" s="9"/>
    </row>
    <row r="5943" spans="7:7" x14ac:dyDescent="0.25">
      <c r="G5943" s="9"/>
    </row>
    <row r="5944" spans="7:7" x14ac:dyDescent="0.25">
      <c r="G5944" s="9"/>
    </row>
    <row r="5945" spans="7:7" x14ac:dyDescent="0.25">
      <c r="G5945" s="9"/>
    </row>
    <row r="5946" spans="7:7" x14ac:dyDescent="0.25">
      <c r="G5946" s="9"/>
    </row>
    <row r="5947" spans="7:7" x14ac:dyDescent="0.25">
      <c r="G5947" s="9"/>
    </row>
    <row r="5948" spans="7:7" x14ac:dyDescent="0.25">
      <c r="G5948" s="9"/>
    </row>
    <row r="5949" spans="7:7" x14ac:dyDescent="0.25">
      <c r="G5949" s="9"/>
    </row>
    <row r="5950" spans="7:7" x14ac:dyDescent="0.25">
      <c r="G5950" s="9"/>
    </row>
    <row r="5951" spans="7:7" x14ac:dyDescent="0.25">
      <c r="G5951" s="9"/>
    </row>
    <row r="5952" spans="7:7" x14ac:dyDescent="0.25">
      <c r="G5952" s="9"/>
    </row>
    <row r="5953" spans="7:7" x14ac:dyDescent="0.25">
      <c r="G5953" s="9"/>
    </row>
    <row r="5954" spans="7:7" x14ac:dyDescent="0.25">
      <c r="G5954" s="9"/>
    </row>
    <row r="5955" spans="7:7" x14ac:dyDescent="0.25">
      <c r="G5955" s="9"/>
    </row>
    <row r="5956" spans="7:7" x14ac:dyDescent="0.25">
      <c r="G5956" s="9"/>
    </row>
    <row r="5957" spans="7:7" x14ac:dyDescent="0.25">
      <c r="G5957" s="9"/>
    </row>
    <row r="5958" spans="7:7" x14ac:dyDescent="0.25">
      <c r="G5958" s="9"/>
    </row>
    <row r="5959" spans="7:7" x14ac:dyDescent="0.25">
      <c r="G5959" s="9"/>
    </row>
    <row r="5960" spans="7:7" x14ac:dyDescent="0.25">
      <c r="G5960" s="9"/>
    </row>
    <row r="5961" spans="7:7" x14ac:dyDescent="0.25">
      <c r="G5961" s="9"/>
    </row>
    <row r="5962" spans="7:7" x14ac:dyDescent="0.25">
      <c r="G5962" s="9"/>
    </row>
    <row r="5963" spans="7:7" x14ac:dyDescent="0.25">
      <c r="G5963" s="9"/>
    </row>
    <row r="5964" spans="7:7" x14ac:dyDescent="0.25">
      <c r="G5964" s="9"/>
    </row>
    <row r="5965" spans="7:7" x14ac:dyDescent="0.25">
      <c r="G5965" s="9"/>
    </row>
    <row r="5966" spans="7:7" x14ac:dyDescent="0.25">
      <c r="G5966" s="9"/>
    </row>
    <row r="5967" spans="7:7" x14ac:dyDescent="0.25">
      <c r="G5967" s="9"/>
    </row>
    <row r="5968" spans="7:7" x14ac:dyDescent="0.25">
      <c r="G5968" s="9"/>
    </row>
    <row r="5969" spans="7:7" x14ac:dyDescent="0.25">
      <c r="G5969" s="9"/>
    </row>
    <row r="5970" spans="7:7" x14ac:dyDescent="0.25">
      <c r="G5970" s="9"/>
    </row>
    <row r="5971" spans="7:7" x14ac:dyDescent="0.25">
      <c r="G5971" s="9"/>
    </row>
    <row r="5972" spans="7:7" x14ac:dyDescent="0.25">
      <c r="G5972" s="9"/>
    </row>
    <row r="5973" spans="7:7" x14ac:dyDescent="0.25">
      <c r="G5973" s="9"/>
    </row>
    <row r="5974" spans="7:7" x14ac:dyDescent="0.25">
      <c r="G5974" s="9"/>
    </row>
    <row r="5975" spans="7:7" x14ac:dyDescent="0.25">
      <c r="G5975" s="9"/>
    </row>
    <row r="5976" spans="7:7" x14ac:dyDescent="0.25">
      <c r="G5976" s="9"/>
    </row>
    <row r="5977" spans="7:7" x14ac:dyDescent="0.25">
      <c r="G5977" s="9"/>
    </row>
    <row r="5978" spans="7:7" x14ac:dyDescent="0.25">
      <c r="G5978" s="9"/>
    </row>
    <row r="5979" spans="7:7" x14ac:dyDescent="0.25">
      <c r="G5979" s="9"/>
    </row>
    <row r="5980" spans="7:7" x14ac:dyDescent="0.25">
      <c r="G5980" s="9"/>
    </row>
    <row r="5981" spans="7:7" x14ac:dyDescent="0.25">
      <c r="G5981" s="9"/>
    </row>
    <row r="5982" spans="7:7" x14ac:dyDescent="0.25">
      <c r="G5982" s="9"/>
    </row>
    <row r="5983" spans="7:7" x14ac:dyDescent="0.25">
      <c r="G5983" s="9"/>
    </row>
    <row r="5984" spans="7:7" x14ac:dyDescent="0.25">
      <c r="G5984" s="9"/>
    </row>
    <row r="5985" spans="7:7" x14ac:dyDescent="0.25">
      <c r="G5985" s="9"/>
    </row>
    <row r="5986" spans="7:7" x14ac:dyDescent="0.25">
      <c r="G5986" s="9"/>
    </row>
    <row r="5987" spans="7:7" x14ac:dyDescent="0.25">
      <c r="G5987" s="9"/>
    </row>
    <row r="5988" spans="7:7" x14ac:dyDescent="0.25">
      <c r="G5988" s="9"/>
    </row>
    <row r="5989" spans="7:7" x14ac:dyDescent="0.25">
      <c r="G5989" s="9"/>
    </row>
    <row r="5990" spans="7:7" x14ac:dyDescent="0.25">
      <c r="G5990" s="9"/>
    </row>
    <row r="5991" spans="7:7" x14ac:dyDescent="0.25">
      <c r="G5991" s="9"/>
    </row>
    <row r="5992" spans="7:7" x14ac:dyDescent="0.25">
      <c r="G5992" s="9"/>
    </row>
    <row r="5993" spans="7:7" x14ac:dyDescent="0.25">
      <c r="G5993" s="9"/>
    </row>
    <row r="5994" spans="7:7" x14ac:dyDescent="0.25">
      <c r="G5994" s="9"/>
    </row>
    <row r="5995" spans="7:7" x14ac:dyDescent="0.25">
      <c r="G5995" s="9"/>
    </row>
    <row r="5996" spans="7:7" x14ac:dyDescent="0.25">
      <c r="G5996" s="9"/>
    </row>
    <row r="5997" spans="7:7" x14ac:dyDescent="0.25">
      <c r="G5997" s="9"/>
    </row>
    <row r="5998" spans="7:7" x14ac:dyDescent="0.25">
      <c r="G5998" s="9"/>
    </row>
    <row r="5999" spans="7:7" x14ac:dyDescent="0.25">
      <c r="G5999" s="9"/>
    </row>
    <row r="6000" spans="7:7" x14ac:dyDescent="0.25">
      <c r="G6000" s="9"/>
    </row>
    <row r="6001" spans="7:7" x14ac:dyDescent="0.25">
      <c r="G6001" s="9"/>
    </row>
    <row r="6002" spans="7:7" x14ac:dyDescent="0.25">
      <c r="G6002" s="9"/>
    </row>
    <row r="6003" spans="7:7" x14ac:dyDescent="0.25">
      <c r="G6003" s="9"/>
    </row>
    <row r="6004" spans="7:7" x14ac:dyDescent="0.25">
      <c r="G6004" s="9"/>
    </row>
    <row r="6005" spans="7:7" x14ac:dyDescent="0.25">
      <c r="G6005" s="9"/>
    </row>
    <row r="6006" spans="7:7" x14ac:dyDescent="0.25">
      <c r="G6006" s="9"/>
    </row>
    <row r="6007" spans="7:7" x14ac:dyDescent="0.25">
      <c r="G6007" s="9"/>
    </row>
    <row r="6008" spans="7:7" x14ac:dyDescent="0.25">
      <c r="G6008" s="9"/>
    </row>
    <row r="6009" spans="7:7" x14ac:dyDescent="0.25">
      <c r="G6009" s="9"/>
    </row>
    <row r="6010" spans="7:7" x14ac:dyDescent="0.25">
      <c r="G6010" s="9"/>
    </row>
    <row r="6011" spans="7:7" x14ac:dyDescent="0.25">
      <c r="G6011" s="9"/>
    </row>
    <row r="6012" spans="7:7" x14ac:dyDescent="0.25">
      <c r="G6012" s="9"/>
    </row>
    <row r="6013" spans="7:7" x14ac:dyDescent="0.25">
      <c r="G6013" s="9"/>
    </row>
    <row r="6014" spans="7:7" x14ac:dyDescent="0.25">
      <c r="G6014" s="9"/>
    </row>
    <row r="6015" spans="7:7" x14ac:dyDescent="0.25">
      <c r="G6015" s="9"/>
    </row>
    <row r="6016" spans="7:7" x14ac:dyDescent="0.25">
      <c r="G6016" s="9"/>
    </row>
    <row r="6017" spans="7:7" x14ac:dyDescent="0.25">
      <c r="G6017" s="9"/>
    </row>
    <row r="6018" spans="7:7" x14ac:dyDescent="0.25">
      <c r="G6018" s="9"/>
    </row>
    <row r="6019" spans="7:7" x14ac:dyDescent="0.25">
      <c r="G6019" s="9"/>
    </row>
    <row r="6020" spans="7:7" x14ac:dyDescent="0.25">
      <c r="G6020" s="9"/>
    </row>
    <row r="6021" spans="7:7" x14ac:dyDescent="0.25">
      <c r="G6021" s="9"/>
    </row>
    <row r="6022" spans="7:7" x14ac:dyDescent="0.25">
      <c r="G6022" s="9"/>
    </row>
    <row r="6023" spans="7:7" x14ac:dyDescent="0.25">
      <c r="G6023" s="9"/>
    </row>
    <row r="6024" spans="7:7" x14ac:dyDescent="0.25">
      <c r="G6024" s="9"/>
    </row>
    <row r="6025" spans="7:7" x14ac:dyDescent="0.25">
      <c r="G6025" s="9"/>
    </row>
    <row r="6026" spans="7:7" x14ac:dyDescent="0.25">
      <c r="G6026" s="9"/>
    </row>
    <row r="6027" spans="7:7" x14ac:dyDescent="0.25">
      <c r="G6027" s="9"/>
    </row>
    <row r="6028" spans="7:7" x14ac:dyDescent="0.25">
      <c r="G6028" s="9"/>
    </row>
    <row r="6029" spans="7:7" x14ac:dyDescent="0.25">
      <c r="G6029" s="9"/>
    </row>
    <row r="6030" spans="7:7" x14ac:dyDescent="0.25">
      <c r="G6030" s="9"/>
    </row>
    <row r="6031" spans="7:7" x14ac:dyDescent="0.25">
      <c r="G6031" s="9"/>
    </row>
    <row r="6032" spans="7:7" x14ac:dyDescent="0.25">
      <c r="G6032" s="9"/>
    </row>
    <row r="6033" spans="7:7" x14ac:dyDescent="0.25">
      <c r="G6033" s="9"/>
    </row>
    <row r="6034" spans="7:7" x14ac:dyDescent="0.25">
      <c r="G6034" s="9"/>
    </row>
    <row r="6035" spans="7:7" x14ac:dyDescent="0.25">
      <c r="G6035" s="9"/>
    </row>
    <row r="6036" spans="7:7" x14ac:dyDescent="0.25">
      <c r="G6036" s="9"/>
    </row>
    <row r="6037" spans="7:7" x14ac:dyDescent="0.25">
      <c r="G6037" s="9"/>
    </row>
    <row r="6038" spans="7:7" x14ac:dyDescent="0.25">
      <c r="G6038" s="9"/>
    </row>
    <row r="6039" spans="7:7" x14ac:dyDescent="0.25">
      <c r="G6039" s="9"/>
    </row>
    <row r="6040" spans="7:7" x14ac:dyDescent="0.25">
      <c r="G6040" s="9"/>
    </row>
    <row r="6041" spans="7:7" x14ac:dyDescent="0.25">
      <c r="G6041" s="9"/>
    </row>
    <row r="6042" spans="7:7" x14ac:dyDescent="0.25">
      <c r="G6042" s="9"/>
    </row>
    <row r="6043" spans="7:7" x14ac:dyDescent="0.25">
      <c r="G6043" s="9"/>
    </row>
    <row r="6044" spans="7:7" x14ac:dyDescent="0.25">
      <c r="G6044" s="9"/>
    </row>
    <row r="6045" spans="7:7" x14ac:dyDescent="0.25">
      <c r="G6045" s="9"/>
    </row>
    <row r="6046" spans="7:7" x14ac:dyDescent="0.25">
      <c r="G6046" s="9"/>
    </row>
    <row r="6047" spans="7:7" x14ac:dyDescent="0.25">
      <c r="G6047" s="9"/>
    </row>
    <row r="6048" spans="7:7" x14ac:dyDescent="0.25">
      <c r="G6048" s="9"/>
    </row>
    <row r="6049" spans="7:7" x14ac:dyDescent="0.25">
      <c r="G6049" s="9"/>
    </row>
    <row r="6050" spans="7:7" x14ac:dyDescent="0.25">
      <c r="G6050" s="9"/>
    </row>
    <row r="6051" spans="7:7" x14ac:dyDescent="0.25">
      <c r="G6051" s="9"/>
    </row>
    <row r="6052" spans="7:7" x14ac:dyDescent="0.25">
      <c r="G6052" s="9"/>
    </row>
    <row r="6053" spans="7:7" x14ac:dyDescent="0.25">
      <c r="G6053" s="9"/>
    </row>
    <row r="6054" spans="7:7" x14ac:dyDescent="0.25">
      <c r="G6054" s="9"/>
    </row>
    <row r="6055" spans="7:7" x14ac:dyDescent="0.25">
      <c r="G6055" s="9"/>
    </row>
    <row r="6056" spans="7:7" x14ac:dyDescent="0.25">
      <c r="G6056" s="9"/>
    </row>
    <row r="6057" spans="7:7" x14ac:dyDescent="0.25">
      <c r="G6057" s="9"/>
    </row>
    <row r="6058" spans="7:7" x14ac:dyDescent="0.25">
      <c r="G6058" s="9"/>
    </row>
    <row r="6059" spans="7:7" x14ac:dyDescent="0.25">
      <c r="G6059" s="9"/>
    </row>
    <row r="6060" spans="7:7" x14ac:dyDescent="0.25">
      <c r="G6060" s="9"/>
    </row>
    <row r="6061" spans="7:7" x14ac:dyDescent="0.25">
      <c r="G6061" s="9"/>
    </row>
    <row r="6062" spans="7:7" x14ac:dyDescent="0.25">
      <c r="G6062" s="9"/>
    </row>
    <row r="6063" spans="7:7" x14ac:dyDescent="0.25">
      <c r="G6063" s="9"/>
    </row>
    <row r="6064" spans="7:7" x14ac:dyDescent="0.25">
      <c r="G6064" s="9"/>
    </row>
    <row r="6065" spans="7:7" x14ac:dyDescent="0.25">
      <c r="G6065" s="9"/>
    </row>
    <row r="6066" spans="7:7" x14ac:dyDescent="0.25">
      <c r="G6066" s="9"/>
    </row>
    <row r="6067" spans="7:7" x14ac:dyDescent="0.25">
      <c r="G6067" s="9"/>
    </row>
    <row r="6068" spans="7:7" x14ac:dyDescent="0.25">
      <c r="G6068" s="9"/>
    </row>
    <row r="6069" spans="7:7" x14ac:dyDescent="0.25">
      <c r="G6069" s="9"/>
    </row>
    <row r="6070" spans="7:7" x14ac:dyDescent="0.25">
      <c r="G6070" s="9"/>
    </row>
    <row r="6071" spans="7:7" x14ac:dyDescent="0.25">
      <c r="G6071" s="9"/>
    </row>
    <row r="6072" spans="7:7" x14ac:dyDescent="0.25">
      <c r="G6072" s="9"/>
    </row>
    <row r="6073" spans="7:7" x14ac:dyDescent="0.25">
      <c r="G6073" s="9"/>
    </row>
    <row r="6074" spans="7:7" x14ac:dyDescent="0.25">
      <c r="G6074" s="9"/>
    </row>
    <row r="6075" spans="7:7" x14ac:dyDescent="0.25">
      <c r="G6075" s="9"/>
    </row>
    <row r="6076" spans="7:7" x14ac:dyDescent="0.25">
      <c r="G6076" s="9"/>
    </row>
    <row r="6077" spans="7:7" x14ac:dyDescent="0.25">
      <c r="G6077" s="9"/>
    </row>
    <row r="6078" spans="7:7" x14ac:dyDescent="0.25">
      <c r="G6078" s="9"/>
    </row>
    <row r="6079" spans="7:7" x14ac:dyDescent="0.25">
      <c r="G6079" s="9"/>
    </row>
    <row r="6080" spans="7:7" x14ac:dyDescent="0.25">
      <c r="G6080" s="9"/>
    </row>
    <row r="6081" spans="7:7" x14ac:dyDescent="0.25">
      <c r="G6081" s="9"/>
    </row>
    <row r="6082" spans="7:7" x14ac:dyDescent="0.25">
      <c r="G6082" s="9"/>
    </row>
    <row r="6083" spans="7:7" x14ac:dyDescent="0.25">
      <c r="G6083" s="9"/>
    </row>
    <row r="6084" spans="7:7" x14ac:dyDescent="0.25">
      <c r="G6084" s="9"/>
    </row>
    <row r="6085" spans="7:7" x14ac:dyDescent="0.25">
      <c r="G6085" s="9"/>
    </row>
    <row r="6086" spans="7:7" x14ac:dyDescent="0.25">
      <c r="G6086" s="9"/>
    </row>
    <row r="6087" spans="7:7" x14ac:dyDescent="0.25">
      <c r="G6087" s="9"/>
    </row>
    <row r="6088" spans="7:7" x14ac:dyDescent="0.25">
      <c r="G6088" s="9"/>
    </row>
    <row r="6089" spans="7:7" x14ac:dyDescent="0.25">
      <c r="G6089" s="9"/>
    </row>
    <row r="6090" spans="7:7" x14ac:dyDescent="0.25">
      <c r="G6090" s="9"/>
    </row>
    <row r="6091" spans="7:7" x14ac:dyDescent="0.25">
      <c r="G6091" s="9"/>
    </row>
    <row r="6092" spans="7:7" x14ac:dyDescent="0.25">
      <c r="G6092" s="9"/>
    </row>
    <row r="6093" spans="7:7" x14ac:dyDescent="0.25">
      <c r="G6093" s="9"/>
    </row>
    <row r="6094" spans="7:7" x14ac:dyDescent="0.25">
      <c r="G6094" s="9"/>
    </row>
    <row r="6095" spans="7:7" x14ac:dyDescent="0.25">
      <c r="G6095" s="9"/>
    </row>
    <row r="6096" spans="7:7" x14ac:dyDescent="0.25">
      <c r="G6096" s="9"/>
    </row>
    <row r="6097" spans="7:7" x14ac:dyDescent="0.25">
      <c r="G6097" s="9"/>
    </row>
    <row r="6098" spans="7:7" x14ac:dyDescent="0.25">
      <c r="G6098" s="9"/>
    </row>
    <row r="6099" spans="7:7" x14ac:dyDescent="0.25">
      <c r="G6099" s="9"/>
    </row>
    <row r="6100" spans="7:7" x14ac:dyDescent="0.25">
      <c r="G6100" s="9"/>
    </row>
    <row r="6101" spans="7:7" x14ac:dyDescent="0.25">
      <c r="G6101" s="9"/>
    </row>
    <row r="6102" spans="7:7" x14ac:dyDescent="0.25">
      <c r="G6102" s="9"/>
    </row>
    <row r="6103" spans="7:7" x14ac:dyDescent="0.25">
      <c r="G6103" s="9"/>
    </row>
    <row r="6104" spans="7:7" x14ac:dyDescent="0.25">
      <c r="G6104" s="9"/>
    </row>
    <row r="6105" spans="7:7" x14ac:dyDescent="0.25">
      <c r="G6105" s="9"/>
    </row>
    <row r="6106" spans="7:7" x14ac:dyDescent="0.25">
      <c r="G6106" s="9"/>
    </row>
    <row r="6107" spans="7:7" x14ac:dyDescent="0.25">
      <c r="G6107" s="9"/>
    </row>
    <row r="6108" spans="7:7" x14ac:dyDescent="0.25">
      <c r="G6108" s="9"/>
    </row>
    <row r="6109" spans="7:7" x14ac:dyDescent="0.25">
      <c r="G6109" s="9"/>
    </row>
    <row r="6110" spans="7:7" x14ac:dyDescent="0.25">
      <c r="G6110" s="9"/>
    </row>
    <row r="6111" spans="7:7" x14ac:dyDescent="0.25">
      <c r="G6111" s="9"/>
    </row>
    <row r="6112" spans="7:7" x14ac:dyDescent="0.25">
      <c r="G6112" s="9"/>
    </row>
    <row r="6113" spans="7:7" x14ac:dyDescent="0.25">
      <c r="G6113" s="9"/>
    </row>
    <row r="6114" spans="7:7" x14ac:dyDescent="0.25">
      <c r="G6114" s="9"/>
    </row>
    <row r="6115" spans="7:7" x14ac:dyDescent="0.25">
      <c r="G6115" s="9"/>
    </row>
    <row r="6116" spans="7:7" x14ac:dyDescent="0.25">
      <c r="G6116" s="9"/>
    </row>
    <row r="6117" spans="7:7" x14ac:dyDescent="0.25">
      <c r="G6117" s="9"/>
    </row>
    <row r="6118" spans="7:7" x14ac:dyDescent="0.25">
      <c r="G6118" s="9"/>
    </row>
    <row r="6119" spans="7:7" x14ac:dyDescent="0.25">
      <c r="G6119" s="9"/>
    </row>
    <row r="6120" spans="7:7" x14ac:dyDescent="0.25">
      <c r="G6120" s="9"/>
    </row>
    <row r="6121" spans="7:7" x14ac:dyDescent="0.25">
      <c r="G6121" s="9"/>
    </row>
    <row r="6122" spans="7:7" x14ac:dyDescent="0.25">
      <c r="G6122" s="9"/>
    </row>
    <row r="6123" spans="7:7" x14ac:dyDescent="0.25">
      <c r="G6123" s="9"/>
    </row>
    <row r="6124" spans="7:7" x14ac:dyDescent="0.25">
      <c r="G6124" s="9"/>
    </row>
    <row r="6125" spans="7:7" x14ac:dyDescent="0.25">
      <c r="G6125" s="9"/>
    </row>
    <row r="6126" spans="7:7" x14ac:dyDescent="0.25">
      <c r="G6126" s="9"/>
    </row>
    <row r="6127" spans="7:7" x14ac:dyDescent="0.25">
      <c r="G6127" s="9"/>
    </row>
    <row r="6128" spans="7:7" x14ac:dyDescent="0.25">
      <c r="G6128" s="9"/>
    </row>
    <row r="6129" spans="7:7" x14ac:dyDescent="0.25">
      <c r="G6129" s="9"/>
    </row>
    <row r="6130" spans="7:7" x14ac:dyDescent="0.25">
      <c r="G6130" s="9"/>
    </row>
    <row r="6131" spans="7:7" x14ac:dyDescent="0.25">
      <c r="G6131" s="9"/>
    </row>
    <row r="6132" spans="7:7" x14ac:dyDescent="0.25">
      <c r="G6132" s="9"/>
    </row>
    <row r="6133" spans="7:7" x14ac:dyDescent="0.25">
      <c r="G6133" s="9"/>
    </row>
    <row r="6134" spans="7:7" x14ac:dyDescent="0.25">
      <c r="G6134" s="9"/>
    </row>
    <row r="6135" spans="7:7" x14ac:dyDescent="0.25">
      <c r="G6135" s="9"/>
    </row>
    <row r="6136" spans="7:7" x14ac:dyDescent="0.25">
      <c r="G6136" s="9"/>
    </row>
    <row r="6137" spans="7:7" x14ac:dyDescent="0.25">
      <c r="G6137" s="9"/>
    </row>
    <row r="6138" spans="7:7" x14ac:dyDescent="0.25">
      <c r="G6138" s="9"/>
    </row>
    <row r="6139" spans="7:7" x14ac:dyDescent="0.25">
      <c r="G6139" s="9"/>
    </row>
    <row r="6140" spans="7:7" x14ac:dyDescent="0.25">
      <c r="G6140" s="9"/>
    </row>
    <row r="6141" spans="7:7" x14ac:dyDescent="0.25">
      <c r="G6141" s="9"/>
    </row>
    <row r="6142" spans="7:7" x14ac:dyDescent="0.25">
      <c r="G6142" s="9"/>
    </row>
    <row r="6143" spans="7:7" x14ac:dyDescent="0.25">
      <c r="G6143" s="9"/>
    </row>
    <row r="6144" spans="7:7" x14ac:dyDescent="0.25">
      <c r="G6144" s="9"/>
    </row>
    <row r="6145" spans="7:7" x14ac:dyDescent="0.25">
      <c r="G6145" s="9"/>
    </row>
    <row r="6146" spans="7:7" x14ac:dyDescent="0.25">
      <c r="G6146" s="9"/>
    </row>
    <row r="6147" spans="7:7" x14ac:dyDescent="0.25">
      <c r="G6147" s="9"/>
    </row>
    <row r="6148" spans="7:7" x14ac:dyDescent="0.25">
      <c r="G6148" s="9"/>
    </row>
    <row r="6149" spans="7:7" x14ac:dyDescent="0.25">
      <c r="G6149" s="9"/>
    </row>
    <row r="6150" spans="7:7" x14ac:dyDescent="0.25">
      <c r="G6150" s="9"/>
    </row>
    <row r="6151" spans="7:7" x14ac:dyDescent="0.25">
      <c r="G6151" s="9"/>
    </row>
    <row r="6152" spans="7:7" x14ac:dyDescent="0.25">
      <c r="G6152" s="9"/>
    </row>
    <row r="6153" spans="7:7" x14ac:dyDescent="0.25">
      <c r="G6153" s="9"/>
    </row>
    <row r="6154" spans="7:7" x14ac:dyDescent="0.25">
      <c r="G6154" s="9"/>
    </row>
    <row r="6155" spans="7:7" x14ac:dyDescent="0.25">
      <c r="G6155" s="9"/>
    </row>
    <row r="6156" spans="7:7" x14ac:dyDescent="0.25">
      <c r="G6156" s="9"/>
    </row>
    <row r="6157" spans="7:7" x14ac:dyDescent="0.25">
      <c r="G6157" s="9"/>
    </row>
    <row r="6158" spans="7:7" x14ac:dyDescent="0.25">
      <c r="G6158" s="9"/>
    </row>
    <row r="6159" spans="7:7" x14ac:dyDescent="0.25">
      <c r="G6159" s="9"/>
    </row>
    <row r="6160" spans="7:7" x14ac:dyDescent="0.25">
      <c r="G6160" s="9"/>
    </row>
    <row r="6161" spans="7:7" x14ac:dyDescent="0.25">
      <c r="G6161" s="9"/>
    </row>
    <row r="6162" spans="7:7" x14ac:dyDescent="0.25">
      <c r="G6162" s="9"/>
    </row>
    <row r="6163" spans="7:7" x14ac:dyDescent="0.25">
      <c r="G6163" s="9"/>
    </row>
    <row r="6164" spans="7:7" x14ac:dyDescent="0.25">
      <c r="G6164" s="9"/>
    </row>
    <row r="6165" spans="7:7" x14ac:dyDescent="0.25">
      <c r="G6165" s="9"/>
    </row>
    <row r="6166" spans="7:7" x14ac:dyDescent="0.25">
      <c r="G6166" s="9"/>
    </row>
    <row r="6167" spans="7:7" x14ac:dyDescent="0.25">
      <c r="G6167" s="9"/>
    </row>
    <row r="6168" spans="7:7" x14ac:dyDescent="0.25">
      <c r="G6168" s="9"/>
    </row>
    <row r="6169" spans="7:7" x14ac:dyDescent="0.25">
      <c r="G6169" s="9"/>
    </row>
    <row r="6170" spans="7:7" x14ac:dyDescent="0.25">
      <c r="G6170" s="9"/>
    </row>
    <row r="6171" spans="7:7" x14ac:dyDescent="0.25">
      <c r="G6171" s="9"/>
    </row>
    <row r="6172" spans="7:7" x14ac:dyDescent="0.25">
      <c r="G6172" s="9"/>
    </row>
    <row r="6173" spans="7:7" x14ac:dyDescent="0.25">
      <c r="G6173" s="9"/>
    </row>
    <row r="6174" spans="7:7" x14ac:dyDescent="0.25">
      <c r="G6174" s="9"/>
    </row>
    <row r="6175" spans="7:7" x14ac:dyDescent="0.25">
      <c r="G6175" s="9"/>
    </row>
    <row r="6176" spans="7:7" x14ac:dyDescent="0.25">
      <c r="G6176" s="9"/>
    </row>
    <row r="6177" spans="7:7" x14ac:dyDescent="0.25">
      <c r="G6177" s="9"/>
    </row>
    <row r="6178" spans="7:7" x14ac:dyDescent="0.25">
      <c r="G6178" s="9"/>
    </row>
    <row r="6179" spans="7:7" x14ac:dyDescent="0.25">
      <c r="G6179" s="9"/>
    </row>
    <row r="6180" spans="7:7" x14ac:dyDescent="0.25">
      <c r="G6180" s="9"/>
    </row>
    <row r="6181" spans="7:7" x14ac:dyDescent="0.25">
      <c r="G6181" s="9"/>
    </row>
    <row r="6182" spans="7:7" x14ac:dyDescent="0.25">
      <c r="G6182" s="9"/>
    </row>
    <row r="6183" spans="7:7" x14ac:dyDescent="0.25">
      <c r="G6183" s="9"/>
    </row>
    <row r="6184" spans="7:7" x14ac:dyDescent="0.25">
      <c r="G6184" s="9"/>
    </row>
    <row r="6185" spans="7:7" x14ac:dyDescent="0.25">
      <c r="G6185" s="9"/>
    </row>
    <row r="6186" spans="7:7" x14ac:dyDescent="0.25">
      <c r="G6186" s="9"/>
    </row>
    <row r="6187" spans="7:7" x14ac:dyDescent="0.25">
      <c r="G6187" s="9"/>
    </row>
    <row r="6188" spans="7:7" x14ac:dyDescent="0.25">
      <c r="G6188" s="9"/>
    </row>
    <row r="6189" spans="7:7" x14ac:dyDescent="0.25">
      <c r="G6189" s="9"/>
    </row>
    <row r="6190" spans="7:7" x14ac:dyDescent="0.25">
      <c r="G6190" s="9"/>
    </row>
    <row r="6191" spans="7:7" x14ac:dyDescent="0.25">
      <c r="G6191" s="9"/>
    </row>
    <row r="6192" spans="7:7" x14ac:dyDescent="0.25">
      <c r="G6192" s="9"/>
    </row>
    <row r="6193" spans="7:7" x14ac:dyDescent="0.25">
      <c r="G6193" s="9"/>
    </row>
    <row r="6194" spans="7:7" x14ac:dyDescent="0.25">
      <c r="G6194" s="9"/>
    </row>
    <row r="6195" spans="7:7" x14ac:dyDescent="0.25">
      <c r="G6195" s="9"/>
    </row>
    <row r="6196" spans="7:7" x14ac:dyDescent="0.25">
      <c r="G6196" s="9"/>
    </row>
    <row r="6197" spans="7:7" x14ac:dyDescent="0.25">
      <c r="G6197" s="9"/>
    </row>
    <row r="6198" spans="7:7" x14ac:dyDescent="0.25">
      <c r="G6198" s="9"/>
    </row>
    <row r="6199" spans="7:7" x14ac:dyDescent="0.25">
      <c r="G6199" s="9"/>
    </row>
    <row r="6200" spans="7:7" x14ac:dyDescent="0.25">
      <c r="G6200" s="9"/>
    </row>
    <row r="6201" spans="7:7" x14ac:dyDescent="0.25">
      <c r="G6201" s="9"/>
    </row>
    <row r="6202" spans="7:7" x14ac:dyDescent="0.25">
      <c r="G6202" s="9"/>
    </row>
    <row r="6203" spans="7:7" x14ac:dyDescent="0.25">
      <c r="G6203" s="9"/>
    </row>
    <row r="6204" spans="7:7" x14ac:dyDescent="0.25">
      <c r="G6204" s="9"/>
    </row>
    <row r="6205" spans="7:7" x14ac:dyDescent="0.25">
      <c r="G6205" s="9"/>
    </row>
    <row r="6206" spans="7:7" x14ac:dyDescent="0.25">
      <c r="G6206" s="9"/>
    </row>
    <row r="6207" spans="7:7" x14ac:dyDescent="0.25">
      <c r="G6207" s="9"/>
    </row>
    <row r="6208" spans="7:7" x14ac:dyDescent="0.25">
      <c r="G6208" s="9"/>
    </row>
    <row r="6209" spans="7:7" x14ac:dyDescent="0.25">
      <c r="G6209" s="9"/>
    </row>
    <row r="6210" spans="7:7" x14ac:dyDescent="0.25">
      <c r="G6210" s="9"/>
    </row>
    <row r="6211" spans="7:7" x14ac:dyDescent="0.25">
      <c r="G6211" s="9"/>
    </row>
    <row r="6212" spans="7:7" x14ac:dyDescent="0.25">
      <c r="G6212" s="9"/>
    </row>
    <row r="6213" spans="7:7" x14ac:dyDescent="0.25">
      <c r="G6213" s="9"/>
    </row>
    <row r="6214" spans="7:7" x14ac:dyDescent="0.25">
      <c r="G6214" s="9"/>
    </row>
    <row r="6215" spans="7:7" x14ac:dyDescent="0.25">
      <c r="G6215" s="9"/>
    </row>
    <row r="6216" spans="7:7" x14ac:dyDescent="0.25">
      <c r="G6216" s="9"/>
    </row>
    <row r="6217" spans="7:7" x14ac:dyDescent="0.25">
      <c r="G6217" s="9"/>
    </row>
    <row r="6218" spans="7:7" x14ac:dyDescent="0.25">
      <c r="G6218" s="9"/>
    </row>
    <row r="6219" spans="7:7" x14ac:dyDescent="0.25">
      <c r="G6219" s="9"/>
    </row>
    <row r="6220" spans="7:7" x14ac:dyDescent="0.25">
      <c r="G6220" s="9"/>
    </row>
    <row r="6221" spans="7:7" x14ac:dyDescent="0.25">
      <c r="G6221" s="9"/>
    </row>
    <row r="6222" spans="7:7" x14ac:dyDescent="0.25">
      <c r="G6222" s="9"/>
    </row>
    <row r="6223" spans="7:7" x14ac:dyDescent="0.25">
      <c r="G6223" s="9"/>
    </row>
    <row r="6224" spans="7:7" x14ac:dyDescent="0.25">
      <c r="G6224" s="9"/>
    </row>
    <row r="6225" spans="7:7" x14ac:dyDescent="0.25">
      <c r="G6225" s="9"/>
    </row>
    <row r="6226" spans="7:7" x14ac:dyDescent="0.25">
      <c r="G6226" s="9"/>
    </row>
    <row r="6227" spans="7:7" x14ac:dyDescent="0.25">
      <c r="G6227" s="9"/>
    </row>
    <row r="6228" spans="7:7" x14ac:dyDescent="0.25">
      <c r="G6228" s="9"/>
    </row>
    <row r="6229" spans="7:7" x14ac:dyDescent="0.25">
      <c r="G6229" s="9"/>
    </row>
    <row r="6230" spans="7:7" x14ac:dyDescent="0.25">
      <c r="G6230" s="9"/>
    </row>
    <row r="6231" spans="7:7" x14ac:dyDescent="0.25">
      <c r="G6231" s="9"/>
    </row>
    <row r="6232" spans="7:7" x14ac:dyDescent="0.25">
      <c r="G6232" s="9"/>
    </row>
    <row r="6233" spans="7:7" x14ac:dyDescent="0.25">
      <c r="G6233" s="9"/>
    </row>
    <row r="6234" spans="7:7" x14ac:dyDescent="0.25">
      <c r="G6234" s="9"/>
    </row>
    <row r="6235" spans="7:7" x14ac:dyDescent="0.25">
      <c r="G6235" s="9"/>
    </row>
    <row r="6236" spans="7:7" x14ac:dyDescent="0.25">
      <c r="G6236" s="9"/>
    </row>
    <row r="6237" spans="7:7" x14ac:dyDescent="0.25">
      <c r="G6237" s="9"/>
    </row>
    <row r="6238" spans="7:7" x14ac:dyDescent="0.25">
      <c r="G6238" s="9"/>
    </row>
    <row r="6239" spans="7:7" x14ac:dyDescent="0.25">
      <c r="G6239" s="9"/>
    </row>
    <row r="6240" spans="7:7" x14ac:dyDescent="0.25">
      <c r="G6240" s="9"/>
    </row>
    <row r="6241" spans="7:7" x14ac:dyDescent="0.25">
      <c r="G6241" s="9"/>
    </row>
    <row r="6242" spans="7:7" x14ac:dyDescent="0.25">
      <c r="G6242" s="9"/>
    </row>
    <row r="6243" spans="7:7" x14ac:dyDescent="0.25">
      <c r="G6243" s="9"/>
    </row>
    <row r="6244" spans="7:7" x14ac:dyDescent="0.25">
      <c r="G6244" s="9"/>
    </row>
    <row r="6245" spans="7:7" x14ac:dyDescent="0.25">
      <c r="G6245" s="9"/>
    </row>
    <row r="6246" spans="7:7" x14ac:dyDescent="0.25">
      <c r="G6246" s="9"/>
    </row>
    <row r="6247" spans="7:7" x14ac:dyDescent="0.25">
      <c r="G6247" s="9"/>
    </row>
    <row r="6248" spans="7:7" x14ac:dyDescent="0.25">
      <c r="G6248" s="9"/>
    </row>
    <row r="6249" spans="7:7" x14ac:dyDescent="0.25">
      <c r="G6249" s="9"/>
    </row>
    <row r="6250" spans="7:7" x14ac:dyDescent="0.25">
      <c r="G6250" s="9"/>
    </row>
    <row r="6251" spans="7:7" x14ac:dyDescent="0.25">
      <c r="G6251" s="9"/>
    </row>
    <row r="6252" spans="7:7" x14ac:dyDescent="0.25">
      <c r="G6252" s="9"/>
    </row>
    <row r="6253" spans="7:7" x14ac:dyDescent="0.25">
      <c r="G6253" s="9"/>
    </row>
    <row r="6254" spans="7:7" x14ac:dyDescent="0.25">
      <c r="G6254" s="9"/>
    </row>
    <row r="6255" spans="7:7" x14ac:dyDescent="0.25">
      <c r="G6255" s="9"/>
    </row>
    <row r="6256" spans="7:7" x14ac:dyDescent="0.25">
      <c r="G6256" s="9"/>
    </row>
    <row r="6257" spans="7:7" x14ac:dyDescent="0.25">
      <c r="G6257" s="9"/>
    </row>
    <row r="6258" spans="7:7" x14ac:dyDescent="0.25">
      <c r="G6258" s="9"/>
    </row>
    <row r="6259" spans="7:7" x14ac:dyDescent="0.25">
      <c r="G6259" s="9"/>
    </row>
    <row r="6260" spans="7:7" x14ac:dyDescent="0.25">
      <c r="G6260" s="9"/>
    </row>
    <row r="6261" spans="7:7" x14ac:dyDescent="0.25">
      <c r="G6261" s="9"/>
    </row>
    <row r="6262" spans="7:7" x14ac:dyDescent="0.25">
      <c r="G6262" s="9"/>
    </row>
    <row r="6263" spans="7:7" x14ac:dyDescent="0.25">
      <c r="G6263" s="9"/>
    </row>
    <row r="6264" spans="7:7" x14ac:dyDescent="0.25">
      <c r="G6264" s="9"/>
    </row>
    <row r="6265" spans="7:7" x14ac:dyDescent="0.25">
      <c r="G6265" s="9"/>
    </row>
    <row r="6266" spans="7:7" x14ac:dyDescent="0.25">
      <c r="G6266" s="9"/>
    </row>
    <row r="6267" spans="7:7" x14ac:dyDescent="0.25">
      <c r="G6267" s="9"/>
    </row>
    <row r="6268" spans="7:7" x14ac:dyDescent="0.25">
      <c r="G6268" s="9"/>
    </row>
    <row r="6269" spans="7:7" x14ac:dyDescent="0.25">
      <c r="G6269" s="9"/>
    </row>
    <row r="6270" spans="7:7" x14ac:dyDescent="0.25">
      <c r="G6270" s="9"/>
    </row>
    <row r="6271" spans="7:7" x14ac:dyDescent="0.25">
      <c r="G6271" s="9"/>
    </row>
    <row r="6272" spans="7:7" x14ac:dyDescent="0.25">
      <c r="G6272" s="9"/>
    </row>
    <row r="6273" spans="7:7" x14ac:dyDescent="0.25">
      <c r="G6273" s="9"/>
    </row>
    <row r="6274" spans="7:7" x14ac:dyDescent="0.25">
      <c r="G6274" s="9"/>
    </row>
    <row r="6275" spans="7:7" x14ac:dyDescent="0.25">
      <c r="G6275" s="9"/>
    </row>
    <row r="6276" spans="7:7" x14ac:dyDescent="0.25">
      <c r="G6276" s="9"/>
    </row>
    <row r="6277" spans="7:7" x14ac:dyDescent="0.25">
      <c r="G6277" s="9"/>
    </row>
    <row r="6278" spans="7:7" x14ac:dyDescent="0.25">
      <c r="G6278" s="9"/>
    </row>
    <row r="6279" spans="7:7" x14ac:dyDescent="0.25">
      <c r="G6279" s="9"/>
    </row>
    <row r="6280" spans="7:7" x14ac:dyDescent="0.25">
      <c r="G6280" s="9"/>
    </row>
    <row r="6281" spans="7:7" x14ac:dyDescent="0.25">
      <c r="G6281" s="9"/>
    </row>
    <row r="6282" spans="7:7" x14ac:dyDescent="0.25">
      <c r="G6282" s="9"/>
    </row>
    <row r="6283" spans="7:7" x14ac:dyDescent="0.25">
      <c r="G6283" s="9"/>
    </row>
    <row r="6284" spans="7:7" x14ac:dyDescent="0.25">
      <c r="G6284" s="9"/>
    </row>
    <row r="6285" spans="7:7" x14ac:dyDescent="0.25">
      <c r="G6285" s="9"/>
    </row>
    <row r="6286" spans="7:7" x14ac:dyDescent="0.25">
      <c r="G6286" s="9"/>
    </row>
    <row r="6287" spans="7:7" x14ac:dyDescent="0.25">
      <c r="G6287" s="9"/>
    </row>
    <row r="6288" spans="7:7" x14ac:dyDescent="0.25">
      <c r="G6288" s="9"/>
    </row>
    <row r="6289" spans="7:7" x14ac:dyDescent="0.25">
      <c r="G6289" s="9"/>
    </row>
    <row r="6290" spans="7:7" x14ac:dyDescent="0.25">
      <c r="G6290" s="9"/>
    </row>
    <row r="6291" spans="7:7" x14ac:dyDescent="0.25">
      <c r="G6291" s="9"/>
    </row>
    <row r="6292" spans="7:7" x14ac:dyDescent="0.25">
      <c r="G6292" s="9"/>
    </row>
    <row r="6293" spans="7:7" x14ac:dyDescent="0.25">
      <c r="G6293" s="9"/>
    </row>
    <row r="6294" spans="7:7" x14ac:dyDescent="0.25">
      <c r="G6294" s="9"/>
    </row>
    <row r="6295" spans="7:7" x14ac:dyDescent="0.25">
      <c r="G6295" s="9"/>
    </row>
    <row r="6296" spans="7:7" x14ac:dyDescent="0.25">
      <c r="G6296" s="9"/>
    </row>
    <row r="6297" spans="7:7" x14ac:dyDescent="0.25">
      <c r="G6297" s="9"/>
    </row>
    <row r="6298" spans="7:7" x14ac:dyDescent="0.25">
      <c r="G6298" s="9"/>
    </row>
    <row r="6299" spans="7:7" x14ac:dyDescent="0.25">
      <c r="G6299" s="9"/>
    </row>
    <row r="6300" spans="7:7" x14ac:dyDescent="0.25">
      <c r="G6300" s="9"/>
    </row>
    <row r="6301" spans="7:7" x14ac:dyDescent="0.25">
      <c r="G6301" s="9"/>
    </row>
    <row r="6302" spans="7:7" x14ac:dyDescent="0.25">
      <c r="G6302" s="9"/>
    </row>
    <row r="6303" spans="7:7" x14ac:dyDescent="0.25">
      <c r="G6303" s="9"/>
    </row>
    <row r="6304" spans="7:7" x14ac:dyDescent="0.25">
      <c r="G6304" s="9"/>
    </row>
    <row r="6305" spans="7:7" x14ac:dyDescent="0.25">
      <c r="G6305" s="9"/>
    </row>
    <row r="6306" spans="7:7" x14ac:dyDescent="0.25">
      <c r="G6306" s="9"/>
    </row>
    <row r="6307" spans="7:7" x14ac:dyDescent="0.25">
      <c r="G6307" s="9"/>
    </row>
    <row r="6308" spans="7:7" x14ac:dyDescent="0.25">
      <c r="G6308" s="9"/>
    </row>
    <row r="6309" spans="7:7" x14ac:dyDescent="0.25">
      <c r="G6309" s="9"/>
    </row>
    <row r="6310" spans="7:7" x14ac:dyDescent="0.25">
      <c r="G6310" s="9"/>
    </row>
    <row r="6311" spans="7:7" x14ac:dyDescent="0.25">
      <c r="G6311" s="9"/>
    </row>
    <row r="6312" spans="7:7" x14ac:dyDescent="0.25">
      <c r="G6312" s="9"/>
    </row>
    <row r="6313" spans="7:7" x14ac:dyDescent="0.25">
      <c r="G6313" s="9"/>
    </row>
    <row r="6314" spans="7:7" x14ac:dyDescent="0.25">
      <c r="G6314" s="9"/>
    </row>
    <row r="6315" spans="7:7" x14ac:dyDescent="0.25">
      <c r="G6315" s="9"/>
    </row>
    <row r="6316" spans="7:7" x14ac:dyDescent="0.25">
      <c r="G6316" s="9"/>
    </row>
    <row r="6317" spans="7:7" x14ac:dyDescent="0.25">
      <c r="G6317" s="9"/>
    </row>
    <row r="6318" spans="7:7" x14ac:dyDescent="0.25">
      <c r="G6318" s="9"/>
    </row>
    <row r="6319" spans="7:7" x14ac:dyDescent="0.25">
      <c r="G6319" s="9"/>
    </row>
    <row r="6320" spans="7:7" x14ac:dyDescent="0.25">
      <c r="G6320" s="9"/>
    </row>
    <row r="6321" spans="7:7" x14ac:dyDescent="0.25">
      <c r="G6321" s="9"/>
    </row>
    <row r="6322" spans="7:7" x14ac:dyDescent="0.25">
      <c r="G6322" s="9"/>
    </row>
    <row r="6323" spans="7:7" x14ac:dyDescent="0.25">
      <c r="G6323" s="9"/>
    </row>
    <row r="6324" spans="7:7" x14ac:dyDescent="0.25">
      <c r="G6324" s="9"/>
    </row>
    <row r="6325" spans="7:7" x14ac:dyDescent="0.25">
      <c r="G6325" s="9"/>
    </row>
    <row r="6326" spans="7:7" x14ac:dyDescent="0.25">
      <c r="G6326" s="9"/>
    </row>
    <row r="6327" spans="7:7" x14ac:dyDescent="0.25">
      <c r="G6327" s="9"/>
    </row>
    <row r="6328" spans="7:7" x14ac:dyDescent="0.25">
      <c r="G6328" s="9"/>
    </row>
    <row r="6329" spans="7:7" x14ac:dyDescent="0.25">
      <c r="G6329" s="9"/>
    </row>
    <row r="6330" spans="7:7" x14ac:dyDescent="0.25">
      <c r="G6330" s="9"/>
    </row>
    <row r="6331" spans="7:7" x14ac:dyDescent="0.25">
      <c r="G6331" s="9"/>
    </row>
    <row r="6332" spans="7:7" x14ac:dyDescent="0.25">
      <c r="G6332" s="9"/>
    </row>
    <row r="6333" spans="7:7" x14ac:dyDescent="0.25">
      <c r="G6333" s="9"/>
    </row>
    <row r="6334" spans="7:7" x14ac:dyDescent="0.25">
      <c r="G6334" s="9"/>
    </row>
    <row r="6335" spans="7:7" x14ac:dyDescent="0.25">
      <c r="G6335" s="9"/>
    </row>
    <row r="6336" spans="7:7" x14ac:dyDescent="0.25">
      <c r="G6336" s="9"/>
    </row>
    <row r="6337" spans="7:7" x14ac:dyDescent="0.25">
      <c r="G6337" s="9"/>
    </row>
    <row r="6338" spans="7:7" x14ac:dyDescent="0.25">
      <c r="G6338" s="9"/>
    </row>
    <row r="6339" spans="7:7" x14ac:dyDescent="0.25">
      <c r="G6339" s="9"/>
    </row>
    <row r="6340" spans="7:7" x14ac:dyDescent="0.25">
      <c r="G6340" s="9"/>
    </row>
    <row r="6341" spans="7:7" x14ac:dyDescent="0.25">
      <c r="G6341" s="9"/>
    </row>
    <row r="6342" spans="7:7" x14ac:dyDescent="0.25">
      <c r="G6342" s="9"/>
    </row>
    <row r="6343" spans="7:7" x14ac:dyDescent="0.25">
      <c r="G6343" s="9"/>
    </row>
    <row r="6344" spans="7:7" x14ac:dyDescent="0.25">
      <c r="G6344" s="9"/>
    </row>
    <row r="6345" spans="7:7" x14ac:dyDescent="0.25">
      <c r="G6345" s="9"/>
    </row>
    <row r="6346" spans="7:7" x14ac:dyDescent="0.25">
      <c r="G6346" s="9"/>
    </row>
    <row r="6347" spans="7:7" x14ac:dyDescent="0.25">
      <c r="G6347" s="9"/>
    </row>
    <row r="6348" spans="7:7" x14ac:dyDescent="0.25">
      <c r="G6348" s="9"/>
    </row>
    <row r="6349" spans="7:7" x14ac:dyDescent="0.25">
      <c r="G6349" s="9"/>
    </row>
    <row r="6350" spans="7:7" x14ac:dyDescent="0.25">
      <c r="G6350" s="9"/>
    </row>
    <row r="6351" spans="7:7" x14ac:dyDescent="0.25">
      <c r="G6351" s="9"/>
    </row>
    <row r="6352" spans="7:7" x14ac:dyDescent="0.25">
      <c r="G6352" s="9"/>
    </row>
    <row r="6353" spans="7:7" x14ac:dyDescent="0.25">
      <c r="G6353" s="9"/>
    </row>
    <row r="6354" spans="7:7" x14ac:dyDescent="0.25">
      <c r="G6354" s="9"/>
    </row>
    <row r="6355" spans="7:7" x14ac:dyDescent="0.25">
      <c r="G6355" s="9"/>
    </row>
    <row r="6356" spans="7:7" x14ac:dyDescent="0.25">
      <c r="G6356" s="9"/>
    </row>
    <row r="6357" spans="7:7" x14ac:dyDescent="0.25">
      <c r="G6357" s="9"/>
    </row>
    <row r="6358" spans="7:7" x14ac:dyDescent="0.25">
      <c r="G6358" s="9"/>
    </row>
    <row r="6359" spans="7:7" x14ac:dyDescent="0.25">
      <c r="G6359" s="9"/>
    </row>
    <row r="6360" spans="7:7" x14ac:dyDescent="0.25">
      <c r="G6360" s="9"/>
    </row>
    <row r="6361" spans="7:7" x14ac:dyDescent="0.25">
      <c r="G6361" s="9"/>
    </row>
    <row r="6362" spans="7:7" x14ac:dyDescent="0.25">
      <c r="G6362" s="9"/>
    </row>
    <row r="6363" spans="7:7" x14ac:dyDescent="0.25">
      <c r="G6363" s="9"/>
    </row>
    <row r="6364" spans="7:7" x14ac:dyDescent="0.25">
      <c r="G6364" s="9"/>
    </row>
    <row r="6365" spans="7:7" x14ac:dyDescent="0.25">
      <c r="G6365" s="9"/>
    </row>
    <row r="6366" spans="7:7" x14ac:dyDescent="0.25">
      <c r="G6366" s="9"/>
    </row>
    <row r="6367" spans="7:7" x14ac:dyDescent="0.25">
      <c r="G6367" s="9"/>
    </row>
    <row r="6368" spans="7:7" x14ac:dyDescent="0.25">
      <c r="G6368" s="9"/>
    </row>
    <row r="6369" spans="7:7" x14ac:dyDescent="0.25">
      <c r="G6369" s="9"/>
    </row>
    <row r="6370" spans="7:7" x14ac:dyDescent="0.25">
      <c r="G6370" s="9"/>
    </row>
    <row r="6371" spans="7:7" x14ac:dyDescent="0.25">
      <c r="G6371" s="9"/>
    </row>
    <row r="6372" spans="7:7" x14ac:dyDescent="0.25">
      <c r="G6372" s="9"/>
    </row>
    <row r="6373" spans="7:7" x14ac:dyDescent="0.25">
      <c r="G6373" s="9"/>
    </row>
    <row r="6374" spans="7:7" x14ac:dyDescent="0.25">
      <c r="G6374" s="9"/>
    </row>
    <row r="6375" spans="7:7" x14ac:dyDescent="0.25">
      <c r="G6375" s="9"/>
    </row>
    <row r="6376" spans="7:7" x14ac:dyDescent="0.25">
      <c r="G6376" s="9"/>
    </row>
    <row r="6377" spans="7:7" x14ac:dyDescent="0.25">
      <c r="G6377" s="9"/>
    </row>
    <row r="6378" spans="7:7" x14ac:dyDescent="0.25">
      <c r="G6378" s="9"/>
    </row>
    <row r="6379" spans="7:7" x14ac:dyDescent="0.25">
      <c r="G6379" s="9"/>
    </row>
    <row r="6380" spans="7:7" x14ac:dyDescent="0.25">
      <c r="G6380" s="9"/>
    </row>
    <row r="6381" spans="7:7" x14ac:dyDescent="0.25">
      <c r="G6381" s="9"/>
    </row>
    <row r="6382" spans="7:7" x14ac:dyDescent="0.25">
      <c r="G6382" s="9"/>
    </row>
    <row r="6383" spans="7:7" x14ac:dyDescent="0.25">
      <c r="G6383" s="9"/>
    </row>
    <row r="6384" spans="7:7" x14ac:dyDescent="0.25">
      <c r="G6384" s="9"/>
    </row>
    <row r="6385" spans="7:7" x14ac:dyDescent="0.25">
      <c r="G6385" s="9"/>
    </row>
    <row r="6386" spans="7:7" x14ac:dyDescent="0.25">
      <c r="G6386" s="9"/>
    </row>
    <row r="6387" spans="7:7" x14ac:dyDescent="0.25">
      <c r="G6387" s="9"/>
    </row>
    <row r="6388" spans="7:7" x14ac:dyDescent="0.25">
      <c r="G6388" s="9"/>
    </row>
    <row r="6389" spans="7:7" x14ac:dyDescent="0.25">
      <c r="G6389" s="9"/>
    </row>
    <row r="6390" spans="7:7" x14ac:dyDescent="0.25">
      <c r="G6390" s="9"/>
    </row>
    <row r="6391" spans="7:7" x14ac:dyDescent="0.25">
      <c r="G6391" s="9"/>
    </row>
    <row r="6392" spans="7:7" x14ac:dyDescent="0.25">
      <c r="G6392" s="9"/>
    </row>
    <row r="6393" spans="7:7" x14ac:dyDescent="0.25">
      <c r="G6393" s="9"/>
    </row>
    <row r="6394" spans="7:7" x14ac:dyDescent="0.25">
      <c r="G6394" s="9"/>
    </row>
    <row r="6395" spans="7:7" x14ac:dyDescent="0.25">
      <c r="G6395" s="9"/>
    </row>
    <row r="6396" spans="7:7" x14ac:dyDescent="0.25">
      <c r="G6396" s="9"/>
    </row>
    <row r="6397" spans="7:7" x14ac:dyDescent="0.25">
      <c r="G6397" s="9"/>
    </row>
    <row r="6398" spans="7:7" x14ac:dyDescent="0.25">
      <c r="G6398" s="9"/>
    </row>
    <row r="6399" spans="7:7" x14ac:dyDescent="0.25">
      <c r="G6399" s="9"/>
    </row>
    <row r="6400" spans="7:7" x14ac:dyDescent="0.25">
      <c r="G6400" s="9"/>
    </row>
    <row r="6401" spans="7:7" x14ac:dyDescent="0.25">
      <c r="G6401" s="9"/>
    </row>
    <row r="6402" spans="7:7" x14ac:dyDescent="0.25">
      <c r="G6402" s="9"/>
    </row>
    <row r="6403" spans="7:7" x14ac:dyDescent="0.25">
      <c r="G6403" s="9"/>
    </row>
    <row r="6404" spans="7:7" x14ac:dyDescent="0.25">
      <c r="G6404" s="9"/>
    </row>
    <row r="6405" spans="7:7" x14ac:dyDescent="0.25">
      <c r="G6405" s="9"/>
    </row>
    <row r="6406" spans="7:7" x14ac:dyDescent="0.25">
      <c r="G6406" s="9"/>
    </row>
    <row r="6407" spans="7:7" x14ac:dyDescent="0.25">
      <c r="G6407" s="9"/>
    </row>
    <row r="6408" spans="7:7" x14ac:dyDescent="0.25">
      <c r="G6408" s="9"/>
    </row>
    <row r="6409" spans="7:7" x14ac:dyDescent="0.25">
      <c r="G6409" s="9"/>
    </row>
    <row r="6410" spans="7:7" x14ac:dyDescent="0.25">
      <c r="G6410" s="9"/>
    </row>
    <row r="6411" spans="7:7" x14ac:dyDescent="0.25">
      <c r="G6411" s="9"/>
    </row>
    <row r="6412" spans="7:7" x14ac:dyDescent="0.25">
      <c r="G6412" s="9"/>
    </row>
    <row r="6413" spans="7:7" x14ac:dyDescent="0.25">
      <c r="G6413" s="9"/>
    </row>
    <row r="6414" spans="7:7" x14ac:dyDescent="0.25">
      <c r="G6414" s="9"/>
    </row>
    <row r="6415" spans="7:7" x14ac:dyDescent="0.25">
      <c r="G6415" s="9"/>
    </row>
    <row r="6416" spans="7:7" x14ac:dyDescent="0.25">
      <c r="G6416" s="9"/>
    </row>
    <row r="6417" spans="7:7" x14ac:dyDescent="0.25">
      <c r="G6417" s="9"/>
    </row>
    <row r="6418" spans="7:7" x14ac:dyDescent="0.25">
      <c r="G6418" s="9"/>
    </row>
    <row r="6419" spans="7:7" x14ac:dyDescent="0.25">
      <c r="G6419" s="9"/>
    </row>
    <row r="6420" spans="7:7" x14ac:dyDescent="0.25">
      <c r="G6420" s="9"/>
    </row>
    <row r="6421" spans="7:7" x14ac:dyDescent="0.25">
      <c r="G6421" s="9"/>
    </row>
    <row r="6422" spans="7:7" x14ac:dyDescent="0.25">
      <c r="G6422" s="9"/>
    </row>
    <row r="6423" spans="7:7" x14ac:dyDescent="0.25">
      <c r="G6423" s="9"/>
    </row>
    <row r="6424" spans="7:7" x14ac:dyDescent="0.25">
      <c r="G6424" s="9"/>
    </row>
    <row r="6425" spans="7:7" x14ac:dyDescent="0.25">
      <c r="G6425" s="9"/>
    </row>
    <row r="6426" spans="7:7" x14ac:dyDescent="0.25">
      <c r="G6426" s="9"/>
    </row>
    <row r="6427" spans="7:7" x14ac:dyDescent="0.25">
      <c r="G6427" s="9"/>
    </row>
    <row r="6428" spans="7:7" x14ac:dyDescent="0.25">
      <c r="G6428" s="9"/>
    </row>
    <row r="6429" spans="7:7" x14ac:dyDescent="0.25">
      <c r="G6429" s="9"/>
    </row>
    <row r="6430" spans="7:7" x14ac:dyDescent="0.25">
      <c r="G6430" s="9"/>
    </row>
    <row r="6431" spans="7:7" x14ac:dyDescent="0.25">
      <c r="G6431" s="9"/>
    </row>
    <row r="6432" spans="7:7" x14ac:dyDescent="0.25">
      <c r="G6432" s="9"/>
    </row>
    <row r="6433" spans="7:7" x14ac:dyDescent="0.25">
      <c r="G6433" s="9"/>
    </row>
    <row r="6434" spans="7:7" x14ac:dyDescent="0.25">
      <c r="G6434" s="9"/>
    </row>
    <row r="6435" spans="7:7" x14ac:dyDescent="0.25">
      <c r="G6435" s="9"/>
    </row>
    <row r="6436" spans="7:7" x14ac:dyDescent="0.25">
      <c r="G6436" s="9"/>
    </row>
    <row r="6437" spans="7:7" x14ac:dyDescent="0.25">
      <c r="G6437" s="9"/>
    </row>
    <row r="6438" spans="7:7" x14ac:dyDescent="0.25">
      <c r="G6438" s="9"/>
    </row>
    <row r="6439" spans="7:7" x14ac:dyDescent="0.25">
      <c r="G6439" s="9"/>
    </row>
    <row r="6440" spans="7:7" x14ac:dyDescent="0.25">
      <c r="G6440" s="9"/>
    </row>
    <row r="6441" spans="7:7" x14ac:dyDescent="0.25">
      <c r="G6441" s="9"/>
    </row>
    <row r="6442" spans="7:7" x14ac:dyDescent="0.25">
      <c r="G6442" s="9"/>
    </row>
    <row r="6443" spans="7:7" x14ac:dyDescent="0.25">
      <c r="G6443" s="9"/>
    </row>
    <row r="6444" spans="7:7" x14ac:dyDescent="0.25">
      <c r="G6444" s="9"/>
    </row>
    <row r="6445" spans="7:7" x14ac:dyDescent="0.25">
      <c r="G6445" s="9"/>
    </row>
    <row r="6446" spans="7:7" x14ac:dyDescent="0.25">
      <c r="G6446" s="9"/>
    </row>
    <row r="6447" spans="7:7" x14ac:dyDescent="0.25">
      <c r="G6447" s="9"/>
    </row>
    <row r="6448" spans="7:7" x14ac:dyDescent="0.25">
      <c r="G6448" s="9"/>
    </row>
    <row r="6449" spans="7:7" x14ac:dyDescent="0.25">
      <c r="G6449" s="9"/>
    </row>
    <row r="6450" spans="7:7" x14ac:dyDescent="0.25">
      <c r="G6450" s="9"/>
    </row>
    <row r="6451" spans="7:7" x14ac:dyDescent="0.25">
      <c r="G6451" s="9"/>
    </row>
    <row r="6452" spans="7:7" x14ac:dyDescent="0.25">
      <c r="G6452" s="9"/>
    </row>
    <row r="6453" spans="7:7" x14ac:dyDescent="0.25">
      <c r="G6453" s="9"/>
    </row>
    <row r="6454" spans="7:7" x14ac:dyDescent="0.25">
      <c r="G6454" s="9"/>
    </row>
    <row r="6455" spans="7:7" x14ac:dyDescent="0.25">
      <c r="G6455" s="9"/>
    </row>
    <row r="6456" spans="7:7" x14ac:dyDescent="0.25">
      <c r="G6456" s="9"/>
    </row>
    <row r="6457" spans="7:7" x14ac:dyDescent="0.25">
      <c r="G6457" s="9"/>
    </row>
    <row r="6458" spans="7:7" x14ac:dyDescent="0.25">
      <c r="G6458" s="9"/>
    </row>
    <row r="6459" spans="7:7" x14ac:dyDescent="0.25">
      <c r="G6459" s="9"/>
    </row>
    <row r="6460" spans="7:7" x14ac:dyDescent="0.25">
      <c r="G6460" s="9"/>
    </row>
    <row r="6461" spans="7:7" x14ac:dyDescent="0.25">
      <c r="G6461" s="9"/>
    </row>
    <row r="6462" spans="7:7" x14ac:dyDescent="0.25">
      <c r="G6462" s="9"/>
    </row>
    <row r="6463" spans="7:7" x14ac:dyDescent="0.25">
      <c r="G6463" s="9"/>
    </row>
    <row r="6464" spans="7:7" x14ac:dyDescent="0.25">
      <c r="G6464" s="9"/>
    </row>
    <row r="6465" spans="7:7" x14ac:dyDescent="0.25">
      <c r="G6465" s="9"/>
    </row>
    <row r="6466" spans="7:7" x14ac:dyDescent="0.25">
      <c r="G6466" s="9"/>
    </row>
    <row r="6467" spans="7:7" x14ac:dyDescent="0.25">
      <c r="G6467" s="9"/>
    </row>
    <row r="6468" spans="7:7" x14ac:dyDescent="0.25">
      <c r="G6468" s="9"/>
    </row>
    <row r="6469" spans="7:7" x14ac:dyDescent="0.25">
      <c r="G6469" s="9"/>
    </row>
    <row r="6470" spans="7:7" x14ac:dyDescent="0.25">
      <c r="G6470" s="9"/>
    </row>
    <row r="6471" spans="7:7" x14ac:dyDescent="0.25">
      <c r="G6471" s="9"/>
    </row>
    <row r="6472" spans="7:7" x14ac:dyDescent="0.25">
      <c r="G6472" s="9"/>
    </row>
    <row r="6473" spans="7:7" x14ac:dyDescent="0.25">
      <c r="G6473" s="9"/>
    </row>
    <row r="6474" spans="7:7" x14ac:dyDescent="0.25">
      <c r="G6474" s="9"/>
    </row>
    <row r="6475" spans="7:7" x14ac:dyDescent="0.25">
      <c r="G6475" s="9"/>
    </row>
    <row r="6476" spans="7:7" x14ac:dyDescent="0.25">
      <c r="G6476" s="9"/>
    </row>
    <row r="6477" spans="7:7" x14ac:dyDescent="0.25">
      <c r="G6477" s="9"/>
    </row>
    <row r="6478" spans="7:7" x14ac:dyDescent="0.25">
      <c r="G6478" s="9"/>
    </row>
    <row r="6479" spans="7:7" x14ac:dyDescent="0.25">
      <c r="G6479" s="9"/>
    </row>
    <row r="6480" spans="7:7" x14ac:dyDescent="0.25">
      <c r="G6480" s="9"/>
    </row>
    <row r="6481" spans="7:7" x14ac:dyDescent="0.25">
      <c r="G6481" s="9"/>
    </row>
    <row r="6482" spans="7:7" x14ac:dyDescent="0.25">
      <c r="G6482" s="9"/>
    </row>
    <row r="6483" spans="7:7" x14ac:dyDescent="0.25">
      <c r="G6483" s="9"/>
    </row>
    <row r="6484" spans="7:7" x14ac:dyDescent="0.25">
      <c r="G6484" s="9"/>
    </row>
    <row r="6485" spans="7:7" x14ac:dyDescent="0.25">
      <c r="G6485" s="9"/>
    </row>
    <row r="6486" spans="7:7" x14ac:dyDescent="0.25">
      <c r="G6486" s="9"/>
    </row>
    <row r="6487" spans="7:7" x14ac:dyDescent="0.25">
      <c r="G6487" s="9"/>
    </row>
    <row r="6488" spans="7:7" x14ac:dyDescent="0.25">
      <c r="G6488" s="9"/>
    </row>
    <row r="6489" spans="7:7" x14ac:dyDescent="0.25">
      <c r="G6489" s="9"/>
    </row>
    <row r="6490" spans="7:7" x14ac:dyDescent="0.25">
      <c r="G6490" s="9"/>
    </row>
    <row r="6491" spans="7:7" x14ac:dyDescent="0.25">
      <c r="G6491" s="9"/>
    </row>
    <row r="6492" spans="7:7" x14ac:dyDescent="0.25">
      <c r="G6492" s="9"/>
    </row>
    <row r="6493" spans="7:7" x14ac:dyDescent="0.25">
      <c r="G6493" s="9"/>
    </row>
    <row r="6494" spans="7:7" x14ac:dyDescent="0.25">
      <c r="G6494" s="9"/>
    </row>
    <row r="6495" spans="7:7" x14ac:dyDescent="0.25">
      <c r="G6495" s="9"/>
    </row>
    <row r="6496" spans="7:7" x14ac:dyDescent="0.25">
      <c r="G6496" s="9"/>
    </row>
    <row r="6497" spans="7:7" x14ac:dyDescent="0.25">
      <c r="G6497" s="9"/>
    </row>
    <row r="6498" spans="7:7" x14ac:dyDescent="0.25">
      <c r="G6498" s="9"/>
    </row>
    <row r="6499" spans="7:7" x14ac:dyDescent="0.25">
      <c r="G6499" s="9"/>
    </row>
    <row r="6500" spans="7:7" x14ac:dyDescent="0.25">
      <c r="G6500" s="9"/>
    </row>
    <row r="6501" spans="7:7" x14ac:dyDescent="0.25">
      <c r="G6501" s="9"/>
    </row>
    <row r="6502" spans="7:7" x14ac:dyDescent="0.25">
      <c r="G6502" s="9"/>
    </row>
    <row r="6503" spans="7:7" x14ac:dyDescent="0.25">
      <c r="G6503" s="9"/>
    </row>
    <row r="6504" spans="7:7" x14ac:dyDescent="0.25">
      <c r="G6504" s="9"/>
    </row>
    <row r="6505" spans="7:7" x14ac:dyDescent="0.25">
      <c r="G6505" s="9"/>
    </row>
    <row r="6506" spans="7:7" x14ac:dyDescent="0.25">
      <c r="G6506" s="9"/>
    </row>
    <row r="6507" spans="7:7" x14ac:dyDescent="0.25">
      <c r="G6507" s="9"/>
    </row>
    <row r="6508" spans="7:7" x14ac:dyDescent="0.25">
      <c r="G6508" s="9"/>
    </row>
    <row r="6509" spans="7:7" x14ac:dyDescent="0.25">
      <c r="G6509" s="9"/>
    </row>
    <row r="6510" spans="7:7" x14ac:dyDescent="0.25">
      <c r="G6510" s="9"/>
    </row>
    <row r="6511" spans="7:7" x14ac:dyDescent="0.25">
      <c r="G6511" s="9"/>
    </row>
    <row r="6512" spans="7:7" x14ac:dyDescent="0.25">
      <c r="G6512" s="9"/>
    </row>
    <row r="6513" spans="7:7" x14ac:dyDescent="0.25">
      <c r="G6513" s="9"/>
    </row>
    <row r="6514" spans="7:7" x14ac:dyDescent="0.25">
      <c r="G6514" s="9"/>
    </row>
    <row r="6515" spans="7:7" x14ac:dyDescent="0.25">
      <c r="G6515" s="9"/>
    </row>
    <row r="6516" spans="7:7" x14ac:dyDescent="0.25">
      <c r="G6516" s="9"/>
    </row>
    <row r="6517" spans="7:7" x14ac:dyDescent="0.25">
      <c r="G6517" s="9"/>
    </row>
    <row r="6518" spans="7:7" x14ac:dyDescent="0.25">
      <c r="G6518" s="9"/>
    </row>
    <row r="6519" spans="7:7" x14ac:dyDescent="0.25">
      <c r="G6519" s="9"/>
    </row>
    <row r="6520" spans="7:7" x14ac:dyDescent="0.25">
      <c r="G6520" s="9"/>
    </row>
    <row r="6521" spans="7:7" x14ac:dyDescent="0.25">
      <c r="G6521" s="9"/>
    </row>
    <row r="6522" spans="7:7" x14ac:dyDescent="0.25">
      <c r="G6522" s="9"/>
    </row>
    <row r="6523" spans="7:7" x14ac:dyDescent="0.25">
      <c r="G6523" s="9"/>
    </row>
    <row r="6524" spans="7:7" x14ac:dyDescent="0.25">
      <c r="G6524" s="9"/>
    </row>
    <row r="6525" spans="7:7" x14ac:dyDescent="0.25">
      <c r="G6525" s="9"/>
    </row>
    <row r="6526" spans="7:7" x14ac:dyDescent="0.25">
      <c r="G6526" s="9"/>
    </row>
    <row r="6527" spans="7:7" x14ac:dyDescent="0.25">
      <c r="G6527" s="9"/>
    </row>
    <row r="6528" spans="7:7" x14ac:dyDescent="0.25">
      <c r="G6528" s="9"/>
    </row>
    <row r="6529" spans="7:7" x14ac:dyDescent="0.25">
      <c r="G6529" s="9"/>
    </row>
    <row r="6530" spans="7:7" x14ac:dyDescent="0.25">
      <c r="G6530" s="9"/>
    </row>
    <row r="6531" spans="7:7" x14ac:dyDescent="0.25">
      <c r="G6531" s="9"/>
    </row>
    <row r="6532" spans="7:7" x14ac:dyDescent="0.25">
      <c r="G6532" s="9"/>
    </row>
    <row r="6533" spans="7:7" x14ac:dyDescent="0.25">
      <c r="G6533" s="9"/>
    </row>
    <row r="6534" spans="7:7" x14ac:dyDescent="0.25">
      <c r="G6534" s="9"/>
    </row>
    <row r="6535" spans="7:7" x14ac:dyDescent="0.25">
      <c r="G6535" s="9"/>
    </row>
    <row r="6536" spans="7:7" x14ac:dyDescent="0.25">
      <c r="G6536" s="9"/>
    </row>
    <row r="6537" spans="7:7" x14ac:dyDescent="0.25">
      <c r="G6537" s="9"/>
    </row>
    <row r="6538" spans="7:7" x14ac:dyDescent="0.25">
      <c r="G6538" s="9"/>
    </row>
    <row r="6539" spans="7:7" x14ac:dyDescent="0.25">
      <c r="G6539" s="9"/>
    </row>
    <row r="6540" spans="7:7" x14ac:dyDescent="0.25">
      <c r="G6540" s="9"/>
    </row>
    <row r="6541" spans="7:7" x14ac:dyDescent="0.25">
      <c r="G6541" s="9"/>
    </row>
    <row r="6542" spans="7:7" x14ac:dyDescent="0.25">
      <c r="G6542" s="9"/>
    </row>
    <row r="6543" spans="7:7" x14ac:dyDescent="0.25">
      <c r="G6543" s="9"/>
    </row>
    <row r="6544" spans="7:7" x14ac:dyDescent="0.25">
      <c r="G6544" s="9"/>
    </row>
    <row r="6545" spans="7:7" x14ac:dyDescent="0.25">
      <c r="G6545" s="9"/>
    </row>
    <row r="6546" spans="7:7" x14ac:dyDescent="0.25">
      <c r="G6546" s="9"/>
    </row>
    <row r="6547" spans="7:7" x14ac:dyDescent="0.25">
      <c r="G6547" s="9"/>
    </row>
    <row r="6548" spans="7:7" x14ac:dyDescent="0.25">
      <c r="G6548" s="9"/>
    </row>
    <row r="6549" spans="7:7" x14ac:dyDescent="0.25">
      <c r="G6549" s="9"/>
    </row>
    <row r="6550" spans="7:7" x14ac:dyDescent="0.25">
      <c r="G6550" s="9"/>
    </row>
    <row r="6551" spans="7:7" x14ac:dyDescent="0.25">
      <c r="G6551" s="9"/>
    </row>
    <row r="6552" spans="7:7" x14ac:dyDescent="0.25">
      <c r="G6552" s="9"/>
    </row>
    <row r="6553" spans="7:7" x14ac:dyDescent="0.25">
      <c r="G6553" s="9"/>
    </row>
    <row r="6554" spans="7:7" x14ac:dyDescent="0.25">
      <c r="G6554" s="9"/>
    </row>
    <row r="6555" spans="7:7" x14ac:dyDescent="0.25">
      <c r="G6555" s="9"/>
    </row>
    <row r="6556" spans="7:7" x14ac:dyDescent="0.25">
      <c r="G6556" s="9"/>
    </row>
    <row r="6557" spans="7:7" x14ac:dyDescent="0.25">
      <c r="G6557" s="9"/>
    </row>
    <row r="6558" spans="7:7" x14ac:dyDescent="0.25">
      <c r="G6558" s="9"/>
    </row>
    <row r="6559" spans="7:7" x14ac:dyDescent="0.25">
      <c r="G6559" s="9"/>
    </row>
    <row r="6560" spans="7:7" x14ac:dyDescent="0.25">
      <c r="G6560" s="9"/>
    </row>
    <row r="6561" spans="7:7" x14ac:dyDescent="0.25">
      <c r="G6561" s="9"/>
    </row>
    <row r="6562" spans="7:7" x14ac:dyDescent="0.25">
      <c r="G6562" s="9"/>
    </row>
    <row r="6563" spans="7:7" x14ac:dyDescent="0.25">
      <c r="G6563" s="9"/>
    </row>
    <row r="6564" spans="7:7" x14ac:dyDescent="0.25">
      <c r="G6564" s="9"/>
    </row>
    <row r="6565" spans="7:7" x14ac:dyDescent="0.25">
      <c r="G6565" s="9"/>
    </row>
    <row r="6566" spans="7:7" x14ac:dyDescent="0.25">
      <c r="G6566" s="9"/>
    </row>
    <row r="6567" spans="7:7" x14ac:dyDescent="0.25">
      <c r="G6567" s="9"/>
    </row>
    <row r="6568" spans="7:7" x14ac:dyDescent="0.25">
      <c r="G6568" s="9"/>
    </row>
    <row r="6569" spans="7:7" x14ac:dyDescent="0.25">
      <c r="G6569" s="9"/>
    </row>
    <row r="6570" spans="7:7" x14ac:dyDescent="0.25">
      <c r="G6570" s="9"/>
    </row>
    <row r="6571" spans="7:7" x14ac:dyDescent="0.25">
      <c r="G6571" s="9"/>
    </row>
    <row r="6572" spans="7:7" x14ac:dyDescent="0.25">
      <c r="G6572" s="9"/>
    </row>
    <row r="6573" spans="7:7" x14ac:dyDescent="0.25">
      <c r="G6573" s="9"/>
    </row>
    <row r="6574" spans="7:7" x14ac:dyDescent="0.25">
      <c r="G6574" s="9"/>
    </row>
    <row r="6575" spans="7:7" x14ac:dyDescent="0.25">
      <c r="G6575" s="9"/>
    </row>
    <row r="6576" spans="7:7" x14ac:dyDescent="0.25">
      <c r="G6576" s="9"/>
    </row>
    <row r="6577" spans="7:7" x14ac:dyDescent="0.25">
      <c r="G6577" s="9"/>
    </row>
    <row r="6578" spans="7:7" x14ac:dyDescent="0.25">
      <c r="G6578" s="9"/>
    </row>
    <row r="6579" spans="7:7" x14ac:dyDescent="0.25">
      <c r="G6579" s="9"/>
    </row>
    <row r="6580" spans="7:7" x14ac:dyDescent="0.25">
      <c r="G6580" s="9"/>
    </row>
    <row r="6581" spans="7:7" x14ac:dyDescent="0.25">
      <c r="G6581" s="9"/>
    </row>
    <row r="6582" spans="7:7" x14ac:dyDescent="0.25">
      <c r="G6582" s="9"/>
    </row>
    <row r="6583" spans="7:7" x14ac:dyDescent="0.25">
      <c r="G6583" s="9"/>
    </row>
    <row r="6584" spans="7:7" x14ac:dyDescent="0.25">
      <c r="G6584" s="9"/>
    </row>
    <row r="6585" spans="7:7" x14ac:dyDescent="0.25">
      <c r="G6585" s="9"/>
    </row>
    <row r="6586" spans="7:7" x14ac:dyDescent="0.25">
      <c r="G6586" s="9"/>
    </row>
    <row r="6587" spans="7:7" x14ac:dyDescent="0.25">
      <c r="G6587" s="9"/>
    </row>
    <row r="6588" spans="7:7" x14ac:dyDescent="0.25">
      <c r="G6588" s="9"/>
    </row>
    <row r="6589" spans="7:7" x14ac:dyDescent="0.25">
      <c r="G6589" s="9"/>
    </row>
    <row r="6590" spans="7:7" x14ac:dyDescent="0.25">
      <c r="G6590" s="9"/>
    </row>
    <row r="6591" spans="7:7" x14ac:dyDescent="0.25">
      <c r="G6591" s="9"/>
    </row>
    <row r="6592" spans="7:7" x14ac:dyDescent="0.25">
      <c r="G6592" s="9"/>
    </row>
    <row r="6593" spans="7:7" x14ac:dyDescent="0.25">
      <c r="G6593" s="9"/>
    </row>
    <row r="6594" spans="7:7" x14ac:dyDescent="0.25">
      <c r="G6594" s="9"/>
    </row>
    <row r="6595" spans="7:7" x14ac:dyDescent="0.25">
      <c r="G6595" s="9"/>
    </row>
    <row r="6596" spans="7:7" x14ac:dyDescent="0.25">
      <c r="G6596" s="9"/>
    </row>
    <row r="6597" spans="7:7" x14ac:dyDescent="0.25">
      <c r="G6597" s="9"/>
    </row>
    <row r="6598" spans="7:7" x14ac:dyDescent="0.25">
      <c r="G6598" s="9"/>
    </row>
    <row r="6599" spans="7:7" x14ac:dyDescent="0.25">
      <c r="G6599" s="9"/>
    </row>
    <row r="6600" spans="7:7" x14ac:dyDescent="0.25">
      <c r="G6600" s="9"/>
    </row>
    <row r="6601" spans="7:7" x14ac:dyDescent="0.25">
      <c r="G6601" s="9"/>
    </row>
    <row r="6602" spans="7:7" x14ac:dyDescent="0.25">
      <c r="G6602" s="9"/>
    </row>
    <row r="6603" spans="7:7" x14ac:dyDescent="0.25">
      <c r="G6603" s="9"/>
    </row>
    <row r="6604" spans="7:7" x14ac:dyDescent="0.25">
      <c r="G6604" s="9"/>
    </row>
    <row r="6605" spans="7:7" x14ac:dyDescent="0.25">
      <c r="G6605" s="9"/>
    </row>
    <row r="6606" spans="7:7" x14ac:dyDescent="0.25">
      <c r="G6606" s="9"/>
    </row>
    <row r="6607" spans="7:7" x14ac:dyDescent="0.25">
      <c r="G6607" s="9"/>
    </row>
    <row r="6608" spans="7:7" x14ac:dyDescent="0.25">
      <c r="G6608" s="9"/>
    </row>
    <row r="6609" spans="7:7" x14ac:dyDescent="0.25">
      <c r="G6609" s="9"/>
    </row>
    <row r="6610" spans="7:7" x14ac:dyDescent="0.25">
      <c r="G6610" s="9"/>
    </row>
    <row r="6611" spans="7:7" x14ac:dyDescent="0.25">
      <c r="G6611" s="9"/>
    </row>
    <row r="6612" spans="7:7" x14ac:dyDescent="0.25">
      <c r="G6612" s="9"/>
    </row>
    <row r="6613" spans="7:7" x14ac:dyDescent="0.25">
      <c r="G6613" s="9"/>
    </row>
    <row r="6614" spans="7:7" x14ac:dyDescent="0.25">
      <c r="G6614" s="9"/>
    </row>
    <row r="6615" spans="7:7" x14ac:dyDescent="0.25">
      <c r="G6615" s="9"/>
    </row>
    <row r="6616" spans="7:7" x14ac:dyDescent="0.25">
      <c r="G6616" s="9"/>
    </row>
    <row r="6617" spans="7:7" x14ac:dyDescent="0.25">
      <c r="G6617" s="9"/>
    </row>
    <row r="6618" spans="7:7" x14ac:dyDescent="0.25">
      <c r="G6618" s="9"/>
    </row>
    <row r="6619" spans="7:7" x14ac:dyDescent="0.25">
      <c r="G6619" s="9"/>
    </row>
    <row r="6620" spans="7:7" x14ac:dyDescent="0.25">
      <c r="G6620" s="9"/>
    </row>
    <row r="6621" spans="7:7" x14ac:dyDescent="0.25">
      <c r="G6621" s="9"/>
    </row>
    <row r="6622" spans="7:7" x14ac:dyDescent="0.25">
      <c r="G6622" s="9"/>
    </row>
    <row r="6623" spans="7:7" x14ac:dyDescent="0.25">
      <c r="G6623" s="9"/>
    </row>
    <row r="6624" spans="7:7" x14ac:dyDescent="0.25">
      <c r="G6624" s="9"/>
    </row>
    <row r="6625" spans="7:7" x14ac:dyDescent="0.25">
      <c r="G6625" s="9"/>
    </row>
    <row r="6626" spans="7:7" x14ac:dyDescent="0.25">
      <c r="G6626" s="9"/>
    </row>
    <row r="6627" spans="7:7" x14ac:dyDescent="0.25">
      <c r="G6627" s="9"/>
    </row>
    <row r="6628" spans="7:7" x14ac:dyDescent="0.25">
      <c r="G6628" s="9"/>
    </row>
    <row r="6629" spans="7:7" x14ac:dyDescent="0.25">
      <c r="G6629" s="9"/>
    </row>
    <row r="6630" spans="7:7" x14ac:dyDescent="0.25">
      <c r="G6630" s="9"/>
    </row>
    <row r="6631" spans="7:7" x14ac:dyDescent="0.25">
      <c r="G6631" s="9"/>
    </row>
    <row r="6632" spans="7:7" x14ac:dyDescent="0.25">
      <c r="G6632" s="9"/>
    </row>
    <row r="6633" spans="7:7" x14ac:dyDescent="0.25">
      <c r="G6633" s="9"/>
    </row>
    <row r="6634" spans="7:7" x14ac:dyDescent="0.25">
      <c r="G6634" s="9"/>
    </row>
    <row r="6635" spans="7:7" x14ac:dyDescent="0.25">
      <c r="G6635" s="9"/>
    </row>
    <row r="6636" spans="7:7" x14ac:dyDescent="0.25">
      <c r="G6636" s="9"/>
    </row>
    <row r="6637" spans="7:7" x14ac:dyDescent="0.25">
      <c r="G6637" s="9"/>
    </row>
    <row r="6638" spans="7:7" x14ac:dyDescent="0.25">
      <c r="G6638" s="9"/>
    </row>
    <row r="6639" spans="7:7" x14ac:dyDescent="0.25">
      <c r="G6639" s="9"/>
    </row>
    <row r="6640" spans="7:7" x14ac:dyDescent="0.25">
      <c r="G6640" s="9"/>
    </row>
    <row r="6641" spans="7:7" x14ac:dyDescent="0.25">
      <c r="G6641" s="9"/>
    </row>
    <row r="6642" spans="7:7" x14ac:dyDescent="0.25">
      <c r="G6642" s="9"/>
    </row>
    <row r="6643" spans="7:7" x14ac:dyDescent="0.25">
      <c r="G6643" s="9"/>
    </row>
    <row r="6644" spans="7:7" x14ac:dyDescent="0.25">
      <c r="G6644" s="9"/>
    </row>
    <row r="6645" spans="7:7" x14ac:dyDescent="0.25">
      <c r="G6645" s="9"/>
    </row>
    <row r="6646" spans="7:7" x14ac:dyDescent="0.25">
      <c r="G6646" s="9"/>
    </row>
    <row r="6647" spans="7:7" x14ac:dyDescent="0.25">
      <c r="G6647" s="9"/>
    </row>
    <row r="6648" spans="7:7" x14ac:dyDescent="0.25">
      <c r="G6648" s="9"/>
    </row>
    <row r="6649" spans="7:7" x14ac:dyDescent="0.25">
      <c r="G6649" s="9"/>
    </row>
    <row r="6650" spans="7:7" x14ac:dyDescent="0.25">
      <c r="G6650" s="9"/>
    </row>
    <row r="6651" spans="7:7" x14ac:dyDescent="0.25">
      <c r="G6651" s="9"/>
    </row>
    <row r="6652" spans="7:7" x14ac:dyDescent="0.25">
      <c r="G6652" s="9"/>
    </row>
    <row r="6653" spans="7:7" x14ac:dyDescent="0.25">
      <c r="G6653" s="9"/>
    </row>
    <row r="6654" spans="7:7" x14ac:dyDescent="0.25">
      <c r="G6654" s="9"/>
    </row>
    <row r="6655" spans="7:7" x14ac:dyDescent="0.25">
      <c r="G6655" s="9"/>
    </row>
    <row r="6656" spans="7:7" x14ac:dyDescent="0.25">
      <c r="G6656" s="9"/>
    </row>
    <row r="6657" spans="7:7" x14ac:dyDescent="0.25">
      <c r="G6657" s="9"/>
    </row>
    <row r="6658" spans="7:7" x14ac:dyDescent="0.25">
      <c r="G6658" s="9"/>
    </row>
    <row r="6659" spans="7:7" x14ac:dyDescent="0.25">
      <c r="G6659" s="9"/>
    </row>
    <row r="6660" spans="7:7" x14ac:dyDescent="0.25">
      <c r="G6660" s="9"/>
    </row>
    <row r="6661" spans="7:7" x14ac:dyDescent="0.25">
      <c r="G6661" s="9"/>
    </row>
    <row r="6662" spans="7:7" x14ac:dyDescent="0.25">
      <c r="G6662" s="9"/>
    </row>
    <row r="6663" spans="7:7" x14ac:dyDescent="0.25">
      <c r="G6663" s="9"/>
    </row>
    <row r="6664" spans="7:7" x14ac:dyDescent="0.25">
      <c r="G6664" s="9"/>
    </row>
    <row r="6665" spans="7:7" x14ac:dyDescent="0.25">
      <c r="G6665" s="9"/>
    </row>
    <row r="6666" spans="7:7" x14ac:dyDescent="0.25">
      <c r="G6666" s="9"/>
    </row>
    <row r="6667" spans="7:7" x14ac:dyDescent="0.25">
      <c r="G6667" s="9"/>
    </row>
    <row r="6668" spans="7:7" x14ac:dyDescent="0.25">
      <c r="G6668" s="9"/>
    </row>
    <row r="6669" spans="7:7" x14ac:dyDescent="0.25">
      <c r="G6669" s="9"/>
    </row>
    <row r="6670" spans="7:7" x14ac:dyDescent="0.25">
      <c r="G6670" s="9"/>
    </row>
    <row r="6671" spans="7:7" x14ac:dyDescent="0.25">
      <c r="G6671" s="9"/>
    </row>
    <row r="6672" spans="7:7" x14ac:dyDescent="0.25">
      <c r="G6672" s="9"/>
    </row>
    <row r="6673" spans="7:7" x14ac:dyDescent="0.25">
      <c r="G6673" s="9"/>
    </row>
    <row r="6674" spans="7:7" x14ac:dyDescent="0.25">
      <c r="G6674" s="9"/>
    </row>
    <row r="6675" spans="7:7" x14ac:dyDescent="0.25">
      <c r="G6675" s="9"/>
    </row>
    <row r="6676" spans="7:7" x14ac:dyDescent="0.25">
      <c r="G6676" s="9"/>
    </row>
    <row r="6677" spans="7:7" x14ac:dyDescent="0.25">
      <c r="G6677" s="9"/>
    </row>
    <row r="6678" spans="7:7" x14ac:dyDescent="0.25">
      <c r="G6678" s="9"/>
    </row>
    <row r="6679" spans="7:7" x14ac:dyDescent="0.25">
      <c r="G6679" s="9"/>
    </row>
    <row r="6680" spans="7:7" x14ac:dyDescent="0.25">
      <c r="G6680" s="9"/>
    </row>
    <row r="6681" spans="7:7" x14ac:dyDescent="0.25">
      <c r="G6681" s="9"/>
    </row>
    <row r="6682" spans="7:7" x14ac:dyDescent="0.25">
      <c r="G6682" s="9"/>
    </row>
    <row r="6683" spans="7:7" x14ac:dyDescent="0.25">
      <c r="G6683" s="9"/>
    </row>
    <row r="6684" spans="7:7" x14ac:dyDescent="0.25">
      <c r="G6684" s="9"/>
    </row>
    <row r="6685" spans="7:7" x14ac:dyDescent="0.25">
      <c r="G6685" s="9"/>
    </row>
    <row r="6686" spans="7:7" x14ac:dyDescent="0.25">
      <c r="G6686" s="9"/>
    </row>
    <row r="6687" spans="7:7" x14ac:dyDescent="0.25">
      <c r="G6687" s="9"/>
    </row>
    <row r="6688" spans="7:7" x14ac:dyDescent="0.25">
      <c r="G6688" s="9"/>
    </row>
    <row r="6689" spans="7:7" x14ac:dyDescent="0.25">
      <c r="G6689" s="9"/>
    </row>
    <row r="6690" spans="7:7" x14ac:dyDescent="0.25">
      <c r="G6690" s="9"/>
    </row>
    <row r="6691" spans="7:7" x14ac:dyDescent="0.25">
      <c r="G6691" s="9"/>
    </row>
    <row r="6692" spans="7:7" x14ac:dyDescent="0.25">
      <c r="G6692" s="9"/>
    </row>
    <row r="6693" spans="7:7" x14ac:dyDescent="0.25">
      <c r="G6693" s="9"/>
    </row>
    <row r="6694" spans="7:7" x14ac:dyDescent="0.25">
      <c r="G6694" s="9"/>
    </row>
    <row r="6695" spans="7:7" x14ac:dyDescent="0.25">
      <c r="G6695" s="9"/>
    </row>
    <row r="6696" spans="7:7" x14ac:dyDescent="0.25">
      <c r="G6696" s="9"/>
    </row>
    <row r="6697" spans="7:7" x14ac:dyDescent="0.25">
      <c r="G6697" s="9"/>
    </row>
    <row r="6698" spans="7:7" x14ac:dyDescent="0.25">
      <c r="G6698" s="9"/>
    </row>
    <row r="6699" spans="7:7" x14ac:dyDescent="0.25">
      <c r="G6699" s="9"/>
    </row>
    <row r="6700" spans="7:7" x14ac:dyDescent="0.25">
      <c r="G6700" s="9"/>
    </row>
    <row r="6701" spans="7:7" x14ac:dyDescent="0.25">
      <c r="G6701" s="9"/>
    </row>
    <row r="6702" spans="7:7" x14ac:dyDescent="0.25">
      <c r="G6702" s="9"/>
    </row>
    <row r="6703" spans="7:7" x14ac:dyDescent="0.25">
      <c r="G6703" s="9"/>
    </row>
    <row r="6704" spans="7:7" x14ac:dyDescent="0.25">
      <c r="G6704" s="9"/>
    </row>
    <row r="6705" spans="7:7" x14ac:dyDescent="0.25">
      <c r="G6705" s="9"/>
    </row>
    <row r="6706" spans="7:7" x14ac:dyDescent="0.25">
      <c r="G6706" s="9"/>
    </row>
    <row r="6707" spans="7:7" x14ac:dyDescent="0.25">
      <c r="G6707" s="9"/>
    </row>
    <row r="6708" spans="7:7" x14ac:dyDescent="0.25">
      <c r="G6708" s="9"/>
    </row>
    <row r="6709" spans="7:7" x14ac:dyDescent="0.25">
      <c r="G6709" s="9"/>
    </row>
    <row r="6710" spans="7:7" x14ac:dyDescent="0.25">
      <c r="G6710" s="9"/>
    </row>
    <row r="6711" spans="7:7" x14ac:dyDescent="0.25">
      <c r="G6711" s="9"/>
    </row>
    <row r="6712" spans="7:7" x14ac:dyDescent="0.25">
      <c r="G6712" s="9"/>
    </row>
    <row r="6713" spans="7:7" x14ac:dyDescent="0.25">
      <c r="G6713" s="9"/>
    </row>
    <row r="6714" spans="7:7" x14ac:dyDescent="0.25">
      <c r="G6714" s="9"/>
    </row>
    <row r="6715" spans="7:7" x14ac:dyDescent="0.25">
      <c r="G6715" s="9"/>
    </row>
    <row r="6716" spans="7:7" x14ac:dyDescent="0.25">
      <c r="G6716" s="9"/>
    </row>
    <row r="6717" spans="7:7" x14ac:dyDescent="0.25">
      <c r="G6717" s="9"/>
    </row>
    <row r="6718" spans="7:7" x14ac:dyDescent="0.25">
      <c r="G6718" s="9"/>
    </row>
    <row r="6719" spans="7:7" x14ac:dyDescent="0.25">
      <c r="G6719" s="9"/>
    </row>
    <row r="6720" spans="7:7" x14ac:dyDescent="0.25">
      <c r="G6720" s="9"/>
    </row>
    <row r="6721" spans="7:7" x14ac:dyDescent="0.25">
      <c r="G6721" s="9"/>
    </row>
    <row r="6722" spans="7:7" x14ac:dyDescent="0.25">
      <c r="G6722" s="9"/>
    </row>
    <row r="6723" spans="7:7" x14ac:dyDescent="0.25">
      <c r="G6723" s="9"/>
    </row>
    <row r="6724" spans="7:7" x14ac:dyDescent="0.25">
      <c r="G6724" s="9"/>
    </row>
    <row r="6725" spans="7:7" x14ac:dyDescent="0.25">
      <c r="G6725" s="9"/>
    </row>
    <row r="6726" spans="7:7" x14ac:dyDescent="0.25">
      <c r="G6726" s="9"/>
    </row>
    <row r="6727" spans="7:7" x14ac:dyDescent="0.25">
      <c r="G6727" s="9"/>
    </row>
    <row r="6728" spans="7:7" x14ac:dyDescent="0.25">
      <c r="G6728" s="9"/>
    </row>
    <row r="6729" spans="7:7" x14ac:dyDescent="0.25">
      <c r="G6729" s="9"/>
    </row>
    <row r="6730" spans="7:7" x14ac:dyDescent="0.25">
      <c r="G6730" s="9"/>
    </row>
    <row r="6731" spans="7:7" x14ac:dyDescent="0.25">
      <c r="G6731" s="9"/>
    </row>
    <row r="6732" spans="7:7" x14ac:dyDescent="0.25">
      <c r="G6732" s="9"/>
    </row>
    <row r="6733" spans="7:7" x14ac:dyDescent="0.25">
      <c r="G6733" s="9"/>
    </row>
    <row r="6734" spans="7:7" x14ac:dyDescent="0.25">
      <c r="G6734" s="9"/>
    </row>
    <row r="6735" spans="7:7" x14ac:dyDescent="0.25">
      <c r="G6735" s="9"/>
    </row>
    <row r="6736" spans="7:7" x14ac:dyDescent="0.25">
      <c r="G6736" s="9"/>
    </row>
    <row r="6737" spans="7:7" x14ac:dyDescent="0.25">
      <c r="G6737" s="9"/>
    </row>
    <row r="6738" spans="7:7" x14ac:dyDescent="0.25">
      <c r="G6738" s="9"/>
    </row>
    <row r="6739" spans="7:7" x14ac:dyDescent="0.25">
      <c r="G6739" s="9"/>
    </row>
    <row r="6740" spans="7:7" x14ac:dyDescent="0.25">
      <c r="G6740" s="9"/>
    </row>
    <row r="6741" spans="7:7" x14ac:dyDescent="0.25">
      <c r="G6741" s="9"/>
    </row>
    <row r="6742" spans="7:7" x14ac:dyDescent="0.25">
      <c r="G6742" s="9"/>
    </row>
    <row r="6743" spans="7:7" x14ac:dyDescent="0.25">
      <c r="G6743" s="9"/>
    </row>
    <row r="6744" spans="7:7" x14ac:dyDescent="0.25">
      <c r="G6744" s="9"/>
    </row>
    <row r="6745" spans="7:7" x14ac:dyDescent="0.25">
      <c r="G6745" s="9"/>
    </row>
    <row r="6746" spans="7:7" x14ac:dyDescent="0.25">
      <c r="G6746" s="9"/>
    </row>
    <row r="6747" spans="7:7" x14ac:dyDescent="0.25">
      <c r="G6747" s="9"/>
    </row>
    <row r="6748" spans="7:7" x14ac:dyDescent="0.25">
      <c r="G6748" s="9"/>
    </row>
    <row r="6749" spans="7:7" x14ac:dyDescent="0.25">
      <c r="G6749" s="9"/>
    </row>
    <row r="6750" spans="7:7" x14ac:dyDescent="0.25">
      <c r="G6750" s="9"/>
    </row>
    <row r="6751" spans="7:7" x14ac:dyDescent="0.25">
      <c r="G6751" s="9"/>
    </row>
    <row r="6752" spans="7:7" x14ac:dyDescent="0.25">
      <c r="G6752" s="9"/>
    </row>
    <row r="6753" spans="7:7" x14ac:dyDescent="0.25">
      <c r="G6753" s="9"/>
    </row>
    <row r="6754" spans="7:7" x14ac:dyDescent="0.25">
      <c r="G6754" s="9"/>
    </row>
    <row r="6755" spans="7:7" x14ac:dyDescent="0.25">
      <c r="G6755" s="9"/>
    </row>
    <row r="6756" spans="7:7" x14ac:dyDescent="0.25">
      <c r="G6756" s="9"/>
    </row>
    <row r="6757" spans="7:7" x14ac:dyDescent="0.25">
      <c r="G6757" s="9"/>
    </row>
    <row r="6758" spans="7:7" x14ac:dyDescent="0.25">
      <c r="G6758" s="9"/>
    </row>
    <row r="6759" spans="7:7" x14ac:dyDescent="0.25">
      <c r="G6759" s="9"/>
    </row>
    <row r="6760" spans="7:7" x14ac:dyDescent="0.25">
      <c r="G6760" s="9"/>
    </row>
    <row r="6761" spans="7:7" x14ac:dyDescent="0.25">
      <c r="G6761" s="9"/>
    </row>
    <row r="6762" spans="7:7" x14ac:dyDescent="0.25">
      <c r="G6762" s="9"/>
    </row>
    <row r="6763" spans="7:7" x14ac:dyDescent="0.25">
      <c r="G6763" s="9"/>
    </row>
    <row r="6764" spans="7:7" x14ac:dyDescent="0.25">
      <c r="G6764" s="9"/>
    </row>
    <row r="6765" spans="7:7" x14ac:dyDescent="0.25">
      <c r="G6765" s="9"/>
    </row>
    <row r="6766" spans="7:7" x14ac:dyDescent="0.25">
      <c r="G6766" s="9"/>
    </row>
    <row r="6767" spans="7:7" x14ac:dyDescent="0.25">
      <c r="G6767" s="9"/>
    </row>
    <row r="6768" spans="7:7" x14ac:dyDescent="0.25">
      <c r="G6768" s="9"/>
    </row>
    <row r="6769" spans="7:7" x14ac:dyDescent="0.25">
      <c r="G6769" s="9"/>
    </row>
    <row r="6770" spans="7:7" x14ac:dyDescent="0.25">
      <c r="G6770" s="9"/>
    </row>
    <row r="6771" spans="7:7" x14ac:dyDescent="0.25">
      <c r="G6771" s="9"/>
    </row>
    <row r="6772" spans="7:7" x14ac:dyDescent="0.25">
      <c r="G6772" s="9"/>
    </row>
    <row r="6773" spans="7:7" x14ac:dyDescent="0.25">
      <c r="G6773" s="9"/>
    </row>
    <row r="6774" spans="7:7" x14ac:dyDescent="0.25">
      <c r="G6774" s="9"/>
    </row>
    <row r="6775" spans="7:7" x14ac:dyDescent="0.25">
      <c r="G6775" s="9"/>
    </row>
    <row r="6776" spans="7:7" x14ac:dyDescent="0.25">
      <c r="G6776" s="9"/>
    </row>
    <row r="6777" spans="7:7" x14ac:dyDescent="0.25">
      <c r="G6777" s="9"/>
    </row>
    <row r="6778" spans="7:7" x14ac:dyDescent="0.25">
      <c r="G6778" s="9"/>
    </row>
    <row r="6779" spans="7:7" x14ac:dyDescent="0.25">
      <c r="G6779" s="9"/>
    </row>
    <row r="6780" spans="7:7" x14ac:dyDescent="0.25">
      <c r="G6780" s="9"/>
    </row>
    <row r="6781" spans="7:7" x14ac:dyDescent="0.25">
      <c r="G6781" s="9"/>
    </row>
    <row r="6782" spans="7:7" x14ac:dyDescent="0.25">
      <c r="G6782" s="9"/>
    </row>
    <row r="6783" spans="7:7" x14ac:dyDescent="0.25">
      <c r="G6783" s="9"/>
    </row>
    <row r="6784" spans="7:7" x14ac:dyDescent="0.25">
      <c r="G6784" s="9"/>
    </row>
    <row r="6785" spans="7:7" x14ac:dyDescent="0.25">
      <c r="G6785" s="9"/>
    </row>
    <row r="6786" spans="7:7" x14ac:dyDescent="0.25">
      <c r="G6786" s="9"/>
    </row>
    <row r="6787" spans="7:7" x14ac:dyDescent="0.25">
      <c r="G6787" s="9"/>
    </row>
    <row r="6788" spans="7:7" x14ac:dyDescent="0.25">
      <c r="G6788" s="9"/>
    </row>
    <row r="6789" spans="7:7" x14ac:dyDescent="0.25">
      <c r="G6789" s="9"/>
    </row>
    <row r="6790" spans="7:7" x14ac:dyDescent="0.25">
      <c r="G6790" s="9"/>
    </row>
    <row r="6791" spans="7:7" x14ac:dyDescent="0.25">
      <c r="G6791" s="9"/>
    </row>
    <row r="6792" spans="7:7" x14ac:dyDescent="0.25">
      <c r="G6792" s="9"/>
    </row>
    <row r="6793" spans="7:7" x14ac:dyDescent="0.25">
      <c r="G6793" s="9"/>
    </row>
    <row r="6794" spans="7:7" x14ac:dyDescent="0.25">
      <c r="G6794" s="9"/>
    </row>
    <row r="6795" spans="7:7" x14ac:dyDescent="0.25">
      <c r="G6795" s="9"/>
    </row>
    <row r="6796" spans="7:7" x14ac:dyDescent="0.25">
      <c r="G6796" s="9"/>
    </row>
    <row r="6797" spans="7:7" x14ac:dyDescent="0.25">
      <c r="G6797" s="9"/>
    </row>
    <row r="6798" spans="7:7" x14ac:dyDescent="0.25">
      <c r="G6798" s="9"/>
    </row>
    <row r="6799" spans="7:7" x14ac:dyDescent="0.25">
      <c r="G6799" s="9"/>
    </row>
    <row r="6800" spans="7:7" x14ac:dyDescent="0.25">
      <c r="G6800" s="9"/>
    </row>
    <row r="6801" spans="7:7" x14ac:dyDescent="0.25">
      <c r="G6801" s="9"/>
    </row>
    <row r="6802" spans="7:7" x14ac:dyDescent="0.25">
      <c r="G6802" s="9"/>
    </row>
    <row r="6803" spans="7:7" x14ac:dyDescent="0.25">
      <c r="G6803" s="9"/>
    </row>
    <row r="6804" spans="7:7" x14ac:dyDescent="0.25">
      <c r="G6804" s="9"/>
    </row>
    <row r="6805" spans="7:7" x14ac:dyDescent="0.25">
      <c r="G6805" s="9"/>
    </row>
    <row r="6806" spans="7:7" x14ac:dyDescent="0.25">
      <c r="G6806" s="9"/>
    </row>
    <row r="6807" spans="7:7" x14ac:dyDescent="0.25">
      <c r="G6807" s="9"/>
    </row>
    <row r="6808" spans="7:7" x14ac:dyDescent="0.25">
      <c r="G6808" s="9"/>
    </row>
    <row r="6809" spans="7:7" x14ac:dyDescent="0.25">
      <c r="G6809" s="9"/>
    </row>
    <row r="6810" spans="7:7" x14ac:dyDescent="0.25">
      <c r="G6810" s="9"/>
    </row>
    <row r="6811" spans="7:7" x14ac:dyDescent="0.25">
      <c r="G6811" s="9"/>
    </row>
    <row r="6812" spans="7:7" x14ac:dyDescent="0.25">
      <c r="G6812" s="9"/>
    </row>
    <row r="6813" spans="7:7" x14ac:dyDescent="0.25">
      <c r="G6813" s="9"/>
    </row>
    <row r="6814" spans="7:7" x14ac:dyDescent="0.25">
      <c r="G6814" s="9"/>
    </row>
    <row r="6815" spans="7:7" x14ac:dyDescent="0.25">
      <c r="G6815" s="9"/>
    </row>
    <row r="6816" spans="7:7" x14ac:dyDescent="0.25">
      <c r="G6816" s="9"/>
    </row>
    <row r="6817" spans="7:7" x14ac:dyDescent="0.25">
      <c r="G6817" s="9"/>
    </row>
    <row r="6818" spans="7:7" x14ac:dyDescent="0.25">
      <c r="G6818" s="9"/>
    </row>
    <row r="6819" spans="7:7" x14ac:dyDescent="0.25">
      <c r="G6819" s="9"/>
    </row>
    <row r="6820" spans="7:7" x14ac:dyDescent="0.25">
      <c r="G6820" s="9"/>
    </row>
    <row r="6821" spans="7:7" x14ac:dyDescent="0.25">
      <c r="G6821" s="9"/>
    </row>
    <row r="6822" spans="7:7" x14ac:dyDescent="0.25">
      <c r="G6822" s="9"/>
    </row>
    <row r="6823" spans="7:7" x14ac:dyDescent="0.25">
      <c r="G6823" s="9"/>
    </row>
    <row r="6824" spans="7:7" x14ac:dyDescent="0.25">
      <c r="G6824" s="9"/>
    </row>
    <row r="6825" spans="7:7" x14ac:dyDescent="0.25">
      <c r="G6825" s="9"/>
    </row>
    <row r="6826" spans="7:7" x14ac:dyDescent="0.25">
      <c r="G6826" s="9"/>
    </row>
    <row r="6827" spans="7:7" x14ac:dyDescent="0.25">
      <c r="G6827" s="9"/>
    </row>
    <row r="6828" spans="7:7" x14ac:dyDescent="0.25">
      <c r="G6828" s="9"/>
    </row>
    <row r="6829" spans="7:7" x14ac:dyDescent="0.25">
      <c r="G6829" s="9"/>
    </row>
    <row r="6830" spans="7:7" x14ac:dyDescent="0.25">
      <c r="G6830" s="9"/>
    </row>
    <row r="6831" spans="7:7" x14ac:dyDescent="0.25">
      <c r="G6831" s="9"/>
    </row>
    <row r="6832" spans="7:7" x14ac:dyDescent="0.25">
      <c r="G6832" s="9"/>
    </row>
    <row r="6833" spans="7:7" x14ac:dyDescent="0.25">
      <c r="G6833" s="9"/>
    </row>
    <row r="6834" spans="7:7" x14ac:dyDescent="0.25">
      <c r="G6834" s="9"/>
    </row>
    <row r="6835" spans="7:7" x14ac:dyDescent="0.25">
      <c r="G6835" s="9"/>
    </row>
    <row r="6836" spans="7:7" x14ac:dyDescent="0.25">
      <c r="G6836" s="9"/>
    </row>
    <row r="6837" spans="7:7" x14ac:dyDescent="0.25">
      <c r="G6837" s="9"/>
    </row>
    <row r="6838" spans="7:7" x14ac:dyDescent="0.25">
      <c r="G6838" s="9"/>
    </row>
    <row r="6839" spans="7:7" x14ac:dyDescent="0.25">
      <c r="G6839" s="9"/>
    </row>
    <row r="6840" spans="7:7" x14ac:dyDescent="0.25">
      <c r="G6840" s="9"/>
    </row>
    <row r="6841" spans="7:7" x14ac:dyDescent="0.25">
      <c r="G6841" s="9"/>
    </row>
    <row r="6842" spans="7:7" x14ac:dyDescent="0.25">
      <c r="G6842" s="9"/>
    </row>
    <row r="6843" spans="7:7" x14ac:dyDescent="0.25">
      <c r="G6843" s="9"/>
    </row>
    <row r="6844" spans="7:7" x14ac:dyDescent="0.25">
      <c r="G6844" s="9"/>
    </row>
    <row r="6845" spans="7:7" x14ac:dyDescent="0.25">
      <c r="G6845" s="9"/>
    </row>
    <row r="6846" spans="7:7" x14ac:dyDescent="0.25">
      <c r="G6846" s="9"/>
    </row>
    <row r="6847" spans="7:7" x14ac:dyDescent="0.25">
      <c r="G6847" s="9"/>
    </row>
    <row r="6848" spans="7:7" x14ac:dyDescent="0.25">
      <c r="G6848" s="9"/>
    </row>
    <row r="6849" spans="7:7" x14ac:dyDescent="0.25">
      <c r="G6849" s="9"/>
    </row>
    <row r="6850" spans="7:7" x14ac:dyDescent="0.25">
      <c r="G6850" s="9"/>
    </row>
    <row r="6851" spans="7:7" x14ac:dyDescent="0.25">
      <c r="G6851" s="9"/>
    </row>
    <row r="6852" spans="7:7" x14ac:dyDescent="0.25">
      <c r="G6852" s="9"/>
    </row>
    <row r="6853" spans="7:7" x14ac:dyDescent="0.25">
      <c r="G6853" s="9"/>
    </row>
    <row r="6854" spans="7:7" x14ac:dyDescent="0.25">
      <c r="G6854" s="9"/>
    </row>
    <row r="6855" spans="7:7" x14ac:dyDescent="0.25">
      <c r="G6855" s="9"/>
    </row>
    <row r="6856" spans="7:7" x14ac:dyDescent="0.25">
      <c r="G6856" s="9"/>
    </row>
    <row r="6857" spans="7:7" x14ac:dyDescent="0.25">
      <c r="G6857" s="9"/>
    </row>
    <row r="6858" spans="7:7" x14ac:dyDescent="0.25">
      <c r="G6858" s="9"/>
    </row>
    <row r="6859" spans="7:7" x14ac:dyDescent="0.25">
      <c r="G6859" s="9"/>
    </row>
    <row r="6860" spans="7:7" x14ac:dyDescent="0.25">
      <c r="G6860" s="9"/>
    </row>
    <row r="6861" spans="7:7" x14ac:dyDescent="0.25">
      <c r="G6861" s="9"/>
    </row>
    <row r="6862" spans="7:7" x14ac:dyDescent="0.25">
      <c r="G6862" s="9"/>
    </row>
    <row r="6863" spans="7:7" x14ac:dyDescent="0.25">
      <c r="G6863" s="9"/>
    </row>
    <row r="6864" spans="7:7" x14ac:dyDescent="0.25">
      <c r="G6864" s="9"/>
    </row>
    <row r="6865" spans="7:7" x14ac:dyDescent="0.25">
      <c r="G6865" s="9"/>
    </row>
    <row r="6866" spans="7:7" x14ac:dyDescent="0.25">
      <c r="G6866" s="9"/>
    </row>
    <row r="6867" spans="7:7" x14ac:dyDescent="0.25">
      <c r="G6867" s="9"/>
    </row>
    <row r="6868" spans="7:7" x14ac:dyDescent="0.25">
      <c r="G6868" s="9"/>
    </row>
    <row r="6869" spans="7:7" x14ac:dyDescent="0.25">
      <c r="G6869" s="9"/>
    </row>
    <row r="6870" spans="7:7" x14ac:dyDescent="0.25">
      <c r="G6870" s="9"/>
    </row>
    <row r="6871" spans="7:7" x14ac:dyDescent="0.25">
      <c r="G6871" s="9"/>
    </row>
    <row r="6872" spans="7:7" x14ac:dyDescent="0.25">
      <c r="G6872" s="9"/>
    </row>
    <row r="6873" spans="7:7" x14ac:dyDescent="0.25">
      <c r="G6873" s="9"/>
    </row>
    <row r="6874" spans="7:7" x14ac:dyDescent="0.25">
      <c r="G6874" s="9"/>
    </row>
    <row r="6875" spans="7:7" x14ac:dyDescent="0.25">
      <c r="G6875" s="9"/>
    </row>
    <row r="6876" spans="7:7" x14ac:dyDescent="0.25">
      <c r="G6876" s="9"/>
    </row>
    <row r="6877" spans="7:7" x14ac:dyDescent="0.25">
      <c r="G6877" s="9"/>
    </row>
    <row r="6878" spans="7:7" x14ac:dyDescent="0.25">
      <c r="G6878" s="9"/>
    </row>
    <row r="6879" spans="7:7" x14ac:dyDescent="0.25">
      <c r="G6879" s="9"/>
    </row>
    <row r="6880" spans="7:7" x14ac:dyDescent="0.25">
      <c r="G6880" s="9"/>
    </row>
    <row r="6881" spans="7:7" x14ac:dyDescent="0.25">
      <c r="G6881" s="9"/>
    </row>
    <row r="6882" spans="7:7" x14ac:dyDescent="0.25">
      <c r="G6882" s="9"/>
    </row>
    <row r="6883" spans="7:7" x14ac:dyDescent="0.25">
      <c r="G6883" s="9"/>
    </row>
    <row r="6884" spans="7:7" x14ac:dyDescent="0.25">
      <c r="G6884" s="9"/>
    </row>
    <row r="6885" spans="7:7" x14ac:dyDescent="0.25">
      <c r="G6885" s="9"/>
    </row>
    <row r="6886" spans="7:7" x14ac:dyDescent="0.25">
      <c r="G6886" s="9"/>
    </row>
    <row r="6887" spans="7:7" x14ac:dyDescent="0.25">
      <c r="G6887" s="9"/>
    </row>
    <row r="6888" spans="7:7" x14ac:dyDescent="0.25">
      <c r="G6888" s="9"/>
    </row>
    <row r="6889" spans="7:7" x14ac:dyDescent="0.25">
      <c r="G6889" s="9"/>
    </row>
    <row r="6890" spans="7:7" x14ac:dyDescent="0.25">
      <c r="G6890" s="9"/>
    </row>
    <row r="6891" spans="7:7" x14ac:dyDescent="0.25">
      <c r="G6891" s="9"/>
    </row>
    <row r="6892" spans="7:7" x14ac:dyDescent="0.25">
      <c r="G6892" s="9"/>
    </row>
    <row r="6893" spans="7:7" x14ac:dyDescent="0.25">
      <c r="G6893" s="9"/>
    </row>
    <row r="6894" spans="7:7" x14ac:dyDescent="0.25">
      <c r="G6894" s="9"/>
    </row>
    <row r="6895" spans="7:7" x14ac:dyDescent="0.25">
      <c r="G6895" s="9"/>
    </row>
    <row r="6896" spans="7:7" x14ac:dyDescent="0.25">
      <c r="G6896" s="9"/>
    </row>
    <row r="6897" spans="7:7" x14ac:dyDescent="0.25">
      <c r="G6897" s="9"/>
    </row>
    <row r="6898" spans="7:7" x14ac:dyDescent="0.25">
      <c r="G6898" s="9"/>
    </row>
    <row r="6899" spans="7:7" x14ac:dyDescent="0.25">
      <c r="G6899" s="9"/>
    </row>
    <row r="6900" spans="7:7" x14ac:dyDescent="0.25">
      <c r="G6900" s="9"/>
    </row>
    <row r="6901" spans="7:7" x14ac:dyDescent="0.25">
      <c r="G6901" s="9"/>
    </row>
    <row r="6902" spans="7:7" x14ac:dyDescent="0.25">
      <c r="G6902" s="9"/>
    </row>
    <row r="6903" spans="7:7" x14ac:dyDescent="0.25">
      <c r="G6903" s="9"/>
    </row>
    <row r="6904" spans="7:7" x14ac:dyDescent="0.25">
      <c r="G6904" s="9"/>
    </row>
    <row r="6905" spans="7:7" x14ac:dyDescent="0.25">
      <c r="G6905" s="9"/>
    </row>
    <row r="6906" spans="7:7" x14ac:dyDescent="0.25">
      <c r="G6906" s="9"/>
    </row>
    <row r="6907" spans="7:7" x14ac:dyDescent="0.25">
      <c r="G6907" s="9"/>
    </row>
    <row r="6908" spans="7:7" x14ac:dyDescent="0.25">
      <c r="G6908" s="9"/>
    </row>
    <row r="6909" spans="7:7" x14ac:dyDescent="0.25">
      <c r="G6909" s="9"/>
    </row>
    <row r="6910" spans="7:7" x14ac:dyDescent="0.25">
      <c r="G6910" s="9"/>
    </row>
    <row r="6911" spans="7:7" x14ac:dyDescent="0.25">
      <c r="G6911" s="9"/>
    </row>
    <row r="6912" spans="7:7" x14ac:dyDescent="0.25">
      <c r="G6912" s="9"/>
    </row>
    <row r="6913" spans="7:7" x14ac:dyDescent="0.25">
      <c r="G6913" s="9"/>
    </row>
    <row r="6914" spans="7:7" x14ac:dyDescent="0.25">
      <c r="G6914" s="9"/>
    </row>
    <row r="6915" spans="7:7" x14ac:dyDescent="0.25">
      <c r="G6915" s="9"/>
    </row>
    <row r="6916" spans="7:7" x14ac:dyDescent="0.25">
      <c r="G6916" s="9"/>
    </row>
    <row r="6917" spans="7:7" x14ac:dyDescent="0.25">
      <c r="G6917" s="9"/>
    </row>
    <row r="6918" spans="7:7" x14ac:dyDescent="0.25">
      <c r="G6918" s="9"/>
    </row>
    <row r="6919" spans="7:7" x14ac:dyDescent="0.25">
      <c r="G6919" s="9"/>
    </row>
    <row r="6920" spans="7:7" x14ac:dyDescent="0.25">
      <c r="G6920" s="9"/>
    </row>
    <row r="6921" spans="7:7" x14ac:dyDescent="0.25">
      <c r="G6921" s="9"/>
    </row>
    <row r="6922" spans="7:7" x14ac:dyDescent="0.25">
      <c r="G6922" s="9"/>
    </row>
    <row r="6923" spans="7:7" x14ac:dyDescent="0.25">
      <c r="G6923" s="9"/>
    </row>
    <row r="6924" spans="7:7" x14ac:dyDescent="0.25">
      <c r="G6924" s="9"/>
    </row>
    <row r="6925" spans="7:7" x14ac:dyDescent="0.25">
      <c r="G6925" s="9"/>
    </row>
    <row r="6926" spans="7:7" x14ac:dyDescent="0.25">
      <c r="G6926" s="9"/>
    </row>
    <row r="6927" spans="7:7" x14ac:dyDescent="0.25">
      <c r="G6927" s="9"/>
    </row>
    <row r="6928" spans="7:7" x14ac:dyDescent="0.25">
      <c r="G6928" s="9"/>
    </row>
    <row r="6929" spans="7:7" x14ac:dyDescent="0.25">
      <c r="G6929" s="9"/>
    </row>
    <row r="6930" spans="7:7" x14ac:dyDescent="0.25">
      <c r="G6930" s="9"/>
    </row>
    <row r="6931" spans="7:7" x14ac:dyDescent="0.25">
      <c r="G6931" s="9"/>
    </row>
    <row r="6932" spans="7:7" x14ac:dyDescent="0.25">
      <c r="G6932" s="9"/>
    </row>
    <row r="6933" spans="7:7" x14ac:dyDescent="0.25">
      <c r="G6933" s="9"/>
    </row>
    <row r="6934" spans="7:7" x14ac:dyDescent="0.25">
      <c r="G6934" s="9"/>
    </row>
    <row r="6935" spans="7:7" x14ac:dyDescent="0.25">
      <c r="G6935" s="9"/>
    </row>
    <row r="6936" spans="7:7" x14ac:dyDescent="0.25">
      <c r="G6936" s="9"/>
    </row>
    <row r="6937" spans="7:7" x14ac:dyDescent="0.25">
      <c r="G6937" s="9"/>
    </row>
    <row r="6938" spans="7:7" x14ac:dyDescent="0.25">
      <c r="G6938" s="9"/>
    </row>
    <row r="6939" spans="7:7" x14ac:dyDescent="0.25">
      <c r="G6939" s="9"/>
    </row>
    <row r="6940" spans="7:7" x14ac:dyDescent="0.25">
      <c r="G6940" s="9"/>
    </row>
    <row r="6941" spans="7:7" x14ac:dyDescent="0.25">
      <c r="G6941" s="9"/>
    </row>
    <row r="6942" spans="7:7" x14ac:dyDescent="0.25">
      <c r="G6942" s="9"/>
    </row>
    <row r="6943" spans="7:7" x14ac:dyDescent="0.25">
      <c r="G6943" s="9"/>
    </row>
    <row r="6944" spans="7:7" x14ac:dyDescent="0.25">
      <c r="G6944" s="9"/>
    </row>
    <row r="6945" spans="7:7" x14ac:dyDescent="0.25">
      <c r="G6945" s="9"/>
    </row>
    <row r="6946" spans="7:7" x14ac:dyDescent="0.25">
      <c r="G6946" s="9"/>
    </row>
    <row r="6947" spans="7:7" x14ac:dyDescent="0.25">
      <c r="G6947" s="9"/>
    </row>
    <row r="6948" spans="7:7" x14ac:dyDescent="0.25">
      <c r="G6948" s="9"/>
    </row>
    <row r="6949" spans="7:7" x14ac:dyDescent="0.25">
      <c r="G6949" s="9"/>
    </row>
    <row r="6950" spans="7:7" x14ac:dyDescent="0.25">
      <c r="G6950" s="9"/>
    </row>
    <row r="6951" spans="7:7" x14ac:dyDescent="0.25">
      <c r="G6951" s="9"/>
    </row>
    <row r="6952" spans="7:7" x14ac:dyDescent="0.25">
      <c r="G6952" s="9"/>
    </row>
    <row r="6953" spans="7:7" x14ac:dyDescent="0.25">
      <c r="G6953" s="9"/>
    </row>
    <row r="6954" spans="7:7" x14ac:dyDescent="0.25">
      <c r="G6954" s="9"/>
    </row>
    <row r="6955" spans="7:7" x14ac:dyDescent="0.25">
      <c r="G6955" s="9"/>
    </row>
    <row r="6956" spans="7:7" x14ac:dyDescent="0.25">
      <c r="G6956" s="9"/>
    </row>
    <row r="6957" spans="7:7" x14ac:dyDescent="0.25">
      <c r="G6957" s="9"/>
    </row>
    <row r="6958" spans="7:7" x14ac:dyDescent="0.25">
      <c r="G6958" s="9"/>
    </row>
    <row r="6959" spans="7:7" x14ac:dyDescent="0.25">
      <c r="G6959" s="9"/>
    </row>
    <row r="6960" spans="7:7" x14ac:dyDescent="0.25">
      <c r="G6960" s="9"/>
    </row>
    <row r="6961" spans="7:7" x14ac:dyDescent="0.25">
      <c r="G6961" s="9"/>
    </row>
    <row r="6962" spans="7:7" x14ac:dyDescent="0.25">
      <c r="G6962" s="9"/>
    </row>
    <row r="6963" spans="7:7" x14ac:dyDescent="0.25">
      <c r="G6963" s="9"/>
    </row>
    <row r="6964" spans="7:7" x14ac:dyDescent="0.25">
      <c r="G6964" s="9"/>
    </row>
    <row r="6965" spans="7:7" x14ac:dyDescent="0.25">
      <c r="G6965" s="9"/>
    </row>
    <row r="6966" spans="7:7" x14ac:dyDescent="0.25">
      <c r="G6966" s="9"/>
    </row>
    <row r="6967" spans="7:7" x14ac:dyDescent="0.25">
      <c r="G6967" s="9"/>
    </row>
    <row r="6968" spans="7:7" x14ac:dyDescent="0.25">
      <c r="G6968" s="9"/>
    </row>
    <row r="6969" spans="7:7" x14ac:dyDescent="0.25">
      <c r="G6969" s="9"/>
    </row>
    <row r="6970" spans="7:7" x14ac:dyDescent="0.25">
      <c r="G6970" s="9"/>
    </row>
    <row r="6971" spans="7:7" x14ac:dyDescent="0.25">
      <c r="G6971" s="9"/>
    </row>
    <row r="6972" spans="7:7" x14ac:dyDescent="0.25">
      <c r="G6972" s="9"/>
    </row>
    <row r="6973" spans="7:7" x14ac:dyDescent="0.25">
      <c r="G6973" s="9"/>
    </row>
    <row r="6974" spans="7:7" x14ac:dyDescent="0.25">
      <c r="G6974" s="9"/>
    </row>
    <row r="6975" spans="7:7" x14ac:dyDescent="0.25">
      <c r="G6975" s="9"/>
    </row>
    <row r="6976" spans="7:7" x14ac:dyDescent="0.25">
      <c r="G6976" s="9"/>
    </row>
    <row r="6977" spans="7:7" x14ac:dyDescent="0.25">
      <c r="G6977" s="9"/>
    </row>
    <row r="6978" spans="7:7" x14ac:dyDescent="0.25">
      <c r="G6978" s="9"/>
    </row>
    <row r="6979" spans="7:7" x14ac:dyDescent="0.25">
      <c r="G6979" s="9"/>
    </row>
    <row r="6980" spans="7:7" x14ac:dyDescent="0.25">
      <c r="G6980" s="9"/>
    </row>
    <row r="6981" spans="7:7" x14ac:dyDescent="0.25">
      <c r="G6981" s="9"/>
    </row>
    <row r="6982" spans="7:7" x14ac:dyDescent="0.25">
      <c r="G6982" s="9"/>
    </row>
    <row r="6983" spans="7:7" x14ac:dyDescent="0.25">
      <c r="G6983" s="9"/>
    </row>
    <row r="6984" spans="7:7" x14ac:dyDescent="0.25">
      <c r="G6984" s="9"/>
    </row>
    <row r="6985" spans="7:7" x14ac:dyDescent="0.25">
      <c r="G6985" s="9"/>
    </row>
    <row r="6986" spans="7:7" x14ac:dyDescent="0.25">
      <c r="G6986" s="9"/>
    </row>
    <row r="6987" spans="7:7" x14ac:dyDescent="0.25">
      <c r="G6987" s="9"/>
    </row>
    <row r="6988" spans="7:7" x14ac:dyDescent="0.25">
      <c r="G6988" s="9"/>
    </row>
    <row r="6989" spans="7:7" x14ac:dyDescent="0.25">
      <c r="G6989" s="9"/>
    </row>
    <row r="6990" spans="7:7" x14ac:dyDescent="0.25">
      <c r="G6990" s="9"/>
    </row>
    <row r="6991" spans="7:7" x14ac:dyDescent="0.25">
      <c r="G6991" s="9"/>
    </row>
    <row r="6992" spans="7:7" x14ac:dyDescent="0.25">
      <c r="G6992" s="9"/>
    </row>
    <row r="6993" spans="7:7" x14ac:dyDescent="0.25">
      <c r="G6993" s="9"/>
    </row>
    <row r="6994" spans="7:7" x14ac:dyDescent="0.25">
      <c r="G6994" s="9"/>
    </row>
    <row r="6995" spans="7:7" x14ac:dyDescent="0.25">
      <c r="G6995" s="9"/>
    </row>
    <row r="6996" spans="7:7" x14ac:dyDescent="0.25">
      <c r="G6996" s="9"/>
    </row>
    <row r="6997" spans="7:7" x14ac:dyDescent="0.25">
      <c r="G6997" s="9"/>
    </row>
    <row r="6998" spans="7:7" x14ac:dyDescent="0.25">
      <c r="G6998" s="9"/>
    </row>
    <row r="6999" spans="7:7" x14ac:dyDescent="0.25">
      <c r="G6999" s="9"/>
    </row>
    <row r="7000" spans="7:7" x14ac:dyDescent="0.25">
      <c r="G7000" s="9"/>
    </row>
    <row r="7001" spans="7:7" x14ac:dyDescent="0.25">
      <c r="G7001" s="9"/>
    </row>
    <row r="7002" spans="7:7" x14ac:dyDescent="0.25">
      <c r="G7002" s="9"/>
    </row>
    <row r="7003" spans="7:7" x14ac:dyDescent="0.25">
      <c r="G7003" s="9"/>
    </row>
    <row r="7004" spans="7:7" x14ac:dyDescent="0.25">
      <c r="G7004" s="9"/>
    </row>
    <row r="7005" spans="7:7" x14ac:dyDescent="0.25">
      <c r="G7005" s="9"/>
    </row>
    <row r="7006" spans="7:7" x14ac:dyDescent="0.25">
      <c r="G7006" s="9"/>
    </row>
    <row r="7007" spans="7:7" x14ac:dyDescent="0.25">
      <c r="G7007" s="9"/>
    </row>
    <row r="7008" spans="7:7" x14ac:dyDescent="0.25">
      <c r="G7008" s="9"/>
    </row>
    <row r="7009" spans="7:7" x14ac:dyDescent="0.25">
      <c r="G7009" s="9"/>
    </row>
    <row r="7010" spans="7:7" x14ac:dyDescent="0.25">
      <c r="G7010" s="9"/>
    </row>
    <row r="7011" spans="7:7" x14ac:dyDescent="0.25">
      <c r="G7011" s="9"/>
    </row>
    <row r="7012" spans="7:7" x14ac:dyDescent="0.25">
      <c r="G7012" s="9"/>
    </row>
    <row r="7013" spans="7:7" x14ac:dyDescent="0.25">
      <c r="G7013" s="9"/>
    </row>
    <row r="7014" spans="7:7" x14ac:dyDescent="0.25">
      <c r="G7014" s="9"/>
    </row>
    <row r="7015" spans="7:7" x14ac:dyDescent="0.25">
      <c r="G7015" s="9"/>
    </row>
    <row r="7016" spans="7:7" x14ac:dyDescent="0.25">
      <c r="G7016" s="9"/>
    </row>
    <row r="7017" spans="7:7" x14ac:dyDescent="0.25">
      <c r="G7017" s="9"/>
    </row>
    <row r="7018" spans="7:7" x14ac:dyDescent="0.25">
      <c r="G7018" s="9"/>
    </row>
    <row r="7019" spans="7:7" x14ac:dyDescent="0.25">
      <c r="G7019" s="9"/>
    </row>
    <row r="7020" spans="7:7" x14ac:dyDescent="0.25">
      <c r="G7020" s="9"/>
    </row>
    <row r="7021" spans="7:7" x14ac:dyDescent="0.25">
      <c r="G7021" s="9"/>
    </row>
    <row r="7022" spans="7:7" x14ac:dyDescent="0.25">
      <c r="G7022" s="9"/>
    </row>
    <row r="7023" spans="7:7" x14ac:dyDescent="0.25">
      <c r="G7023" s="9"/>
    </row>
    <row r="7024" spans="7:7" x14ac:dyDescent="0.25">
      <c r="G7024" s="9"/>
    </row>
    <row r="7025" spans="7:7" x14ac:dyDescent="0.25">
      <c r="G7025" s="9"/>
    </row>
    <row r="7026" spans="7:7" x14ac:dyDescent="0.25">
      <c r="G7026" s="9"/>
    </row>
    <row r="7027" spans="7:7" x14ac:dyDescent="0.25">
      <c r="G7027" s="9"/>
    </row>
    <row r="7028" spans="7:7" x14ac:dyDescent="0.25">
      <c r="G7028" s="9"/>
    </row>
    <row r="7029" spans="7:7" x14ac:dyDescent="0.25">
      <c r="G7029" s="9"/>
    </row>
    <row r="7030" spans="7:7" x14ac:dyDescent="0.25">
      <c r="G7030" s="9"/>
    </row>
    <row r="7031" spans="7:7" x14ac:dyDescent="0.25">
      <c r="G7031" s="9"/>
    </row>
    <row r="7032" spans="7:7" x14ac:dyDescent="0.25">
      <c r="G7032" s="9"/>
    </row>
    <row r="7033" spans="7:7" x14ac:dyDescent="0.25">
      <c r="G7033" s="9"/>
    </row>
    <row r="7034" spans="7:7" x14ac:dyDescent="0.25">
      <c r="G7034" s="9"/>
    </row>
    <row r="7035" spans="7:7" x14ac:dyDescent="0.25">
      <c r="G7035" s="9"/>
    </row>
    <row r="7036" spans="7:7" x14ac:dyDescent="0.25">
      <c r="G7036" s="9"/>
    </row>
    <row r="7037" spans="7:7" x14ac:dyDescent="0.25">
      <c r="G7037" s="9"/>
    </row>
    <row r="7038" spans="7:7" x14ac:dyDescent="0.25">
      <c r="G7038" s="9"/>
    </row>
    <row r="7039" spans="7:7" x14ac:dyDescent="0.25">
      <c r="G7039" s="9"/>
    </row>
    <row r="7040" spans="7:7" x14ac:dyDescent="0.25">
      <c r="G7040" s="9"/>
    </row>
    <row r="7041" spans="7:7" x14ac:dyDescent="0.25">
      <c r="G7041" s="9"/>
    </row>
    <row r="7042" spans="7:7" x14ac:dyDescent="0.25">
      <c r="G7042" s="9"/>
    </row>
    <row r="7043" spans="7:7" x14ac:dyDescent="0.25">
      <c r="G7043" s="9"/>
    </row>
    <row r="7044" spans="7:7" x14ac:dyDescent="0.25">
      <c r="G7044" s="9"/>
    </row>
    <row r="7045" spans="7:7" x14ac:dyDescent="0.25">
      <c r="G7045" s="9"/>
    </row>
    <row r="7046" spans="7:7" x14ac:dyDescent="0.25">
      <c r="G7046" s="9"/>
    </row>
    <row r="7047" spans="7:7" x14ac:dyDescent="0.25">
      <c r="G7047" s="9"/>
    </row>
    <row r="7048" spans="7:7" x14ac:dyDescent="0.25">
      <c r="G7048" s="9"/>
    </row>
    <row r="7049" spans="7:7" x14ac:dyDescent="0.25">
      <c r="G7049" s="9"/>
    </row>
    <row r="7050" spans="7:7" x14ac:dyDescent="0.25">
      <c r="G7050" s="9"/>
    </row>
    <row r="7051" spans="7:7" x14ac:dyDescent="0.25">
      <c r="G7051" s="9"/>
    </row>
    <row r="7052" spans="7:7" x14ac:dyDescent="0.25">
      <c r="G7052" s="9"/>
    </row>
    <row r="7053" spans="7:7" x14ac:dyDescent="0.25">
      <c r="G7053" s="9"/>
    </row>
    <row r="7054" spans="7:7" x14ac:dyDescent="0.25">
      <c r="G7054" s="9"/>
    </row>
    <row r="7055" spans="7:7" x14ac:dyDescent="0.25">
      <c r="G7055" s="9"/>
    </row>
    <row r="7056" spans="7:7" x14ac:dyDescent="0.25">
      <c r="G7056" s="9"/>
    </row>
    <row r="7057" spans="7:7" x14ac:dyDescent="0.25">
      <c r="G7057" s="9"/>
    </row>
    <row r="7058" spans="7:7" x14ac:dyDescent="0.25">
      <c r="G7058" s="9"/>
    </row>
    <row r="7059" spans="7:7" x14ac:dyDescent="0.25">
      <c r="G7059" s="9"/>
    </row>
    <row r="7060" spans="7:7" x14ac:dyDescent="0.25">
      <c r="G7060" s="9"/>
    </row>
    <row r="7061" spans="7:7" x14ac:dyDescent="0.25">
      <c r="G7061" s="9"/>
    </row>
    <row r="7062" spans="7:7" x14ac:dyDescent="0.25">
      <c r="G7062" s="9"/>
    </row>
    <row r="7063" spans="7:7" x14ac:dyDescent="0.25">
      <c r="G7063" s="9"/>
    </row>
    <row r="7064" spans="7:7" x14ac:dyDescent="0.25">
      <c r="G7064" s="9"/>
    </row>
    <row r="7065" spans="7:7" x14ac:dyDescent="0.25">
      <c r="G7065" s="9"/>
    </row>
    <row r="7066" spans="7:7" x14ac:dyDescent="0.25">
      <c r="G7066" s="9"/>
    </row>
    <row r="7067" spans="7:7" x14ac:dyDescent="0.25">
      <c r="G7067" s="9"/>
    </row>
    <row r="7068" spans="7:7" x14ac:dyDescent="0.25">
      <c r="G7068" s="9"/>
    </row>
    <row r="7069" spans="7:7" x14ac:dyDescent="0.25">
      <c r="G7069" s="9"/>
    </row>
    <row r="7070" spans="7:7" x14ac:dyDescent="0.25">
      <c r="G7070" s="9"/>
    </row>
    <row r="7071" spans="7:7" x14ac:dyDescent="0.25">
      <c r="G7071" s="9"/>
    </row>
    <row r="7072" spans="7:7" x14ac:dyDescent="0.25">
      <c r="G7072" s="9"/>
    </row>
    <row r="7073" spans="7:7" x14ac:dyDescent="0.25">
      <c r="G7073" s="9"/>
    </row>
    <row r="7074" spans="7:7" x14ac:dyDescent="0.25">
      <c r="G7074" s="9"/>
    </row>
    <row r="7075" spans="7:7" x14ac:dyDescent="0.25">
      <c r="G7075" s="9"/>
    </row>
    <row r="7076" spans="7:7" x14ac:dyDescent="0.25">
      <c r="G7076" s="9"/>
    </row>
    <row r="7077" spans="7:7" x14ac:dyDescent="0.25">
      <c r="G7077" s="9"/>
    </row>
    <row r="7078" spans="7:7" x14ac:dyDescent="0.25">
      <c r="G7078" s="9"/>
    </row>
    <row r="7079" spans="7:7" x14ac:dyDescent="0.25">
      <c r="G7079" s="9"/>
    </row>
    <row r="7080" spans="7:7" x14ac:dyDescent="0.25">
      <c r="G7080" s="9"/>
    </row>
    <row r="7081" spans="7:7" x14ac:dyDescent="0.25">
      <c r="G7081" s="9"/>
    </row>
    <row r="7082" spans="7:7" x14ac:dyDescent="0.25">
      <c r="G7082" s="9"/>
    </row>
    <row r="7083" spans="7:7" x14ac:dyDescent="0.25">
      <c r="G7083" s="9"/>
    </row>
    <row r="7084" spans="7:7" x14ac:dyDescent="0.25">
      <c r="G7084" s="9"/>
    </row>
    <row r="7085" spans="7:7" x14ac:dyDescent="0.25">
      <c r="G7085" s="9"/>
    </row>
    <row r="7086" spans="7:7" x14ac:dyDescent="0.25">
      <c r="G7086" s="9"/>
    </row>
    <row r="7087" spans="7:7" x14ac:dyDescent="0.25">
      <c r="G7087" s="9"/>
    </row>
    <row r="7088" spans="7:7" x14ac:dyDescent="0.25">
      <c r="G7088" s="9"/>
    </row>
    <row r="7089" spans="7:7" x14ac:dyDescent="0.25">
      <c r="G7089" s="9"/>
    </row>
    <row r="7090" spans="7:7" x14ac:dyDescent="0.25">
      <c r="G7090" s="9"/>
    </row>
    <row r="7091" spans="7:7" x14ac:dyDescent="0.25">
      <c r="G7091" s="9"/>
    </row>
    <row r="7092" spans="7:7" x14ac:dyDescent="0.25">
      <c r="G7092" s="9"/>
    </row>
    <row r="7093" spans="7:7" x14ac:dyDescent="0.25">
      <c r="G7093" s="9"/>
    </row>
    <row r="7094" spans="7:7" x14ac:dyDescent="0.25">
      <c r="G7094" s="9"/>
    </row>
    <row r="7095" spans="7:7" x14ac:dyDescent="0.25">
      <c r="G7095" s="9"/>
    </row>
    <row r="7096" spans="7:7" x14ac:dyDescent="0.25">
      <c r="G7096" s="9"/>
    </row>
    <row r="7097" spans="7:7" x14ac:dyDescent="0.25">
      <c r="G7097" s="9"/>
    </row>
    <row r="7098" spans="7:7" x14ac:dyDescent="0.25">
      <c r="G7098" s="9"/>
    </row>
    <row r="7099" spans="7:7" x14ac:dyDescent="0.25">
      <c r="G7099" s="9"/>
    </row>
    <row r="7100" spans="7:7" x14ac:dyDescent="0.25">
      <c r="G7100" s="9"/>
    </row>
    <row r="7101" spans="7:7" x14ac:dyDescent="0.25">
      <c r="G7101" s="9"/>
    </row>
    <row r="7102" spans="7:7" x14ac:dyDescent="0.25">
      <c r="G7102" s="9"/>
    </row>
    <row r="7103" spans="7:7" x14ac:dyDescent="0.25">
      <c r="G7103" s="9"/>
    </row>
    <row r="7104" spans="7:7" x14ac:dyDescent="0.25">
      <c r="G7104" s="9"/>
    </row>
    <row r="7105" spans="7:7" x14ac:dyDescent="0.25">
      <c r="G7105" s="9"/>
    </row>
    <row r="7106" spans="7:7" x14ac:dyDescent="0.25">
      <c r="G7106" s="9"/>
    </row>
    <row r="7107" spans="7:7" x14ac:dyDescent="0.25">
      <c r="G7107" s="9"/>
    </row>
    <row r="7108" spans="7:7" x14ac:dyDescent="0.25">
      <c r="G7108" s="9"/>
    </row>
    <row r="7109" spans="7:7" x14ac:dyDescent="0.25">
      <c r="G7109" s="9"/>
    </row>
    <row r="7110" spans="7:7" x14ac:dyDescent="0.25">
      <c r="G7110" s="9"/>
    </row>
    <row r="7111" spans="7:7" x14ac:dyDescent="0.25">
      <c r="G7111" s="9"/>
    </row>
    <row r="7112" spans="7:7" x14ac:dyDescent="0.25">
      <c r="G7112" s="9"/>
    </row>
    <row r="7113" spans="7:7" x14ac:dyDescent="0.25">
      <c r="G7113" s="9"/>
    </row>
    <row r="7114" spans="7:7" x14ac:dyDescent="0.25">
      <c r="G7114" s="9"/>
    </row>
    <row r="7115" spans="7:7" x14ac:dyDescent="0.25">
      <c r="G7115" s="9"/>
    </row>
    <row r="7116" spans="7:7" x14ac:dyDescent="0.25">
      <c r="G7116" s="9"/>
    </row>
    <row r="7117" spans="7:7" x14ac:dyDescent="0.25">
      <c r="G7117" s="9"/>
    </row>
    <row r="7118" spans="7:7" x14ac:dyDescent="0.25">
      <c r="G7118" s="9"/>
    </row>
    <row r="7119" spans="7:7" x14ac:dyDescent="0.25">
      <c r="G7119" s="9"/>
    </row>
    <row r="7120" spans="7:7" x14ac:dyDescent="0.25">
      <c r="G7120" s="9"/>
    </row>
    <row r="7121" spans="7:7" x14ac:dyDescent="0.25">
      <c r="G7121" s="9"/>
    </row>
    <row r="7122" spans="7:7" x14ac:dyDescent="0.25">
      <c r="G7122" s="9"/>
    </row>
    <row r="7123" spans="7:7" x14ac:dyDescent="0.25">
      <c r="G7123" s="9"/>
    </row>
    <row r="7124" spans="7:7" x14ac:dyDescent="0.25">
      <c r="G7124" s="9"/>
    </row>
    <row r="7125" spans="7:7" x14ac:dyDescent="0.25">
      <c r="G7125" s="9"/>
    </row>
    <row r="7126" spans="7:7" x14ac:dyDescent="0.25">
      <c r="G7126" s="9"/>
    </row>
    <row r="7127" spans="7:7" x14ac:dyDescent="0.25">
      <c r="G7127" s="9"/>
    </row>
    <row r="7128" spans="7:7" x14ac:dyDescent="0.25">
      <c r="G7128" s="9"/>
    </row>
    <row r="7129" spans="7:7" x14ac:dyDescent="0.25">
      <c r="G7129" s="9"/>
    </row>
    <row r="7130" spans="7:7" x14ac:dyDescent="0.25">
      <c r="G7130" s="9"/>
    </row>
    <row r="7131" spans="7:7" x14ac:dyDescent="0.25">
      <c r="G7131" s="9"/>
    </row>
    <row r="7132" spans="7:7" x14ac:dyDescent="0.25">
      <c r="G7132" s="9"/>
    </row>
    <row r="7133" spans="7:7" x14ac:dyDescent="0.25">
      <c r="G7133" s="9"/>
    </row>
    <row r="7134" spans="7:7" x14ac:dyDescent="0.25">
      <c r="G7134" s="9"/>
    </row>
    <row r="7135" spans="7:7" x14ac:dyDescent="0.25">
      <c r="G7135" s="9"/>
    </row>
    <row r="7136" spans="7:7" x14ac:dyDescent="0.25">
      <c r="G7136" s="9"/>
    </row>
    <row r="7137" spans="7:7" x14ac:dyDescent="0.25">
      <c r="G7137" s="9"/>
    </row>
    <row r="7138" spans="7:7" x14ac:dyDescent="0.25">
      <c r="G7138" s="9"/>
    </row>
    <row r="7139" spans="7:7" x14ac:dyDescent="0.25">
      <c r="G7139" s="9"/>
    </row>
    <row r="7140" spans="7:7" x14ac:dyDescent="0.25">
      <c r="G7140" s="9"/>
    </row>
    <row r="7141" spans="7:7" x14ac:dyDescent="0.25">
      <c r="G7141" s="9"/>
    </row>
    <row r="7142" spans="7:7" x14ac:dyDescent="0.25">
      <c r="G7142" s="9"/>
    </row>
    <row r="7143" spans="7:7" x14ac:dyDescent="0.25">
      <c r="G7143" s="9"/>
    </row>
    <row r="7144" spans="7:7" x14ac:dyDescent="0.25">
      <c r="G7144" s="9"/>
    </row>
    <row r="7145" spans="7:7" x14ac:dyDescent="0.25">
      <c r="G7145" s="9"/>
    </row>
    <row r="7146" spans="7:7" x14ac:dyDescent="0.25">
      <c r="G7146" s="9"/>
    </row>
    <row r="7147" spans="7:7" x14ac:dyDescent="0.25">
      <c r="G7147" s="9"/>
    </row>
    <row r="7148" spans="7:7" x14ac:dyDescent="0.25">
      <c r="G7148" s="9"/>
    </row>
    <row r="7149" spans="7:7" x14ac:dyDescent="0.25">
      <c r="G7149" s="9"/>
    </row>
    <row r="7150" spans="7:7" x14ac:dyDescent="0.25">
      <c r="G7150" s="9"/>
    </row>
    <row r="7151" spans="7:7" x14ac:dyDescent="0.25">
      <c r="G7151" s="9"/>
    </row>
    <row r="7152" spans="7:7" x14ac:dyDescent="0.25">
      <c r="G7152" s="9"/>
    </row>
    <row r="7153" spans="7:7" x14ac:dyDescent="0.25">
      <c r="G7153" s="9"/>
    </row>
    <row r="7154" spans="7:7" x14ac:dyDescent="0.25">
      <c r="G7154" s="9"/>
    </row>
    <row r="7155" spans="7:7" x14ac:dyDescent="0.25">
      <c r="G7155" s="9"/>
    </row>
    <row r="7156" spans="7:7" x14ac:dyDescent="0.25">
      <c r="G7156" s="9"/>
    </row>
    <row r="7157" spans="7:7" x14ac:dyDescent="0.25">
      <c r="G7157" s="9"/>
    </row>
    <row r="7158" spans="7:7" x14ac:dyDescent="0.25">
      <c r="G7158" s="9"/>
    </row>
    <row r="7159" spans="7:7" x14ac:dyDescent="0.25">
      <c r="G7159" s="9"/>
    </row>
    <row r="7160" spans="7:7" x14ac:dyDescent="0.25">
      <c r="G7160" s="9"/>
    </row>
    <row r="7161" spans="7:7" x14ac:dyDescent="0.25">
      <c r="G7161" s="9"/>
    </row>
    <row r="7162" spans="7:7" x14ac:dyDescent="0.25">
      <c r="G7162" s="9"/>
    </row>
    <row r="7163" spans="7:7" x14ac:dyDescent="0.25">
      <c r="G7163" s="9"/>
    </row>
    <row r="7164" spans="7:7" x14ac:dyDescent="0.25">
      <c r="G7164" s="9"/>
    </row>
    <row r="7165" spans="7:7" x14ac:dyDescent="0.25">
      <c r="G7165" s="9"/>
    </row>
    <row r="7166" spans="7:7" x14ac:dyDescent="0.25">
      <c r="G7166" s="9"/>
    </row>
    <row r="7167" spans="7:7" x14ac:dyDescent="0.25">
      <c r="G7167" s="9"/>
    </row>
    <row r="7168" spans="7:7" x14ac:dyDescent="0.25">
      <c r="G7168" s="9"/>
    </row>
    <row r="7169" spans="7:7" x14ac:dyDescent="0.25">
      <c r="G7169" s="9"/>
    </row>
    <row r="7170" spans="7:7" x14ac:dyDescent="0.25">
      <c r="G7170" s="9"/>
    </row>
    <row r="7171" spans="7:7" x14ac:dyDescent="0.25">
      <c r="G7171" s="9"/>
    </row>
    <row r="7172" spans="7:7" x14ac:dyDescent="0.25">
      <c r="G7172" s="9"/>
    </row>
    <row r="7173" spans="7:7" x14ac:dyDescent="0.25">
      <c r="G7173" s="9"/>
    </row>
    <row r="7174" spans="7:7" x14ac:dyDescent="0.25">
      <c r="G7174" s="9"/>
    </row>
    <row r="7175" spans="7:7" x14ac:dyDescent="0.25">
      <c r="G7175" s="9"/>
    </row>
    <row r="7176" spans="7:7" x14ac:dyDescent="0.25">
      <c r="G7176" s="9"/>
    </row>
    <row r="7177" spans="7:7" x14ac:dyDescent="0.25">
      <c r="G7177" s="9"/>
    </row>
    <row r="7178" spans="7:7" x14ac:dyDescent="0.25">
      <c r="G7178" s="9"/>
    </row>
    <row r="7179" spans="7:7" x14ac:dyDescent="0.25">
      <c r="G7179" s="9"/>
    </row>
    <row r="7180" spans="7:7" x14ac:dyDescent="0.25">
      <c r="G7180" s="9"/>
    </row>
    <row r="7181" spans="7:7" x14ac:dyDescent="0.25">
      <c r="G7181" s="9"/>
    </row>
    <row r="7182" spans="7:7" x14ac:dyDescent="0.25">
      <c r="G7182" s="9"/>
    </row>
    <row r="7183" spans="7:7" x14ac:dyDescent="0.25">
      <c r="G7183" s="9"/>
    </row>
    <row r="7184" spans="7:7" x14ac:dyDescent="0.25">
      <c r="G7184" s="9"/>
    </row>
    <row r="7185" spans="7:7" x14ac:dyDescent="0.25">
      <c r="G7185" s="9"/>
    </row>
    <row r="7186" spans="7:7" x14ac:dyDescent="0.25">
      <c r="G7186" s="9"/>
    </row>
    <row r="7187" spans="7:7" x14ac:dyDescent="0.25">
      <c r="G7187" s="9"/>
    </row>
    <row r="7188" spans="7:7" x14ac:dyDescent="0.25">
      <c r="G7188" s="9"/>
    </row>
    <row r="7189" spans="7:7" x14ac:dyDescent="0.25">
      <c r="G7189" s="9"/>
    </row>
    <row r="7190" spans="7:7" x14ac:dyDescent="0.25">
      <c r="G7190" s="9"/>
    </row>
    <row r="7191" spans="7:7" x14ac:dyDescent="0.25">
      <c r="G7191" s="9"/>
    </row>
    <row r="7192" spans="7:7" x14ac:dyDescent="0.25">
      <c r="G7192" s="9"/>
    </row>
    <row r="7193" spans="7:7" x14ac:dyDescent="0.25">
      <c r="G7193" s="9"/>
    </row>
    <row r="7194" spans="7:7" x14ac:dyDescent="0.25">
      <c r="G7194" s="9"/>
    </row>
    <row r="7195" spans="7:7" x14ac:dyDescent="0.25">
      <c r="G7195" s="9"/>
    </row>
    <row r="7196" spans="7:7" x14ac:dyDescent="0.25">
      <c r="G7196" s="9"/>
    </row>
    <row r="7197" spans="7:7" x14ac:dyDescent="0.25">
      <c r="G7197" s="9"/>
    </row>
    <row r="7198" spans="7:7" x14ac:dyDescent="0.25">
      <c r="G7198" s="9"/>
    </row>
    <row r="7199" spans="7:7" x14ac:dyDescent="0.25">
      <c r="G7199" s="9"/>
    </row>
    <row r="7200" spans="7:7" x14ac:dyDescent="0.25">
      <c r="G7200" s="9"/>
    </row>
    <row r="7201" spans="7:7" x14ac:dyDescent="0.25">
      <c r="G7201" s="9"/>
    </row>
    <row r="7202" spans="7:7" x14ac:dyDescent="0.25">
      <c r="G7202" s="9"/>
    </row>
    <row r="7203" spans="7:7" x14ac:dyDescent="0.25">
      <c r="G7203" s="9"/>
    </row>
    <row r="7204" spans="7:7" x14ac:dyDescent="0.25">
      <c r="G7204" s="9"/>
    </row>
    <row r="7205" spans="7:7" x14ac:dyDescent="0.25">
      <c r="G7205" s="9"/>
    </row>
    <row r="7206" spans="7:7" x14ac:dyDescent="0.25">
      <c r="G7206" s="9"/>
    </row>
    <row r="7207" spans="7:7" x14ac:dyDescent="0.25">
      <c r="G7207" s="9"/>
    </row>
    <row r="7208" spans="7:7" x14ac:dyDescent="0.25">
      <c r="G7208" s="9"/>
    </row>
    <row r="7209" spans="7:7" x14ac:dyDescent="0.25">
      <c r="G7209" s="9"/>
    </row>
    <row r="7210" spans="7:7" x14ac:dyDescent="0.25">
      <c r="G7210" s="9"/>
    </row>
    <row r="7211" spans="7:7" x14ac:dyDescent="0.25">
      <c r="G7211" s="9"/>
    </row>
    <row r="7212" spans="7:7" x14ac:dyDescent="0.25">
      <c r="G7212" s="9"/>
    </row>
    <row r="7213" spans="7:7" x14ac:dyDescent="0.25">
      <c r="G7213" s="9"/>
    </row>
    <row r="7214" spans="7:7" x14ac:dyDescent="0.25">
      <c r="G7214" s="9"/>
    </row>
    <row r="7215" spans="7:7" x14ac:dyDescent="0.25">
      <c r="G7215" s="9"/>
    </row>
    <row r="7216" spans="7:7" x14ac:dyDescent="0.25">
      <c r="G7216" s="9"/>
    </row>
    <row r="7217" spans="7:7" x14ac:dyDescent="0.25">
      <c r="G7217" s="9"/>
    </row>
    <row r="7218" spans="7:7" x14ac:dyDescent="0.25">
      <c r="G7218" s="9"/>
    </row>
    <row r="7219" spans="7:7" x14ac:dyDescent="0.25">
      <c r="G7219" s="9"/>
    </row>
    <row r="7220" spans="7:7" x14ac:dyDescent="0.25">
      <c r="G7220" s="9"/>
    </row>
    <row r="7221" spans="7:7" x14ac:dyDescent="0.25">
      <c r="G7221" s="9"/>
    </row>
    <row r="7222" spans="7:7" x14ac:dyDescent="0.25">
      <c r="G7222" s="9"/>
    </row>
    <row r="7223" spans="7:7" x14ac:dyDescent="0.25">
      <c r="G7223" s="9"/>
    </row>
    <row r="7224" spans="7:7" x14ac:dyDescent="0.25">
      <c r="G7224" s="9"/>
    </row>
    <row r="7225" spans="7:7" x14ac:dyDescent="0.25">
      <c r="G7225" s="9"/>
    </row>
    <row r="7226" spans="7:7" x14ac:dyDescent="0.25">
      <c r="G7226" s="9"/>
    </row>
    <row r="7227" spans="7:7" x14ac:dyDescent="0.25">
      <c r="G7227" s="9"/>
    </row>
    <row r="7228" spans="7:7" x14ac:dyDescent="0.25">
      <c r="G7228" s="9"/>
    </row>
    <row r="7229" spans="7:7" x14ac:dyDescent="0.25">
      <c r="G7229" s="9"/>
    </row>
    <row r="7230" spans="7:7" x14ac:dyDescent="0.25">
      <c r="G7230" s="9"/>
    </row>
    <row r="7231" spans="7:7" x14ac:dyDescent="0.25">
      <c r="G7231" s="9"/>
    </row>
    <row r="7232" spans="7:7" x14ac:dyDescent="0.25">
      <c r="G7232" s="9"/>
    </row>
    <row r="7233" spans="7:7" x14ac:dyDescent="0.25">
      <c r="G7233" s="9"/>
    </row>
    <row r="7234" spans="7:7" x14ac:dyDescent="0.25">
      <c r="G7234" s="9"/>
    </row>
    <row r="7235" spans="7:7" x14ac:dyDescent="0.25">
      <c r="G7235" s="9"/>
    </row>
    <row r="7236" spans="7:7" x14ac:dyDescent="0.25">
      <c r="G7236" s="9"/>
    </row>
    <row r="7237" spans="7:7" x14ac:dyDescent="0.25">
      <c r="G7237" s="9"/>
    </row>
    <row r="7238" spans="7:7" x14ac:dyDescent="0.25">
      <c r="G7238" s="9"/>
    </row>
    <row r="7239" spans="7:7" x14ac:dyDescent="0.25">
      <c r="G7239" s="9"/>
    </row>
    <row r="7240" spans="7:7" x14ac:dyDescent="0.25">
      <c r="G7240" s="9"/>
    </row>
    <row r="7241" spans="7:7" x14ac:dyDescent="0.25">
      <c r="G7241" s="9"/>
    </row>
    <row r="7242" spans="7:7" x14ac:dyDescent="0.25">
      <c r="G7242" s="9"/>
    </row>
    <row r="7243" spans="7:7" x14ac:dyDescent="0.25">
      <c r="G7243" s="9"/>
    </row>
    <row r="7244" spans="7:7" x14ac:dyDescent="0.25">
      <c r="G7244" s="9"/>
    </row>
    <row r="7245" spans="7:7" x14ac:dyDescent="0.25">
      <c r="G7245" s="9"/>
    </row>
    <row r="7246" spans="7:7" x14ac:dyDescent="0.25">
      <c r="G7246" s="9"/>
    </row>
    <row r="7247" spans="7:7" x14ac:dyDescent="0.25">
      <c r="G7247" s="9"/>
    </row>
    <row r="7248" spans="7:7" x14ac:dyDescent="0.25">
      <c r="G7248" s="9"/>
    </row>
    <row r="7249" spans="7:7" x14ac:dyDescent="0.25">
      <c r="G7249" s="9"/>
    </row>
    <row r="7250" spans="7:7" x14ac:dyDescent="0.25">
      <c r="G7250" s="9"/>
    </row>
    <row r="7251" spans="7:7" x14ac:dyDescent="0.25">
      <c r="G7251" s="9"/>
    </row>
    <row r="7252" spans="7:7" x14ac:dyDescent="0.25">
      <c r="G7252" s="9"/>
    </row>
    <row r="7253" spans="7:7" x14ac:dyDescent="0.25">
      <c r="G7253" s="9"/>
    </row>
    <row r="7254" spans="7:7" x14ac:dyDescent="0.25">
      <c r="G7254" s="9"/>
    </row>
    <row r="7255" spans="7:7" x14ac:dyDescent="0.25">
      <c r="G7255" s="9"/>
    </row>
    <row r="7256" spans="7:7" x14ac:dyDescent="0.25">
      <c r="G7256" s="9"/>
    </row>
    <row r="7257" spans="7:7" x14ac:dyDescent="0.25">
      <c r="G7257" s="9"/>
    </row>
    <row r="7258" spans="7:7" x14ac:dyDescent="0.25">
      <c r="G7258" s="9"/>
    </row>
    <row r="7259" spans="7:7" x14ac:dyDescent="0.25">
      <c r="G7259" s="9"/>
    </row>
    <row r="7260" spans="7:7" x14ac:dyDescent="0.25">
      <c r="G7260" s="9"/>
    </row>
    <row r="7261" spans="7:7" x14ac:dyDescent="0.25">
      <c r="G7261" s="9"/>
    </row>
    <row r="7262" spans="7:7" x14ac:dyDescent="0.25">
      <c r="G7262" s="9"/>
    </row>
    <row r="7263" spans="7:7" x14ac:dyDescent="0.25">
      <c r="G7263" s="9"/>
    </row>
    <row r="7264" spans="7:7" x14ac:dyDescent="0.25">
      <c r="G7264" s="9"/>
    </row>
    <row r="7265" spans="7:7" x14ac:dyDescent="0.25">
      <c r="G7265" s="9"/>
    </row>
    <row r="7266" spans="7:7" x14ac:dyDescent="0.25">
      <c r="G7266" s="9"/>
    </row>
    <row r="7267" spans="7:7" x14ac:dyDescent="0.25">
      <c r="G7267" s="9"/>
    </row>
    <row r="7268" spans="7:7" x14ac:dyDescent="0.25">
      <c r="G7268" s="9"/>
    </row>
    <row r="7269" spans="7:7" x14ac:dyDescent="0.25">
      <c r="G7269" s="9"/>
    </row>
    <row r="7270" spans="7:7" x14ac:dyDescent="0.25">
      <c r="G7270" s="9"/>
    </row>
    <row r="7271" spans="7:7" x14ac:dyDescent="0.25">
      <c r="G7271" s="9"/>
    </row>
    <row r="7272" spans="7:7" x14ac:dyDescent="0.25">
      <c r="G7272" s="9"/>
    </row>
    <row r="7273" spans="7:7" x14ac:dyDescent="0.25">
      <c r="G7273" s="9"/>
    </row>
    <row r="7274" spans="7:7" x14ac:dyDescent="0.25">
      <c r="G7274" s="9"/>
    </row>
    <row r="7275" spans="7:7" x14ac:dyDescent="0.25">
      <c r="G7275" s="9"/>
    </row>
    <row r="7276" spans="7:7" x14ac:dyDescent="0.25">
      <c r="G7276" s="9"/>
    </row>
    <row r="7277" spans="7:7" x14ac:dyDescent="0.25">
      <c r="G7277" s="9"/>
    </row>
    <row r="7278" spans="7:7" x14ac:dyDescent="0.25">
      <c r="G7278" s="9"/>
    </row>
    <row r="7279" spans="7:7" x14ac:dyDescent="0.25">
      <c r="G7279" s="9"/>
    </row>
    <row r="7280" spans="7:7" x14ac:dyDescent="0.25">
      <c r="G7280" s="9"/>
    </row>
    <row r="7281" spans="7:7" x14ac:dyDescent="0.25">
      <c r="G7281" s="9"/>
    </row>
    <row r="7282" spans="7:7" x14ac:dyDescent="0.25">
      <c r="G7282" s="9"/>
    </row>
    <row r="7283" spans="7:7" x14ac:dyDescent="0.25">
      <c r="G7283" s="9"/>
    </row>
    <row r="7284" spans="7:7" x14ac:dyDescent="0.25">
      <c r="G7284" s="9"/>
    </row>
    <row r="7285" spans="7:7" x14ac:dyDescent="0.25">
      <c r="G7285" s="9"/>
    </row>
    <row r="7286" spans="7:7" x14ac:dyDescent="0.25">
      <c r="G7286" s="9"/>
    </row>
    <row r="7287" spans="7:7" x14ac:dyDescent="0.25">
      <c r="G7287" s="9"/>
    </row>
    <row r="7288" spans="7:7" x14ac:dyDescent="0.25">
      <c r="G7288" s="9"/>
    </row>
    <row r="7289" spans="7:7" x14ac:dyDescent="0.25">
      <c r="G7289" s="9"/>
    </row>
    <row r="7290" spans="7:7" x14ac:dyDescent="0.25">
      <c r="G7290" s="9"/>
    </row>
    <row r="7291" spans="7:7" x14ac:dyDescent="0.25">
      <c r="G7291" s="9"/>
    </row>
    <row r="7292" spans="7:7" x14ac:dyDescent="0.25">
      <c r="G7292" s="9"/>
    </row>
    <row r="7293" spans="7:7" x14ac:dyDescent="0.25">
      <c r="G7293" s="9"/>
    </row>
    <row r="7294" spans="7:7" x14ac:dyDescent="0.25">
      <c r="G7294" s="9"/>
    </row>
    <row r="7295" spans="7:7" x14ac:dyDescent="0.25">
      <c r="G7295" s="9"/>
    </row>
    <row r="7296" spans="7:7" x14ac:dyDescent="0.25">
      <c r="G7296" s="9"/>
    </row>
    <row r="7297" spans="7:7" x14ac:dyDescent="0.25">
      <c r="G7297" s="9"/>
    </row>
    <row r="7298" spans="7:7" x14ac:dyDescent="0.25">
      <c r="G7298" s="9"/>
    </row>
    <row r="7299" spans="7:7" x14ac:dyDescent="0.25">
      <c r="G7299" s="9"/>
    </row>
    <row r="7300" spans="7:7" x14ac:dyDescent="0.25">
      <c r="G7300" s="9"/>
    </row>
    <row r="7301" spans="7:7" x14ac:dyDescent="0.25">
      <c r="G7301" s="9"/>
    </row>
    <row r="7302" spans="7:7" x14ac:dyDescent="0.25">
      <c r="G7302" s="9"/>
    </row>
    <row r="7303" spans="7:7" x14ac:dyDescent="0.25">
      <c r="G7303" s="9"/>
    </row>
    <row r="7304" spans="7:7" x14ac:dyDescent="0.25">
      <c r="G7304" s="9"/>
    </row>
    <row r="7305" spans="7:7" x14ac:dyDescent="0.25">
      <c r="G7305" s="9"/>
    </row>
    <row r="7306" spans="7:7" x14ac:dyDescent="0.25">
      <c r="G7306" s="9"/>
    </row>
    <row r="7307" spans="7:7" x14ac:dyDescent="0.25">
      <c r="G7307" s="9"/>
    </row>
    <row r="7308" spans="7:7" x14ac:dyDescent="0.25">
      <c r="G7308" s="9"/>
    </row>
    <row r="7309" spans="7:7" x14ac:dyDescent="0.25">
      <c r="G7309" s="9"/>
    </row>
    <row r="7310" spans="7:7" x14ac:dyDescent="0.25">
      <c r="G7310" s="9"/>
    </row>
    <row r="7311" spans="7:7" x14ac:dyDescent="0.25">
      <c r="G7311" s="9"/>
    </row>
    <row r="7312" spans="7:7" x14ac:dyDescent="0.25">
      <c r="G7312" s="9"/>
    </row>
    <row r="7313" spans="7:7" x14ac:dyDescent="0.25">
      <c r="G7313" s="9"/>
    </row>
    <row r="7314" spans="7:7" x14ac:dyDescent="0.25">
      <c r="G7314" s="9"/>
    </row>
    <row r="7315" spans="7:7" x14ac:dyDescent="0.25">
      <c r="G7315" s="9"/>
    </row>
    <row r="7316" spans="7:7" x14ac:dyDescent="0.25">
      <c r="G7316" s="9"/>
    </row>
    <row r="7317" spans="7:7" x14ac:dyDescent="0.25">
      <c r="G7317" s="9"/>
    </row>
    <row r="7318" spans="7:7" x14ac:dyDescent="0.25">
      <c r="G7318" s="9"/>
    </row>
    <row r="7319" spans="7:7" x14ac:dyDescent="0.25">
      <c r="G7319" s="9"/>
    </row>
    <row r="7320" spans="7:7" x14ac:dyDescent="0.25">
      <c r="G7320" s="9"/>
    </row>
    <row r="7321" spans="7:7" x14ac:dyDescent="0.25">
      <c r="G7321" s="9"/>
    </row>
    <row r="7322" spans="7:7" x14ac:dyDescent="0.25">
      <c r="G7322" s="9"/>
    </row>
    <row r="7323" spans="7:7" x14ac:dyDescent="0.25">
      <c r="G7323" s="9"/>
    </row>
    <row r="7324" spans="7:7" x14ac:dyDescent="0.25">
      <c r="G7324" s="9"/>
    </row>
    <row r="7325" spans="7:7" x14ac:dyDescent="0.25">
      <c r="G7325" s="9"/>
    </row>
    <row r="7326" spans="7:7" x14ac:dyDescent="0.25">
      <c r="G7326" s="9"/>
    </row>
    <row r="7327" spans="7:7" x14ac:dyDescent="0.25">
      <c r="G7327" s="9"/>
    </row>
    <row r="7328" spans="7:7" x14ac:dyDescent="0.25">
      <c r="G7328" s="9"/>
    </row>
    <row r="7329" spans="7:7" x14ac:dyDescent="0.25">
      <c r="G7329" s="9"/>
    </row>
    <row r="7330" spans="7:7" x14ac:dyDescent="0.25">
      <c r="G7330" s="9"/>
    </row>
    <row r="7331" spans="7:7" x14ac:dyDescent="0.25">
      <c r="G7331" s="9"/>
    </row>
    <row r="7332" spans="7:7" x14ac:dyDescent="0.25">
      <c r="G7332" s="9"/>
    </row>
    <row r="7333" spans="7:7" x14ac:dyDescent="0.25">
      <c r="G7333" s="9"/>
    </row>
    <row r="7334" spans="7:7" x14ac:dyDescent="0.25">
      <c r="G7334" s="9"/>
    </row>
    <row r="7335" spans="7:7" x14ac:dyDescent="0.25">
      <c r="G7335" s="9"/>
    </row>
    <row r="7336" spans="7:7" x14ac:dyDescent="0.25">
      <c r="G7336" s="9"/>
    </row>
    <row r="7337" spans="7:7" x14ac:dyDescent="0.25">
      <c r="G7337" s="9"/>
    </row>
    <row r="7338" spans="7:7" x14ac:dyDescent="0.25">
      <c r="G7338" s="9"/>
    </row>
    <row r="7339" spans="7:7" x14ac:dyDescent="0.25">
      <c r="G7339" s="9"/>
    </row>
    <row r="7340" spans="7:7" x14ac:dyDescent="0.25">
      <c r="G7340" s="9"/>
    </row>
    <row r="7341" spans="7:7" x14ac:dyDescent="0.25">
      <c r="G7341" s="9"/>
    </row>
    <row r="7342" spans="7:7" x14ac:dyDescent="0.25">
      <c r="G7342" s="9"/>
    </row>
    <row r="7343" spans="7:7" x14ac:dyDescent="0.25">
      <c r="G7343" s="9"/>
    </row>
    <row r="7344" spans="7:7" x14ac:dyDescent="0.25">
      <c r="G7344" s="9"/>
    </row>
    <row r="7345" spans="7:7" x14ac:dyDescent="0.25">
      <c r="G7345" s="9"/>
    </row>
    <row r="7346" spans="7:7" x14ac:dyDescent="0.25">
      <c r="G7346" s="9"/>
    </row>
    <row r="7347" spans="7:7" x14ac:dyDescent="0.25">
      <c r="G7347" s="9"/>
    </row>
    <row r="7348" spans="7:7" x14ac:dyDescent="0.25">
      <c r="G7348" s="9"/>
    </row>
    <row r="7349" spans="7:7" x14ac:dyDescent="0.25">
      <c r="G7349" s="9"/>
    </row>
    <row r="7350" spans="7:7" x14ac:dyDescent="0.25">
      <c r="G7350" s="9"/>
    </row>
    <row r="7351" spans="7:7" x14ac:dyDescent="0.25">
      <c r="G7351" s="9"/>
    </row>
    <row r="7352" spans="7:7" x14ac:dyDescent="0.25">
      <c r="G7352" s="9"/>
    </row>
    <row r="7353" spans="7:7" x14ac:dyDescent="0.25">
      <c r="G7353" s="9"/>
    </row>
    <row r="7354" spans="7:7" x14ac:dyDescent="0.25">
      <c r="G7354" s="9"/>
    </row>
    <row r="7355" spans="7:7" x14ac:dyDescent="0.25">
      <c r="G7355" s="9"/>
    </row>
    <row r="7356" spans="7:7" x14ac:dyDescent="0.25">
      <c r="G7356" s="9"/>
    </row>
    <row r="7357" spans="7:7" x14ac:dyDescent="0.25">
      <c r="G7357" s="9"/>
    </row>
    <row r="7358" spans="7:7" x14ac:dyDescent="0.25">
      <c r="G7358" s="9"/>
    </row>
    <row r="7359" spans="7:7" x14ac:dyDescent="0.25">
      <c r="G7359" s="9"/>
    </row>
    <row r="7360" spans="7:7" x14ac:dyDescent="0.25">
      <c r="G7360" s="9"/>
    </row>
    <row r="7361" spans="7:7" x14ac:dyDescent="0.25">
      <c r="G7361" s="9"/>
    </row>
    <row r="7362" spans="7:7" x14ac:dyDescent="0.25">
      <c r="G7362" s="9"/>
    </row>
    <row r="7363" spans="7:7" x14ac:dyDescent="0.25">
      <c r="G7363" s="9"/>
    </row>
    <row r="7364" spans="7:7" x14ac:dyDescent="0.25">
      <c r="G7364" s="9"/>
    </row>
    <row r="7365" spans="7:7" x14ac:dyDescent="0.25">
      <c r="G7365" s="9"/>
    </row>
    <row r="7366" spans="7:7" x14ac:dyDescent="0.25">
      <c r="G7366" s="9"/>
    </row>
    <row r="7367" spans="7:7" x14ac:dyDescent="0.25">
      <c r="G7367" s="9"/>
    </row>
    <row r="7368" spans="7:7" x14ac:dyDescent="0.25">
      <c r="G7368" s="9"/>
    </row>
    <row r="7369" spans="7:7" x14ac:dyDescent="0.25">
      <c r="G7369" s="9"/>
    </row>
    <row r="7370" spans="7:7" x14ac:dyDescent="0.25">
      <c r="G7370" s="9"/>
    </row>
    <row r="7371" spans="7:7" x14ac:dyDescent="0.25">
      <c r="G7371" s="9"/>
    </row>
    <row r="7372" spans="7:7" x14ac:dyDescent="0.25">
      <c r="G7372" s="9"/>
    </row>
    <row r="7373" spans="7:7" x14ac:dyDescent="0.25">
      <c r="G7373" s="9"/>
    </row>
    <row r="7374" spans="7:7" x14ac:dyDescent="0.25">
      <c r="G7374" s="9"/>
    </row>
    <row r="7375" spans="7:7" x14ac:dyDescent="0.25">
      <c r="G7375" s="9"/>
    </row>
    <row r="7376" spans="7:7" x14ac:dyDescent="0.25">
      <c r="G7376" s="9"/>
    </row>
    <row r="7377" spans="7:7" x14ac:dyDescent="0.25">
      <c r="G7377" s="9"/>
    </row>
    <row r="7378" spans="7:7" x14ac:dyDescent="0.25">
      <c r="G7378" s="9"/>
    </row>
    <row r="7379" spans="7:7" x14ac:dyDescent="0.25">
      <c r="G7379" s="9"/>
    </row>
    <row r="7380" spans="7:7" x14ac:dyDescent="0.25">
      <c r="G7380" s="9"/>
    </row>
    <row r="7381" spans="7:7" x14ac:dyDescent="0.25">
      <c r="G7381" s="9"/>
    </row>
    <row r="7382" spans="7:7" x14ac:dyDescent="0.25">
      <c r="G7382" s="9"/>
    </row>
    <row r="7383" spans="7:7" x14ac:dyDescent="0.25">
      <c r="G7383" s="9"/>
    </row>
    <row r="7384" spans="7:7" x14ac:dyDescent="0.25">
      <c r="G7384" s="9"/>
    </row>
    <row r="7385" spans="7:7" x14ac:dyDescent="0.25">
      <c r="G7385" s="9"/>
    </row>
    <row r="7386" spans="7:7" x14ac:dyDescent="0.25">
      <c r="G7386" s="9"/>
    </row>
    <row r="7387" spans="7:7" x14ac:dyDescent="0.25">
      <c r="G7387" s="9"/>
    </row>
    <row r="7388" spans="7:7" x14ac:dyDescent="0.25">
      <c r="G7388" s="9"/>
    </row>
    <row r="7389" spans="7:7" x14ac:dyDescent="0.25">
      <c r="G7389" s="9"/>
    </row>
    <row r="7390" spans="7:7" x14ac:dyDescent="0.25">
      <c r="G7390" s="9"/>
    </row>
    <row r="7391" spans="7:7" x14ac:dyDescent="0.25">
      <c r="G7391" s="9"/>
    </row>
    <row r="7392" spans="7:7" x14ac:dyDescent="0.25">
      <c r="G7392" s="9"/>
    </row>
    <row r="7393" spans="7:7" x14ac:dyDescent="0.25">
      <c r="G7393" s="9"/>
    </row>
    <row r="7394" spans="7:7" x14ac:dyDescent="0.25">
      <c r="G7394" s="9"/>
    </row>
    <row r="7395" spans="7:7" x14ac:dyDescent="0.25">
      <c r="G7395" s="9"/>
    </row>
    <row r="7396" spans="7:7" x14ac:dyDescent="0.25">
      <c r="G7396" s="9"/>
    </row>
    <row r="7397" spans="7:7" x14ac:dyDescent="0.25">
      <c r="G7397" s="9"/>
    </row>
    <row r="7398" spans="7:7" x14ac:dyDescent="0.25">
      <c r="G7398" s="9"/>
    </row>
    <row r="7399" spans="7:7" x14ac:dyDescent="0.25">
      <c r="G7399" s="9"/>
    </row>
    <row r="7400" spans="7:7" x14ac:dyDescent="0.25">
      <c r="G7400" s="9"/>
    </row>
    <row r="7401" spans="7:7" x14ac:dyDescent="0.25">
      <c r="G7401" s="9"/>
    </row>
    <row r="7402" spans="7:7" x14ac:dyDescent="0.25">
      <c r="G7402" s="9"/>
    </row>
    <row r="7403" spans="7:7" x14ac:dyDescent="0.25">
      <c r="G7403" s="9"/>
    </row>
    <row r="7404" spans="7:7" x14ac:dyDescent="0.25">
      <c r="G7404" s="9"/>
    </row>
    <row r="7405" spans="7:7" x14ac:dyDescent="0.25">
      <c r="G7405" s="9"/>
    </row>
    <row r="7406" spans="7:7" x14ac:dyDescent="0.25">
      <c r="G7406" s="9"/>
    </row>
    <row r="7407" spans="7:7" x14ac:dyDescent="0.25">
      <c r="G7407" s="9"/>
    </row>
    <row r="7408" spans="7:7" x14ac:dyDescent="0.25">
      <c r="G7408" s="9"/>
    </row>
    <row r="7409" spans="7:7" x14ac:dyDescent="0.25">
      <c r="G7409" s="9"/>
    </row>
    <row r="7410" spans="7:7" x14ac:dyDescent="0.25">
      <c r="G7410" s="9"/>
    </row>
    <row r="7411" spans="7:7" x14ac:dyDescent="0.25">
      <c r="G7411" s="9"/>
    </row>
    <row r="7412" spans="7:7" x14ac:dyDescent="0.25">
      <c r="G7412" s="9"/>
    </row>
    <row r="7413" spans="7:7" x14ac:dyDescent="0.25">
      <c r="G7413" s="9"/>
    </row>
    <row r="7414" spans="7:7" x14ac:dyDescent="0.25">
      <c r="G7414" s="9"/>
    </row>
    <row r="7415" spans="7:7" x14ac:dyDescent="0.25">
      <c r="G7415" s="9"/>
    </row>
    <row r="7416" spans="7:7" x14ac:dyDescent="0.25">
      <c r="G7416" s="9"/>
    </row>
    <row r="7417" spans="7:7" x14ac:dyDescent="0.25">
      <c r="G7417" s="9"/>
    </row>
    <row r="7418" spans="7:7" x14ac:dyDescent="0.25">
      <c r="G7418" s="9"/>
    </row>
    <row r="7419" spans="7:7" x14ac:dyDescent="0.25">
      <c r="G7419" s="9"/>
    </row>
    <row r="7420" spans="7:7" x14ac:dyDescent="0.25">
      <c r="G7420" s="9"/>
    </row>
    <row r="7421" spans="7:7" x14ac:dyDescent="0.25">
      <c r="G7421" s="9"/>
    </row>
    <row r="7422" spans="7:7" x14ac:dyDescent="0.25">
      <c r="G7422" s="9"/>
    </row>
    <row r="7423" spans="7:7" x14ac:dyDescent="0.25">
      <c r="G7423" s="9"/>
    </row>
    <row r="7424" spans="7:7" x14ac:dyDescent="0.25">
      <c r="G7424" s="9"/>
    </row>
    <row r="7425" spans="7:7" x14ac:dyDescent="0.25">
      <c r="G7425" s="9"/>
    </row>
    <row r="7426" spans="7:7" x14ac:dyDescent="0.25">
      <c r="G7426" s="9"/>
    </row>
    <row r="7427" spans="7:7" x14ac:dyDescent="0.25">
      <c r="G7427" s="9"/>
    </row>
    <row r="7428" spans="7:7" x14ac:dyDescent="0.25">
      <c r="G7428" s="9"/>
    </row>
    <row r="7429" spans="7:7" x14ac:dyDescent="0.25">
      <c r="G7429" s="9"/>
    </row>
    <row r="7430" spans="7:7" x14ac:dyDescent="0.25">
      <c r="G7430" s="9"/>
    </row>
    <row r="7431" spans="7:7" x14ac:dyDescent="0.25">
      <c r="G7431" s="9"/>
    </row>
    <row r="7432" spans="7:7" x14ac:dyDescent="0.25">
      <c r="G7432" s="9"/>
    </row>
    <row r="7433" spans="7:7" x14ac:dyDescent="0.25">
      <c r="G7433" s="9"/>
    </row>
    <row r="7434" spans="7:7" x14ac:dyDescent="0.25">
      <c r="G7434" s="9"/>
    </row>
    <row r="7435" spans="7:7" x14ac:dyDescent="0.25">
      <c r="G7435" s="9"/>
    </row>
    <row r="7436" spans="7:7" x14ac:dyDescent="0.25">
      <c r="G7436" s="9"/>
    </row>
    <row r="7437" spans="7:7" x14ac:dyDescent="0.25">
      <c r="G7437" s="9"/>
    </row>
    <row r="7438" spans="7:7" x14ac:dyDescent="0.25">
      <c r="G7438" s="9"/>
    </row>
    <row r="7439" spans="7:7" x14ac:dyDescent="0.25">
      <c r="G7439" s="9"/>
    </row>
    <row r="7440" spans="7:7" x14ac:dyDescent="0.25">
      <c r="G7440" s="9"/>
    </row>
    <row r="7441" spans="7:7" x14ac:dyDescent="0.25">
      <c r="G7441" s="9"/>
    </row>
    <row r="7442" spans="7:7" x14ac:dyDescent="0.25">
      <c r="G7442" s="9"/>
    </row>
    <row r="7443" spans="7:7" x14ac:dyDescent="0.25">
      <c r="G7443" s="9"/>
    </row>
    <row r="7444" spans="7:7" x14ac:dyDescent="0.25">
      <c r="G7444" s="9"/>
    </row>
    <row r="7445" spans="7:7" x14ac:dyDescent="0.25">
      <c r="G7445" s="9"/>
    </row>
    <row r="7446" spans="7:7" x14ac:dyDescent="0.25">
      <c r="G7446" s="9"/>
    </row>
    <row r="7447" spans="7:7" x14ac:dyDescent="0.25">
      <c r="G7447" s="9"/>
    </row>
    <row r="7448" spans="7:7" x14ac:dyDescent="0.25">
      <c r="G7448" s="9"/>
    </row>
    <row r="7449" spans="7:7" x14ac:dyDescent="0.25">
      <c r="G7449" s="9"/>
    </row>
    <row r="7450" spans="7:7" x14ac:dyDescent="0.25">
      <c r="G7450" s="9"/>
    </row>
    <row r="7451" spans="7:7" x14ac:dyDescent="0.25">
      <c r="G7451" s="9"/>
    </row>
    <row r="7452" spans="7:7" x14ac:dyDescent="0.25">
      <c r="G7452" s="9"/>
    </row>
    <row r="7453" spans="7:7" x14ac:dyDescent="0.25">
      <c r="G7453" s="9"/>
    </row>
    <row r="7454" spans="7:7" x14ac:dyDescent="0.25">
      <c r="G7454" s="9"/>
    </row>
    <row r="7455" spans="7:7" x14ac:dyDescent="0.25">
      <c r="G7455" s="9"/>
    </row>
    <row r="7456" spans="7:7" x14ac:dyDescent="0.25">
      <c r="G7456" s="9"/>
    </row>
    <row r="7457" spans="7:7" x14ac:dyDescent="0.25">
      <c r="G7457" s="9"/>
    </row>
    <row r="7458" spans="7:7" x14ac:dyDescent="0.25">
      <c r="G7458" s="9"/>
    </row>
    <row r="7459" spans="7:7" x14ac:dyDescent="0.25">
      <c r="G7459" s="9"/>
    </row>
    <row r="7460" spans="7:7" x14ac:dyDescent="0.25">
      <c r="G7460" s="9"/>
    </row>
    <row r="7461" spans="7:7" x14ac:dyDescent="0.25">
      <c r="G7461" s="9"/>
    </row>
    <row r="7462" spans="7:7" x14ac:dyDescent="0.25">
      <c r="G7462" s="9"/>
    </row>
    <row r="7463" spans="7:7" x14ac:dyDescent="0.25">
      <c r="G7463" s="9"/>
    </row>
    <row r="7464" spans="7:7" x14ac:dyDescent="0.25">
      <c r="G7464" s="9"/>
    </row>
    <row r="7465" spans="7:7" x14ac:dyDescent="0.25">
      <c r="G7465" s="9"/>
    </row>
    <row r="7466" spans="7:7" x14ac:dyDescent="0.25">
      <c r="G7466" s="9"/>
    </row>
    <row r="7467" spans="7:7" x14ac:dyDescent="0.25">
      <c r="G7467" s="9"/>
    </row>
    <row r="7468" spans="7:7" x14ac:dyDescent="0.25">
      <c r="G7468" s="9"/>
    </row>
    <row r="7469" spans="7:7" x14ac:dyDescent="0.25">
      <c r="G7469" s="9"/>
    </row>
    <row r="7470" spans="7:7" x14ac:dyDescent="0.25">
      <c r="G7470" s="9"/>
    </row>
    <row r="7471" spans="7:7" x14ac:dyDescent="0.25">
      <c r="G7471" s="9"/>
    </row>
    <row r="7472" spans="7:7" x14ac:dyDescent="0.25">
      <c r="G7472" s="9"/>
    </row>
    <row r="7473" spans="7:7" x14ac:dyDescent="0.25">
      <c r="G7473" s="9"/>
    </row>
    <row r="7474" spans="7:7" x14ac:dyDescent="0.25">
      <c r="G7474" s="9"/>
    </row>
    <row r="7475" spans="7:7" x14ac:dyDescent="0.25">
      <c r="G7475" s="9"/>
    </row>
    <row r="7476" spans="7:7" x14ac:dyDescent="0.25">
      <c r="G7476" s="9"/>
    </row>
    <row r="7477" spans="7:7" x14ac:dyDescent="0.25">
      <c r="G7477" s="9"/>
    </row>
    <row r="7478" spans="7:7" x14ac:dyDescent="0.25">
      <c r="G7478" s="9"/>
    </row>
    <row r="7479" spans="7:7" x14ac:dyDescent="0.25">
      <c r="G7479" s="9"/>
    </row>
    <row r="7480" spans="7:7" x14ac:dyDescent="0.25">
      <c r="G7480" s="9"/>
    </row>
    <row r="7481" spans="7:7" x14ac:dyDescent="0.25">
      <c r="G7481" s="9"/>
    </row>
    <row r="7482" spans="7:7" x14ac:dyDescent="0.25">
      <c r="G7482" s="9"/>
    </row>
    <row r="7483" spans="7:7" x14ac:dyDescent="0.25">
      <c r="G7483" s="9"/>
    </row>
    <row r="7484" spans="7:7" x14ac:dyDescent="0.25">
      <c r="G7484" s="9"/>
    </row>
    <row r="7485" spans="7:7" x14ac:dyDescent="0.25">
      <c r="G7485" s="9"/>
    </row>
    <row r="7486" spans="7:7" x14ac:dyDescent="0.25">
      <c r="G7486" s="9"/>
    </row>
    <row r="7487" spans="7:7" x14ac:dyDescent="0.25">
      <c r="G7487" s="9"/>
    </row>
    <row r="7488" spans="7:7" x14ac:dyDescent="0.25">
      <c r="G7488" s="9"/>
    </row>
    <row r="7489" spans="7:7" x14ac:dyDescent="0.25">
      <c r="G7489" s="9"/>
    </row>
    <row r="7490" spans="7:7" x14ac:dyDescent="0.25">
      <c r="G7490" s="9"/>
    </row>
    <row r="7491" spans="7:7" x14ac:dyDescent="0.25">
      <c r="G7491" s="9"/>
    </row>
    <row r="7492" spans="7:7" x14ac:dyDescent="0.25">
      <c r="G7492" s="9"/>
    </row>
    <row r="7493" spans="7:7" x14ac:dyDescent="0.25">
      <c r="G7493" s="9"/>
    </row>
    <row r="7494" spans="7:7" x14ac:dyDescent="0.25">
      <c r="G7494" s="9"/>
    </row>
    <row r="7495" spans="7:7" x14ac:dyDescent="0.25">
      <c r="G7495" s="9"/>
    </row>
    <row r="7496" spans="7:7" x14ac:dyDescent="0.25">
      <c r="G7496" s="9"/>
    </row>
    <row r="7497" spans="7:7" x14ac:dyDescent="0.25">
      <c r="G7497" s="9"/>
    </row>
    <row r="7498" spans="7:7" x14ac:dyDescent="0.25">
      <c r="G7498" s="9"/>
    </row>
    <row r="7499" spans="7:7" x14ac:dyDescent="0.25">
      <c r="G7499" s="9"/>
    </row>
    <row r="7500" spans="7:7" x14ac:dyDescent="0.25">
      <c r="G7500" s="9"/>
    </row>
    <row r="7501" spans="7:7" x14ac:dyDescent="0.25">
      <c r="G7501" s="9"/>
    </row>
    <row r="7502" spans="7:7" x14ac:dyDescent="0.25">
      <c r="G7502" s="9"/>
    </row>
    <row r="7503" spans="7:7" x14ac:dyDescent="0.25">
      <c r="G7503" s="9"/>
    </row>
    <row r="7504" spans="7:7" x14ac:dyDescent="0.25">
      <c r="G7504" s="9"/>
    </row>
    <row r="7505" spans="7:7" x14ac:dyDescent="0.25">
      <c r="G7505" s="9"/>
    </row>
    <row r="7506" spans="7:7" x14ac:dyDescent="0.25">
      <c r="G7506" s="9"/>
    </row>
    <row r="7507" spans="7:7" x14ac:dyDescent="0.25">
      <c r="G7507" s="9"/>
    </row>
    <row r="7508" spans="7:7" x14ac:dyDescent="0.25">
      <c r="G7508" s="9"/>
    </row>
    <row r="7509" spans="7:7" x14ac:dyDescent="0.25">
      <c r="G7509" s="9"/>
    </row>
    <row r="7510" spans="7:7" x14ac:dyDescent="0.25">
      <c r="G7510" s="9"/>
    </row>
    <row r="7511" spans="7:7" x14ac:dyDescent="0.25">
      <c r="G7511" s="9"/>
    </row>
    <row r="7512" spans="7:7" x14ac:dyDescent="0.25">
      <c r="G7512" s="9"/>
    </row>
    <row r="7513" spans="7:7" x14ac:dyDescent="0.25">
      <c r="G7513" s="9"/>
    </row>
    <row r="7514" spans="7:7" x14ac:dyDescent="0.25">
      <c r="G7514" s="9"/>
    </row>
    <row r="7515" spans="7:7" x14ac:dyDescent="0.25">
      <c r="G7515" s="9"/>
    </row>
    <row r="7516" spans="7:7" x14ac:dyDescent="0.25">
      <c r="G7516" s="9"/>
    </row>
    <row r="7517" spans="7:7" x14ac:dyDescent="0.25">
      <c r="G7517" s="9"/>
    </row>
    <row r="7518" spans="7:7" x14ac:dyDescent="0.25">
      <c r="G7518" s="9"/>
    </row>
    <row r="7519" spans="7:7" x14ac:dyDescent="0.25">
      <c r="G7519" s="9"/>
    </row>
    <row r="7520" spans="7:7" x14ac:dyDescent="0.25">
      <c r="G7520" s="9"/>
    </row>
    <row r="7521" spans="7:7" x14ac:dyDescent="0.25">
      <c r="G7521" s="9"/>
    </row>
    <row r="7522" spans="7:7" x14ac:dyDescent="0.25">
      <c r="G7522" s="9"/>
    </row>
    <row r="7523" spans="7:7" x14ac:dyDescent="0.25">
      <c r="G7523" s="9"/>
    </row>
    <row r="7524" spans="7:7" x14ac:dyDescent="0.25">
      <c r="G7524" s="9"/>
    </row>
    <row r="7525" spans="7:7" x14ac:dyDescent="0.25">
      <c r="G7525" s="9"/>
    </row>
    <row r="7526" spans="7:7" x14ac:dyDescent="0.25">
      <c r="G7526" s="9"/>
    </row>
    <row r="7527" spans="7:7" x14ac:dyDescent="0.25">
      <c r="G7527" s="9"/>
    </row>
    <row r="7528" spans="7:7" x14ac:dyDescent="0.25">
      <c r="G7528" s="9"/>
    </row>
    <row r="7529" spans="7:7" x14ac:dyDescent="0.25">
      <c r="G7529" s="9"/>
    </row>
    <row r="7530" spans="7:7" x14ac:dyDescent="0.25">
      <c r="G7530" s="9"/>
    </row>
    <row r="7531" spans="7:7" x14ac:dyDescent="0.25">
      <c r="G7531" s="9"/>
    </row>
    <row r="7532" spans="7:7" x14ac:dyDescent="0.25">
      <c r="G7532" s="9"/>
    </row>
    <row r="7533" spans="7:7" x14ac:dyDescent="0.25">
      <c r="G7533" s="9"/>
    </row>
    <row r="7534" spans="7:7" x14ac:dyDescent="0.25">
      <c r="G7534" s="9"/>
    </row>
    <row r="7535" spans="7:7" x14ac:dyDescent="0.25">
      <c r="G7535" s="9"/>
    </row>
    <row r="7536" spans="7:7" x14ac:dyDescent="0.25">
      <c r="G7536" s="9"/>
    </row>
    <row r="7537" spans="7:7" x14ac:dyDescent="0.25">
      <c r="G7537" s="9"/>
    </row>
    <row r="7538" spans="7:7" x14ac:dyDescent="0.25">
      <c r="G7538" s="9"/>
    </row>
    <row r="7539" spans="7:7" x14ac:dyDescent="0.25">
      <c r="G7539" s="9"/>
    </row>
    <row r="7540" spans="7:7" x14ac:dyDescent="0.25">
      <c r="G7540" s="9"/>
    </row>
    <row r="7541" spans="7:7" x14ac:dyDescent="0.25">
      <c r="G7541" s="9"/>
    </row>
    <row r="7542" spans="7:7" x14ac:dyDescent="0.25">
      <c r="G7542" s="9"/>
    </row>
    <row r="7543" spans="7:7" x14ac:dyDescent="0.25">
      <c r="G7543" s="9"/>
    </row>
    <row r="7544" spans="7:7" x14ac:dyDescent="0.25">
      <c r="G7544" s="9"/>
    </row>
    <row r="7545" spans="7:7" x14ac:dyDescent="0.25">
      <c r="G7545" s="9"/>
    </row>
    <row r="7546" spans="7:7" x14ac:dyDescent="0.25">
      <c r="G7546" s="9"/>
    </row>
    <row r="7547" spans="7:7" x14ac:dyDescent="0.25">
      <c r="G7547" s="9"/>
    </row>
    <row r="7548" spans="7:7" x14ac:dyDescent="0.25">
      <c r="G7548" s="9"/>
    </row>
    <row r="7549" spans="7:7" x14ac:dyDescent="0.25">
      <c r="G7549" s="9"/>
    </row>
    <row r="7550" spans="7:7" x14ac:dyDescent="0.25">
      <c r="G7550" s="9"/>
    </row>
    <row r="7551" spans="7:7" x14ac:dyDescent="0.25">
      <c r="G7551" s="9"/>
    </row>
    <row r="7552" spans="7:7" x14ac:dyDescent="0.25">
      <c r="G7552" s="9"/>
    </row>
    <row r="7553" spans="7:7" x14ac:dyDescent="0.25">
      <c r="G7553" s="9"/>
    </row>
    <row r="7554" spans="7:7" x14ac:dyDescent="0.25">
      <c r="G7554" s="9"/>
    </row>
    <row r="7555" spans="7:7" x14ac:dyDescent="0.25">
      <c r="G7555" s="9"/>
    </row>
    <row r="7556" spans="7:7" x14ac:dyDescent="0.25">
      <c r="G7556" s="9"/>
    </row>
    <row r="7557" spans="7:7" x14ac:dyDescent="0.25">
      <c r="G7557" s="9"/>
    </row>
    <row r="7558" spans="7:7" x14ac:dyDescent="0.25">
      <c r="G7558" s="9"/>
    </row>
    <row r="7559" spans="7:7" x14ac:dyDescent="0.25">
      <c r="G7559" s="9"/>
    </row>
    <row r="7560" spans="7:7" x14ac:dyDescent="0.25">
      <c r="G7560" s="9"/>
    </row>
    <row r="7561" spans="7:7" x14ac:dyDescent="0.25">
      <c r="G7561" s="9"/>
    </row>
    <row r="7562" spans="7:7" x14ac:dyDescent="0.25">
      <c r="G7562" s="9"/>
    </row>
    <row r="7563" spans="7:7" x14ac:dyDescent="0.25">
      <c r="G7563" s="9"/>
    </row>
    <row r="7564" spans="7:7" x14ac:dyDescent="0.25">
      <c r="G7564" s="9"/>
    </row>
    <row r="7565" spans="7:7" x14ac:dyDescent="0.25">
      <c r="G7565" s="9"/>
    </row>
    <row r="7566" spans="7:7" x14ac:dyDescent="0.25">
      <c r="G7566" s="9"/>
    </row>
    <row r="7567" spans="7:7" x14ac:dyDescent="0.25">
      <c r="G7567" s="9"/>
    </row>
    <row r="7568" spans="7:7" x14ac:dyDescent="0.25">
      <c r="G7568" s="9"/>
    </row>
    <row r="7569" spans="7:7" x14ac:dyDescent="0.25">
      <c r="G7569" s="9"/>
    </row>
    <row r="7570" spans="7:7" x14ac:dyDescent="0.25">
      <c r="G7570" s="9"/>
    </row>
    <row r="7571" spans="7:7" x14ac:dyDescent="0.25">
      <c r="G7571" s="9"/>
    </row>
    <row r="7572" spans="7:7" x14ac:dyDescent="0.25">
      <c r="G7572" s="9"/>
    </row>
    <row r="7573" spans="7:7" x14ac:dyDescent="0.25">
      <c r="G7573" s="9"/>
    </row>
    <row r="7574" spans="7:7" x14ac:dyDescent="0.25">
      <c r="G7574" s="9"/>
    </row>
    <row r="7575" spans="7:7" x14ac:dyDescent="0.25">
      <c r="G7575" s="9"/>
    </row>
    <row r="7576" spans="7:7" x14ac:dyDescent="0.25">
      <c r="G7576" s="9"/>
    </row>
    <row r="7577" spans="7:7" x14ac:dyDescent="0.25">
      <c r="G7577" s="9"/>
    </row>
    <row r="7578" spans="7:7" x14ac:dyDescent="0.25">
      <c r="G7578" s="9"/>
    </row>
    <row r="7579" spans="7:7" x14ac:dyDescent="0.25">
      <c r="G7579" s="9"/>
    </row>
    <row r="7580" spans="7:7" x14ac:dyDescent="0.25">
      <c r="G7580" s="9"/>
    </row>
    <row r="7581" spans="7:7" x14ac:dyDescent="0.25">
      <c r="G7581" s="9"/>
    </row>
    <row r="7582" spans="7:7" x14ac:dyDescent="0.25">
      <c r="G7582" s="9"/>
    </row>
    <row r="7583" spans="7:7" x14ac:dyDescent="0.25">
      <c r="G7583" s="9"/>
    </row>
    <row r="7584" spans="7:7" x14ac:dyDescent="0.25">
      <c r="G7584" s="9"/>
    </row>
    <row r="7585" spans="7:7" x14ac:dyDescent="0.25">
      <c r="G7585" s="9"/>
    </row>
    <row r="7586" spans="7:7" x14ac:dyDescent="0.25">
      <c r="G7586" s="9"/>
    </row>
    <row r="7587" spans="7:7" x14ac:dyDescent="0.25">
      <c r="G7587" s="9"/>
    </row>
    <row r="7588" spans="7:7" x14ac:dyDescent="0.25">
      <c r="G7588" s="9"/>
    </row>
    <row r="7589" spans="7:7" x14ac:dyDescent="0.25">
      <c r="G7589" s="9"/>
    </row>
    <row r="7590" spans="7:7" x14ac:dyDescent="0.25">
      <c r="G7590" s="9"/>
    </row>
    <row r="7591" spans="7:7" x14ac:dyDescent="0.25">
      <c r="G7591" s="9"/>
    </row>
    <row r="7592" spans="7:7" x14ac:dyDescent="0.25">
      <c r="G7592" s="9"/>
    </row>
    <row r="7593" spans="7:7" x14ac:dyDescent="0.25">
      <c r="G7593" s="9"/>
    </row>
    <row r="7594" spans="7:7" x14ac:dyDescent="0.25">
      <c r="G7594" s="9"/>
    </row>
    <row r="7595" spans="7:7" x14ac:dyDescent="0.25">
      <c r="G7595" s="9"/>
    </row>
    <row r="7596" spans="7:7" x14ac:dyDescent="0.25">
      <c r="G7596" s="9"/>
    </row>
    <row r="7597" spans="7:7" x14ac:dyDescent="0.25">
      <c r="G7597" s="9"/>
    </row>
    <row r="7598" spans="7:7" x14ac:dyDescent="0.25">
      <c r="G7598" s="9"/>
    </row>
    <row r="7599" spans="7:7" x14ac:dyDescent="0.25">
      <c r="G7599" s="9"/>
    </row>
    <row r="7600" spans="7:7" x14ac:dyDescent="0.25">
      <c r="G7600" s="9"/>
    </row>
    <row r="7601" spans="7:7" x14ac:dyDescent="0.25">
      <c r="G7601" s="9"/>
    </row>
    <row r="7602" spans="7:7" x14ac:dyDescent="0.25">
      <c r="G7602" s="9"/>
    </row>
    <row r="7603" spans="7:7" x14ac:dyDescent="0.25">
      <c r="G7603" s="9"/>
    </row>
    <row r="7604" spans="7:7" x14ac:dyDescent="0.25">
      <c r="G7604" s="9"/>
    </row>
    <row r="7605" spans="7:7" x14ac:dyDescent="0.25">
      <c r="G7605" s="9"/>
    </row>
    <row r="7606" spans="7:7" x14ac:dyDescent="0.25">
      <c r="G7606" s="9"/>
    </row>
    <row r="7607" spans="7:7" x14ac:dyDescent="0.25">
      <c r="G7607" s="9"/>
    </row>
    <row r="7608" spans="7:7" x14ac:dyDescent="0.25">
      <c r="G7608" s="9"/>
    </row>
    <row r="7609" spans="7:7" x14ac:dyDescent="0.25">
      <c r="G7609" s="9"/>
    </row>
    <row r="7610" spans="7:7" x14ac:dyDescent="0.25">
      <c r="G7610" s="9"/>
    </row>
    <row r="7611" spans="7:7" x14ac:dyDescent="0.25">
      <c r="G7611" s="9"/>
    </row>
    <row r="7612" spans="7:7" x14ac:dyDescent="0.25">
      <c r="G7612" s="9"/>
    </row>
    <row r="7613" spans="7:7" x14ac:dyDescent="0.25">
      <c r="G7613" s="9"/>
    </row>
    <row r="7614" spans="7:7" x14ac:dyDescent="0.25">
      <c r="G7614" s="9"/>
    </row>
    <row r="7615" spans="7:7" x14ac:dyDescent="0.25">
      <c r="G7615" s="9"/>
    </row>
    <row r="7616" spans="7:7" x14ac:dyDescent="0.25">
      <c r="G7616" s="9"/>
    </row>
    <row r="7617" spans="7:7" x14ac:dyDescent="0.25">
      <c r="G7617" s="9"/>
    </row>
    <row r="7618" spans="7:7" x14ac:dyDescent="0.25">
      <c r="G7618" s="9"/>
    </row>
    <row r="7619" spans="7:7" x14ac:dyDescent="0.25">
      <c r="G7619" s="9"/>
    </row>
    <row r="7620" spans="7:7" x14ac:dyDescent="0.25">
      <c r="G7620" s="9"/>
    </row>
    <row r="7621" spans="7:7" x14ac:dyDescent="0.25">
      <c r="G7621" s="9"/>
    </row>
    <row r="7622" spans="7:7" x14ac:dyDescent="0.25">
      <c r="G7622" s="9"/>
    </row>
    <row r="7623" spans="7:7" x14ac:dyDescent="0.25">
      <c r="G7623" s="9"/>
    </row>
    <row r="7624" spans="7:7" x14ac:dyDescent="0.25">
      <c r="G7624" s="9"/>
    </row>
    <row r="7625" spans="7:7" x14ac:dyDescent="0.25">
      <c r="G7625" s="9"/>
    </row>
    <row r="7626" spans="7:7" x14ac:dyDescent="0.25">
      <c r="G7626" s="9"/>
    </row>
    <row r="7627" spans="7:7" x14ac:dyDescent="0.25">
      <c r="G7627" s="9"/>
    </row>
    <row r="7628" spans="7:7" x14ac:dyDescent="0.25">
      <c r="G7628" s="9"/>
    </row>
    <row r="7629" spans="7:7" x14ac:dyDescent="0.25">
      <c r="G7629" s="9"/>
    </row>
    <row r="7630" spans="7:7" x14ac:dyDescent="0.25">
      <c r="G7630" s="9"/>
    </row>
    <row r="7631" spans="7:7" x14ac:dyDescent="0.25">
      <c r="G7631" s="9"/>
    </row>
    <row r="7632" spans="7:7" x14ac:dyDescent="0.25">
      <c r="G7632" s="9"/>
    </row>
    <row r="7633" spans="7:7" x14ac:dyDescent="0.25">
      <c r="G7633" s="9"/>
    </row>
    <row r="7634" spans="7:7" x14ac:dyDescent="0.25">
      <c r="G7634" s="9"/>
    </row>
    <row r="7635" spans="7:7" x14ac:dyDescent="0.25">
      <c r="G7635" s="9"/>
    </row>
    <row r="7636" spans="7:7" x14ac:dyDescent="0.25">
      <c r="G7636" s="9"/>
    </row>
    <row r="7637" spans="7:7" x14ac:dyDescent="0.25">
      <c r="G7637" s="9"/>
    </row>
    <row r="7638" spans="7:7" x14ac:dyDescent="0.25">
      <c r="G7638" s="9"/>
    </row>
    <row r="7639" spans="7:7" x14ac:dyDescent="0.25">
      <c r="G7639" s="9"/>
    </row>
    <row r="7640" spans="7:7" x14ac:dyDescent="0.25">
      <c r="G7640" s="9"/>
    </row>
    <row r="7641" spans="7:7" x14ac:dyDescent="0.25">
      <c r="G7641" s="9"/>
    </row>
    <row r="7642" spans="7:7" x14ac:dyDescent="0.25">
      <c r="G7642" s="9"/>
    </row>
    <row r="7643" spans="7:7" x14ac:dyDescent="0.25">
      <c r="G7643" s="9"/>
    </row>
    <row r="7644" spans="7:7" x14ac:dyDescent="0.25">
      <c r="G7644" s="9"/>
    </row>
    <row r="7645" spans="7:7" x14ac:dyDescent="0.25">
      <c r="G7645" s="9"/>
    </row>
    <row r="7646" spans="7:7" x14ac:dyDescent="0.25">
      <c r="G7646" s="9"/>
    </row>
    <row r="7647" spans="7:7" x14ac:dyDescent="0.25">
      <c r="G7647" s="9"/>
    </row>
    <row r="7648" spans="7:7" x14ac:dyDescent="0.25">
      <c r="G7648" s="9"/>
    </row>
    <row r="7649" spans="7:7" x14ac:dyDescent="0.25">
      <c r="G7649" s="9"/>
    </row>
    <row r="7650" spans="7:7" x14ac:dyDescent="0.25">
      <c r="G7650" s="9"/>
    </row>
    <row r="7651" spans="7:7" x14ac:dyDescent="0.25">
      <c r="G7651" s="9"/>
    </row>
    <row r="7652" spans="7:7" x14ac:dyDescent="0.25">
      <c r="G7652" s="9"/>
    </row>
    <row r="7653" spans="7:7" x14ac:dyDescent="0.25">
      <c r="G7653" s="9"/>
    </row>
    <row r="7654" spans="7:7" x14ac:dyDescent="0.25">
      <c r="G7654" s="9"/>
    </row>
    <row r="7655" spans="7:7" x14ac:dyDescent="0.25">
      <c r="G7655" s="9"/>
    </row>
    <row r="7656" spans="7:7" x14ac:dyDescent="0.25">
      <c r="G7656" s="9"/>
    </row>
    <row r="7657" spans="7:7" x14ac:dyDescent="0.25">
      <c r="G7657" s="9"/>
    </row>
    <row r="7658" spans="7:7" x14ac:dyDescent="0.25">
      <c r="G7658" s="9"/>
    </row>
    <row r="7659" spans="7:7" x14ac:dyDescent="0.25">
      <c r="G7659" s="9"/>
    </row>
    <row r="7660" spans="7:7" x14ac:dyDescent="0.25">
      <c r="G7660" s="9"/>
    </row>
    <row r="7661" spans="7:7" x14ac:dyDescent="0.25">
      <c r="G7661" s="9"/>
    </row>
    <row r="7662" spans="7:7" x14ac:dyDescent="0.25">
      <c r="G7662" s="9"/>
    </row>
    <row r="7663" spans="7:7" x14ac:dyDescent="0.25">
      <c r="G7663" s="9"/>
    </row>
    <row r="7664" spans="7:7" x14ac:dyDescent="0.25">
      <c r="G7664" s="9"/>
    </row>
    <row r="7665" spans="7:7" x14ac:dyDescent="0.25">
      <c r="G7665" s="9"/>
    </row>
    <row r="7666" spans="7:7" x14ac:dyDescent="0.25">
      <c r="G7666" s="9"/>
    </row>
    <row r="7667" spans="7:7" x14ac:dyDescent="0.25">
      <c r="G7667" s="9"/>
    </row>
    <row r="7668" spans="7:7" x14ac:dyDescent="0.25">
      <c r="G7668" s="9"/>
    </row>
    <row r="7669" spans="7:7" x14ac:dyDescent="0.25">
      <c r="G7669" s="9"/>
    </row>
    <row r="7670" spans="7:7" x14ac:dyDescent="0.25">
      <c r="G7670" s="9"/>
    </row>
    <row r="7671" spans="7:7" x14ac:dyDescent="0.25">
      <c r="G7671" s="9"/>
    </row>
    <row r="7672" spans="7:7" x14ac:dyDescent="0.25">
      <c r="G7672" s="9"/>
    </row>
    <row r="7673" spans="7:7" x14ac:dyDescent="0.25">
      <c r="G7673" s="9"/>
    </row>
    <row r="7674" spans="7:7" x14ac:dyDescent="0.25">
      <c r="G7674" s="9"/>
    </row>
    <row r="7675" spans="7:7" x14ac:dyDescent="0.25">
      <c r="G7675" s="9"/>
    </row>
    <row r="7676" spans="7:7" x14ac:dyDescent="0.25">
      <c r="G7676" s="9"/>
    </row>
    <row r="7677" spans="7:7" x14ac:dyDescent="0.25">
      <c r="G7677" s="9"/>
    </row>
    <row r="7678" spans="7:7" x14ac:dyDescent="0.25">
      <c r="G7678" s="9"/>
    </row>
    <row r="7679" spans="7:7" x14ac:dyDescent="0.25">
      <c r="G7679" s="9"/>
    </row>
    <row r="7680" spans="7:7" x14ac:dyDescent="0.25">
      <c r="G7680" s="9"/>
    </row>
    <row r="7681" spans="7:7" x14ac:dyDescent="0.25">
      <c r="G7681" s="9"/>
    </row>
    <row r="7682" spans="7:7" x14ac:dyDescent="0.25">
      <c r="G7682" s="9"/>
    </row>
    <row r="7683" spans="7:7" x14ac:dyDescent="0.25">
      <c r="G7683" s="9"/>
    </row>
    <row r="7684" spans="7:7" x14ac:dyDescent="0.25">
      <c r="G7684" s="9"/>
    </row>
    <row r="7685" spans="7:7" x14ac:dyDescent="0.25">
      <c r="G7685" s="9"/>
    </row>
    <row r="7686" spans="7:7" x14ac:dyDescent="0.25">
      <c r="G7686" s="9"/>
    </row>
    <row r="7687" spans="7:7" x14ac:dyDescent="0.25">
      <c r="G7687" s="9"/>
    </row>
    <row r="7688" spans="7:7" x14ac:dyDescent="0.25">
      <c r="G7688" s="9"/>
    </row>
    <row r="7689" spans="7:7" x14ac:dyDescent="0.25">
      <c r="G7689" s="9"/>
    </row>
    <row r="7690" spans="7:7" x14ac:dyDescent="0.25">
      <c r="G7690" s="9"/>
    </row>
    <row r="7691" spans="7:7" x14ac:dyDescent="0.25">
      <c r="G7691" s="9"/>
    </row>
    <row r="7692" spans="7:7" x14ac:dyDescent="0.25">
      <c r="G7692" s="9"/>
    </row>
    <row r="7693" spans="7:7" x14ac:dyDescent="0.25">
      <c r="G7693" s="9"/>
    </row>
    <row r="7694" spans="7:7" x14ac:dyDescent="0.25">
      <c r="G7694" s="9"/>
    </row>
    <row r="7695" spans="7:7" x14ac:dyDescent="0.25">
      <c r="G7695" s="9"/>
    </row>
    <row r="7696" spans="7:7" x14ac:dyDescent="0.25">
      <c r="G7696" s="9"/>
    </row>
    <row r="7697" spans="7:7" x14ac:dyDescent="0.25">
      <c r="G7697" s="9"/>
    </row>
    <row r="7698" spans="7:7" x14ac:dyDescent="0.25">
      <c r="G7698" s="9"/>
    </row>
    <row r="7699" spans="7:7" x14ac:dyDescent="0.25">
      <c r="G7699" s="9"/>
    </row>
    <row r="7700" spans="7:7" x14ac:dyDescent="0.25">
      <c r="G7700" s="9"/>
    </row>
    <row r="7701" spans="7:7" x14ac:dyDescent="0.25">
      <c r="G7701" s="9"/>
    </row>
    <row r="7702" spans="7:7" x14ac:dyDescent="0.25">
      <c r="G7702" s="9"/>
    </row>
    <row r="7703" spans="7:7" x14ac:dyDescent="0.25">
      <c r="G7703" s="9"/>
    </row>
    <row r="7704" spans="7:7" x14ac:dyDescent="0.25">
      <c r="G7704" s="9"/>
    </row>
    <row r="7705" spans="7:7" x14ac:dyDescent="0.25">
      <c r="G7705" s="9"/>
    </row>
    <row r="7706" spans="7:7" x14ac:dyDescent="0.25">
      <c r="G7706" s="9"/>
    </row>
    <row r="7707" spans="7:7" x14ac:dyDescent="0.25">
      <c r="G7707" s="9"/>
    </row>
    <row r="7708" spans="7:7" x14ac:dyDescent="0.25">
      <c r="G7708" s="9"/>
    </row>
    <row r="7709" spans="7:7" x14ac:dyDescent="0.25">
      <c r="G7709" s="9"/>
    </row>
    <row r="7710" spans="7:7" x14ac:dyDescent="0.25">
      <c r="G7710" s="9"/>
    </row>
    <row r="7711" spans="7:7" x14ac:dyDescent="0.25">
      <c r="G7711" s="9"/>
    </row>
    <row r="7712" spans="7:7" x14ac:dyDescent="0.25">
      <c r="G7712" s="9"/>
    </row>
    <row r="7713" spans="7:7" x14ac:dyDescent="0.25">
      <c r="G7713" s="9"/>
    </row>
    <row r="7714" spans="7:7" x14ac:dyDescent="0.25">
      <c r="G7714" s="9"/>
    </row>
    <row r="7715" spans="7:7" x14ac:dyDescent="0.25">
      <c r="G7715" s="9"/>
    </row>
    <row r="7716" spans="7:7" x14ac:dyDescent="0.25">
      <c r="G7716" s="9"/>
    </row>
    <row r="7717" spans="7:7" x14ac:dyDescent="0.25">
      <c r="G7717" s="9"/>
    </row>
    <row r="7718" spans="7:7" x14ac:dyDescent="0.25">
      <c r="G7718" s="9"/>
    </row>
    <row r="7719" spans="7:7" x14ac:dyDescent="0.25">
      <c r="G7719" s="9"/>
    </row>
    <row r="7720" spans="7:7" x14ac:dyDescent="0.25">
      <c r="G7720" s="9"/>
    </row>
    <row r="7721" spans="7:7" x14ac:dyDescent="0.25">
      <c r="G7721" s="9"/>
    </row>
    <row r="7722" spans="7:7" x14ac:dyDescent="0.25">
      <c r="G7722" s="9"/>
    </row>
    <row r="7723" spans="7:7" x14ac:dyDescent="0.25">
      <c r="G7723" s="9"/>
    </row>
    <row r="7724" spans="7:7" x14ac:dyDescent="0.25">
      <c r="G7724" s="9"/>
    </row>
    <row r="7725" spans="7:7" x14ac:dyDescent="0.25">
      <c r="G7725" s="9"/>
    </row>
    <row r="7726" spans="7:7" x14ac:dyDescent="0.25">
      <c r="G7726" s="9"/>
    </row>
    <row r="7727" spans="7:7" x14ac:dyDescent="0.25">
      <c r="G7727" s="9"/>
    </row>
    <row r="7728" spans="7:7" x14ac:dyDescent="0.25">
      <c r="G7728" s="9"/>
    </row>
    <row r="7729" spans="7:7" x14ac:dyDescent="0.25">
      <c r="G7729" s="9"/>
    </row>
    <row r="7730" spans="7:7" x14ac:dyDescent="0.25">
      <c r="G7730" s="9"/>
    </row>
    <row r="7731" spans="7:7" x14ac:dyDescent="0.25">
      <c r="G7731" s="9"/>
    </row>
    <row r="7732" spans="7:7" x14ac:dyDescent="0.25">
      <c r="G7732" s="9"/>
    </row>
    <row r="7733" spans="7:7" x14ac:dyDescent="0.25">
      <c r="G7733" s="9"/>
    </row>
    <row r="7734" spans="7:7" x14ac:dyDescent="0.25">
      <c r="G7734" s="9"/>
    </row>
    <row r="7735" spans="7:7" x14ac:dyDescent="0.25">
      <c r="G7735" s="9"/>
    </row>
    <row r="7736" spans="7:7" x14ac:dyDescent="0.25">
      <c r="G7736" s="9"/>
    </row>
    <row r="7737" spans="7:7" x14ac:dyDescent="0.25">
      <c r="G7737" s="9"/>
    </row>
    <row r="7738" spans="7:7" x14ac:dyDescent="0.25">
      <c r="G7738" s="9"/>
    </row>
    <row r="7739" spans="7:7" x14ac:dyDescent="0.25">
      <c r="G7739" s="9"/>
    </row>
    <row r="7740" spans="7:7" x14ac:dyDescent="0.25">
      <c r="G7740" s="9"/>
    </row>
    <row r="7741" spans="7:7" x14ac:dyDescent="0.25">
      <c r="G7741" s="9"/>
    </row>
    <row r="7742" spans="7:7" x14ac:dyDescent="0.25">
      <c r="G7742" s="9"/>
    </row>
    <row r="7743" spans="7:7" x14ac:dyDescent="0.25">
      <c r="G7743" s="9"/>
    </row>
    <row r="7744" spans="7:7" x14ac:dyDescent="0.25">
      <c r="G7744" s="9"/>
    </row>
    <row r="7745" spans="7:7" x14ac:dyDescent="0.25">
      <c r="G7745" s="9"/>
    </row>
    <row r="7746" spans="7:7" x14ac:dyDescent="0.25">
      <c r="G7746" s="9"/>
    </row>
    <row r="7747" spans="7:7" x14ac:dyDescent="0.25">
      <c r="G7747" s="9"/>
    </row>
    <row r="7748" spans="7:7" x14ac:dyDescent="0.25">
      <c r="G7748" s="9"/>
    </row>
    <row r="7749" spans="7:7" x14ac:dyDescent="0.25">
      <c r="G7749" s="9"/>
    </row>
    <row r="7750" spans="7:7" x14ac:dyDescent="0.25">
      <c r="G7750" s="9"/>
    </row>
    <row r="7751" spans="7:7" x14ac:dyDescent="0.25">
      <c r="G7751" s="9"/>
    </row>
    <row r="7752" spans="7:7" x14ac:dyDescent="0.25">
      <c r="G7752" s="9"/>
    </row>
    <row r="7753" spans="7:7" x14ac:dyDescent="0.25">
      <c r="G7753" s="9"/>
    </row>
    <row r="7754" spans="7:7" x14ac:dyDescent="0.25">
      <c r="G7754" s="9"/>
    </row>
    <row r="7755" spans="7:7" x14ac:dyDescent="0.25">
      <c r="G7755" s="9"/>
    </row>
    <row r="7756" spans="7:7" x14ac:dyDescent="0.25">
      <c r="G7756" s="9"/>
    </row>
    <row r="7757" spans="7:7" x14ac:dyDescent="0.25">
      <c r="G7757" s="9"/>
    </row>
    <row r="7758" spans="7:7" x14ac:dyDescent="0.25">
      <c r="G7758" s="9"/>
    </row>
    <row r="7759" spans="7:7" x14ac:dyDescent="0.25">
      <c r="G7759" s="9"/>
    </row>
    <row r="7760" spans="7:7" x14ac:dyDescent="0.25">
      <c r="G7760" s="9"/>
    </row>
    <row r="7761" spans="7:7" x14ac:dyDescent="0.25">
      <c r="G7761" s="9"/>
    </row>
    <row r="7762" spans="7:7" x14ac:dyDescent="0.25">
      <c r="G7762" s="9"/>
    </row>
    <row r="7763" spans="7:7" x14ac:dyDescent="0.25">
      <c r="G7763" s="9"/>
    </row>
    <row r="7764" spans="7:7" x14ac:dyDescent="0.25">
      <c r="G7764" s="9"/>
    </row>
    <row r="7765" spans="7:7" x14ac:dyDescent="0.25">
      <c r="G7765" s="9"/>
    </row>
    <row r="7766" spans="7:7" x14ac:dyDescent="0.25">
      <c r="G7766" s="9"/>
    </row>
    <row r="7767" spans="7:7" x14ac:dyDescent="0.25">
      <c r="G7767" s="9"/>
    </row>
    <row r="7768" spans="7:7" x14ac:dyDescent="0.25">
      <c r="G7768" s="9"/>
    </row>
    <row r="7769" spans="7:7" x14ac:dyDescent="0.25">
      <c r="G7769" s="9"/>
    </row>
    <row r="7770" spans="7:7" x14ac:dyDescent="0.25">
      <c r="G7770" s="9"/>
    </row>
    <row r="7771" spans="7:7" x14ac:dyDescent="0.25">
      <c r="G7771" s="9"/>
    </row>
    <row r="7772" spans="7:7" x14ac:dyDescent="0.25">
      <c r="G7772" s="9"/>
    </row>
    <row r="7773" spans="7:7" x14ac:dyDescent="0.25">
      <c r="G7773" s="9"/>
    </row>
    <row r="7774" spans="7:7" x14ac:dyDescent="0.25">
      <c r="G7774" s="9"/>
    </row>
    <row r="7775" spans="7:7" x14ac:dyDescent="0.25">
      <c r="G7775" s="9"/>
    </row>
    <row r="7776" spans="7:7" x14ac:dyDescent="0.25">
      <c r="G7776" s="9"/>
    </row>
    <row r="7777" spans="7:7" x14ac:dyDescent="0.25">
      <c r="G7777" s="9"/>
    </row>
    <row r="7778" spans="7:7" x14ac:dyDescent="0.25">
      <c r="G7778" s="9"/>
    </row>
    <row r="7779" spans="7:7" x14ac:dyDescent="0.25">
      <c r="G7779" s="9"/>
    </row>
    <row r="7780" spans="7:7" x14ac:dyDescent="0.25">
      <c r="G7780" s="9"/>
    </row>
    <row r="7781" spans="7:7" x14ac:dyDescent="0.25">
      <c r="G7781" s="9"/>
    </row>
    <row r="7782" spans="7:7" x14ac:dyDescent="0.25">
      <c r="G7782" s="9"/>
    </row>
    <row r="7783" spans="7:7" x14ac:dyDescent="0.25">
      <c r="G7783" s="9"/>
    </row>
    <row r="7784" spans="7:7" x14ac:dyDescent="0.25">
      <c r="G7784" s="9"/>
    </row>
    <row r="7785" spans="7:7" x14ac:dyDescent="0.25">
      <c r="G7785" s="9"/>
    </row>
    <row r="7786" spans="7:7" x14ac:dyDescent="0.25">
      <c r="G7786" s="9"/>
    </row>
    <row r="7787" spans="7:7" x14ac:dyDescent="0.25">
      <c r="G7787" s="9"/>
    </row>
    <row r="7788" spans="7:7" x14ac:dyDescent="0.25">
      <c r="G7788" s="9"/>
    </row>
    <row r="7789" spans="7:7" x14ac:dyDescent="0.25">
      <c r="G7789" s="9"/>
    </row>
    <row r="7790" spans="7:7" x14ac:dyDescent="0.25">
      <c r="G7790" s="9"/>
    </row>
    <row r="7791" spans="7:7" x14ac:dyDescent="0.25">
      <c r="G7791" s="9"/>
    </row>
    <row r="7792" spans="7:7" x14ac:dyDescent="0.25">
      <c r="G7792" s="9"/>
    </row>
    <row r="7793" spans="7:7" x14ac:dyDescent="0.25">
      <c r="G7793" s="9"/>
    </row>
    <row r="7794" spans="7:7" x14ac:dyDescent="0.25">
      <c r="G7794" s="9"/>
    </row>
    <row r="7795" spans="7:7" x14ac:dyDescent="0.25">
      <c r="G7795" s="9"/>
    </row>
    <row r="7796" spans="7:7" x14ac:dyDescent="0.25">
      <c r="G7796" s="9"/>
    </row>
    <row r="7797" spans="7:7" x14ac:dyDescent="0.25">
      <c r="G7797" s="9"/>
    </row>
    <row r="7798" spans="7:7" x14ac:dyDescent="0.25">
      <c r="G7798" s="9"/>
    </row>
    <row r="7799" spans="7:7" x14ac:dyDescent="0.25">
      <c r="G7799" s="9"/>
    </row>
    <row r="7800" spans="7:7" x14ac:dyDescent="0.25">
      <c r="G7800" s="9"/>
    </row>
    <row r="7801" spans="7:7" x14ac:dyDescent="0.25">
      <c r="G7801" s="9"/>
    </row>
    <row r="7802" spans="7:7" x14ac:dyDescent="0.25">
      <c r="G7802" s="9"/>
    </row>
    <row r="7803" spans="7:7" x14ac:dyDescent="0.25">
      <c r="G7803" s="9"/>
    </row>
    <row r="7804" spans="7:7" x14ac:dyDescent="0.25">
      <c r="G7804" s="9"/>
    </row>
    <row r="7805" spans="7:7" x14ac:dyDescent="0.25">
      <c r="G7805" s="9"/>
    </row>
    <row r="7806" spans="7:7" x14ac:dyDescent="0.25">
      <c r="G7806" s="9"/>
    </row>
    <row r="7807" spans="7:7" x14ac:dyDescent="0.25">
      <c r="G7807" s="9"/>
    </row>
    <row r="7808" spans="7:7" x14ac:dyDescent="0.25">
      <c r="G7808" s="9"/>
    </row>
    <row r="7809" spans="7:7" x14ac:dyDescent="0.25">
      <c r="G7809" s="9"/>
    </row>
    <row r="7810" spans="7:7" x14ac:dyDescent="0.25">
      <c r="G7810" s="9"/>
    </row>
    <row r="7811" spans="7:7" x14ac:dyDescent="0.25">
      <c r="G7811" s="9"/>
    </row>
    <row r="7812" spans="7:7" x14ac:dyDescent="0.25">
      <c r="G7812" s="9"/>
    </row>
    <row r="7813" spans="7:7" x14ac:dyDescent="0.25">
      <c r="G7813" s="9"/>
    </row>
    <row r="7814" spans="7:7" x14ac:dyDescent="0.25">
      <c r="G7814" s="9"/>
    </row>
    <row r="7815" spans="7:7" x14ac:dyDescent="0.25">
      <c r="G7815" s="9"/>
    </row>
    <row r="7816" spans="7:7" x14ac:dyDescent="0.25">
      <c r="G7816" s="9"/>
    </row>
    <row r="7817" spans="7:7" x14ac:dyDescent="0.25">
      <c r="G7817" s="9"/>
    </row>
    <row r="7818" spans="7:7" x14ac:dyDescent="0.25">
      <c r="G7818" s="9"/>
    </row>
    <row r="7819" spans="7:7" x14ac:dyDescent="0.25">
      <c r="G7819" s="9"/>
    </row>
    <row r="7820" spans="7:7" x14ac:dyDescent="0.25">
      <c r="G7820" s="9"/>
    </row>
    <row r="7821" spans="7:7" x14ac:dyDescent="0.25">
      <c r="G7821" s="9"/>
    </row>
    <row r="7822" spans="7:7" x14ac:dyDescent="0.25">
      <c r="G7822" s="9"/>
    </row>
    <row r="7823" spans="7:7" x14ac:dyDescent="0.25">
      <c r="G7823" s="9"/>
    </row>
    <row r="7824" spans="7:7" x14ac:dyDescent="0.25">
      <c r="G7824" s="9"/>
    </row>
    <row r="7825" spans="7:7" x14ac:dyDescent="0.25">
      <c r="G7825" s="9"/>
    </row>
    <row r="7826" spans="7:7" x14ac:dyDescent="0.25">
      <c r="G7826" s="9"/>
    </row>
    <row r="7827" spans="7:7" x14ac:dyDescent="0.25">
      <c r="G7827" s="9"/>
    </row>
    <row r="7828" spans="7:7" x14ac:dyDescent="0.25">
      <c r="G7828" s="9"/>
    </row>
    <row r="7829" spans="7:7" x14ac:dyDescent="0.25">
      <c r="G7829" s="9"/>
    </row>
    <row r="7830" spans="7:7" x14ac:dyDescent="0.25">
      <c r="G7830" s="9"/>
    </row>
    <row r="7831" spans="7:7" x14ac:dyDescent="0.25">
      <c r="G7831" s="9"/>
    </row>
    <row r="7832" spans="7:7" x14ac:dyDescent="0.25">
      <c r="G7832" s="9"/>
    </row>
    <row r="7833" spans="7:7" x14ac:dyDescent="0.25">
      <c r="G7833" s="9"/>
    </row>
    <row r="7834" spans="7:7" x14ac:dyDescent="0.25">
      <c r="G7834" s="9"/>
    </row>
    <row r="7835" spans="7:7" x14ac:dyDescent="0.25">
      <c r="G7835" s="9"/>
    </row>
    <row r="7836" spans="7:7" x14ac:dyDescent="0.25">
      <c r="G7836" s="9"/>
    </row>
    <row r="7837" spans="7:7" x14ac:dyDescent="0.25">
      <c r="G7837" s="9"/>
    </row>
    <row r="7838" spans="7:7" x14ac:dyDescent="0.25">
      <c r="G7838" s="9"/>
    </row>
    <row r="7839" spans="7:7" x14ac:dyDescent="0.25">
      <c r="G7839" s="9"/>
    </row>
    <row r="7840" spans="7:7" x14ac:dyDescent="0.25">
      <c r="G7840" s="9"/>
    </row>
    <row r="7841" spans="7:7" x14ac:dyDescent="0.25">
      <c r="G7841" s="9"/>
    </row>
    <row r="7842" spans="7:7" x14ac:dyDescent="0.25">
      <c r="G7842" s="9"/>
    </row>
    <row r="7843" spans="7:7" x14ac:dyDescent="0.25">
      <c r="G7843" s="9"/>
    </row>
    <row r="7844" spans="7:7" x14ac:dyDescent="0.25">
      <c r="G7844" s="9"/>
    </row>
    <row r="7845" spans="7:7" x14ac:dyDescent="0.25">
      <c r="G7845" s="9"/>
    </row>
    <row r="7846" spans="7:7" x14ac:dyDescent="0.25">
      <c r="G7846" s="9"/>
    </row>
    <row r="7847" spans="7:7" x14ac:dyDescent="0.25">
      <c r="G7847" s="9"/>
    </row>
    <row r="7848" spans="7:7" x14ac:dyDescent="0.25">
      <c r="G7848" s="9"/>
    </row>
    <row r="7849" spans="7:7" x14ac:dyDescent="0.25">
      <c r="G7849" s="9"/>
    </row>
    <row r="7850" spans="7:7" x14ac:dyDescent="0.25">
      <c r="G7850" s="9"/>
    </row>
    <row r="7851" spans="7:7" x14ac:dyDescent="0.25">
      <c r="G7851" s="9"/>
    </row>
    <row r="7852" spans="7:7" x14ac:dyDescent="0.25">
      <c r="G7852" s="9"/>
    </row>
    <row r="7853" spans="7:7" x14ac:dyDescent="0.25">
      <c r="G7853" s="9"/>
    </row>
    <row r="7854" spans="7:7" x14ac:dyDescent="0.25">
      <c r="G7854" s="9"/>
    </row>
    <row r="7855" spans="7:7" x14ac:dyDescent="0.25">
      <c r="G7855" s="9"/>
    </row>
    <row r="7856" spans="7:7" x14ac:dyDescent="0.25">
      <c r="G7856" s="9"/>
    </row>
    <row r="7857" spans="7:7" x14ac:dyDescent="0.25">
      <c r="G7857" s="9"/>
    </row>
    <row r="7858" spans="7:7" x14ac:dyDescent="0.25">
      <c r="G7858" s="9"/>
    </row>
    <row r="7859" spans="7:7" x14ac:dyDescent="0.25">
      <c r="G7859" s="9"/>
    </row>
    <row r="7860" spans="7:7" x14ac:dyDescent="0.25">
      <c r="G7860" s="9"/>
    </row>
    <row r="7861" spans="7:7" x14ac:dyDescent="0.25">
      <c r="G7861" s="9"/>
    </row>
    <row r="7862" spans="7:7" x14ac:dyDescent="0.25">
      <c r="G7862" s="9"/>
    </row>
    <row r="7863" spans="7:7" x14ac:dyDescent="0.25">
      <c r="G7863" s="9"/>
    </row>
    <row r="7864" spans="7:7" x14ac:dyDescent="0.25">
      <c r="G7864" s="9"/>
    </row>
    <row r="7865" spans="7:7" x14ac:dyDescent="0.25">
      <c r="G7865" s="9"/>
    </row>
    <row r="7866" spans="7:7" x14ac:dyDescent="0.25">
      <c r="G7866" s="9"/>
    </row>
    <row r="7867" spans="7:7" x14ac:dyDescent="0.25">
      <c r="G7867" s="9"/>
    </row>
    <row r="7868" spans="7:7" x14ac:dyDescent="0.25">
      <c r="G7868" s="9"/>
    </row>
    <row r="7869" spans="7:7" x14ac:dyDescent="0.25">
      <c r="G7869" s="9"/>
    </row>
    <row r="7870" spans="7:7" x14ac:dyDescent="0.25">
      <c r="G7870" s="9"/>
    </row>
    <row r="7871" spans="7:7" x14ac:dyDescent="0.25">
      <c r="G7871" s="9"/>
    </row>
    <row r="7872" spans="7:7" x14ac:dyDescent="0.25">
      <c r="G7872" s="9"/>
    </row>
    <row r="7873" spans="7:7" x14ac:dyDescent="0.25">
      <c r="G7873" s="9"/>
    </row>
    <row r="7874" spans="7:7" x14ac:dyDescent="0.25">
      <c r="G7874" s="9"/>
    </row>
    <row r="7875" spans="7:7" x14ac:dyDescent="0.25">
      <c r="G7875" s="9"/>
    </row>
    <row r="7876" spans="7:7" x14ac:dyDescent="0.25">
      <c r="G7876" s="9"/>
    </row>
    <row r="7877" spans="7:7" x14ac:dyDescent="0.25">
      <c r="G7877" s="9"/>
    </row>
    <row r="7878" spans="7:7" x14ac:dyDescent="0.25">
      <c r="G7878" s="9"/>
    </row>
    <row r="7879" spans="7:7" x14ac:dyDescent="0.25">
      <c r="G7879" s="9"/>
    </row>
    <row r="7880" spans="7:7" x14ac:dyDescent="0.25">
      <c r="G7880" s="9"/>
    </row>
    <row r="7881" spans="7:7" x14ac:dyDescent="0.25">
      <c r="G7881" s="9"/>
    </row>
    <row r="7882" spans="7:7" x14ac:dyDescent="0.25">
      <c r="G7882" s="9"/>
    </row>
    <row r="7883" spans="7:7" x14ac:dyDescent="0.25">
      <c r="G7883" s="9"/>
    </row>
    <row r="7884" spans="7:7" x14ac:dyDescent="0.25">
      <c r="G7884" s="9"/>
    </row>
    <row r="7885" spans="7:7" x14ac:dyDescent="0.25">
      <c r="G7885" s="9"/>
    </row>
    <row r="7886" spans="7:7" x14ac:dyDescent="0.25">
      <c r="G7886" s="9"/>
    </row>
    <row r="7887" spans="7:7" x14ac:dyDescent="0.25">
      <c r="G7887" s="9"/>
    </row>
    <row r="7888" spans="7:7" x14ac:dyDescent="0.25">
      <c r="G7888" s="9"/>
    </row>
    <row r="7889" spans="7:7" x14ac:dyDescent="0.25">
      <c r="G7889" s="9"/>
    </row>
    <row r="7890" spans="7:7" x14ac:dyDescent="0.25">
      <c r="G7890" s="9"/>
    </row>
    <row r="7891" spans="7:7" x14ac:dyDescent="0.25">
      <c r="G7891" s="9"/>
    </row>
    <row r="7892" spans="7:7" x14ac:dyDescent="0.25">
      <c r="G7892" s="9"/>
    </row>
    <row r="7893" spans="7:7" x14ac:dyDescent="0.25">
      <c r="G7893" s="9"/>
    </row>
    <row r="7894" spans="7:7" x14ac:dyDescent="0.25">
      <c r="G7894" s="9"/>
    </row>
    <row r="7895" spans="7:7" x14ac:dyDescent="0.25">
      <c r="G7895" s="9"/>
    </row>
    <row r="7896" spans="7:7" x14ac:dyDescent="0.25">
      <c r="G7896" s="9"/>
    </row>
    <row r="7897" spans="7:7" x14ac:dyDescent="0.25">
      <c r="G7897" s="9"/>
    </row>
    <row r="7898" spans="7:7" x14ac:dyDescent="0.25">
      <c r="G7898" s="9"/>
    </row>
    <row r="7899" spans="7:7" x14ac:dyDescent="0.25">
      <c r="G7899" s="9"/>
    </row>
    <row r="7900" spans="7:7" x14ac:dyDescent="0.25">
      <c r="G7900" s="9"/>
    </row>
    <row r="7901" spans="7:7" x14ac:dyDescent="0.25">
      <c r="G7901" s="9"/>
    </row>
    <row r="7902" spans="7:7" x14ac:dyDescent="0.25">
      <c r="G7902" s="9"/>
    </row>
    <row r="7903" spans="7:7" x14ac:dyDescent="0.25">
      <c r="G7903" s="9"/>
    </row>
    <row r="7904" spans="7:7" x14ac:dyDescent="0.25">
      <c r="G7904" s="9"/>
    </row>
    <row r="7905" spans="7:7" x14ac:dyDescent="0.25">
      <c r="G7905" s="9"/>
    </row>
    <row r="7906" spans="7:7" x14ac:dyDescent="0.25">
      <c r="G7906" s="9"/>
    </row>
    <row r="7907" spans="7:7" x14ac:dyDescent="0.25">
      <c r="G7907" s="9"/>
    </row>
    <row r="7908" spans="7:7" x14ac:dyDescent="0.25">
      <c r="G7908" s="9"/>
    </row>
    <row r="7909" spans="7:7" x14ac:dyDescent="0.25">
      <c r="G7909" s="9"/>
    </row>
    <row r="7910" spans="7:7" x14ac:dyDescent="0.25">
      <c r="G7910" s="9"/>
    </row>
    <row r="7911" spans="7:7" x14ac:dyDescent="0.25">
      <c r="G7911" s="9"/>
    </row>
    <row r="7912" spans="7:7" x14ac:dyDescent="0.25">
      <c r="G7912" s="9"/>
    </row>
    <row r="7913" spans="7:7" x14ac:dyDescent="0.25">
      <c r="G7913" s="9"/>
    </row>
    <row r="7914" spans="7:7" x14ac:dyDescent="0.25">
      <c r="G7914" s="9"/>
    </row>
    <row r="7915" spans="7:7" x14ac:dyDescent="0.25">
      <c r="G7915" s="9"/>
    </row>
    <row r="7916" spans="7:7" x14ac:dyDescent="0.25">
      <c r="G7916" s="9"/>
    </row>
    <row r="7917" spans="7:7" x14ac:dyDescent="0.25">
      <c r="G7917" s="9"/>
    </row>
    <row r="7918" spans="7:7" x14ac:dyDescent="0.25">
      <c r="G7918" s="9"/>
    </row>
    <row r="7919" spans="7:7" x14ac:dyDescent="0.25">
      <c r="G7919" s="9"/>
    </row>
    <row r="7920" spans="7:7" x14ac:dyDescent="0.25">
      <c r="G7920" s="9"/>
    </row>
    <row r="7921" spans="7:7" x14ac:dyDescent="0.25">
      <c r="G7921" s="9"/>
    </row>
    <row r="7922" spans="7:7" x14ac:dyDescent="0.25">
      <c r="G7922" s="9"/>
    </row>
    <row r="7923" spans="7:7" x14ac:dyDescent="0.25">
      <c r="G7923" s="9"/>
    </row>
    <row r="7924" spans="7:7" x14ac:dyDescent="0.25">
      <c r="G7924" s="9"/>
    </row>
    <row r="7925" spans="7:7" x14ac:dyDescent="0.25">
      <c r="G7925" s="9"/>
    </row>
    <row r="7926" spans="7:7" x14ac:dyDescent="0.25">
      <c r="G7926" s="9"/>
    </row>
    <row r="7927" spans="7:7" x14ac:dyDescent="0.25">
      <c r="G7927" s="9"/>
    </row>
    <row r="7928" spans="7:7" x14ac:dyDescent="0.25">
      <c r="G7928" s="9"/>
    </row>
    <row r="7929" spans="7:7" x14ac:dyDescent="0.25">
      <c r="G7929" s="9"/>
    </row>
    <row r="7930" spans="7:7" x14ac:dyDescent="0.25">
      <c r="G7930" s="9"/>
    </row>
    <row r="7931" spans="7:7" x14ac:dyDescent="0.25">
      <c r="G7931" s="9"/>
    </row>
    <row r="7932" spans="7:7" x14ac:dyDescent="0.25">
      <c r="G7932" s="9"/>
    </row>
    <row r="7933" spans="7:7" x14ac:dyDescent="0.25">
      <c r="G7933" s="9"/>
    </row>
    <row r="7934" spans="7:7" x14ac:dyDescent="0.25">
      <c r="G7934" s="9"/>
    </row>
    <row r="7935" spans="7:7" x14ac:dyDescent="0.25">
      <c r="G7935" s="9"/>
    </row>
    <row r="7936" spans="7:7" x14ac:dyDescent="0.25">
      <c r="G7936" s="9"/>
    </row>
    <row r="7937" spans="7:7" x14ac:dyDescent="0.25">
      <c r="G7937" s="9"/>
    </row>
    <row r="7938" spans="7:7" x14ac:dyDescent="0.25">
      <c r="G7938" s="9"/>
    </row>
    <row r="7939" spans="7:7" x14ac:dyDescent="0.25">
      <c r="G7939" s="9"/>
    </row>
    <row r="7940" spans="7:7" x14ac:dyDescent="0.25">
      <c r="G7940" s="9"/>
    </row>
    <row r="7941" spans="7:7" x14ac:dyDescent="0.25">
      <c r="G7941" s="9"/>
    </row>
    <row r="7942" spans="7:7" x14ac:dyDescent="0.25">
      <c r="G7942" s="9"/>
    </row>
    <row r="7943" spans="7:7" x14ac:dyDescent="0.25">
      <c r="G7943" s="9"/>
    </row>
    <row r="7944" spans="7:7" x14ac:dyDescent="0.25">
      <c r="G7944" s="9"/>
    </row>
    <row r="7945" spans="7:7" x14ac:dyDescent="0.25">
      <c r="G7945" s="9"/>
    </row>
    <row r="7946" spans="7:7" x14ac:dyDescent="0.25">
      <c r="G7946" s="9"/>
    </row>
    <row r="7947" spans="7:7" x14ac:dyDescent="0.25">
      <c r="G7947" s="9"/>
    </row>
    <row r="7948" spans="7:7" x14ac:dyDescent="0.25">
      <c r="G7948" s="9"/>
    </row>
    <row r="7949" spans="7:7" x14ac:dyDescent="0.25">
      <c r="G7949" s="9"/>
    </row>
    <row r="7950" spans="7:7" x14ac:dyDescent="0.25">
      <c r="G7950" s="9"/>
    </row>
    <row r="7951" spans="7:7" x14ac:dyDescent="0.25">
      <c r="G7951" s="9"/>
    </row>
    <row r="7952" spans="7:7" x14ac:dyDescent="0.25">
      <c r="G7952" s="9"/>
    </row>
    <row r="7953" spans="7:7" x14ac:dyDescent="0.25">
      <c r="G7953" s="9"/>
    </row>
    <row r="7954" spans="7:7" x14ac:dyDescent="0.25">
      <c r="G7954" s="9"/>
    </row>
    <row r="7955" spans="7:7" x14ac:dyDescent="0.25">
      <c r="G7955" s="9"/>
    </row>
    <row r="7956" spans="7:7" x14ac:dyDescent="0.25">
      <c r="G7956" s="9"/>
    </row>
    <row r="7957" spans="7:7" x14ac:dyDescent="0.25">
      <c r="G7957" s="9"/>
    </row>
    <row r="7958" spans="7:7" x14ac:dyDescent="0.25">
      <c r="G7958" s="9"/>
    </row>
    <row r="7959" spans="7:7" x14ac:dyDescent="0.25">
      <c r="G7959" s="9"/>
    </row>
    <row r="7960" spans="7:7" x14ac:dyDescent="0.25">
      <c r="G7960" s="9"/>
    </row>
    <row r="7961" spans="7:7" x14ac:dyDescent="0.25">
      <c r="G7961" s="9"/>
    </row>
    <row r="7962" spans="7:7" x14ac:dyDescent="0.25">
      <c r="G7962" s="9"/>
    </row>
    <row r="7963" spans="7:7" x14ac:dyDescent="0.25">
      <c r="G7963" s="9"/>
    </row>
    <row r="7964" spans="7:7" x14ac:dyDescent="0.25">
      <c r="G7964" s="9"/>
    </row>
    <row r="7965" spans="7:7" x14ac:dyDescent="0.25">
      <c r="G7965" s="9"/>
    </row>
    <row r="7966" spans="7:7" x14ac:dyDescent="0.25">
      <c r="G7966" s="9"/>
    </row>
    <row r="7967" spans="7:7" x14ac:dyDescent="0.25">
      <c r="G7967" s="9"/>
    </row>
    <row r="7968" spans="7:7" x14ac:dyDescent="0.25">
      <c r="G7968" s="9"/>
    </row>
    <row r="7969" spans="7:7" x14ac:dyDescent="0.25">
      <c r="G7969" s="9"/>
    </row>
    <row r="7970" spans="7:7" x14ac:dyDescent="0.25">
      <c r="G7970" s="9"/>
    </row>
    <row r="7971" spans="7:7" x14ac:dyDescent="0.25">
      <c r="G7971" s="9"/>
    </row>
    <row r="7972" spans="7:7" x14ac:dyDescent="0.25">
      <c r="G7972" s="9"/>
    </row>
    <row r="7973" spans="7:7" x14ac:dyDescent="0.25">
      <c r="G7973" s="9"/>
    </row>
    <row r="7974" spans="7:7" x14ac:dyDescent="0.25">
      <c r="G7974" s="9"/>
    </row>
    <row r="7975" spans="7:7" x14ac:dyDescent="0.25">
      <c r="G7975" s="9"/>
    </row>
    <row r="7976" spans="7:7" x14ac:dyDescent="0.25">
      <c r="G7976" s="9"/>
    </row>
    <row r="7977" spans="7:7" x14ac:dyDescent="0.25">
      <c r="G7977" s="9"/>
    </row>
    <row r="7978" spans="7:7" x14ac:dyDescent="0.25">
      <c r="G7978" s="9"/>
    </row>
    <row r="7979" spans="7:7" x14ac:dyDescent="0.25">
      <c r="G7979" s="9"/>
    </row>
    <row r="7980" spans="7:7" x14ac:dyDescent="0.25">
      <c r="G7980" s="9"/>
    </row>
    <row r="7981" spans="7:7" x14ac:dyDescent="0.25">
      <c r="G7981" s="9"/>
    </row>
    <row r="7982" spans="7:7" x14ac:dyDescent="0.25">
      <c r="G7982" s="9"/>
    </row>
    <row r="7983" spans="7:7" x14ac:dyDescent="0.25">
      <c r="G7983" s="9"/>
    </row>
    <row r="7984" spans="7:7" x14ac:dyDescent="0.25">
      <c r="G7984" s="9"/>
    </row>
    <row r="7985" spans="7:7" x14ac:dyDescent="0.25">
      <c r="G7985" s="9"/>
    </row>
    <row r="7986" spans="7:7" x14ac:dyDescent="0.25">
      <c r="G7986" s="9"/>
    </row>
    <row r="7987" spans="7:7" x14ac:dyDescent="0.25">
      <c r="G7987" s="9"/>
    </row>
    <row r="7988" spans="7:7" x14ac:dyDescent="0.25">
      <c r="G7988" s="9"/>
    </row>
    <row r="7989" spans="7:7" x14ac:dyDescent="0.25">
      <c r="G7989" s="9"/>
    </row>
    <row r="7990" spans="7:7" x14ac:dyDescent="0.25">
      <c r="G7990" s="9"/>
    </row>
    <row r="7991" spans="7:7" x14ac:dyDescent="0.25">
      <c r="G7991" s="9"/>
    </row>
    <row r="7992" spans="7:7" x14ac:dyDescent="0.25">
      <c r="G7992" s="9"/>
    </row>
    <row r="7993" spans="7:7" x14ac:dyDescent="0.25">
      <c r="G7993" s="9"/>
    </row>
    <row r="7994" spans="7:7" x14ac:dyDescent="0.25">
      <c r="G7994" s="9"/>
    </row>
    <row r="7995" spans="7:7" x14ac:dyDescent="0.25">
      <c r="G7995" s="9"/>
    </row>
    <row r="7996" spans="7:7" x14ac:dyDescent="0.25">
      <c r="G7996" s="9"/>
    </row>
    <row r="7997" spans="7:7" x14ac:dyDescent="0.25">
      <c r="G7997" s="9"/>
    </row>
    <row r="7998" spans="7:7" x14ac:dyDescent="0.25">
      <c r="G7998" s="9"/>
    </row>
    <row r="7999" spans="7:7" x14ac:dyDescent="0.25">
      <c r="G7999" s="9"/>
    </row>
    <row r="8000" spans="7:7" x14ac:dyDescent="0.25">
      <c r="G8000" s="9"/>
    </row>
    <row r="8001" spans="7:7" x14ac:dyDescent="0.25">
      <c r="G8001" s="9"/>
    </row>
    <row r="8002" spans="7:7" x14ac:dyDescent="0.25">
      <c r="G8002" s="9"/>
    </row>
    <row r="8003" spans="7:7" x14ac:dyDescent="0.25">
      <c r="G8003" s="9"/>
    </row>
    <row r="8004" spans="7:7" x14ac:dyDescent="0.25">
      <c r="G8004" s="9"/>
    </row>
    <row r="8005" spans="7:7" x14ac:dyDescent="0.25">
      <c r="G8005" s="9"/>
    </row>
    <row r="8006" spans="7:7" x14ac:dyDescent="0.25">
      <c r="G8006" s="9"/>
    </row>
    <row r="8007" spans="7:7" x14ac:dyDescent="0.25">
      <c r="G8007" s="9"/>
    </row>
    <row r="8008" spans="7:7" x14ac:dyDescent="0.25">
      <c r="G8008" s="9"/>
    </row>
    <row r="8009" spans="7:7" x14ac:dyDescent="0.25">
      <c r="G8009" s="9"/>
    </row>
    <row r="8010" spans="7:7" x14ac:dyDescent="0.25">
      <c r="G8010" s="9"/>
    </row>
    <row r="8011" spans="7:7" x14ac:dyDescent="0.25">
      <c r="G8011" s="9"/>
    </row>
    <row r="8012" spans="7:7" x14ac:dyDescent="0.25">
      <c r="G8012" s="9"/>
    </row>
    <row r="8013" spans="7:7" x14ac:dyDescent="0.25">
      <c r="G8013" s="9"/>
    </row>
    <row r="8014" spans="7:7" x14ac:dyDescent="0.25">
      <c r="G8014" s="9"/>
    </row>
    <row r="8015" spans="7:7" x14ac:dyDescent="0.25">
      <c r="G8015" s="9"/>
    </row>
    <row r="8016" spans="7:7" x14ac:dyDescent="0.25">
      <c r="G8016" s="9"/>
    </row>
    <row r="8017" spans="7:7" x14ac:dyDescent="0.25">
      <c r="G8017" s="9"/>
    </row>
    <row r="8018" spans="7:7" x14ac:dyDescent="0.25">
      <c r="G8018" s="9"/>
    </row>
    <row r="8019" spans="7:7" x14ac:dyDescent="0.25">
      <c r="G8019" s="9"/>
    </row>
    <row r="8020" spans="7:7" x14ac:dyDescent="0.25">
      <c r="G8020" s="9"/>
    </row>
    <row r="8021" spans="7:7" x14ac:dyDescent="0.25">
      <c r="G8021" s="9"/>
    </row>
    <row r="8022" spans="7:7" x14ac:dyDescent="0.25">
      <c r="G8022" s="9"/>
    </row>
    <row r="8023" spans="7:7" x14ac:dyDescent="0.25">
      <c r="G8023" s="9"/>
    </row>
    <row r="8024" spans="7:7" x14ac:dyDescent="0.25">
      <c r="G8024" s="9"/>
    </row>
    <row r="8025" spans="7:7" x14ac:dyDescent="0.25">
      <c r="G8025" s="9"/>
    </row>
    <row r="8026" spans="7:7" x14ac:dyDescent="0.25">
      <c r="G8026" s="9"/>
    </row>
    <row r="8027" spans="7:7" x14ac:dyDescent="0.25">
      <c r="G8027" s="9"/>
    </row>
    <row r="8028" spans="7:7" x14ac:dyDescent="0.25">
      <c r="G8028" s="9"/>
    </row>
    <row r="8029" spans="7:7" x14ac:dyDescent="0.25">
      <c r="G8029" s="9"/>
    </row>
    <row r="8030" spans="7:7" x14ac:dyDescent="0.25">
      <c r="G8030" s="9"/>
    </row>
    <row r="8031" spans="7:7" x14ac:dyDescent="0.25">
      <c r="G8031" s="9"/>
    </row>
    <row r="8032" spans="7:7" x14ac:dyDescent="0.25">
      <c r="G8032" s="9"/>
    </row>
    <row r="8033" spans="7:7" x14ac:dyDescent="0.25">
      <c r="G8033" s="9"/>
    </row>
    <row r="8034" spans="7:7" x14ac:dyDescent="0.25">
      <c r="G8034" s="9"/>
    </row>
    <row r="8035" spans="7:7" x14ac:dyDescent="0.25">
      <c r="G8035" s="9"/>
    </row>
    <row r="8036" spans="7:7" x14ac:dyDescent="0.25">
      <c r="G8036" s="9"/>
    </row>
    <row r="8037" spans="7:7" x14ac:dyDescent="0.25">
      <c r="G8037" s="9"/>
    </row>
    <row r="8038" spans="7:7" x14ac:dyDescent="0.25">
      <c r="G8038" s="9"/>
    </row>
    <row r="8039" spans="7:7" x14ac:dyDescent="0.25">
      <c r="G8039" s="9"/>
    </row>
    <row r="8040" spans="7:7" x14ac:dyDescent="0.25">
      <c r="G8040" s="9"/>
    </row>
    <row r="8041" spans="7:7" x14ac:dyDescent="0.25">
      <c r="G8041" s="9"/>
    </row>
    <row r="8042" spans="7:7" x14ac:dyDescent="0.25">
      <c r="G8042" s="9"/>
    </row>
    <row r="8043" spans="7:7" x14ac:dyDescent="0.25">
      <c r="G8043" s="9"/>
    </row>
    <row r="8044" spans="7:7" x14ac:dyDescent="0.25">
      <c r="G8044" s="9"/>
    </row>
    <row r="8045" spans="7:7" x14ac:dyDescent="0.25">
      <c r="G8045" s="9"/>
    </row>
    <row r="8046" spans="7:7" x14ac:dyDescent="0.25">
      <c r="G8046" s="9"/>
    </row>
    <row r="8047" spans="7:7" x14ac:dyDescent="0.25">
      <c r="G8047" s="9"/>
    </row>
    <row r="8048" spans="7:7" x14ac:dyDescent="0.25">
      <c r="G8048" s="9"/>
    </row>
    <row r="8049" spans="7:7" x14ac:dyDescent="0.25">
      <c r="G8049" s="9"/>
    </row>
    <row r="8050" spans="7:7" x14ac:dyDescent="0.25">
      <c r="G8050" s="9"/>
    </row>
    <row r="8051" spans="7:7" x14ac:dyDescent="0.25">
      <c r="G8051" s="9"/>
    </row>
    <row r="8052" spans="7:7" x14ac:dyDescent="0.25">
      <c r="G8052" s="9"/>
    </row>
    <row r="8053" spans="7:7" x14ac:dyDescent="0.25">
      <c r="G8053" s="9"/>
    </row>
    <row r="8054" spans="7:7" x14ac:dyDescent="0.25">
      <c r="G8054" s="9"/>
    </row>
    <row r="8055" spans="7:7" x14ac:dyDescent="0.25">
      <c r="G8055" s="9"/>
    </row>
    <row r="8056" spans="7:7" x14ac:dyDescent="0.25">
      <c r="G8056" s="9"/>
    </row>
    <row r="8057" spans="7:7" x14ac:dyDescent="0.25">
      <c r="G8057" s="9"/>
    </row>
    <row r="8058" spans="7:7" x14ac:dyDescent="0.25">
      <c r="G8058" s="9"/>
    </row>
    <row r="8059" spans="7:7" x14ac:dyDescent="0.25">
      <c r="G8059" s="9"/>
    </row>
    <row r="8060" spans="7:7" x14ac:dyDescent="0.25">
      <c r="G8060" s="9"/>
    </row>
    <row r="8061" spans="7:7" x14ac:dyDescent="0.25">
      <c r="G8061" s="9"/>
    </row>
    <row r="8062" spans="7:7" x14ac:dyDescent="0.25">
      <c r="G8062" s="9"/>
    </row>
    <row r="8063" spans="7:7" x14ac:dyDescent="0.25">
      <c r="G8063" s="9"/>
    </row>
    <row r="8064" spans="7:7" x14ac:dyDescent="0.25">
      <c r="G8064" s="9"/>
    </row>
    <row r="8065" spans="7:7" x14ac:dyDescent="0.25">
      <c r="G8065" s="9"/>
    </row>
    <row r="8066" spans="7:7" x14ac:dyDescent="0.25">
      <c r="G8066" s="9"/>
    </row>
    <row r="8067" spans="7:7" x14ac:dyDescent="0.25">
      <c r="G8067" s="9"/>
    </row>
    <row r="8068" spans="7:7" x14ac:dyDescent="0.25">
      <c r="G8068" s="9"/>
    </row>
    <row r="8069" spans="7:7" x14ac:dyDescent="0.25">
      <c r="G8069" s="9"/>
    </row>
    <row r="8070" spans="7:7" x14ac:dyDescent="0.25">
      <c r="G8070" s="9"/>
    </row>
    <row r="8071" spans="7:7" x14ac:dyDescent="0.25">
      <c r="G8071" s="9"/>
    </row>
    <row r="8072" spans="7:7" x14ac:dyDescent="0.25">
      <c r="G8072" s="9"/>
    </row>
    <row r="8073" spans="7:7" x14ac:dyDescent="0.25">
      <c r="G8073" s="9"/>
    </row>
    <row r="8074" spans="7:7" x14ac:dyDescent="0.25">
      <c r="G8074" s="9"/>
    </row>
    <row r="8075" spans="7:7" x14ac:dyDescent="0.25">
      <c r="G8075" s="9"/>
    </row>
    <row r="8076" spans="7:7" x14ac:dyDescent="0.25">
      <c r="G8076" s="9"/>
    </row>
    <row r="8077" spans="7:7" x14ac:dyDescent="0.25">
      <c r="G8077" s="9"/>
    </row>
    <row r="8078" spans="7:7" x14ac:dyDescent="0.25">
      <c r="G8078" s="9"/>
    </row>
    <row r="8079" spans="7:7" x14ac:dyDescent="0.25">
      <c r="G8079" s="9"/>
    </row>
    <row r="8080" spans="7:7" x14ac:dyDescent="0.25">
      <c r="G8080" s="9"/>
    </row>
    <row r="8081" spans="7:7" x14ac:dyDescent="0.25">
      <c r="G8081" s="9"/>
    </row>
    <row r="8082" spans="7:7" x14ac:dyDescent="0.25">
      <c r="G8082" s="9"/>
    </row>
    <row r="8083" spans="7:7" x14ac:dyDescent="0.25">
      <c r="G8083" s="9"/>
    </row>
    <row r="8084" spans="7:7" x14ac:dyDescent="0.25">
      <c r="G8084" s="9"/>
    </row>
    <row r="8085" spans="7:7" x14ac:dyDescent="0.25">
      <c r="G8085" s="9"/>
    </row>
    <row r="8086" spans="7:7" x14ac:dyDescent="0.25">
      <c r="G8086" s="9"/>
    </row>
    <row r="8087" spans="7:7" x14ac:dyDescent="0.25">
      <c r="G8087" s="9"/>
    </row>
    <row r="8088" spans="7:7" x14ac:dyDescent="0.25">
      <c r="G8088" s="9"/>
    </row>
    <row r="8089" spans="7:7" x14ac:dyDescent="0.25">
      <c r="G8089" s="9"/>
    </row>
    <row r="8090" spans="7:7" x14ac:dyDescent="0.25">
      <c r="G8090" s="9"/>
    </row>
    <row r="8091" spans="7:7" x14ac:dyDescent="0.25">
      <c r="G8091" s="9"/>
    </row>
    <row r="8092" spans="7:7" x14ac:dyDescent="0.25">
      <c r="G8092" s="9"/>
    </row>
    <row r="8093" spans="7:7" x14ac:dyDescent="0.25">
      <c r="G8093" s="9"/>
    </row>
    <row r="8094" spans="7:7" x14ac:dyDescent="0.25">
      <c r="G8094" s="9"/>
    </row>
    <row r="8095" spans="7:7" x14ac:dyDescent="0.25">
      <c r="G8095" s="9"/>
    </row>
    <row r="8096" spans="7:7" x14ac:dyDescent="0.25">
      <c r="G8096" s="9"/>
    </row>
    <row r="8097" spans="7:7" x14ac:dyDescent="0.25">
      <c r="G8097" s="9"/>
    </row>
    <row r="8098" spans="7:7" x14ac:dyDescent="0.25">
      <c r="G8098" s="9"/>
    </row>
    <row r="8099" spans="7:7" x14ac:dyDescent="0.25">
      <c r="G8099" s="9"/>
    </row>
    <row r="8100" spans="7:7" x14ac:dyDescent="0.25">
      <c r="G8100" s="9"/>
    </row>
    <row r="8101" spans="7:7" x14ac:dyDescent="0.25">
      <c r="G8101" s="9"/>
    </row>
    <row r="8102" spans="7:7" x14ac:dyDescent="0.25">
      <c r="G8102" s="9"/>
    </row>
    <row r="8103" spans="7:7" x14ac:dyDescent="0.25">
      <c r="G8103" s="9"/>
    </row>
    <row r="8104" spans="7:7" x14ac:dyDescent="0.25">
      <c r="G8104" s="9"/>
    </row>
    <row r="8105" spans="7:7" x14ac:dyDescent="0.25">
      <c r="G8105" s="9"/>
    </row>
    <row r="8106" spans="7:7" x14ac:dyDescent="0.25">
      <c r="G8106" s="9"/>
    </row>
    <row r="8107" spans="7:7" x14ac:dyDescent="0.25">
      <c r="G8107" s="9"/>
    </row>
    <row r="8108" spans="7:7" x14ac:dyDescent="0.25">
      <c r="G8108" s="9"/>
    </row>
    <row r="8109" spans="7:7" x14ac:dyDescent="0.25">
      <c r="G8109" s="9"/>
    </row>
    <row r="8110" spans="7:7" x14ac:dyDescent="0.25">
      <c r="G8110" s="9"/>
    </row>
    <row r="8111" spans="7:7" x14ac:dyDescent="0.25">
      <c r="G8111" s="9"/>
    </row>
    <row r="8112" spans="7:7" x14ac:dyDescent="0.25">
      <c r="G8112" s="9"/>
    </row>
    <row r="8113" spans="7:7" x14ac:dyDescent="0.25">
      <c r="G8113" s="9"/>
    </row>
    <row r="8114" spans="7:7" x14ac:dyDescent="0.25">
      <c r="G8114" s="9"/>
    </row>
    <row r="8115" spans="7:7" x14ac:dyDescent="0.25">
      <c r="G8115" s="9"/>
    </row>
    <row r="8116" spans="7:7" x14ac:dyDescent="0.25">
      <c r="G8116" s="9"/>
    </row>
    <row r="8117" spans="7:7" x14ac:dyDescent="0.25">
      <c r="G8117" s="9"/>
    </row>
    <row r="8118" spans="7:7" x14ac:dyDescent="0.25">
      <c r="G8118" s="9"/>
    </row>
    <row r="8119" spans="7:7" x14ac:dyDescent="0.25">
      <c r="G8119" s="9"/>
    </row>
    <row r="8120" spans="7:7" x14ac:dyDescent="0.25">
      <c r="G8120" s="9"/>
    </row>
    <row r="8121" spans="7:7" x14ac:dyDescent="0.25">
      <c r="G8121" s="9"/>
    </row>
    <row r="8122" spans="7:7" x14ac:dyDescent="0.25">
      <c r="G8122" s="9"/>
    </row>
    <row r="8123" spans="7:7" x14ac:dyDescent="0.25">
      <c r="G8123" s="9"/>
    </row>
    <row r="8124" spans="7:7" x14ac:dyDescent="0.25">
      <c r="G8124" s="9"/>
    </row>
    <row r="8125" spans="7:7" x14ac:dyDescent="0.25">
      <c r="G8125" s="9"/>
    </row>
    <row r="8126" spans="7:7" x14ac:dyDescent="0.25">
      <c r="G8126" s="9"/>
    </row>
    <row r="8127" spans="7:7" x14ac:dyDescent="0.25">
      <c r="G8127" s="9"/>
    </row>
    <row r="8128" spans="7:7" x14ac:dyDescent="0.25">
      <c r="G8128" s="9"/>
    </row>
    <row r="8129" spans="7:7" x14ac:dyDescent="0.25">
      <c r="G8129" s="9"/>
    </row>
    <row r="8130" spans="7:7" x14ac:dyDescent="0.25">
      <c r="G8130" s="9"/>
    </row>
    <row r="8131" spans="7:7" x14ac:dyDescent="0.25">
      <c r="G8131" s="9"/>
    </row>
    <row r="8132" spans="7:7" x14ac:dyDescent="0.25">
      <c r="G8132" s="9"/>
    </row>
    <row r="8133" spans="7:7" x14ac:dyDescent="0.25">
      <c r="G8133" s="9"/>
    </row>
    <row r="8134" spans="7:7" x14ac:dyDescent="0.25">
      <c r="G8134" s="9"/>
    </row>
    <row r="8135" spans="7:7" x14ac:dyDescent="0.25">
      <c r="G8135" s="9"/>
    </row>
    <row r="8136" spans="7:7" x14ac:dyDescent="0.25">
      <c r="G8136" s="9"/>
    </row>
    <row r="8137" spans="7:7" x14ac:dyDescent="0.25">
      <c r="G8137" s="9"/>
    </row>
    <row r="8138" spans="7:7" x14ac:dyDescent="0.25">
      <c r="G8138" s="9"/>
    </row>
    <row r="8139" spans="7:7" x14ac:dyDescent="0.25">
      <c r="G8139" s="9"/>
    </row>
    <row r="8140" spans="7:7" x14ac:dyDescent="0.25">
      <c r="G8140" s="9"/>
    </row>
    <row r="8141" spans="7:7" x14ac:dyDescent="0.25">
      <c r="G8141" s="9"/>
    </row>
    <row r="8142" spans="7:7" x14ac:dyDescent="0.25">
      <c r="G8142" s="9"/>
    </row>
    <row r="8143" spans="7:7" x14ac:dyDescent="0.25">
      <c r="G8143" s="9"/>
    </row>
    <row r="8144" spans="7:7" x14ac:dyDescent="0.25">
      <c r="G8144" s="9"/>
    </row>
    <row r="8145" spans="7:7" x14ac:dyDescent="0.25">
      <c r="G8145" s="9"/>
    </row>
    <row r="8146" spans="7:7" x14ac:dyDescent="0.25">
      <c r="G8146" s="9"/>
    </row>
    <row r="8147" spans="7:7" x14ac:dyDescent="0.25">
      <c r="G8147" s="9"/>
    </row>
    <row r="8148" spans="7:7" x14ac:dyDescent="0.25">
      <c r="G8148" s="9"/>
    </row>
    <row r="8149" spans="7:7" x14ac:dyDescent="0.25">
      <c r="G8149" s="9"/>
    </row>
    <row r="8150" spans="7:7" x14ac:dyDescent="0.25">
      <c r="G8150" s="9"/>
    </row>
    <row r="8151" spans="7:7" x14ac:dyDescent="0.25">
      <c r="G8151" s="9"/>
    </row>
    <row r="8152" spans="7:7" x14ac:dyDescent="0.25">
      <c r="G8152" s="9"/>
    </row>
    <row r="8153" spans="7:7" x14ac:dyDescent="0.25">
      <c r="G8153" s="9"/>
    </row>
    <row r="8154" spans="7:7" x14ac:dyDescent="0.25">
      <c r="G8154" s="9"/>
    </row>
    <row r="8155" spans="7:7" x14ac:dyDescent="0.25">
      <c r="G8155" s="9"/>
    </row>
    <row r="8156" spans="7:7" x14ac:dyDescent="0.25">
      <c r="G8156" s="9"/>
    </row>
    <row r="8157" spans="7:7" x14ac:dyDescent="0.25">
      <c r="G8157" s="9"/>
    </row>
    <row r="8158" spans="7:7" x14ac:dyDescent="0.25">
      <c r="G8158" s="9"/>
    </row>
    <row r="8159" spans="7:7" x14ac:dyDescent="0.25">
      <c r="G8159" s="9"/>
    </row>
    <row r="8160" spans="7:7" x14ac:dyDescent="0.25">
      <c r="G8160" s="9"/>
    </row>
    <row r="8161" spans="7:7" x14ac:dyDescent="0.25">
      <c r="G8161" s="9"/>
    </row>
    <row r="8162" spans="7:7" x14ac:dyDescent="0.25">
      <c r="G8162" s="9"/>
    </row>
    <row r="8163" spans="7:7" x14ac:dyDescent="0.25">
      <c r="G8163" s="9"/>
    </row>
    <row r="8164" spans="7:7" x14ac:dyDescent="0.25">
      <c r="G8164" s="9"/>
    </row>
    <row r="8165" spans="7:7" x14ac:dyDescent="0.25">
      <c r="G8165" s="9"/>
    </row>
    <row r="8166" spans="7:7" x14ac:dyDescent="0.25">
      <c r="G8166" s="9"/>
    </row>
    <row r="8167" spans="7:7" x14ac:dyDescent="0.25">
      <c r="G8167" s="9"/>
    </row>
    <row r="8168" spans="7:7" x14ac:dyDescent="0.25">
      <c r="G8168" s="9"/>
    </row>
    <row r="8169" spans="7:7" x14ac:dyDescent="0.25">
      <c r="G8169" s="9"/>
    </row>
    <row r="8170" spans="7:7" x14ac:dyDescent="0.25">
      <c r="G8170" s="9"/>
    </row>
    <row r="8171" spans="7:7" x14ac:dyDescent="0.25">
      <c r="G8171" s="9"/>
    </row>
    <row r="8172" spans="7:7" x14ac:dyDescent="0.25">
      <c r="G8172" s="9"/>
    </row>
    <row r="8173" spans="7:7" x14ac:dyDescent="0.25">
      <c r="G8173" s="9"/>
    </row>
    <row r="8174" spans="7:7" x14ac:dyDescent="0.25">
      <c r="G8174" s="9"/>
    </row>
    <row r="8175" spans="7:7" x14ac:dyDescent="0.25">
      <c r="G8175" s="9"/>
    </row>
    <row r="8176" spans="7:7" x14ac:dyDescent="0.25">
      <c r="G8176" s="9"/>
    </row>
    <row r="8177" spans="7:7" x14ac:dyDescent="0.25">
      <c r="G8177" s="9"/>
    </row>
    <row r="8178" spans="7:7" x14ac:dyDescent="0.25">
      <c r="G8178" s="9"/>
    </row>
    <row r="8179" spans="7:7" x14ac:dyDescent="0.25">
      <c r="G8179" s="9"/>
    </row>
    <row r="8180" spans="7:7" x14ac:dyDescent="0.25">
      <c r="G8180" s="9"/>
    </row>
    <row r="8181" spans="7:7" x14ac:dyDescent="0.25">
      <c r="G8181" s="9"/>
    </row>
    <row r="8182" spans="7:7" x14ac:dyDescent="0.25">
      <c r="G8182" s="9"/>
    </row>
    <row r="8183" spans="7:7" x14ac:dyDescent="0.25">
      <c r="G8183" s="9"/>
    </row>
    <row r="8184" spans="7:7" x14ac:dyDescent="0.25">
      <c r="G8184" s="9"/>
    </row>
    <row r="8185" spans="7:7" x14ac:dyDescent="0.25">
      <c r="G8185" s="9"/>
    </row>
    <row r="8186" spans="7:7" x14ac:dyDescent="0.25">
      <c r="G8186" s="9"/>
    </row>
    <row r="8187" spans="7:7" x14ac:dyDescent="0.25">
      <c r="G8187" s="9"/>
    </row>
    <row r="8188" spans="7:7" x14ac:dyDescent="0.25">
      <c r="G8188" s="9"/>
    </row>
    <row r="8189" spans="7:7" x14ac:dyDescent="0.25">
      <c r="G8189" s="9"/>
    </row>
    <row r="8190" spans="7:7" x14ac:dyDescent="0.25">
      <c r="G8190" s="9"/>
    </row>
    <row r="8191" spans="7:7" x14ac:dyDescent="0.25">
      <c r="G8191" s="9"/>
    </row>
    <row r="8192" spans="7:7" x14ac:dyDescent="0.25">
      <c r="G8192" s="9"/>
    </row>
    <row r="8193" spans="7:7" x14ac:dyDescent="0.25">
      <c r="G8193" s="9"/>
    </row>
    <row r="8194" spans="7:7" x14ac:dyDescent="0.25">
      <c r="G8194" s="9"/>
    </row>
    <row r="8195" spans="7:7" x14ac:dyDescent="0.25">
      <c r="G8195" s="9"/>
    </row>
    <row r="8196" spans="7:7" x14ac:dyDescent="0.25">
      <c r="G8196" s="9"/>
    </row>
    <row r="8197" spans="7:7" x14ac:dyDescent="0.25">
      <c r="G8197" s="9"/>
    </row>
    <row r="8198" spans="7:7" x14ac:dyDescent="0.25">
      <c r="G8198" s="9"/>
    </row>
    <row r="8199" spans="7:7" x14ac:dyDescent="0.25">
      <c r="G8199" s="9"/>
    </row>
    <row r="8200" spans="7:7" x14ac:dyDescent="0.25">
      <c r="G8200" s="9"/>
    </row>
    <row r="8201" spans="7:7" x14ac:dyDescent="0.25">
      <c r="G8201" s="9"/>
    </row>
    <row r="8202" spans="7:7" x14ac:dyDescent="0.25">
      <c r="G8202" s="9"/>
    </row>
    <row r="8203" spans="7:7" x14ac:dyDescent="0.25">
      <c r="G8203" s="9"/>
    </row>
    <row r="8204" spans="7:7" x14ac:dyDescent="0.25">
      <c r="G8204" s="9"/>
    </row>
    <row r="8205" spans="7:7" x14ac:dyDescent="0.25">
      <c r="G8205" s="9"/>
    </row>
    <row r="8206" spans="7:7" x14ac:dyDescent="0.25">
      <c r="G8206" s="9"/>
    </row>
    <row r="8207" spans="7:7" x14ac:dyDescent="0.25">
      <c r="G8207" s="9"/>
    </row>
    <row r="8208" spans="7:7" x14ac:dyDescent="0.25">
      <c r="G8208" s="9"/>
    </row>
    <row r="8209" spans="7:7" x14ac:dyDescent="0.25">
      <c r="G8209" s="9"/>
    </row>
    <row r="8210" spans="7:7" x14ac:dyDescent="0.25">
      <c r="G8210" s="9"/>
    </row>
    <row r="8211" spans="7:7" x14ac:dyDescent="0.25">
      <c r="G8211" s="9"/>
    </row>
    <row r="8212" spans="7:7" x14ac:dyDescent="0.25">
      <c r="G8212" s="9"/>
    </row>
    <row r="8213" spans="7:7" x14ac:dyDescent="0.25">
      <c r="G8213" s="9"/>
    </row>
    <row r="8214" spans="7:7" x14ac:dyDescent="0.25">
      <c r="G8214" s="9"/>
    </row>
    <row r="8215" spans="7:7" x14ac:dyDescent="0.25">
      <c r="G8215" s="9"/>
    </row>
    <row r="8216" spans="7:7" x14ac:dyDescent="0.25">
      <c r="G8216" s="9"/>
    </row>
    <row r="8217" spans="7:7" x14ac:dyDescent="0.25">
      <c r="G8217" s="9"/>
    </row>
    <row r="8218" spans="7:7" x14ac:dyDescent="0.25">
      <c r="G8218" s="9"/>
    </row>
    <row r="8219" spans="7:7" x14ac:dyDescent="0.25">
      <c r="G8219" s="9"/>
    </row>
    <row r="8220" spans="7:7" x14ac:dyDescent="0.25">
      <c r="G8220" s="9"/>
    </row>
    <row r="8221" spans="7:7" x14ac:dyDescent="0.25">
      <c r="G8221" s="9"/>
    </row>
    <row r="8222" spans="7:7" x14ac:dyDescent="0.25">
      <c r="G8222" s="9"/>
    </row>
    <row r="8223" spans="7:7" x14ac:dyDescent="0.25">
      <c r="G8223" s="9"/>
    </row>
    <row r="8224" spans="7:7" x14ac:dyDescent="0.25">
      <c r="G8224" s="9"/>
    </row>
    <row r="8225" spans="7:7" x14ac:dyDescent="0.25">
      <c r="G8225" s="9"/>
    </row>
    <row r="8226" spans="7:7" x14ac:dyDescent="0.25">
      <c r="G8226" s="9"/>
    </row>
    <row r="8227" spans="7:7" x14ac:dyDescent="0.25">
      <c r="G8227" s="9"/>
    </row>
    <row r="8228" spans="7:7" x14ac:dyDescent="0.25">
      <c r="G8228" s="9"/>
    </row>
    <row r="8229" spans="7:7" x14ac:dyDescent="0.25">
      <c r="G8229" s="9"/>
    </row>
    <row r="8230" spans="7:7" x14ac:dyDescent="0.25">
      <c r="G8230" s="9"/>
    </row>
    <row r="8231" spans="7:7" x14ac:dyDescent="0.25">
      <c r="G8231" s="9"/>
    </row>
    <row r="8232" spans="7:7" x14ac:dyDescent="0.25">
      <c r="G8232" s="9"/>
    </row>
    <row r="8233" spans="7:7" x14ac:dyDescent="0.25">
      <c r="G8233" s="9"/>
    </row>
    <row r="8234" spans="7:7" x14ac:dyDescent="0.25">
      <c r="G8234" s="9"/>
    </row>
    <row r="8235" spans="7:7" x14ac:dyDescent="0.25">
      <c r="G8235" s="9"/>
    </row>
    <row r="8236" spans="7:7" x14ac:dyDescent="0.25">
      <c r="G8236" s="9"/>
    </row>
    <row r="8237" spans="7:7" x14ac:dyDescent="0.25">
      <c r="G8237" s="9"/>
    </row>
    <row r="8238" spans="7:7" x14ac:dyDescent="0.25">
      <c r="G8238" s="9"/>
    </row>
    <row r="8239" spans="7:7" x14ac:dyDescent="0.25">
      <c r="G8239" s="9"/>
    </row>
    <row r="8240" spans="7:7" x14ac:dyDescent="0.25">
      <c r="G8240" s="9"/>
    </row>
    <row r="8241" spans="7:7" x14ac:dyDescent="0.25">
      <c r="G8241" s="9"/>
    </row>
    <row r="8242" spans="7:7" x14ac:dyDescent="0.25">
      <c r="G8242" s="9"/>
    </row>
    <row r="8243" spans="7:7" x14ac:dyDescent="0.25">
      <c r="G8243" s="9"/>
    </row>
    <row r="8244" spans="7:7" x14ac:dyDescent="0.25">
      <c r="G8244" s="9"/>
    </row>
    <row r="8245" spans="7:7" x14ac:dyDescent="0.25">
      <c r="G8245" s="9"/>
    </row>
    <row r="8246" spans="7:7" x14ac:dyDescent="0.25">
      <c r="G8246" s="9"/>
    </row>
    <row r="8247" spans="7:7" x14ac:dyDescent="0.25">
      <c r="G8247" s="9"/>
    </row>
    <row r="8248" spans="7:7" x14ac:dyDescent="0.25">
      <c r="G8248" s="9"/>
    </row>
    <row r="8249" spans="7:7" x14ac:dyDescent="0.25">
      <c r="G8249" s="9"/>
    </row>
    <row r="8250" spans="7:7" x14ac:dyDescent="0.25">
      <c r="G8250" s="9"/>
    </row>
    <row r="8251" spans="7:7" x14ac:dyDescent="0.25">
      <c r="G8251" s="9"/>
    </row>
    <row r="8252" spans="7:7" x14ac:dyDescent="0.25">
      <c r="G8252" s="9"/>
    </row>
    <row r="8253" spans="7:7" x14ac:dyDescent="0.25">
      <c r="G8253" s="9"/>
    </row>
    <row r="8254" spans="7:7" x14ac:dyDescent="0.25">
      <c r="G8254" s="9"/>
    </row>
    <row r="8255" spans="7:7" x14ac:dyDescent="0.25">
      <c r="G8255" s="9"/>
    </row>
    <row r="8256" spans="7:7" x14ac:dyDescent="0.25">
      <c r="G8256" s="9"/>
    </row>
    <row r="8257" spans="7:7" x14ac:dyDescent="0.25">
      <c r="G8257" s="9"/>
    </row>
    <row r="8258" spans="7:7" x14ac:dyDescent="0.25">
      <c r="G8258" s="9"/>
    </row>
    <row r="8259" spans="7:7" x14ac:dyDescent="0.25">
      <c r="G8259" s="9"/>
    </row>
    <row r="8260" spans="7:7" x14ac:dyDescent="0.25">
      <c r="G8260" s="9"/>
    </row>
    <row r="8261" spans="7:7" x14ac:dyDescent="0.25">
      <c r="G8261" s="9"/>
    </row>
    <row r="8262" spans="7:7" x14ac:dyDescent="0.25">
      <c r="G8262" s="9"/>
    </row>
    <row r="8263" spans="7:7" x14ac:dyDescent="0.25">
      <c r="G8263" s="9"/>
    </row>
    <row r="8264" spans="7:7" x14ac:dyDescent="0.25">
      <c r="G8264" s="9"/>
    </row>
    <row r="8265" spans="7:7" x14ac:dyDescent="0.25">
      <c r="G8265" s="9"/>
    </row>
    <row r="8266" spans="7:7" x14ac:dyDescent="0.25">
      <c r="G8266" s="9"/>
    </row>
    <row r="8267" spans="7:7" x14ac:dyDescent="0.25">
      <c r="G8267" s="9"/>
    </row>
    <row r="8268" spans="7:7" x14ac:dyDescent="0.25">
      <c r="G8268" s="9"/>
    </row>
    <row r="8269" spans="7:7" x14ac:dyDescent="0.25">
      <c r="G8269" s="9"/>
    </row>
    <row r="8270" spans="7:7" x14ac:dyDescent="0.25">
      <c r="G8270" s="9"/>
    </row>
    <row r="8271" spans="7:7" x14ac:dyDescent="0.25">
      <c r="G8271" s="9"/>
    </row>
    <row r="8272" spans="7:7" x14ac:dyDescent="0.25">
      <c r="G8272" s="9"/>
    </row>
    <row r="8273" spans="7:7" x14ac:dyDescent="0.25">
      <c r="G8273" s="9"/>
    </row>
    <row r="8274" spans="7:7" x14ac:dyDescent="0.25">
      <c r="G8274" s="9"/>
    </row>
    <row r="8275" spans="7:7" x14ac:dyDescent="0.25">
      <c r="G8275" s="9"/>
    </row>
    <row r="8276" spans="7:7" x14ac:dyDescent="0.25">
      <c r="G8276" s="9"/>
    </row>
    <row r="8277" spans="7:7" x14ac:dyDescent="0.25">
      <c r="G8277" s="9"/>
    </row>
    <row r="8278" spans="7:7" x14ac:dyDescent="0.25">
      <c r="G8278" s="9"/>
    </row>
    <row r="8279" spans="7:7" x14ac:dyDescent="0.25">
      <c r="G8279" s="9"/>
    </row>
    <row r="8280" spans="7:7" x14ac:dyDescent="0.25">
      <c r="G8280" s="9"/>
    </row>
    <row r="8281" spans="7:7" x14ac:dyDescent="0.25">
      <c r="G8281" s="9"/>
    </row>
    <row r="8282" spans="7:7" x14ac:dyDescent="0.25">
      <c r="G8282" s="9"/>
    </row>
    <row r="8283" spans="7:7" x14ac:dyDescent="0.25">
      <c r="G8283" s="9"/>
    </row>
    <row r="8284" spans="7:7" x14ac:dyDescent="0.25">
      <c r="G8284" s="9"/>
    </row>
    <row r="8285" spans="7:7" x14ac:dyDescent="0.25">
      <c r="G8285" s="9"/>
    </row>
    <row r="8286" spans="7:7" x14ac:dyDescent="0.25">
      <c r="G8286" s="9"/>
    </row>
    <row r="8287" spans="7:7" x14ac:dyDescent="0.25">
      <c r="G8287" s="9"/>
    </row>
    <row r="8288" spans="7:7" x14ac:dyDescent="0.25">
      <c r="G8288" s="9"/>
    </row>
    <row r="8289" spans="7:7" x14ac:dyDescent="0.25">
      <c r="G8289" s="9"/>
    </row>
    <row r="8290" spans="7:7" x14ac:dyDescent="0.25">
      <c r="G8290" s="9"/>
    </row>
    <row r="8291" spans="7:7" x14ac:dyDescent="0.25">
      <c r="G8291" s="9"/>
    </row>
    <row r="8292" spans="7:7" x14ac:dyDescent="0.25">
      <c r="G8292" s="9"/>
    </row>
    <row r="8293" spans="7:7" x14ac:dyDescent="0.25">
      <c r="G8293" s="9"/>
    </row>
    <row r="8294" spans="7:7" x14ac:dyDescent="0.25">
      <c r="G8294" s="9"/>
    </row>
    <row r="8295" spans="7:7" x14ac:dyDescent="0.25">
      <c r="G8295" s="9"/>
    </row>
    <row r="8296" spans="7:7" x14ac:dyDescent="0.25">
      <c r="G8296" s="9"/>
    </row>
    <row r="8297" spans="7:7" x14ac:dyDescent="0.25">
      <c r="G8297" s="9"/>
    </row>
    <row r="8298" spans="7:7" x14ac:dyDescent="0.25">
      <c r="G8298" s="9"/>
    </row>
    <row r="8299" spans="7:7" x14ac:dyDescent="0.25">
      <c r="G8299" s="9"/>
    </row>
    <row r="8300" spans="7:7" x14ac:dyDescent="0.25">
      <c r="G8300" s="9"/>
    </row>
    <row r="8301" spans="7:7" x14ac:dyDescent="0.25">
      <c r="G8301" s="9"/>
    </row>
    <row r="8302" spans="7:7" x14ac:dyDescent="0.25">
      <c r="G8302" s="9"/>
    </row>
    <row r="8303" spans="7:7" x14ac:dyDescent="0.25">
      <c r="G8303" s="9"/>
    </row>
    <row r="8304" spans="7:7" x14ac:dyDescent="0.25">
      <c r="G8304" s="9"/>
    </row>
    <row r="8305" spans="7:7" x14ac:dyDescent="0.25">
      <c r="G8305" s="9"/>
    </row>
    <row r="8306" spans="7:7" x14ac:dyDescent="0.25">
      <c r="G8306" s="9"/>
    </row>
    <row r="8307" spans="7:7" x14ac:dyDescent="0.25">
      <c r="G8307" s="9"/>
    </row>
    <row r="8308" spans="7:7" x14ac:dyDescent="0.25">
      <c r="G8308" s="9"/>
    </row>
    <row r="8309" spans="7:7" x14ac:dyDescent="0.25">
      <c r="G8309" s="9"/>
    </row>
    <row r="8310" spans="7:7" x14ac:dyDescent="0.25">
      <c r="G8310" s="9"/>
    </row>
    <row r="8311" spans="7:7" x14ac:dyDescent="0.25">
      <c r="G8311" s="9"/>
    </row>
    <row r="8312" spans="7:7" x14ac:dyDescent="0.25">
      <c r="G8312" s="9"/>
    </row>
    <row r="8313" spans="7:7" x14ac:dyDescent="0.25">
      <c r="G8313" s="9"/>
    </row>
    <row r="8314" spans="7:7" x14ac:dyDescent="0.25">
      <c r="G8314" s="9"/>
    </row>
    <row r="8315" spans="7:7" x14ac:dyDescent="0.25">
      <c r="G8315" s="9"/>
    </row>
    <row r="8316" spans="7:7" x14ac:dyDescent="0.25">
      <c r="G8316" s="9"/>
    </row>
    <row r="8317" spans="7:7" x14ac:dyDescent="0.25">
      <c r="G8317" s="9"/>
    </row>
    <row r="8318" spans="7:7" x14ac:dyDescent="0.25">
      <c r="G8318" s="9"/>
    </row>
    <row r="8319" spans="7:7" x14ac:dyDescent="0.25">
      <c r="G8319" s="9"/>
    </row>
    <row r="8320" spans="7:7" x14ac:dyDescent="0.25">
      <c r="G8320" s="9"/>
    </row>
    <row r="8321" spans="7:7" x14ac:dyDescent="0.25">
      <c r="G8321" s="9"/>
    </row>
    <row r="8322" spans="7:7" x14ac:dyDescent="0.25">
      <c r="G8322" s="9"/>
    </row>
    <row r="8323" spans="7:7" x14ac:dyDescent="0.25">
      <c r="G8323" s="9"/>
    </row>
    <row r="8324" spans="7:7" x14ac:dyDescent="0.25">
      <c r="G8324" s="9"/>
    </row>
    <row r="8325" spans="7:7" x14ac:dyDescent="0.25">
      <c r="G8325" s="9"/>
    </row>
    <row r="8326" spans="7:7" x14ac:dyDescent="0.25">
      <c r="G8326" s="9"/>
    </row>
    <row r="8327" spans="7:7" x14ac:dyDescent="0.25">
      <c r="G8327" s="9"/>
    </row>
    <row r="8328" spans="7:7" x14ac:dyDescent="0.25">
      <c r="G8328" s="9"/>
    </row>
    <row r="8329" spans="7:7" x14ac:dyDescent="0.25">
      <c r="G8329" s="9"/>
    </row>
    <row r="8330" spans="7:7" x14ac:dyDescent="0.25">
      <c r="G8330" s="9"/>
    </row>
    <row r="8331" spans="7:7" x14ac:dyDescent="0.25">
      <c r="G8331" s="9"/>
    </row>
    <row r="8332" spans="7:7" x14ac:dyDescent="0.25">
      <c r="G8332" s="9"/>
    </row>
    <row r="8333" spans="7:7" x14ac:dyDescent="0.25">
      <c r="G8333" s="9"/>
    </row>
    <row r="8334" spans="7:7" x14ac:dyDescent="0.25">
      <c r="G8334" s="9"/>
    </row>
    <row r="8335" spans="7:7" x14ac:dyDescent="0.25">
      <c r="G8335" s="9"/>
    </row>
    <row r="8336" spans="7:7" x14ac:dyDescent="0.25">
      <c r="G8336" s="9"/>
    </row>
    <row r="8337" spans="7:7" x14ac:dyDescent="0.25">
      <c r="G8337" s="9"/>
    </row>
    <row r="8338" spans="7:7" x14ac:dyDescent="0.25">
      <c r="G8338" s="9"/>
    </row>
    <row r="8339" spans="7:7" x14ac:dyDescent="0.25">
      <c r="G8339" s="9"/>
    </row>
    <row r="8340" spans="7:7" x14ac:dyDescent="0.25">
      <c r="G8340" s="9"/>
    </row>
    <row r="8341" spans="7:7" x14ac:dyDescent="0.25">
      <c r="G8341" s="9"/>
    </row>
    <row r="8342" spans="7:7" x14ac:dyDescent="0.25">
      <c r="G8342" s="9"/>
    </row>
    <row r="8343" spans="7:7" x14ac:dyDescent="0.25">
      <c r="G8343" s="9"/>
    </row>
    <row r="8344" spans="7:7" x14ac:dyDescent="0.25">
      <c r="G8344" s="9"/>
    </row>
    <row r="8345" spans="7:7" x14ac:dyDescent="0.25">
      <c r="G8345" s="9"/>
    </row>
    <row r="8346" spans="7:7" x14ac:dyDescent="0.25">
      <c r="G8346" s="9"/>
    </row>
    <row r="8347" spans="7:7" x14ac:dyDescent="0.25">
      <c r="G8347" s="9"/>
    </row>
    <row r="8348" spans="7:7" x14ac:dyDescent="0.25">
      <c r="G8348" s="9"/>
    </row>
    <row r="8349" spans="7:7" x14ac:dyDescent="0.25">
      <c r="G8349" s="9"/>
    </row>
    <row r="8350" spans="7:7" x14ac:dyDescent="0.25">
      <c r="G8350" s="9"/>
    </row>
    <row r="8351" spans="7:7" x14ac:dyDescent="0.25">
      <c r="G8351" s="9"/>
    </row>
    <row r="8352" spans="7:7" x14ac:dyDescent="0.25">
      <c r="G8352" s="9"/>
    </row>
    <row r="8353" spans="7:7" x14ac:dyDescent="0.25">
      <c r="G8353" s="9"/>
    </row>
    <row r="8354" spans="7:7" x14ac:dyDescent="0.25">
      <c r="G8354" s="9"/>
    </row>
    <row r="8355" spans="7:7" x14ac:dyDescent="0.25">
      <c r="G8355" s="9"/>
    </row>
    <row r="8356" spans="7:7" x14ac:dyDescent="0.25">
      <c r="G8356" s="9"/>
    </row>
    <row r="8357" spans="7:7" x14ac:dyDescent="0.25">
      <c r="G8357" s="9"/>
    </row>
    <row r="8358" spans="7:7" x14ac:dyDescent="0.25">
      <c r="G8358" s="9"/>
    </row>
    <row r="8359" spans="7:7" x14ac:dyDescent="0.25">
      <c r="G8359" s="9"/>
    </row>
    <row r="8360" spans="7:7" x14ac:dyDescent="0.25">
      <c r="G8360" s="9"/>
    </row>
    <row r="8361" spans="7:7" x14ac:dyDescent="0.25">
      <c r="G8361" s="9"/>
    </row>
    <row r="8362" spans="7:7" x14ac:dyDescent="0.25">
      <c r="G8362" s="9"/>
    </row>
    <row r="8363" spans="7:7" x14ac:dyDescent="0.25">
      <c r="G8363" s="9"/>
    </row>
    <row r="8364" spans="7:7" x14ac:dyDescent="0.25">
      <c r="G8364" s="9"/>
    </row>
    <row r="8365" spans="7:7" x14ac:dyDescent="0.25">
      <c r="G8365" s="9"/>
    </row>
    <row r="8366" spans="7:7" x14ac:dyDescent="0.25">
      <c r="G8366" s="9"/>
    </row>
    <row r="8367" spans="7:7" x14ac:dyDescent="0.25">
      <c r="G8367" s="9"/>
    </row>
    <row r="8368" spans="7:7" x14ac:dyDescent="0.25">
      <c r="G8368" s="9"/>
    </row>
    <row r="8369" spans="7:7" x14ac:dyDescent="0.25">
      <c r="G8369" s="9"/>
    </row>
    <row r="8370" spans="7:7" x14ac:dyDescent="0.25">
      <c r="G8370" s="9"/>
    </row>
    <row r="8371" spans="7:7" x14ac:dyDescent="0.25">
      <c r="G8371" s="9"/>
    </row>
    <row r="8372" spans="7:7" x14ac:dyDescent="0.25">
      <c r="G8372" s="9"/>
    </row>
    <row r="8373" spans="7:7" x14ac:dyDescent="0.25">
      <c r="G8373" s="9"/>
    </row>
    <row r="8374" spans="7:7" x14ac:dyDescent="0.25">
      <c r="G8374" s="9"/>
    </row>
    <row r="8375" spans="7:7" x14ac:dyDescent="0.25">
      <c r="G8375" s="9"/>
    </row>
    <row r="8376" spans="7:7" x14ac:dyDescent="0.25">
      <c r="G8376" s="9"/>
    </row>
    <row r="8377" spans="7:7" x14ac:dyDescent="0.25">
      <c r="G8377" s="9"/>
    </row>
    <row r="8378" spans="7:7" x14ac:dyDescent="0.25">
      <c r="G8378" s="9"/>
    </row>
    <row r="8379" spans="7:7" x14ac:dyDescent="0.25">
      <c r="G8379" s="9"/>
    </row>
    <row r="8380" spans="7:7" x14ac:dyDescent="0.25">
      <c r="G8380" s="9"/>
    </row>
    <row r="8381" spans="7:7" x14ac:dyDescent="0.25">
      <c r="G8381" s="9"/>
    </row>
    <row r="8382" spans="7:7" x14ac:dyDescent="0.25">
      <c r="G8382" s="9"/>
    </row>
    <row r="8383" spans="7:7" x14ac:dyDescent="0.25">
      <c r="G8383" s="9"/>
    </row>
    <row r="8384" spans="7:7" x14ac:dyDescent="0.25">
      <c r="G8384" s="9"/>
    </row>
    <row r="8385" spans="7:7" x14ac:dyDescent="0.25">
      <c r="G8385" s="9"/>
    </row>
    <row r="8386" spans="7:7" x14ac:dyDescent="0.25">
      <c r="G8386" s="9"/>
    </row>
    <row r="8387" spans="7:7" x14ac:dyDescent="0.25">
      <c r="G8387" s="9"/>
    </row>
    <row r="8388" spans="7:7" x14ac:dyDescent="0.25">
      <c r="G8388" s="9"/>
    </row>
    <row r="8389" spans="7:7" x14ac:dyDescent="0.25">
      <c r="G8389" s="9"/>
    </row>
    <row r="8390" spans="7:7" x14ac:dyDescent="0.25">
      <c r="G8390" s="9"/>
    </row>
    <row r="8391" spans="7:7" x14ac:dyDescent="0.25">
      <c r="G8391" s="9"/>
    </row>
    <row r="8392" spans="7:7" x14ac:dyDescent="0.25">
      <c r="G8392" s="9"/>
    </row>
    <row r="8393" spans="7:7" x14ac:dyDescent="0.25">
      <c r="G8393" s="9"/>
    </row>
    <row r="8394" spans="7:7" x14ac:dyDescent="0.25">
      <c r="G8394" s="9"/>
    </row>
    <row r="8395" spans="7:7" x14ac:dyDescent="0.25">
      <c r="G8395" s="9"/>
    </row>
    <row r="8396" spans="7:7" x14ac:dyDescent="0.25">
      <c r="G8396" s="9"/>
    </row>
    <row r="8397" spans="7:7" x14ac:dyDescent="0.25">
      <c r="G8397" s="9"/>
    </row>
    <row r="8398" spans="7:7" x14ac:dyDescent="0.25">
      <c r="G8398" s="9"/>
    </row>
    <row r="8399" spans="7:7" x14ac:dyDescent="0.25">
      <c r="G8399" s="9"/>
    </row>
    <row r="8400" spans="7:7" x14ac:dyDescent="0.25">
      <c r="G8400" s="9"/>
    </row>
    <row r="8401" spans="7:7" x14ac:dyDescent="0.25">
      <c r="G8401" s="9"/>
    </row>
    <row r="8402" spans="7:7" x14ac:dyDescent="0.25">
      <c r="G8402" s="9"/>
    </row>
    <row r="8403" spans="7:7" x14ac:dyDescent="0.25">
      <c r="G8403" s="9"/>
    </row>
    <row r="8404" spans="7:7" x14ac:dyDescent="0.25">
      <c r="G8404" s="9"/>
    </row>
    <row r="8405" spans="7:7" x14ac:dyDescent="0.25">
      <c r="G8405" s="9"/>
    </row>
    <row r="8406" spans="7:7" x14ac:dyDescent="0.25">
      <c r="G8406" s="9"/>
    </row>
    <row r="8407" spans="7:7" x14ac:dyDescent="0.25">
      <c r="G8407" s="9"/>
    </row>
    <row r="8408" spans="7:7" x14ac:dyDescent="0.25">
      <c r="G8408" s="9"/>
    </row>
    <row r="8409" spans="7:7" x14ac:dyDescent="0.25">
      <c r="G8409" s="9"/>
    </row>
    <row r="8410" spans="7:7" x14ac:dyDescent="0.25">
      <c r="G8410" s="9"/>
    </row>
    <row r="8411" spans="7:7" x14ac:dyDescent="0.25">
      <c r="G8411" s="9"/>
    </row>
    <row r="8412" spans="7:7" x14ac:dyDescent="0.25">
      <c r="G8412" s="9"/>
    </row>
    <row r="8413" spans="7:7" x14ac:dyDescent="0.25">
      <c r="G8413" s="9"/>
    </row>
    <row r="8414" spans="7:7" x14ac:dyDescent="0.25">
      <c r="G8414" s="9"/>
    </row>
    <row r="8415" spans="7:7" x14ac:dyDescent="0.25">
      <c r="G8415" s="9"/>
    </row>
    <row r="8416" spans="7:7" x14ac:dyDescent="0.25">
      <c r="G8416" s="9"/>
    </row>
    <row r="8417" spans="7:7" x14ac:dyDescent="0.25">
      <c r="G8417" s="9"/>
    </row>
    <row r="8418" spans="7:7" x14ac:dyDescent="0.25">
      <c r="G8418" s="9"/>
    </row>
    <row r="8419" spans="7:7" x14ac:dyDescent="0.25">
      <c r="G8419" s="9"/>
    </row>
    <row r="8420" spans="7:7" x14ac:dyDescent="0.25">
      <c r="G8420" s="9"/>
    </row>
    <row r="8421" spans="7:7" x14ac:dyDescent="0.25">
      <c r="G8421" s="9"/>
    </row>
    <row r="8422" spans="7:7" x14ac:dyDescent="0.25">
      <c r="G8422" s="9"/>
    </row>
    <row r="8423" spans="7:7" x14ac:dyDescent="0.25">
      <c r="G8423" s="9"/>
    </row>
    <row r="8424" spans="7:7" x14ac:dyDescent="0.25">
      <c r="G8424" s="9"/>
    </row>
    <row r="8425" spans="7:7" x14ac:dyDescent="0.25">
      <c r="G8425" s="9"/>
    </row>
    <row r="8426" spans="7:7" x14ac:dyDescent="0.25">
      <c r="G8426" s="9"/>
    </row>
    <row r="8427" spans="7:7" x14ac:dyDescent="0.25">
      <c r="G8427" s="9"/>
    </row>
    <row r="8428" spans="7:7" x14ac:dyDescent="0.25">
      <c r="G8428" s="9"/>
    </row>
    <row r="8429" spans="7:7" x14ac:dyDescent="0.25">
      <c r="G8429" s="9"/>
    </row>
    <row r="8430" spans="7:7" x14ac:dyDescent="0.25">
      <c r="G8430" s="9"/>
    </row>
    <row r="8431" spans="7:7" x14ac:dyDescent="0.25">
      <c r="G8431" s="9"/>
    </row>
    <row r="8432" spans="7:7" x14ac:dyDescent="0.25">
      <c r="G8432" s="9"/>
    </row>
    <row r="8433" spans="7:7" x14ac:dyDescent="0.25">
      <c r="G8433" s="9"/>
    </row>
    <row r="8434" spans="7:7" x14ac:dyDescent="0.25">
      <c r="G8434" s="9"/>
    </row>
    <row r="8435" spans="7:7" x14ac:dyDescent="0.25">
      <c r="G8435" s="9"/>
    </row>
    <row r="8436" spans="7:7" x14ac:dyDescent="0.25">
      <c r="G8436" s="9"/>
    </row>
    <row r="8437" spans="7:7" x14ac:dyDescent="0.25">
      <c r="G8437" s="9"/>
    </row>
    <row r="8438" spans="7:7" x14ac:dyDescent="0.25">
      <c r="G8438" s="9"/>
    </row>
    <row r="8439" spans="7:7" x14ac:dyDescent="0.25">
      <c r="G8439" s="9"/>
    </row>
    <row r="8440" spans="7:7" x14ac:dyDescent="0.25">
      <c r="G8440" s="9"/>
    </row>
    <row r="8441" spans="7:7" x14ac:dyDescent="0.25">
      <c r="G8441" s="9"/>
    </row>
    <row r="8442" spans="7:7" x14ac:dyDescent="0.25">
      <c r="G8442" s="9"/>
    </row>
    <row r="8443" spans="7:7" x14ac:dyDescent="0.25">
      <c r="G8443" s="9"/>
    </row>
    <row r="8444" spans="7:7" x14ac:dyDescent="0.25">
      <c r="G8444" s="9"/>
    </row>
    <row r="8445" spans="7:7" x14ac:dyDescent="0.25">
      <c r="G8445" s="9"/>
    </row>
    <row r="8446" spans="7:7" x14ac:dyDescent="0.25">
      <c r="G8446" s="9"/>
    </row>
    <row r="8447" spans="7:7" x14ac:dyDescent="0.25">
      <c r="G8447" s="9"/>
    </row>
    <row r="8448" spans="7:7" x14ac:dyDescent="0.25">
      <c r="G8448" s="9"/>
    </row>
    <row r="8449" spans="7:7" x14ac:dyDescent="0.25">
      <c r="G8449" s="9"/>
    </row>
    <row r="8450" spans="7:7" x14ac:dyDescent="0.25">
      <c r="G8450" s="9"/>
    </row>
    <row r="8451" spans="7:7" x14ac:dyDescent="0.25">
      <c r="G8451" s="9"/>
    </row>
    <row r="8452" spans="7:7" x14ac:dyDescent="0.25">
      <c r="G8452" s="9"/>
    </row>
    <row r="8453" spans="7:7" x14ac:dyDescent="0.25">
      <c r="G8453" s="9"/>
    </row>
    <row r="8454" spans="7:7" x14ac:dyDescent="0.25">
      <c r="G8454" s="9"/>
    </row>
    <row r="8455" spans="7:7" x14ac:dyDescent="0.25">
      <c r="G8455" s="9"/>
    </row>
    <row r="8456" spans="7:7" x14ac:dyDescent="0.25">
      <c r="G8456" s="9"/>
    </row>
    <row r="8457" spans="7:7" x14ac:dyDescent="0.25">
      <c r="G8457" s="9"/>
    </row>
    <row r="8458" spans="7:7" x14ac:dyDescent="0.25">
      <c r="G8458" s="9"/>
    </row>
    <row r="8459" spans="7:7" x14ac:dyDescent="0.25">
      <c r="G8459" s="9"/>
    </row>
    <row r="8460" spans="7:7" x14ac:dyDescent="0.25">
      <c r="G8460" s="9"/>
    </row>
    <row r="8461" spans="7:7" x14ac:dyDescent="0.25">
      <c r="G8461" s="9"/>
    </row>
    <row r="8462" spans="7:7" x14ac:dyDescent="0.25">
      <c r="G8462" s="9"/>
    </row>
    <row r="8463" spans="7:7" x14ac:dyDescent="0.25">
      <c r="G8463" s="9"/>
    </row>
    <row r="8464" spans="7:7" x14ac:dyDescent="0.25">
      <c r="G8464" s="9"/>
    </row>
    <row r="8465" spans="7:7" x14ac:dyDescent="0.25">
      <c r="G8465" s="9"/>
    </row>
    <row r="8466" spans="7:7" x14ac:dyDescent="0.25">
      <c r="G8466" s="9"/>
    </row>
    <row r="8467" spans="7:7" x14ac:dyDescent="0.25">
      <c r="G8467" s="9"/>
    </row>
    <row r="8468" spans="7:7" x14ac:dyDescent="0.25">
      <c r="G8468" s="9"/>
    </row>
    <row r="8469" spans="7:7" x14ac:dyDescent="0.25">
      <c r="G8469" s="9"/>
    </row>
    <row r="8470" spans="7:7" x14ac:dyDescent="0.25">
      <c r="G8470" s="9"/>
    </row>
    <row r="8471" spans="7:7" x14ac:dyDescent="0.25">
      <c r="G8471" s="9"/>
    </row>
    <row r="8472" spans="7:7" x14ac:dyDescent="0.25">
      <c r="G8472" s="9"/>
    </row>
    <row r="8473" spans="7:7" x14ac:dyDescent="0.25">
      <c r="G8473" s="9"/>
    </row>
    <row r="8474" spans="7:7" x14ac:dyDescent="0.25">
      <c r="G8474" s="9"/>
    </row>
    <row r="8475" spans="7:7" x14ac:dyDescent="0.25">
      <c r="G8475" s="9"/>
    </row>
    <row r="8476" spans="7:7" x14ac:dyDescent="0.25">
      <c r="G8476" s="9"/>
    </row>
    <row r="8477" spans="7:7" x14ac:dyDescent="0.25">
      <c r="G8477" s="9"/>
    </row>
    <row r="8478" spans="7:7" x14ac:dyDescent="0.25">
      <c r="G8478" s="9"/>
    </row>
    <row r="8479" spans="7:7" x14ac:dyDescent="0.25">
      <c r="G8479" s="9"/>
    </row>
    <row r="8480" spans="7:7" x14ac:dyDescent="0.25">
      <c r="G8480" s="9"/>
    </row>
    <row r="8481" spans="7:7" x14ac:dyDescent="0.25">
      <c r="G8481" s="9"/>
    </row>
    <row r="8482" spans="7:7" x14ac:dyDescent="0.25">
      <c r="G8482" s="9"/>
    </row>
    <row r="8483" spans="7:7" x14ac:dyDescent="0.25">
      <c r="G8483" s="9"/>
    </row>
    <row r="8484" spans="7:7" x14ac:dyDescent="0.25">
      <c r="G8484" s="9"/>
    </row>
    <row r="8485" spans="7:7" x14ac:dyDescent="0.25">
      <c r="G8485" s="9"/>
    </row>
    <row r="8486" spans="7:7" x14ac:dyDescent="0.25">
      <c r="G8486" s="9"/>
    </row>
    <row r="8487" spans="7:7" x14ac:dyDescent="0.25">
      <c r="G8487" s="9"/>
    </row>
    <row r="8488" spans="7:7" x14ac:dyDescent="0.25">
      <c r="G8488" s="9"/>
    </row>
    <row r="8489" spans="7:7" x14ac:dyDescent="0.25">
      <c r="G8489" s="9"/>
    </row>
    <row r="8490" spans="7:7" x14ac:dyDescent="0.25">
      <c r="G8490" s="9"/>
    </row>
    <row r="8491" spans="7:7" x14ac:dyDescent="0.25">
      <c r="G8491" s="9"/>
    </row>
    <row r="8492" spans="7:7" x14ac:dyDescent="0.25">
      <c r="G8492" s="9"/>
    </row>
    <row r="8493" spans="7:7" x14ac:dyDescent="0.25">
      <c r="G8493" s="9"/>
    </row>
    <row r="8494" spans="7:7" x14ac:dyDescent="0.25">
      <c r="G8494" s="9"/>
    </row>
    <row r="8495" spans="7:7" x14ac:dyDescent="0.25">
      <c r="G8495" s="9"/>
    </row>
    <row r="8496" spans="7:7" x14ac:dyDescent="0.25">
      <c r="G8496" s="9"/>
    </row>
    <row r="8497" spans="7:7" x14ac:dyDescent="0.25">
      <c r="G8497" s="9"/>
    </row>
    <row r="8498" spans="7:7" x14ac:dyDescent="0.25">
      <c r="G8498" s="9"/>
    </row>
    <row r="8499" spans="7:7" x14ac:dyDescent="0.25">
      <c r="G8499" s="9"/>
    </row>
    <row r="8500" spans="7:7" x14ac:dyDescent="0.25">
      <c r="G8500" s="9"/>
    </row>
    <row r="8501" spans="7:7" x14ac:dyDescent="0.25">
      <c r="G8501" s="9"/>
    </row>
    <row r="8502" spans="7:7" x14ac:dyDescent="0.25">
      <c r="G8502" s="9"/>
    </row>
    <row r="8503" spans="7:7" x14ac:dyDescent="0.25">
      <c r="G8503" s="9"/>
    </row>
    <row r="8504" spans="7:7" x14ac:dyDescent="0.25">
      <c r="G8504" s="9"/>
    </row>
    <row r="8505" spans="7:7" x14ac:dyDescent="0.25">
      <c r="G8505" s="9"/>
    </row>
    <row r="8506" spans="7:7" x14ac:dyDescent="0.25">
      <c r="G8506" s="9"/>
    </row>
    <row r="8507" spans="7:7" x14ac:dyDescent="0.25">
      <c r="G8507" s="9"/>
    </row>
    <row r="8508" spans="7:7" x14ac:dyDescent="0.25">
      <c r="G8508" s="9"/>
    </row>
    <row r="8509" spans="7:7" x14ac:dyDescent="0.25">
      <c r="G8509" s="9"/>
    </row>
    <row r="8510" spans="7:7" x14ac:dyDescent="0.25">
      <c r="G8510" s="9"/>
    </row>
    <row r="8511" spans="7:7" x14ac:dyDescent="0.25">
      <c r="G8511" s="9"/>
    </row>
    <row r="8512" spans="7:7" x14ac:dyDescent="0.25">
      <c r="G8512" s="9"/>
    </row>
    <row r="8513" spans="7:7" x14ac:dyDescent="0.25">
      <c r="G8513" s="9"/>
    </row>
    <row r="8514" spans="7:7" x14ac:dyDescent="0.25">
      <c r="G8514" s="9"/>
    </row>
    <row r="8515" spans="7:7" x14ac:dyDescent="0.25">
      <c r="G8515" s="9"/>
    </row>
    <row r="8516" spans="7:7" x14ac:dyDescent="0.25">
      <c r="G8516" s="9"/>
    </row>
    <row r="8517" spans="7:7" x14ac:dyDescent="0.25">
      <c r="G8517" s="9"/>
    </row>
    <row r="8518" spans="7:7" x14ac:dyDescent="0.25">
      <c r="G8518" s="9"/>
    </row>
    <row r="8519" spans="7:7" x14ac:dyDescent="0.25">
      <c r="G8519" s="9"/>
    </row>
    <row r="8520" spans="7:7" x14ac:dyDescent="0.25">
      <c r="G8520" s="9"/>
    </row>
    <row r="8521" spans="7:7" x14ac:dyDescent="0.25">
      <c r="G8521" s="9"/>
    </row>
    <row r="8522" spans="7:7" x14ac:dyDescent="0.25">
      <c r="G8522" s="9"/>
    </row>
    <row r="8523" spans="7:7" x14ac:dyDescent="0.25">
      <c r="G8523" s="9"/>
    </row>
    <row r="8524" spans="7:7" x14ac:dyDescent="0.25">
      <c r="G8524" s="9"/>
    </row>
    <row r="8525" spans="7:7" x14ac:dyDescent="0.25">
      <c r="G8525" s="9"/>
    </row>
    <row r="8526" spans="7:7" x14ac:dyDescent="0.25">
      <c r="G8526" s="9"/>
    </row>
    <row r="8527" spans="7:7" x14ac:dyDescent="0.25">
      <c r="G8527" s="9"/>
    </row>
    <row r="8528" spans="7:7" x14ac:dyDescent="0.25">
      <c r="G8528" s="9"/>
    </row>
    <row r="8529" spans="7:7" x14ac:dyDescent="0.25">
      <c r="G8529" s="9"/>
    </row>
    <row r="8530" spans="7:7" x14ac:dyDescent="0.25">
      <c r="G8530" s="9"/>
    </row>
    <row r="8531" spans="7:7" x14ac:dyDescent="0.25">
      <c r="G8531" s="9"/>
    </row>
    <row r="8532" spans="7:7" x14ac:dyDescent="0.25">
      <c r="G8532" s="9"/>
    </row>
    <row r="8533" spans="7:7" x14ac:dyDescent="0.25">
      <c r="G8533" s="9"/>
    </row>
    <row r="8534" spans="7:7" x14ac:dyDescent="0.25">
      <c r="G8534" s="9"/>
    </row>
    <row r="8535" spans="7:7" x14ac:dyDescent="0.25">
      <c r="G8535" s="9"/>
    </row>
    <row r="8536" spans="7:7" x14ac:dyDescent="0.25">
      <c r="G8536" s="9"/>
    </row>
    <row r="8537" spans="7:7" x14ac:dyDescent="0.25">
      <c r="G8537" s="9"/>
    </row>
    <row r="8538" spans="7:7" x14ac:dyDescent="0.25">
      <c r="G8538" s="9"/>
    </row>
    <row r="8539" spans="7:7" x14ac:dyDescent="0.25">
      <c r="G8539" s="9"/>
    </row>
    <row r="8540" spans="7:7" x14ac:dyDescent="0.25">
      <c r="G8540" s="9"/>
    </row>
    <row r="8541" spans="7:7" x14ac:dyDescent="0.25">
      <c r="G8541" s="9"/>
    </row>
    <row r="8542" spans="7:7" x14ac:dyDescent="0.25">
      <c r="G8542" s="9"/>
    </row>
    <row r="8543" spans="7:7" x14ac:dyDescent="0.25">
      <c r="G8543" s="9"/>
    </row>
    <row r="8544" spans="7:7" x14ac:dyDescent="0.25">
      <c r="G8544" s="9"/>
    </row>
    <row r="8545" spans="7:7" x14ac:dyDescent="0.25">
      <c r="G8545" s="9"/>
    </row>
    <row r="8546" spans="7:7" x14ac:dyDescent="0.25">
      <c r="G8546" s="9"/>
    </row>
    <row r="8547" spans="7:7" x14ac:dyDescent="0.25">
      <c r="G8547" s="9"/>
    </row>
    <row r="8548" spans="7:7" x14ac:dyDescent="0.25">
      <c r="G8548" s="9"/>
    </row>
    <row r="8549" spans="7:7" x14ac:dyDescent="0.25">
      <c r="G8549" s="9"/>
    </row>
    <row r="8550" spans="7:7" x14ac:dyDescent="0.25">
      <c r="G8550" s="9"/>
    </row>
    <row r="8551" spans="7:7" x14ac:dyDescent="0.25">
      <c r="G8551" s="9"/>
    </row>
    <row r="8552" spans="7:7" x14ac:dyDescent="0.25">
      <c r="G8552" s="9"/>
    </row>
    <row r="8553" spans="7:7" x14ac:dyDescent="0.25">
      <c r="G8553" s="9"/>
    </row>
    <row r="8554" spans="7:7" x14ac:dyDescent="0.25">
      <c r="G8554" s="9"/>
    </row>
    <row r="8555" spans="7:7" x14ac:dyDescent="0.25">
      <c r="G8555" s="9"/>
    </row>
    <row r="8556" spans="7:7" x14ac:dyDescent="0.25">
      <c r="G8556" s="9"/>
    </row>
    <row r="8557" spans="7:7" x14ac:dyDescent="0.25">
      <c r="G8557" s="9"/>
    </row>
    <row r="8558" spans="7:7" x14ac:dyDescent="0.25">
      <c r="G8558" s="9"/>
    </row>
    <row r="8559" spans="7:7" x14ac:dyDescent="0.25">
      <c r="G8559" s="9"/>
    </row>
    <row r="8560" spans="7:7" x14ac:dyDescent="0.25">
      <c r="G8560" s="9"/>
    </row>
    <row r="8561" spans="7:7" x14ac:dyDescent="0.25">
      <c r="G8561" s="9"/>
    </row>
    <row r="8562" spans="7:7" x14ac:dyDescent="0.25">
      <c r="G8562" s="9"/>
    </row>
    <row r="8563" spans="7:7" x14ac:dyDescent="0.25">
      <c r="G8563" s="9"/>
    </row>
    <row r="8564" spans="7:7" x14ac:dyDescent="0.25">
      <c r="G8564" s="9"/>
    </row>
    <row r="8565" spans="7:7" x14ac:dyDescent="0.25">
      <c r="G8565" s="9"/>
    </row>
    <row r="8566" spans="7:7" x14ac:dyDescent="0.25">
      <c r="G8566" s="9"/>
    </row>
    <row r="8567" spans="7:7" x14ac:dyDescent="0.25">
      <c r="G8567" s="9"/>
    </row>
    <row r="8568" spans="7:7" x14ac:dyDescent="0.25">
      <c r="G8568" s="9"/>
    </row>
    <row r="8569" spans="7:7" x14ac:dyDescent="0.25">
      <c r="G8569" s="9"/>
    </row>
    <row r="8570" spans="7:7" x14ac:dyDescent="0.25">
      <c r="G8570" s="9"/>
    </row>
    <row r="8571" spans="7:7" x14ac:dyDescent="0.25">
      <c r="G8571" s="9"/>
    </row>
    <row r="8572" spans="7:7" x14ac:dyDescent="0.25">
      <c r="G8572" s="9"/>
    </row>
    <row r="8573" spans="7:7" x14ac:dyDescent="0.25">
      <c r="G8573" s="9"/>
    </row>
    <row r="8574" spans="7:7" x14ac:dyDescent="0.25">
      <c r="G8574" s="9"/>
    </row>
    <row r="8575" spans="7:7" x14ac:dyDescent="0.25">
      <c r="G8575" s="9"/>
    </row>
    <row r="8576" spans="7:7" x14ac:dyDescent="0.25">
      <c r="G8576" s="9"/>
    </row>
    <row r="8577" spans="7:7" x14ac:dyDescent="0.25">
      <c r="G8577" s="9"/>
    </row>
    <row r="8578" spans="7:7" x14ac:dyDescent="0.25">
      <c r="G8578" s="9"/>
    </row>
    <row r="8579" spans="7:7" x14ac:dyDescent="0.25">
      <c r="G8579" s="9"/>
    </row>
    <row r="8580" spans="7:7" x14ac:dyDescent="0.25">
      <c r="G8580" s="9"/>
    </row>
    <row r="8581" spans="7:7" x14ac:dyDescent="0.25">
      <c r="G8581" s="9"/>
    </row>
    <row r="8582" spans="7:7" x14ac:dyDescent="0.25">
      <c r="G8582" s="9"/>
    </row>
    <row r="8583" spans="7:7" x14ac:dyDescent="0.25">
      <c r="G8583" s="9"/>
    </row>
    <row r="8584" spans="7:7" x14ac:dyDescent="0.25">
      <c r="G8584" s="9"/>
    </row>
    <row r="8585" spans="7:7" x14ac:dyDescent="0.25">
      <c r="G8585" s="9"/>
    </row>
    <row r="8586" spans="7:7" x14ac:dyDescent="0.25">
      <c r="G8586" s="9"/>
    </row>
    <row r="8587" spans="7:7" x14ac:dyDescent="0.25">
      <c r="G8587" s="9"/>
    </row>
    <row r="8588" spans="7:7" x14ac:dyDescent="0.25">
      <c r="G8588" s="9"/>
    </row>
    <row r="8589" spans="7:7" x14ac:dyDescent="0.25">
      <c r="G8589" s="9"/>
    </row>
    <row r="8590" spans="7:7" x14ac:dyDescent="0.25">
      <c r="G8590" s="9"/>
    </row>
    <row r="8591" spans="7:7" x14ac:dyDescent="0.25">
      <c r="G8591" s="9"/>
    </row>
    <row r="8592" spans="7:7" x14ac:dyDescent="0.25">
      <c r="G8592" s="9"/>
    </row>
    <row r="8593" spans="7:7" x14ac:dyDescent="0.25">
      <c r="G8593" s="9"/>
    </row>
    <row r="8594" spans="7:7" x14ac:dyDescent="0.25">
      <c r="G8594" s="9"/>
    </row>
    <row r="8595" spans="7:7" x14ac:dyDescent="0.25">
      <c r="G8595" s="9"/>
    </row>
    <row r="8596" spans="7:7" x14ac:dyDescent="0.25">
      <c r="G8596" s="9"/>
    </row>
    <row r="8597" spans="7:7" x14ac:dyDescent="0.25">
      <c r="G8597" s="9"/>
    </row>
    <row r="8598" spans="7:7" x14ac:dyDescent="0.25">
      <c r="G8598" s="9"/>
    </row>
    <row r="8599" spans="7:7" x14ac:dyDescent="0.25">
      <c r="G8599" s="9"/>
    </row>
    <row r="8600" spans="7:7" x14ac:dyDescent="0.25">
      <c r="G8600" s="9"/>
    </row>
    <row r="8601" spans="7:7" x14ac:dyDescent="0.25">
      <c r="G8601" s="9"/>
    </row>
    <row r="8602" spans="7:7" x14ac:dyDescent="0.25">
      <c r="G8602" s="9"/>
    </row>
    <row r="8603" spans="7:7" x14ac:dyDescent="0.25">
      <c r="G8603" s="9"/>
    </row>
    <row r="8604" spans="7:7" x14ac:dyDescent="0.25">
      <c r="G8604" s="9"/>
    </row>
    <row r="8605" spans="7:7" x14ac:dyDescent="0.25">
      <c r="G8605" s="9"/>
    </row>
    <row r="8606" spans="7:7" x14ac:dyDescent="0.25">
      <c r="G8606" s="9"/>
    </row>
    <row r="8607" spans="7:7" x14ac:dyDescent="0.25">
      <c r="G8607" s="9"/>
    </row>
    <row r="8608" spans="7:7" x14ac:dyDescent="0.25">
      <c r="G8608" s="9"/>
    </row>
    <row r="8609" spans="7:7" x14ac:dyDescent="0.25">
      <c r="G8609" s="9"/>
    </row>
    <row r="8610" spans="7:7" x14ac:dyDescent="0.25">
      <c r="G8610" s="9"/>
    </row>
    <row r="8611" spans="7:7" x14ac:dyDescent="0.25">
      <c r="G8611" s="9"/>
    </row>
    <row r="8612" spans="7:7" x14ac:dyDescent="0.25">
      <c r="G8612" s="9"/>
    </row>
    <row r="8613" spans="7:7" x14ac:dyDescent="0.25">
      <c r="G8613" s="9"/>
    </row>
    <row r="8614" spans="7:7" x14ac:dyDescent="0.25">
      <c r="G8614" s="9"/>
    </row>
    <row r="8615" spans="7:7" x14ac:dyDescent="0.25">
      <c r="G8615" s="9"/>
    </row>
    <row r="8616" spans="7:7" x14ac:dyDescent="0.25">
      <c r="G8616" s="9"/>
    </row>
    <row r="8617" spans="7:7" x14ac:dyDescent="0.25">
      <c r="G8617" s="9"/>
    </row>
    <row r="8618" spans="7:7" x14ac:dyDescent="0.25">
      <c r="G8618" s="9"/>
    </row>
    <row r="8619" spans="7:7" x14ac:dyDescent="0.25">
      <c r="G8619" s="9"/>
    </row>
    <row r="8620" spans="7:7" x14ac:dyDescent="0.25">
      <c r="G8620" s="9"/>
    </row>
    <row r="8621" spans="7:7" x14ac:dyDescent="0.25">
      <c r="G8621" s="9"/>
    </row>
    <row r="8622" spans="7:7" x14ac:dyDescent="0.25">
      <c r="G8622" s="9"/>
    </row>
    <row r="8623" spans="7:7" x14ac:dyDescent="0.25">
      <c r="G8623" s="9"/>
    </row>
    <row r="8624" spans="7:7" x14ac:dyDescent="0.25">
      <c r="G8624" s="9"/>
    </row>
    <row r="8625" spans="7:7" x14ac:dyDescent="0.25">
      <c r="G8625" s="9"/>
    </row>
    <row r="8626" spans="7:7" x14ac:dyDescent="0.25">
      <c r="G8626" s="9"/>
    </row>
    <row r="8627" spans="7:7" x14ac:dyDescent="0.25">
      <c r="G8627" s="9"/>
    </row>
    <row r="8628" spans="7:7" x14ac:dyDescent="0.25">
      <c r="G8628" s="9"/>
    </row>
    <row r="8629" spans="7:7" x14ac:dyDescent="0.25">
      <c r="G8629" s="9"/>
    </row>
    <row r="8630" spans="7:7" x14ac:dyDescent="0.25">
      <c r="G8630" s="9"/>
    </row>
    <row r="8631" spans="7:7" x14ac:dyDescent="0.25">
      <c r="G8631" s="9"/>
    </row>
    <row r="8632" spans="7:7" x14ac:dyDescent="0.25">
      <c r="G8632" s="9"/>
    </row>
    <row r="8633" spans="7:7" x14ac:dyDescent="0.25">
      <c r="G8633" s="9"/>
    </row>
    <row r="8634" spans="7:7" x14ac:dyDescent="0.25">
      <c r="G8634" s="9"/>
    </row>
    <row r="8635" spans="7:7" x14ac:dyDescent="0.25">
      <c r="G8635" s="9"/>
    </row>
    <row r="8636" spans="7:7" x14ac:dyDescent="0.25">
      <c r="G8636" s="9"/>
    </row>
    <row r="8637" spans="7:7" x14ac:dyDescent="0.25">
      <c r="G8637" s="9"/>
    </row>
    <row r="8638" spans="7:7" x14ac:dyDescent="0.25">
      <c r="G8638" s="9"/>
    </row>
    <row r="8639" spans="7:7" x14ac:dyDescent="0.25">
      <c r="G8639" s="9"/>
    </row>
    <row r="8640" spans="7:7" x14ac:dyDescent="0.25">
      <c r="G8640" s="9"/>
    </row>
    <row r="8641" spans="7:7" x14ac:dyDescent="0.25">
      <c r="G8641" s="9"/>
    </row>
    <row r="8642" spans="7:7" x14ac:dyDescent="0.25">
      <c r="G8642" s="9"/>
    </row>
    <row r="8643" spans="7:7" x14ac:dyDescent="0.25">
      <c r="G8643" s="9"/>
    </row>
    <row r="8644" spans="7:7" x14ac:dyDescent="0.25">
      <c r="G8644" s="9"/>
    </row>
    <row r="8645" spans="7:7" x14ac:dyDescent="0.25">
      <c r="G8645" s="9"/>
    </row>
    <row r="8646" spans="7:7" x14ac:dyDescent="0.25">
      <c r="G8646" s="9"/>
    </row>
    <row r="8647" spans="7:7" x14ac:dyDescent="0.25">
      <c r="G8647" s="9"/>
    </row>
    <row r="8648" spans="7:7" x14ac:dyDescent="0.25">
      <c r="G8648" s="9"/>
    </row>
    <row r="8649" spans="7:7" x14ac:dyDescent="0.25">
      <c r="G8649" s="9"/>
    </row>
    <row r="8650" spans="7:7" x14ac:dyDescent="0.25">
      <c r="G8650" s="9"/>
    </row>
    <row r="8651" spans="7:7" x14ac:dyDescent="0.25">
      <c r="G8651" s="9"/>
    </row>
    <row r="8652" spans="7:7" x14ac:dyDescent="0.25">
      <c r="G8652" s="9"/>
    </row>
    <row r="8653" spans="7:7" x14ac:dyDescent="0.25">
      <c r="G8653" s="9"/>
    </row>
    <row r="8654" spans="7:7" x14ac:dyDescent="0.25">
      <c r="G8654" s="9"/>
    </row>
    <row r="8655" spans="7:7" x14ac:dyDescent="0.25">
      <c r="G8655" s="9"/>
    </row>
    <row r="8656" spans="7:7" x14ac:dyDescent="0.25">
      <c r="G8656" s="9"/>
    </row>
    <row r="8657" spans="7:7" x14ac:dyDescent="0.25">
      <c r="G8657" s="9"/>
    </row>
    <row r="8658" spans="7:7" x14ac:dyDescent="0.25">
      <c r="G8658" s="9"/>
    </row>
    <row r="8659" spans="7:7" x14ac:dyDescent="0.25">
      <c r="G8659" s="9"/>
    </row>
    <row r="8660" spans="7:7" x14ac:dyDescent="0.25">
      <c r="G8660" s="9"/>
    </row>
    <row r="8661" spans="7:7" x14ac:dyDescent="0.25">
      <c r="G8661" s="9"/>
    </row>
    <row r="8662" spans="7:7" x14ac:dyDescent="0.25">
      <c r="G8662" s="9"/>
    </row>
    <row r="8663" spans="7:7" x14ac:dyDescent="0.25">
      <c r="G8663" s="9"/>
    </row>
    <row r="8664" spans="7:7" x14ac:dyDescent="0.25">
      <c r="G8664" s="9"/>
    </row>
    <row r="8665" spans="7:7" x14ac:dyDescent="0.25">
      <c r="G8665" s="9"/>
    </row>
    <row r="8666" spans="7:7" x14ac:dyDescent="0.25">
      <c r="G8666" s="9"/>
    </row>
    <row r="8667" spans="7:7" x14ac:dyDescent="0.25">
      <c r="G8667" s="9"/>
    </row>
    <row r="8668" spans="7:7" x14ac:dyDescent="0.25">
      <c r="G8668" s="9"/>
    </row>
    <row r="8669" spans="7:7" x14ac:dyDescent="0.25">
      <c r="G8669" s="9"/>
    </row>
    <row r="8670" spans="7:7" x14ac:dyDescent="0.25">
      <c r="G8670" s="9"/>
    </row>
    <row r="8671" spans="7:7" x14ac:dyDescent="0.25">
      <c r="G8671" s="9"/>
    </row>
    <row r="8672" spans="7:7" x14ac:dyDescent="0.25">
      <c r="G8672" s="9"/>
    </row>
    <row r="8673" spans="7:7" x14ac:dyDescent="0.25">
      <c r="G8673" s="9"/>
    </row>
    <row r="8674" spans="7:7" x14ac:dyDescent="0.25">
      <c r="G8674" s="9"/>
    </row>
    <row r="8675" spans="7:7" x14ac:dyDescent="0.25">
      <c r="G8675" s="9"/>
    </row>
    <row r="8676" spans="7:7" x14ac:dyDescent="0.25">
      <c r="G8676" s="9"/>
    </row>
    <row r="8677" spans="7:7" x14ac:dyDescent="0.25">
      <c r="G8677" s="9"/>
    </row>
    <row r="8678" spans="7:7" x14ac:dyDescent="0.25">
      <c r="G8678" s="9"/>
    </row>
    <row r="8679" spans="7:7" x14ac:dyDescent="0.25">
      <c r="G8679" s="9"/>
    </row>
    <row r="8680" spans="7:7" x14ac:dyDescent="0.25">
      <c r="G8680" s="9"/>
    </row>
    <row r="8681" spans="7:7" x14ac:dyDescent="0.25">
      <c r="G8681" s="9"/>
    </row>
    <row r="8682" spans="7:7" x14ac:dyDescent="0.25">
      <c r="G8682" s="9"/>
    </row>
    <row r="8683" spans="7:7" x14ac:dyDescent="0.25">
      <c r="G8683" s="9"/>
    </row>
    <row r="8684" spans="7:7" x14ac:dyDescent="0.25">
      <c r="G8684" s="9"/>
    </row>
    <row r="8685" spans="7:7" x14ac:dyDescent="0.25">
      <c r="G8685" s="9"/>
    </row>
    <row r="8686" spans="7:7" x14ac:dyDescent="0.25">
      <c r="G8686" s="9"/>
    </row>
    <row r="8687" spans="7:7" x14ac:dyDescent="0.25">
      <c r="G8687" s="9"/>
    </row>
    <row r="8688" spans="7:7" x14ac:dyDescent="0.25">
      <c r="G8688" s="9"/>
    </row>
    <row r="8689" spans="7:7" x14ac:dyDescent="0.25">
      <c r="G8689" s="9"/>
    </row>
    <row r="8690" spans="7:7" x14ac:dyDescent="0.25">
      <c r="G8690" s="9"/>
    </row>
    <row r="8691" spans="7:7" x14ac:dyDescent="0.25">
      <c r="G8691" s="9"/>
    </row>
    <row r="8692" spans="7:7" x14ac:dyDescent="0.25">
      <c r="G8692" s="9"/>
    </row>
    <row r="8693" spans="7:7" x14ac:dyDescent="0.25">
      <c r="G8693" s="9"/>
    </row>
    <row r="8694" spans="7:7" x14ac:dyDescent="0.25">
      <c r="G8694" s="9"/>
    </row>
    <row r="8695" spans="7:7" x14ac:dyDescent="0.25">
      <c r="G8695" s="9"/>
    </row>
    <row r="8696" spans="7:7" x14ac:dyDescent="0.25">
      <c r="G8696" s="9"/>
    </row>
    <row r="8697" spans="7:7" x14ac:dyDescent="0.25">
      <c r="G8697" s="9"/>
    </row>
    <row r="8698" spans="7:7" x14ac:dyDescent="0.25">
      <c r="G8698" s="9"/>
    </row>
    <row r="8699" spans="7:7" x14ac:dyDescent="0.25">
      <c r="G8699" s="9"/>
    </row>
    <row r="8700" spans="7:7" x14ac:dyDescent="0.25">
      <c r="G8700" s="9"/>
    </row>
    <row r="8701" spans="7:7" x14ac:dyDescent="0.25">
      <c r="G8701" s="9"/>
    </row>
    <row r="8702" spans="7:7" x14ac:dyDescent="0.25">
      <c r="G8702" s="9"/>
    </row>
    <row r="8703" spans="7:7" x14ac:dyDescent="0.25">
      <c r="G8703" s="9"/>
    </row>
    <row r="8704" spans="7:7" x14ac:dyDescent="0.25">
      <c r="G8704" s="9"/>
    </row>
    <row r="8705" spans="7:7" x14ac:dyDescent="0.25">
      <c r="G8705" s="9"/>
    </row>
    <row r="8706" spans="7:7" x14ac:dyDescent="0.25">
      <c r="G8706" s="9"/>
    </row>
    <row r="8707" spans="7:7" x14ac:dyDescent="0.25">
      <c r="G8707" s="9"/>
    </row>
    <row r="8708" spans="7:7" x14ac:dyDescent="0.25">
      <c r="G8708" s="9"/>
    </row>
    <row r="8709" spans="7:7" x14ac:dyDescent="0.25">
      <c r="G8709" s="9"/>
    </row>
    <row r="8710" spans="7:7" x14ac:dyDescent="0.25">
      <c r="G8710" s="9"/>
    </row>
    <row r="8711" spans="7:7" x14ac:dyDescent="0.25">
      <c r="G8711" s="9"/>
    </row>
    <row r="8712" spans="7:7" x14ac:dyDescent="0.25">
      <c r="G8712" s="9"/>
    </row>
    <row r="8713" spans="7:7" x14ac:dyDescent="0.25">
      <c r="G8713" s="9"/>
    </row>
    <row r="8714" spans="7:7" x14ac:dyDescent="0.25">
      <c r="G8714" s="9"/>
    </row>
    <row r="8715" spans="7:7" x14ac:dyDescent="0.25">
      <c r="G8715" s="9"/>
    </row>
    <row r="8716" spans="7:7" x14ac:dyDescent="0.25">
      <c r="G8716" s="9"/>
    </row>
    <row r="8717" spans="7:7" x14ac:dyDescent="0.25">
      <c r="G8717" s="9"/>
    </row>
    <row r="8718" spans="7:7" x14ac:dyDescent="0.25">
      <c r="G8718" s="9"/>
    </row>
    <row r="8719" spans="7:7" x14ac:dyDescent="0.25">
      <c r="G8719" s="9"/>
    </row>
    <row r="8720" spans="7:7" x14ac:dyDescent="0.25">
      <c r="G8720" s="9"/>
    </row>
    <row r="8721" spans="7:7" x14ac:dyDescent="0.25">
      <c r="G8721" s="9"/>
    </row>
    <row r="8722" spans="7:7" x14ac:dyDescent="0.25">
      <c r="G8722" s="9"/>
    </row>
    <row r="8723" spans="7:7" x14ac:dyDescent="0.25">
      <c r="G8723" s="9"/>
    </row>
    <row r="8724" spans="7:7" x14ac:dyDescent="0.25">
      <c r="G8724" s="9"/>
    </row>
    <row r="8725" spans="7:7" x14ac:dyDescent="0.25">
      <c r="G8725" s="9"/>
    </row>
    <row r="8726" spans="7:7" x14ac:dyDescent="0.25">
      <c r="G8726" s="9"/>
    </row>
    <row r="8727" spans="7:7" x14ac:dyDescent="0.25">
      <c r="G8727" s="9"/>
    </row>
    <row r="8728" spans="7:7" x14ac:dyDescent="0.25">
      <c r="G8728" s="9"/>
    </row>
    <row r="8729" spans="7:7" x14ac:dyDescent="0.25">
      <c r="G8729" s="9"/>
    </row>
    <row r="8730" spans="7:7" x14ac:dyDescent="0.25">
      <c r="G8730" s="9"/>
    </row>
    <row r="8731" spans="7:7" x14ac:dyDescent="0.25">
      <c r="G8731" s="9"/>
    </row>
    <row r="8732" spans="7:7" x14ac:dyDescent="0.25">
      <c r="G8732" s="9"/>
    </row>
    <row r="8733" spans="7:7" x14ac:dyDescent="0.25">
      <c r="G8733" s="9"/>
    </row>
    <row r="8734" spans="7:7" x14ac:dyDescent="0.25">
      <c r="G8734" s="9"/>
    </row>
    <row r="8735" spans="7:7" x14ac:dyDescent="0.25">
      <c r="G8735" s="9"/>
    </row>
    <row r="8736" spans="7:7" x14ac:dyDescent="0.25">
      <c r="G8736" s="9"/>
    </row>
    <row r="8737" spans="7:7" x14ac:dyDescent="0.25">
      <c r="G8737" s="9"/>
    </row>
    <row r="8738" spans="7:7" x14ac:dyDescent="0.25">
      <c r="G8738" s="9"/>
    </row>
    <row r="8739" spans="7:7" x14ac:dyDescent="0.25">
      <c r="G8739" s="9"/>
    </row>
    <row r="8740" spans="7:7" x14ac:dyDescent="0.25">
      <c r="G8740" s="9"/>
    </row>
    <row r="8741" spans="7:7" x14ac:dyDescent="0.25">
      <c r="G8741" s="9"/>
    </row>
    <row r="8742" spans="7:7" x14ac:dyDescent="0.25">
      <c r="G8742" s="9"/>
    </row>
    <row r="8743" spans="7:7" x14ac:dyDescent="0.25">
      <c r="G8743" s="9"/>
    </row>
    <row r="8744" spans="7:7" x14ac:dyDescent="0.25">
      <c r="G8744" s="9"/>
    </row>
    <row r="8745" spans="7:7" x14ac:dyDescent="0.25">
      <c r="G8745" s="9"/>
    </row>
    <row r="8746" spans="7:7" x14ac:dyDescent="0.25">
      <c r="G8746" s="9"/>
    </row>
    <row r="8747" spans="7:7" x14ac:dyDescent="0.25">
      <c r="G8747" s="9"/>
    </row>
    <row r="8748" spans="7:7" x14ac:dyDescent="0.25">
      <c r="G8748" s="9"/>
    </row>
    <row r="8749" spans="7:7" x14ac:dyDescent="0.25">
      <c r="G8749" s="9"/>
    </row>
    <row r="8750" spans="7:7" x14ac:dyDescent="0.25">
      <c r="G8750" s="9"/>
    </row>
    <row r="8751" spans="7:7" x14ac:dyDescent="0.25">
      <c r="G8751" s="9"/>
    </row>
    <row r="8752" spans="7:7" x14ac:dyDescent="0.25">
      <c r="G8752" s="9"/>
    </row>
    <row r="8753" spans="7:7" x14ac:dyDescent="0.25">
      <c r="G8753" s="9"/>
    </row>
    <row r="8754" spans="7:7" x14ac:dyDescent="0.25">
      <c r="G8754" s="9"/>
    </row>
    <row r="8755" spans="7:7" x14ac:dyDescent="0.25">
      <c r="G8755" s="9"/>
    </row>
    <row r="8756" spans="7:7" x14ac:dyDescent="0.25">
      <c r="G8756" s="9"/>
    </row>
    <row r="8757" spans="7:7" x14ac:dyDescent="0.25">
      <c r="G8757" s="9"/>
    </row>
    <row r="8758" spans="7:7" x14ac:dyDescent="0.25">
      <c r="G8758" s="9"/>
    </row>
    <row r="8759" spans="7:7" x14ac:dyDescent="0.25">
      <c r="G8759" s="9"/>
    </row>
    <row r="8760" spans="7:7" x14ac:dyDescent="0.25">
      <c r="G8760" s="9"/>
    </row>
    <row r="8761" spans="7:7" x14ac:dyDescent="0.25">
      <c r="G8761" s="9"/>
    </row>
    <row r="8762" spans="7:7" x14ac:dyDescent="0.25">
      <c r="G8762" s="9"/>
    </row>
    <row r="8763" spans="7:7" x14ac:dyDescent="0.25">
      <c r="G8763" s="9"/>
    </row>
    <row r="8764" spans="7:7" x14ac:dyDescent="0.25">
      <c r="G8764" s="9"/>
    </row>
    <row r="8765" spans="7:7" x14ac:dyDescent="0.25">
      <c r="G8765" s="9"/>
    </row>
    <row r="8766" spans="7:7" x14ac:dyDescent="0.25">
      <c r="G8766" s="9"/>
    </row>
    <row r="8767" spans="7:7" x14ac:dyDescent="0.25">
      <c r="G8767" s="9"/>
    </row>
    <row r="8768" spans="7:7" x14ac:dyDescent="0.25">
      <c r="G8768" s="9"/>
    </row>
    <row r="8769" spans="7:7" x14ac:dyDescent="0.25">
      <c r="G8769" s="9"/>
    </row>
    <row r="8770" spans="7:7" x14ac:dyDescent="0.25">
      <c r="G8770" s="9"/>
    </row>
    <row r="8771" spans="7:7" x14ac:dyDescent="0.25">
      <c r="G8771" s="9"/>
    </row>
    <row r="8772" spans="7:7" x14ac:dyDescent="0.25">
      <c r="G8772" s="9"/>
    </row>
    <row r="8773" spans="7:7" x14ac:dyDescent="0.25">
      <c r="G8773" s="9"/>
    </row>
    <row r="8774" spans="7:7" x14ac:dyDescent="0.25">
      <c r="G8774" s="9"/>
    </row>
    <row r="8775" spans="7:7" x14ac:dyDescent="0.25">
      <c r="G8775" s="9"/>
    </row>
    <row r="8776" spans="7:7" x14ac:dyDescent="0.25">
      <c r="G8776" s="9"/>
    </row>
    <row r="8777" spans="7:7" x14ac:dyDescent="0.25">
      <c r="G8777" s="9"/>
    </row>
    <row r="8778" spans="7:7" x14ac:dyDescent="0.25">
      <c r="G8778" s="9"/>
    </row>
    <row r="8779" spans="7:7" x14ac:dyDescent="0.25">
      <c r="G8779" s="9"/>
    </row>
    <row r="8780" spans="7:7" x14ac:dyDescent="0.25">
      <c r="G8780" s="9"/>
    </row>
    <row r="8781" spans="7:7" x14ac:dyDescent="0.25">
      <c r="G8781" s="9"/>
    </row>
    <row r="8782" spans="7:7" x14ac:dyDescent="0.25">
      <c r="G8782" s="9"/>
    </row>
    <row r="8783" spans="7:7" x14ac:dyDescent="0.25">
      <c r="G8783" s="9"/>
    </row>
    <row r="8784" spans="7:7" x14ac:dyDescent="0.25">
      <c r="G8784" s="9"/>
    </row>
    <row r="8785" spans="7:7" x14ac:dyDescent="0.25">
      <c r="G8785" s="9"/>
    </row>
    <row r="8786" spans="7:7" x14ac:dyDescent="0.25">
      <c r="G8786" s="9"/>
    </row>
    <row r="8787" spans="7:7" x14ac:dyDescent="0.25">
      <c r="G8787" s="9"/>
    </row>
    <row r="8788" spans="7:7" x14ac:dyDescent="0.25">
      <c r="G8788" s="9"/>
    </row>
    <row r="8789" spans="7:7" x14ac:dyDescent="0.25">
      <c r="G8789" s="9"/>
    </row>
    <row r="8790" spans="7:7" x14ac:dyDescent="0.25">
      <c r="G8790" s="9"/>
    </row>
    <row r="8791" spans="7:7" x14ac:dyDescent="0.25">
      <c r="G8791" s="9"/>
    </row>
    <row r="8792" spans="7:7" x14ac:dyDescent="0.25">
      <c r="G8792" s="9"/>
    </row>
    <row r="8793" spans="7:7" x14ac:dyDescent="0.25">
      <c r="G8793" s="9"/>
    </row>
    <row r="8794" spans="7:7" x14ac:dyDescent="0.25">
      <c r="G8794" s="9"/>
    </row>
    <row r="8795" spans="7:7" x14ac:dyDescent="0.25">
      <c r="G8795" s="9"/>
    </row>
    <row r="8796" spans="7:7" x14ac:dyDescent="0.25">
      <c r="G8796" s="9"/>
    </row>
    <row r="8797" spans="7:7" x14ac:dyDescent="0.25">
      <c r="G8797" s="9"/>
    </row>
    <row r="8798" spans="7:7" x14ac:dyDescent="0.25">
      <c r="G8798" s="9"/>
    </row>
    <row r="8799" spans="7:7" x14ac:dyDescent="0.25">
      <c r="G8799" s="9"/>
    </row>
    <row r="8800" spans="7:7" x14ac:dyDescent="0.25">
      <c r="G8800" s="9"/>
    </row>
    <row r="8801" spans="7:7" x14ac:dyDescent="0.25">
      <c r="G8801" s="9"/>
    </row>
    <row r="8802" spans="7:7" x14ac:dyDescent="0.25">
      <c r="G8802" s="9"/>
    </row>
    <row r="8803" spans="7:7" x14ac:dyDescent="0.25">
      <c r="G8803" s="9"/>
    </row>
    <row r="8804" spans="7:7" x14ac:dyDescent="0.25">
      <c r="G8804" s="9"/>
    </row>
    <row r="8805" spans="7:7" x14ac:dyDescent="0.25">
      <c r="G8805" s="9"/>
    </row>
    <row r="8806" spans="7:7" x14ac:dyDescent="0.25">
      <c r="G8806" s="9"/>
    </row>
    <row r="8807" spans="7:7" x14ac:dyDescent="0.25">
      <c r="G8807" s="9"/>
    </row>
    <row r="8808" spans="7:7" x14ac:dyDescent="0.25">
      <c r="G8808" s="9"/>
    </row>
    <row r="8809" spans="7:7" x14ac:dyDescent="0.25">
      <c r="G8809" s="9"/>
    </row>
    <row r="8810" spans="7:7" x14ac:dyDescent="0.25">
      <c r="G8810" s="9"/>
    </row>
    <row r="8811" spans="7:7" x14ac:dyDescent="0.25">
      <c r="G8811" s="9"/>
    </row>
    <row r="8812" spans="7:7" x14ac:dyDescent="0.25">
      <c r="G8812" s="9"/>
    </row>
    <row r="8813" spans="7:7" x14ac:dyDescent="0.25">
      <c r="G8813" s="9"/>
    </row>
    <row r="8814" spans="7:7" x14ac:dyDescent="0.25">
      <c r="G8814" s="9"/>
    </row>
    <row r="8815" spans="7:7" x14ac:dyDescent="0.25">
      <c r="G8815" s="9"/>
    </row>
    <row r="8816" spans="7:7" x14ac:dyDescent="0.25">
      <c r="G8816" s="9"/>
    </row>
    <row r="8817" spans="7:7" x14ac:dyDescent="0.25">
      <c r="G8817" s="9"/>
    </row>
    <row r="8818" spans="7:7" x14ac:dyDescent="0.25">
      <c r="G8818" s="9"/>
    </row>
    <row r="8819" spans="7:7" x14ac:dyDescent="0.25">
      <c r="G8819" s="9"/>
    </row>
    <row r="8820" spans="7:7" x14ac:dyDescent="0.25">
      <c r="G8820" s="9"/>
    </row>
    <row r="8821" spans="7:7" x14ac:dyDescent="0.25">
      <c r="G8821" s="9"/>
    </row>
    <row r="8822" spans="7:7" x14ac:dyDescent="0.25">
      <c r="G8822" s="9"/>
    </row>
    <row r="8823" spans="7:7" x14ac:dyDescent="0.25">
      <c r="G8823" s="9"/>
    </row>
    <row r="8824" spans="7:7" x14ac:dyDescent="0.25">
      <c r="G8824" s="9"/>
    </row>
    <row r="8825" spans="7:7" x14ac:dyDescent="0.25">
      <c r="G8825" s="9"/>
    </row>
    <row r="8826" spans="7:7" x14ac:dyDescent="0.25">
      <c r="G8826" s="9"/>
    </row>
    <row r="8827" spans="7:7" x14ac:dyDescent="0.25">
      <c r="G8827" s="9"/>
    </row>
    <row r="8828" spans="7:7" x14ac:dyDescent="0.25">
      <c r="G8828" s="9"/>
    </row>
    <row r="8829" spans="7:7" x14ac:dyDescent="0.25">
      <c r="G8829" s="9"/>
    </row>
    <row r="8830" spans="7:7" x14ac:dyDescent="0.25">
      <c r="G8830" s="9"/>
    </row>
    <row r="8831" spans="7:7" x14ac:dyDescent="0.25">
      <c r="G8831" s="9"/>
    </row>
    <row r="8832" spans="7:7" x14ac:dyDescent="0.25">
      <c r="G8832" s="9"/>
    </row>
    <row r="8833" spans="7:7" x14ac:dyDescent="0.25">
      <c r="G8833" s="9"/>
    </row>
    <row r="8834" spans="7:7" x14ac:dyDescent="0.25">
      <c r="G8834" s="9"/>
    </row>
    <row r="8835" spans="7:7" x14ac:dyDescent="0.25">
      <c r="G8835" s="9"/>
    </row>
    <row r="8836" spans="7:7" x14ac:dyDescent="0.25">
      <c r="G8836" s="9"/>
    </row>
    <row r="8837" spans="7:7" x14ac:dyDescent="0.25">
      <c r="G8837" s="9"/>
    </row>
    <row r="8838" spans="7:7" x14ac:dyDescent="0.25">
      <c r="G8838" s="9"/>
    </row>
    <row r="8839" spans="7:7" x14ac:dyDescent="0.25">
      <c r="G8839" s="9"/>
    </row>
    <row r="8840" spans="7:7" x14ac:dyDescent="0.25">
      <c r="G8840" s="9"/>
    </row>
    <row r="8841" spans="7:7" x14ac:dyDescent="0.25">
      <c r="G8841" s="9"/>
    </row>
    <row r="8842" spans="7:7" x14ac:dyDescent="0.25">
      <c r="G8842" s="9"/>
    </row>
    <row r="8843" spans="7:7" x14ac:dyDescent="0.25">
      <c r="G8843" s="9"/>
    </row>
    <row r="8844" spans="7:7" x14ac:dyDescent="0.25">
      <c r="G8844" s="9"/>
    </row>
    <row r="8845" spans="7:7" x14ac:dyDescent="0.25">
      <c r="G8845" s="9"/>
    </row>
    <row r="8846" spans="7:7" x14ac:dyDescent="0.25">
      <c r="G8846" s="9"/>
    </row>
    <row r="8847" spans="7:7" x14ac:dyDescent="0.25">
      <c r="G8847" s="9"/>
    </row>
    <row r="8848" spans="7:7" x14ac:dyDescent="0.25">
      <c r="G8848" s="9"/>
    </row>
    <row r="8849" spans="7:7" x14ac:dyDescent="0.25">
      <c r="G8849" s="9"/>
    </row>
    <row r="8850" spans="7:7" x14ac:dyDescent="0.25">
      <c r="G8850" s="9"/>
    </row>
    <row r="8851" spans="7:7" x14ac:dyDescent="0.25">
      <c r="G8851" s="9"/>
    </row>
    <row r="8852" spans="7:7" x14ac:dyDescent="0.25">
      <c r="G8852" s="9"/>
    </row>
    <row r="8853" spans="7:7" x14ac:dyDescent="0.25">
      <c r="G8853" s="9"/>
    </row>
    <row r="8854" spans="7:7" x14ac:dyDescent="0.25">
      <c r="G8854" s="9"/>
    </row>
    <row r="8855" spans="7:7" x14ac:dyDescent="0.25">
      <c r="G8855" s="9"/>
    </row>
    <row r="8856" spans="7:7" x14ac:dyDescent="0.25">
      <c r="G8856" s="9"/>
    </row>
    <row r="8857" spans="7:7" x14ac:dyDescent="0.25">
      <c r="G8857" s="9"/>
    </row>
    <row r="8858" spans="7:7" x14ac:dyDescent="0.25">
      <c r="G8858" s="9"/>
    </row>
    <row r="8859" spans="7:7" x14ac:dyDescent="0.25">
      <c r="G8859" s="9"/>
    </row>
    <row r="8860" spans="7:7" x14ac:dyDescent="0.25">
      <c r="G8860" s="9"/>
    </row>
    <row r="8861" spans="7:7" x14ac:dyDescent="0.25">
      <c r="G8861" s="9"/>
    </row>
    <row r="8862" spans="7:7" x14ac:dyDescent="0.25">
      <c r="G8862" s="9"/>
    </row>
    <row r="8863" spans="7:7" x14ac:dyDescent="0.25">
      <c r="G8863" s="9"/>
    </row>
    <row r="8864" spans="7:7" x14ac:dyDescent="0.25">
      <c r="G8864" s="9"/>
    </row>
    <row r="8865" spans="7:7" x14ac:dyDescent="0.25">
      <c r="G8865" s="9"/>
    </row>
    <row r="8866" spans="7:7" x14ac:dyDescent="0.25">
      <c r="G8866" s="9"/>
    </row>
    <row r="8867" spans="7:7" x14ac:dyDescent="0.25">
      <c r="G8867" s="9"/>
    </row>
    <row r="8868" spans="7:7" x14ac:dyDescent="0.25">
      <c r="G8868" s="9"/>
    </row>
    <row r="8869" spans="7:7" x14ac:dyDescent="0.25">
      <c r="G8869" s="9"/>
    </row>
    <row r="8870" spans="7:7" x14ac:dyDescent="0.25">
      <c r="G8870" s="9"/>
    </row>
    <row r="8871" spans="7:7" x14ac:dyDescent="0.25">
      <c r="G8871" s="9"/>
    </row>
    <row r="8872" spans="7:7" x14ac:dyDescent="0.25">
      <c r="G8872" s="9"/>
    </row>
    <row r="8873" spans="7:7" x14ac:dyDescent="0.25">
      <c r="G8873" s="9"/>
    </row>
    <row r="8874" spans="7:7" x14ac:dyDescent="0.25">
      <c r="G8874" s="9"/>
    </row>
    <row r="8875" spans="7:7" x14ac:dyDescent="0.25">
      <c r="G8875" s="9"/>
    </row>
    <row r="8876" spans="7:7" x14ac:dyDescent="0.25">
      <c r="G8876" s="9"/>
    </row>
    <row r="8877" spans="7:7" x14ac:dyDescent="0.25">
      <c r="G8877" s="9"/>
    </row>
    <row r="8878" spans="7:7" x14ac:dyDescent="0.25">
      <c r="G8878" s="9"/>
    </row>
    <row r="8879" spans="7:7" x14ac:dyDescent="0.25">
      <c r="G8879" s="9"/>
    </row>
    <row r="8880" spans="7:7" x14ac:dyDescent="0.25">
      <c r="G8880" s="9"/>
    </row>
    <row r="8881" spans="7:7" x14ac:dyDescent="0.25">
      <c r="G8881" s="9"/>
    </row>
    <row r="8882" spans="7:7" x14ac:dyDescent="0.25">
      <c r="G8882" s="9"/>
    </row>
    <row r="8883" spans="7:7" x14ac:dyDescent="0.25">
      <c r="G8883" s="9"/>
    </row>
    <row r="8884" spans="7:7" x14ac:dyDescent="0.25">
      <c r="G8884" s="9"/>
    </row>
    <row r="8885" spans="7:7" x14ac:dyDescent="0.25">
      <c r="G8885" s="9"/>
    </row>
    <row r="8886" spans="7:7" x14ac:dyDescent="0.25">
      <c r="G8886" s="9"/>
    </row>
    <row r="8887" spans="7:7" x14ac:dyDescent="0.25">
      <c r="G8887" s="9"/>
    </row>
    <row r="8888" spans="7:7" x14ac:dyDescent="0.25">
      <c r="G8888" s="9"/>
    </row>
    <row r="8889" spans="7:7" x14ac:dyDescent="0.25">
      <c r="G8889" s="9"/>
    </row>
    <row r="8890" spans="7:7" x14ac:dyDescent="0.25">
      <c r="G8890" s="9"/>
    </row>
    <row r="8891" spans="7:7" x14ac:dyDescent="0.25">
      <c r="G8891" s="9"/>
    </row>
    <row r="8892" spans="7:7" x14ac:dyDescent="0.25">
      <c r="G8892" s="9"/>
    </row>
    <row r="8893" spans="7:7" x14ac:dyDescent="0.25">
      <c r="G8893" s="9"/>
    </row>
    <row r="8894" spans="7:7" x14ac:dyDescent="0.25">
      <c r="G8894" s="9"/>
    </row>
    <row r="8895" spans="7:7" x14ac:dyDescent="0.25">
      <c r="G8895" s="9"/>
    </row>
    <row r="8896" spans="7:7" x14ac:dyDescent="0.25">
      <c r="G8896" s="9"/>
    </row>
    <row r="8897" spans="7:7" x14ac:dyDescent="0.25">
      <c r="G8897" s="9"/>
    </row>
    <row r="8898" spans="7:7" x14ac:dyDescent="0.25">
      <c r="G8898" s="9"/>
    </row>
    <row r="8899" spans="7:7" x14ac:dyDescent="0.25">
      <c r="G8899" s="9"/>
    </row>
    <row r="8900" spans="7:7" x14ac:dyDescent="0.25">
      <c r="G8900" s="9"/>
    </row>
    <row r="8901" spans="7:7" x14ac:dyDescent="0.25">
      <c r="G8901" s="9"/>
    </row>
    <row r="8902" spans="7:7" x14ac:dyDescent="0.25">
      <c r="G8902" s="9"/>
    </row>
    <row r="8903" spans="7:7" x14ac:dyDescent="0.25">
      <c r="G8903" s="9"/>
    </row>
    <row r="8904" spans="7:7" x14ac:dyDescent="0.25">
      <c r="G8904" s="9"/>
    </row>
    <row r="8905" spans="7:7" x14ac:dyDescent="0.25">
      <c r="G8905" s="9"/>
    </row>
    <row r="8906" spans="7:7" x14ac:dyDescent="0.25">
      <c r="G8906" s="9"/>
    </row>
    <row r="8907" spans="7:7" x14ac:dyDescent="0.25">
      <c r="G8907" s="9"/>
    </row>
    <row r="8908" spans="7:7" x14ac:dyDescent="0.25">
      <c r="G8908" s="9"/>
    </row>
    <row r="8909" spans="7:7" x14ac:dyDescent="0.25">
      <c r="G8909" s="9"/>
    </row>
    <row r="8910" spans="7:7" x14ac:dyDescent="0.25">
      <c r="G8910" s="9"/>
    </row>
    <row r="8911" spans="7:7" x14ac:dyDescent="0.25">
      <c r="G8911" s="9"/>
    </row>
    <row r="8912" spans="7:7" x14ac:dyDescent="0.25">
      <c r="G8912" s="9"/>
    </row>
    <row r="8913" spans="7:7" x14ac:dyDescent="0.25">
      <c r="G8913" s="9"/>
    </row>
    <row r="8914" spans="7:7" x14ac:dyDescent="0.25">
      <c r="G8914" s="9"/>
    </row>
    <row r="8915" spans="7:7" x14ac:dyDescent="0.25">
      <c r="G8915" s="9"/>
    </row>
    <row r="8916" spans="7:7" x14ac:dyDescent="0.25">
      <c r="G8916" s="9"/>
    </row>
    <row r="8917" spans="7:7" x14ac:dyDescent="0.25">
      <c r="G8917" s="9"/>
    </row>
    <row r="8918" spans="7:7" x14ac:dyDescent="0.25">
      <c r="G8918" s="9"/>
    </row>
    <row r="8919" spans="7:7" x14ac:dyDescent="0.25">
      <c r="G8919" s="9"/>
    </row>
    <row r="8920" spans="7:7" x14ac:dyDescent="0.25">
      <c r="G8920" s="9"/>
    </row>
    <row r="8921" spans="7:7" x14ac:dyDescent="0.25">
      <c r="G8921" s="9"/>
    </row>
    <row r="8922" spans="7:7" x14ac:dyDescent="0.25">
      <c r="G8922" s="9"/>
    </row>
    <row r="8923" spans="7:7" x14ac:dyDescent="0.25">
      <c r="G8923" s="9"/>
    </row>
    <row r="8924" spans="7:7" x14ac:dyDescent="0.25">
      <c r="G8924" s="9"/>
    </row>
    <row r="8925" spans="7:7" x14ac:dyDescent="0.25">
      <c r="G8925" s="9"/>
    </row>
    <row r="8926" spans="7:7" x14ac:dyDescent="0.25">
      <c r="G8926" s="9"/>
    </row>
    <row r="8927" spans="7:7" x14ac:dyDescent="0.25">
      <c r="G8927" s="9"/>
    </row>
    <row r="8928" spans="7:7" x14ac:dyDescent="0.25">
      <c r="G8928" s="9"/>
    </row>
    <row r="8929" spans="7:7" x14ac:dyDescent="0.25">
      <c r="G8929" s="9"/>
    </row>
    <row r="8930" spans="7:7" x14ac:dyDescent="0.25">
      <c r="G8930" s="9"/>
    </row>
    <row r="8931" spans="7:7" x14ac:dyDescent="0.25">
      <c r="G8931" s="9"/>
    </row>
    <row r="8932" spans="7:7" x14ac:dyDescent="0.25">
      <c r="G8932" s="9"/>
    </row>
    <row r="8933" spans="7:7" x14ac:dyDescent="0.25">
      <c r="G8933" s="9"/>
    </row>
    <row r="8934" spans="7:7" x14ac:dyDescent="0.25">
      <c r="G8934" s="9"/>
    </row>
    <row r="8935" spans="7:7" x14ac:dyDescent="0.25">
      <c r="G8935" s="9"/>
    </row>
    <row r="8936" spans="7:7" x14ac:dyDescent="0.25">
      <c r="G8936" s="9"/>
    </row>
    <row r="8937" spans="7:7" x14ac:dyDescent="0.25">
      <c r="G8937" s="9"/>
    </row>
    <row r="8938" spans="7:7" x14ac:dyDescent="0.25">
      <c r="G8938" s="9"/>
    </row>
    <row r="8939" spans="7:7" x14ac:dyDescent="0.25">
      <c r="G8939" s="9"/>
    </row>
    <row r="8940" spans="7:7" x14ac:dyDescent="0.25">
      <c r="G8940" s="9"/>
    </row>
    <row r="8941" spans="7:7" x14ac:dyDescent="0.25">
      <c r="G8941" s="9"/>
    </row>
    <row r="8942" spans="7:7" x14ac:dyDescent="0.25">
      <c r="G8942" s="9"/>
    </row>
    <row r="8943" spans="7:7" x14ac:dyDescent="0.25">
      <c r="G8943" s="9"/>
    </row>
    <row r="8944" spans="7:7" x14ac:dyDescent="0.25">
      <c r="G8944" s="9"/>
    </row>
    <row r="8945" spans="7:7" x14ac:dyDescent="0.25">
      <c r="G8945" s="9"/>
    </row>
    <row r="8946" spans="7:7" x14ac:dyDescent="0.25">
      <c r="G8946" s="9"/>
    </row>
    <row r="8947" spans="7:7" x14ac:dyDescent="0.25">
      <c r="G8947" s="9"/>
    </row>
    <row r="8948" spans="7:7" x14ac:dyDescent="0.25">
      <c r="G8948" s="9"/>
    </row>
    <row r="8949" spans="7:7" x14ac:dyDescent="0.25">
      <c r="G8949" s="9"/>
    </row>
    <row r="8950" spans="7:7" x14ac:dyDescent="0.25">
      <c r="G8950" s="9"/>
    </row>
    <row r="8951" spans="7:7" x14ac:dyDescent="0.25">
      <c r="G8951" s="9"/>
    </row>
    <row r="8952" spans="7:7" x14ac:dyDescent="0.25">
      <c r="G8952" s="9"/>
    </row>
    <row r="8953" spans="7:7" x14ac:dyDescent="0.25">
      <c r="G8953" s="9"/>
    </row>
    <row r="8954" spans="7:7" x14ac:dyDescent="0.25">
      <c r="G8954" s="9"/>
    </row>
    <row r="8955" spans="7:7" x14ac:dyDescent="0.25">
      <c r="G8955" s="9"/>
    </row>
    <row r="8956" spans="7:7" x14ac:dyDescent="0.25">
      <c r="G8956" s="9"/>
    </row>
    <row r="8957" spans="7:7" x14ac:dyDescent="0.25">
      <c r="G8957" s="9"/>
    </row>
    <row r="8958" spans="7:7" x14ac:dyDescent="0.25">
      <c r="G8958" s="9"/>
    </row>
    <row r="8959" spans="7:7" x14ac:dyDescent="0.25">
      <c r="G8959" s="9"/>
    </row>
    <row r="8960" spans="7:7" x14ac:dyDescent="0.25">
      <c r="G8960" s="9"/>
    </row>
    <row r="8961" spans="7:7" x14ac:dyDescent="0.25">
      <c r="G8961" s="9"/>
    </row>
    <row r="8962" spans="7:7" x14ac:dyDescent="0.25">
      <c r="G8962" s="9"/>
    </row>
    <row r="8963" spans="7:7" x14ac:dyDescent="0.25">
      <c r="G8963" s="9"/>
    </row>
    <row r="8964" spans="7:7" x14ac:dyDescent="0.25">
      <c r="G8964" s="9"/>
    </row>
    <row r="8965" spans="7:7" x14ac:dyDescent="0.25">
      <c r="G8965" s="9"/>
    </row>
    <row r="8966" spans="7:7" x14ac:dyDescent="0.25">
      <c r="G8966" s="9"/>
    </row>
    <row r="8967" spans="7:7" x14ac:dyDescent="0.25">
      <c r="G8967" s="9"/>
    </row>
    <row r="8968" spans="7:7" x14ac:dyDescent="0.25">
      <c r="G8968" s="9"/>
    </row>
    <row r="8969" spans="7:7" x14ac:dyDescent="0.25">
      <c r="G8969" s="9"/>
    </row>
    <row r="8970" spans="7:7" x14ac:dyDescent="0.25">
      <c r="G8970" s="9"/>
    </row>
    <row r="8971" spans="7:7" x14ac:dyDescent="0.25">
      <c r="G8971" s="9"/>
    </row>
    <row r="8972" spans="7:7" x14ac:dyDescent="0.25">
      <c r="G8972" s="9"/>
    </row>
    <row r="8973" spans="7:7" x14ac:dyDescent="0.25">
      <c r="G8973" s="9"/>
    </row>
    <row r="8974" spans="7:7" x14ac:dyDescent="0.25">
      <c r="G8974" s="9"/>
    </row>
    <row r="8975" spans="7:7" x14ac:dyDescent="0.25">
      <c r="G8975" s="9"/>
    </row>
    <row r="8976" spans="7:7" x14ac:dyDescent="0.25">
      <c r="G8976" s="9"/>
    </row>
    <row r="8977" spans="7:7" x14ac:dyDescent="0.25">
      <c r="G8977" s="9"/>
    </row>
    <row r="8978" spans="7:7" x14ac:dyDescent="0.25">
      <c r="G8978" s="9"/>
    </row>
    <row r="8979" spans="7:7" x14ac:dyDescent="0.25">
      <c r="G8979" s="9"/>
    </row>
    <row r="8980" spans="7:7" x14ac:dyDescent="0.25">
      <c r="G8980" s="9"/>
    </row>
    <row r="8981" spans="7:7" x14ac:dyDescent="0.25">
      <c r="G8981" s="9"/>
    </row>
    <row r="8982" spans="7:7" x14ac:dyDescent="0.25">
      <c r="G8982" s="9"/>
    </row>
    <row r="8983" spans="7:7" x14ac:dyDescent="0.25">
      <c r="G8983" s="9"/>
    </row>
    <row r="8984" spans="7:7" x14ac:dyDescent="0.25">
      <c r="G8984" s="9"/>
    </row>
    <row r="8985" spans="7:7" x14ac:dyDescent="0.25">
      <c r="G8985" s="9"/>
    </row>
    <row r="8986" spans="7:7" x14ac:dyDescent="0.25">
      <c r="G8986" s="9"/>
    </row>
    <row r="8987" spans="7:7" x14ac:dyDescent="0.25">
      <c r="G8987" s="9"/>
    </row>
    <row r="8988" spans="7:7" x14ac:dyDescent="0.25">
      <c r="G8988" s="9"/>
    </row>
    <row r="8989" spans="7:7" x14ac:dyDescent="0.25">
      <c r="G8989" s="9"/>
    </row>
    <row r="8990" spans="7:7" x14ac:dyDescent="0.25">
      <c r="G8990" s="9"/>
    </row>
    <row r="8991" spans="7:7" x14ac:dyDescent="0.25">
      <c r="G8991" s="9"/>
    </row>
    <row r="8992" spans="7:7" x14ac:dyDescent="0.25">
      <c r="G8992" s="9"/>
    </row>
    <row r="8993" spans="7:7" x14ac:dyDescent="0.25">
      <c r="G8993" s="9"/>
    </row>
    <row r="8994" spans="7:7" x14ac:dyDescent="0.25">
      <c r="G8994" s="9"/>
    </row>
    <row r="8995" spans="7:7" x14ac:dyDescent="0.25">
      <c r="G8995" s="9"/>
    </row>
    <row r="8996" spans="7:7" x14ac:dyDescent="0.25">
      <c r="G8996" s="9"/>
    </row>
    <row r="8997" spans="7:7" x14ac:dyDescent="0.25">
      <c r="G8997" s="9"/>
    </row>
    <row r="8998" spans="7:7" x14ac:dyDescent="0.25">
      <c r="G8998" s="9"/>
    </row>
    <row r="8999" spans="7:7" x14ac:dyDescent="0.25">
      <c r="G8999" s="9"/>
    </row>
    <row r="9000" spans="7:7" x14ac:dyDescent="0.25">
      <c r="G9000" s="9"/>
    </row>
    <row r="9001" spans="7:7" x14ac:dyDescent="0.25">
      <c r="G9001" s="9"/>
    </row>
    <row r="9002" spans="7:7" x14ac:dyDescent="0.25">
      <c r="G9002" s="9"/>
    </row>
    <row r="9003" spans="7:7" x14ac:dyDescent="0.25">
      <c r="G9003" s="9"/>
    </row>
    <row r="9004" spans="7:7" x14ac:dyDescent="0.25">
      <c r="G9004" s="9"/>
    </row>
    <row r="9005" spans="7:7" x14ac:dyDescent="0.25">
      <c r="G9005" s="9"/>
    </row>
    <row r="9006" spans="7:7" x14ac:dyDescent="0.25">
      <c r="G9006" s="9"/>
    </row>
    <row r="9007" spans="7:7" x14ac:dyDescent="0.25">
      <c r="G9007" s="9"/>
    </row>
    <row r="9008" spans="7:7" x14ac:dyDescent="0.25">
      <c r="G9008" s="9"/>
    </row>
    <row r="9009" spans="7:7" x14ac:dyDescent="0.25">
      <c r="G9009" s="9"/>
    </row>
    <row r="9010" spans="7:7" x14ac:dyDescent="0.25">
      <c r="G9010" s="9"/>
    </row>
    <row r="9011" spans="7:7" x14ac:dyDescent="0.25">
      <c r="G9011" s="9"/>
    </row>
    <row r="9012" spans="7:7" x14ac:dyDescent="0.25">
      <c r="G9012" s="9"/>
    </row>
    <row r="9013" spans="7:7" x14ac:dyDescent="0.25">
      <c r="G9013" s="9"/>
    </row>
    <row r="9014" spans="7:7" x14ac:dyDescent="0.25">
      <c r="G9014" s="9"/>
    </row>
    <row r="9015" spans="7:7" x14ac:dyDescent="0.25">
      <c r="G9015" s="9"/>
    </row>
    <row r="9016" spans="7:7" x14ac:dyDescent="0.25">
      <c r="G9016" s="9"/>
    </row>
    <row r="9017" spans="7:7" x14ac:dyDescent="0.25">
      <c r="G9017" s="9"/>
    </row>
    <row r="9018" spans="7:7" x14ac:dyDescent="0.25">
      <c r="G9018" s="9"/>
    </row>
    <row r="9019" spans="7:7" x14ac:dyDescent="0.25">
      <c r="G9019" s="9"/>
    </row>
    <row r="9020" spans="7:7" x14ac:dyDescent="0.25">
      <c r="G9020" s="9"/>
    </row>
    <row r="9021" spans="7:7" x14ac:dyDescent="0.25">
      <c r="G9021" s="9"/>
    </row>
    <row r="9022" spans="7:7" x14ac:dyDescent="0.25">
      <c r="G9022" s="9"/>
    </row>
    <row r="9023" spans="7:7" x14ac:dyDescent="0.25">
      <c r="G9023" s="9"/>
    </row>
    <row r="9024" spans="7:7" x14ac:dyDescent="0.25">
      <c r="G9024" s="9"/>
    </row>
    <row r="9025" spans="7:7" x14ac:dyDescent="0.25">
      <c r="G9025" s="9"/>
    </row>
    <row r="9026" spans="7:7" x14ac:dyDescent="0.25">
      <c r="G9026" s="9"/>
    </row>
    <row r="9027" spans="7:7" x14ac:dyDescent="0.25">
      <c r="G9027" s="9"/>
    </row>
    <row r="9028" spans="7:7" x14ac:dyDescent="0.25">
      <c r="G9028" s="9"/>
    </row>
    <row r="9029" spans="7:7" x14ac:dyDescent="0.25">
      <c r="G9029" s="9"/>
    </row>
    <row r="9030" spans="7:7" x14ac:dyDescent="0.25">
      <c r="G9030" s="9"/>
    </row>
    <row r="9031" spans="7:7" x14ac:dyDescent="0.25">
      <c r="G9031" s="9"/>
    </row>
    <row r="9032" spans="7:7" x14ac:dyDescent="0.25">
      <c r="G9032" s="9"/>
    </row>
    <row r="9033" spans="7:7" x14ac:dyDescent="0.25">
      <c r="G9033" s="9"/>
    </row>
    <row r="9034" spans="7:7" x14ac:dyDescent="0.25">
      <c r="G9034" s="9"/>
    </row>
    <row r="9035" spans="7:7" x14ac:dyDescent="0.25">
      <c r="G9035" s="9"/>
    </row>
    <row r="9036" spans="7:7" x14ac:dyDescent="0.25">
      <c r="G9036" s="9"/>
    </row>
    <row r="9037" spans="7:7" x14ac:dyDescent="0.25">
      <c r="G9037" s="9"/>
    </row>
    <row r="9038" spans="7:7" x14ac:dyDescent="0.25">
      <c r="G9038" s="9"/>
    </row>
    <row r="9039" spans="7:7" x14ac:dyDescent="0.25">
      <c r="G9039" s="9"/>
    </row>
    <row r="9040" spans="7:7" x14ac:dyDescent="0.25">
      <c r="G9040" s="9"/>
    </row>
    <row r="9041" spans="7:7" x14ac:dyDescent="0.25">
      <c r="G9041" s="9"/>
    </row>
    <row r="9042" spans="7:7" x14ac:dyDescent="0.25">
      <c r="G9042" s="9"/>
    </row>
    <row r="9043" spans="7:7" x14ac:dyDescent="0.25">
      <c r="G9043" s="9"/>
    </row>
    <row r="9044" spans="7:7" x14ac:dyDescent="0.25">
      <c r="G9044" s="9"/>
    </row>
    <row r="9045" spans="7:7" x14ac:dyDescent="0.25">
      <c r="G9045" s="9"/>
    </row>
    <row r="9046" spans="7:7" x14ac:dyDescent="0.25">
      <c r="G9046" s="9"/>
    </row>
    <row r="9047" spans="7:7" x14ac:dyDescent="0.25">
      <c r="G9047" s="9"/>
    </row>
    <row r="9048" spans="7:7" x14ac:dyDescent="0.25">
      <c r="G9048" s="9"/>
    </row>
    <row r="9049" spans="7:7" x14ac:dyDescent="0.25">
      <c r="G9049" s="9"/>
    </row>
    <row r="9050" spans="7:7" x14ac:dyDescent="0.25">
      <c r="G9050" s="9"/>
    </row>
    <row r="9051" spans="7:7" x14ac:dyDescent="0.25">
      <c r="G9051" s="9"/>
    </row>
    <row r="9052" spans="7:7" x14ac:dyDescent="0.25">
      <c r="G9052" s="9"/>
    </row>
    <row r="9053" spans="7:7" x14ac:dyDescent="0.25">
      <c r="G9053" s="9"/>
    </row>
    <row r="9054" spans="7:7" x14ac:dyDescent="0.25">
      <c r="G9054" s="9"/>
    </row>
    <row r="9055" spans="7:7" x14ac:dyDescent="0.25">
      <c r="G9055" s="9"/>
    </row>
    <row r="9056" spans="7:7" x14ac:dyDescent="0.25">
      <c r="G9056" s="9"/>
    </row>
    <row r="9057" spans="7:7" x14ac:dyDescent="0.25">
      <c r="G9057" s="9"/>
    </row>
    <row r="9058" spans="7:7" x14ac:dyDescent="0.25">
      <c r="G9058" s="9"/>
    </row>
    <row r="9059" spans="7:7" x14ac:dyDescent="0.25">
      <c r="G9059" s="9"/>
    </row>
    <row r="9060" spans="7:7" x14ac:dyDescent="0.25">
      <c r="G9060" s="9"/>
    </row>
    <row r="9061" spans="7:7" x14ac:dyDescent="0.25">
      <c r="G9061" s="9"/>
    </row>
    <row r="9062" spans="7:7" x14ac:dyDescent="0.25">
      <c r="G9062" s="9"/>
    </row>
    <row r="9063" spans="7:7" x14ac:dyDescent="0.25">
      <c r="G9063" s="9"/>
    </row>
    <row r="9064" spans="7:7" x14ac:dyDescent="0.25">
      <c r="G9064" s="9"/>
    </row>
    <row r="9065" spans="7:7" x14ac:dyDescent="0.25">
      <c r="G9065" s="9"/>
    </row>
    <row r="9066" spans="7:7" x14ac:dyDescent="0.25">
      <c r="G9066" s="9"/>
    </row>
    <row r="9067" spans="7:7" x14ac:dyDescent="0.25">
      <c r="G9067" s="9"/>
    </row>
    <row r="9068" spans="7:7" x14ac:dyDescent="0.25">
      <c r="G9068" s="9"/>
    </row>
    <row r="9069" spans="7:7" x14ac:dyDescent="0.25">
      <c r="G9069" s="9"/>
    </row>
    <row r="9070" spans="7:7" x14ac:dyDescent="0.25">
      <c r="G9070" s="9"/>
    </row>
    <row r="9071" spans="7:7" x14ac:dyDescent="0.25">
      <c r="G9071" s="9"/>
    </row>
    <row r="9072" spans="7:7" x14ac:dyDescent="0.25">
      <c r="G9072" s="9"/>
    </row>
    <row r="9073" spans="7:7" x14ac:dyDescent="0.25">
      <c r="G9073" s="9"/>
    </row>
    <row r="9074" spans="7:7" x14ac:dyDescent="0.25">
      <c r="G9074" s="9"/>
    </row>
    <row r="9075" spans="7:7" x14ac:dyDescent="0.25">
      <c r="G9075" s="9"/>
    </row>
    <row r="9076" spans="7:7" x14ac:dyDescent="0.25">
      <c r="G9076" s="9"/>
    </row>
    <row r="9077" spans="7:7" x14ac:dyDescent="0.25">
      <c r="G9077" s="9"/>
    </row>
    <row r="9078" spans="7:7" x14ac:dyDescent="0.25">
      <c r="G9078" s="9"/>
    </row>
    <row r="9079" spans="7:7" x14ac:dyDescent="0.25">
      <c r="G9079" s="9"/>
    </row>
    <row r="9080" spans="7:7" x14ac:dyDescent="0.25">
      <c r="G9080" s="9"/>
    </row>
    <row r="9081" spans="7:7" x14ac:dyDescent="0.25">
      <c r="G9081" s="9"/>
    </row>
    <row r="9082" spans="7:7" x14ac:dyDescent="0.25">
      <c r="G9082" s="9"/>
    </row>
    <row r="9083" spans="7:7" x14ac:dyDescent="0.25">
      <c r="G9083" s="9"/>
    </row>
    <row r="9084" spans="7:7" x14ac:dyDescent="0.25">
      <c r="G9084" s="9"/>
    </row>
    <row r="9085" spans="7:7" x14ac:dyDescent="0.25">
      <c r="G9085" s="9"/>
    </row>
    <row r="9086" spans="7:7" x14ac:dyDescent="0.25">
      <c r="G9086" s="9"/>
    </row>
    <row r="9087" spans="7:7" x14ac:dyDescent="0.25">
      <c r="G9087" s="9"/>
    </row>
    <row r="9088" spans="7:7" x14ac:dyDescent="0.25">
      <c r="G9088" s="9"/>
    </row>
    <row r="9089" spans="7:7" x14ac:dyDescent="0.25">
      <c r="G9089" s="9"/>
    </row>
    <row r="9090" spans="7:7" x14ac:dyDescent="0.25">
      <c r="G9090" s="9"/>
    </row>
    <row r="9091" spans="7:7" x14ac:dyDescent="0.25">
      <c r="G9091" s="9"/>
    </row>
    <row r="9092" spans="7:7" x14ac:dyDescent="0.25">
      <c r="G9092" s="9"/>
    </row>
    <row r="9093" spans="7:7" x14ac:dyDescent="0.25">
      <c r="G9093" s="9"/>
    </row>
    <row r="9094" spans="7:7" x14ac:dyDescent="0.25">
      <c r="G9094" s="9"/>
    </row>
    <row r="9095" spans="7:7" x14ac:dyDescent="0.25">
      <c r="G9095" s="9"/>
    </row>
    <row r="9096" spans="7:7" x14ac:dyDescent="0.25">
      <c r="G9096" s="9"/>
    </row>
    <row r="9097" spans="7:7" x14ac:dyDescent="0.25">
      <c r="G9097" s="9"/>
    </row>
    <row r="9098" spans="7:7" x14ac:dyDescent="0.25">
      <c r="G9098" s="9"/>
    </row>
    <row r="9099" spans="7:7" x14ac:dyDescent="0.25">
      <c r="G9099" s="9"/>
    </row>
    <row r="9100" spans="7:7" x14ac:dyDescent="0.25">
      <c r="G9100" s="9"/>
    </row>
    <row r="9101" spans="7:7" x14ac:dyDescent="0.25">
      <c r="G9101" s="9"/>
    </row>
    <row r="9102" spans="7:7" x14ac:dyDescent="0.25">
      <c r="G9102" s="9"/>
    </row>
    <row r="9103" spans="7:7" x14ac:dyDescent="0.25">
      <c r="G9103" s="9"/>
    </row>
    <row r="9104" spans="7:7" x14ac:dyDescent="0.25">
      <c r="G9104" s="9"/>
    </row>
    <row r="9105" spans="7:7" x14ac:dyDescent="0.25">
      <c r="G9105" s="9"/>
    </row>
    <row r="9106" spans="7:7" x14ac:dyDescent="0.25">
      <c r="G9106" s="9"/>
    </row>
    <row r="9107" spans="7:7" x14ac:dyDescent="0.25">
      <c r="G9107" s="9"/>
    </row>
    <row r="9108" spans="7:7" x14ac:dyDescent="0.25">
      <c r="G9108" s="9"/>
    </row>
    <row r="9109" spans="7:7" x14ac:dyDescent="0.25">
      <c r="G9109" s="9"/>
    </row>
    <row r="9110" spans="7:7" x14ac:dyDescent="0.25">
      <c r="G9110" s="9"/>
    </row>
    <row r="9111" spans="7:7" x14ac:dyDescent="0.25">
      <c r="G9111" s="9"/>
    </row>
    <row r="9112" spans="7:7" x14ac:dyDescent="0.25">
      <c r="G9112" s="9"/>
    </row>
    <row r="9113" spans="7:7" x14ac:dyDescent="0.25">
      <c r="G9113" s="9"/>
    </row>
    <row r="9114" spans="7:7" x14ac:dyDescent="0.25">
      <c r="G9114" s="9"/>
    </row>
    <row r="9115" spans="7:7" x14ac:dyDescent="0.25">
      <c r="G9115" s="9"/>
    </row>
    <row r="9116" spans="7:7" x14ac:dyDescent="0.25">
      <c r="G9116" s="9"/>
    </row>
    <row r="9117" spans="7:7" x14ac:dyDescent="0.25">
      <c r="G9117" s="9"/>
    </row>
    <row r="9118" spans="7:7" x14ac:dyDescent="0.25">
      <c r="G9118" s="9"/>
    </row>
    <row r="9119" spans="7:7" x14ac:dyDescent="0.25">
      <c r="G9119" s="9"/>
    </row>
    <row r="9120" spans="7:7" x14ac:dyDescent="0.25">
      <c r="G9120" s="9"/>
    </row>
    <row r="9121" spans="7:7" x14ac:dyDescent="0.25">
      <c r="G9121" s="9"/>
    </row>
    <row r="9122" spans="7:7" x14ac:dyDescent="0.25">
      <c r="G9122" s="9"/>
    </row>
    <row r="9123" spans="7:7" x14ac:dyDescent="0.25">
      <c r="G9123" s="9"/>
    </row>
    <row r="9124" spans="7:7" x14ac:dyDescent="0.25">
      <c r="G9124" s="9"/>
    </row>
    <row r="9125" spans="7:7" x14ac:dyDescent="0.25">
      <c r="G9125" s="9"/>
    </row>
    <row r="9126" spans="7:7" x14ac:dyDescent="0.25">
      <c r="G9126" s="9"/>
    </row>
    <row r="9127" spans="7:7" x14ac:dyDescent="0.25">
      <c r="G9127" s="9"/>
    </row>
    <row r="9128" spans="7:7" x14ac:dyDescent="0.25">
      <c r="G9128" s="9"/>
    </row>
    <row r="9129" spans="7:7" x14ac:dyDescent="0.25">
      <c r="G9129" s="9"/>
    </row>
    <row r="9130" spans="7:7" x14ac:dyDescent="0.25">
      <c r="G9130" s="9"/>
    </row>
    <row r="9131" spans="7:7" x14ac:dyDescent="0.25">
      <c r="G9131" s="9"/>
    </row>
    <row r="9132" spans="7:7" x14ac:dyDescent="0.25">
      <c r="G9132" s="9"/>
    </row>
    <row r="9133" spans="7:7" x14ac:dyDescent="0.25">
      <c r="G9133" s="9"/>
    </row>
    <row r="9134" spans="7:7" x14ac:dyDescent="0.25">
      <c r="G9134" s="9"/>
    </row>
    <row r="9135" spans="7:7" x14ac:dyDescent="0.25">
      <c r="G9135" s="9"/>
    </row>
    <row r="9136" spans="7:7" x14ac:dyDescent="0.25">
      <c r="G9136" s="9"/>
    </row>
    <row r="9137" spans="7:7" x14ac:dyDescent="0.25">
      <c r="G9137" s="9"/>
    </row>
    <row r="9138" spans="7:7" x14ac:dyDescent="0.25">
      <c r="G9138" s="9"/>
    </row>
    <row r="9139" spans="7:7" x14ac:dyDescent="0.25">
      <c r="G9139" s="9"/>
    </row>
    <row r="9140" spans="7:7" x14ac:dyDescent="0.25">
      <c r="G9140" s="9"/>
    </row>
    <row r="9141" spans="7:7" x14ac:dyDescent="0.25">
      <c r="G9141" s="9"/>
    </row>
    <row r="9142" spans="7:7" x14ac:dyDescent="0.25">
      <c r="G9142" s="9"/>
    </row>
    <row r="9143" spans="7:7" x14ac:dyDescent="0.25">
      <c r="G9143" s="9"/>
    </row>
    <row r="9144" spans="7:7" x14ac:dyDescent="0.25">
      <c r="G9144" s="9"/>
    </row>
    <row r="9145" spans="7:7" x14ac:dyDescent="0.25">
      <c r="G9145" s="9"/>
    </row>
    <row r="9146" spans="7:7" x14ac:dyDescent="0.25">
      <c r="G9146" s="9"/>
    </row>
    <row r="9147" spans="7:7" x14ac:dyDescent="0.25">
      <c r="G9147" s="9"/>
    </row>
    <row r="9148" spans="7:7" x14ac:dyDescent="0.25">
      <c r="G9148" s="9"/>
    </row>
    <row r="9149" spans="7:7" x14ac:dyDescent="0.25">
      <c r="G9149" s="9"/>
    </row>
    <row r="9150" spans="7:7" x14ac:dyDescent="0.25">
      <c r="G9150" s="9"/>
    </row>
    <row r="9151" spans="7:7" x14ac:dyDescent="0.25">
      <c r="G9151" s="9"/>
    </row>
    <row r="9152" spans="7:7" x14ac:dyDescent="0.25">
      <c r="G9152" s="9"/>
    </row>
    <row r="9153" spans="7:7" x14ac:dyDescent="0.25">
      <c r="G9153" s="9"/>
    </row>
    <row r="9154" spans="7:7" x14ac:dyDescent="0.25">
      <c r="G9154" s="9"/>
    </row>
    <row r="9155" spans="7:7" x14ac:dyDescent="0.25">
      <c r="G9155" s="9"/>
    </row>
    <row r="9156" spans="7:7" x14ac:dyDescent="0.25">
      <c r="G9156" s="9"/>
    </row>
    <row r="9157" spans="7:7" x14ac:dyDescent="0.25">
      <c r="G9157" s="9"/>
    </row>
    <row r="9158" spans="7:7" x14ac:dyDescent="0.25">
      <c r="G9158" s="9"/>
    </row>
    <row r="9159" spans="7:7" x14ac:dyDescent="0.25">
      <c r="G9159" s="9"/>
    </row>
    <row r="9160" spans="7:7" x14ac:dyDescent="0.25">
      <c r="G9160" s="9"/>
    </row>
    <row r="9161" spans="7:7" x14ac:dyDescent="0.25">
      <c r="G9161" s="9"/>
    </row>
    <row r="9162" spans="7:7" x14ac:dyDescent="0.25">
      <c r="G9162" s="9"/>
    </row>
    <row r="9163" spans="7:7" x14ac:dyDescent="0.25">
      <c r="G9163" s="9"/>
    </row>
    <row r="9164" spans="7:7" x14ac:dyDescent="0.25">
      <c r="G9164" s="9"/>
    </row>
    <row r="9165" spans="7:7" x14ac:dyDescent="0.25">
      <c r="G9165" s="9"/>
    </row>
    <row r="9166" spans="7:7" x14ac:dyDescent="0.25">
      <c r="G9166" s="9"/>
    </row>
    <row r="9167" spans="7:7" x14ac:dyDescent="0.25">
      <c r="G9167" s="9"/>
    </row>
    <row r="9168" spans="7:7" x14ac:dyDescent="0.25">
      <c r="G9168" s="9"/>
    </row>
    <row r="9169" spans="7:7" x14ac:dyDescent="0.25">
      <c r="G9169" s="9"/>
    </row>
    <row r="9170" spans="7:7" x14ac:dyDescent="0.25">
      <c r="G9170" s="9"/>
    </row>
    <row r="9171" spans="7:7" x14ac:dyDescent="0.25">
      <c r="G9171" s="9"/>
    </row>
    <row r="9172" spans="7:7" x14ac:dyDescent="0.25">
      <c r="G9172" s="9"/>
    </row>
    <row r="9173" spans="7:7" x14ac:dyDescent="0.25">
      <c r="G9173" s="9"/>
    </row>
    <row r="9174" spans="7:7" x14ac:dyDescent="0.25">
      <c r="G9174" s="9"/>
    </row>
    <row r="9175" spans="7:7" x14ac:dyDescent="0.25">
      <c r="G9175" s="9"/>
    </row>
    <row r="9176" spans="7:7" x14ac:dyDescent="0.25">
      <c r="G9176" s="9"/>
    </row>
    <row r="9177" spans="7:7" x14ac:dyDescent="0.25">
      <c r="G9177" s="9"/>
    </row>
    <row r="9178" spans="7:7" x14ac:dyDescent="0.25">
      <c r="G9178" s="9"/>
    </row>
    <row r="9179" spans="7:7" x14ac:dyDescent="0.25">
      <c r="G9179" s="9"/>
    </row>
    <row r="9180" spans="7:7" x14ac:dyDescent="0.25">
      <c r="G9180" s="9"/>
    </row>
    <row r="9181" spans="7:7" x14ac:dyDescent="0.25">
      <c r="G9181" s="9"/>
    </row>
    <row r="9182" spans="7:7" x14ac:dyDescent="0.25">
      <c r="G9182" s="9"/>
    </row>
    <row r="9183" spans="7:7" x14ac:dyDescent="0.25">
      <c r="G9183" s="9"/>
    </row>
    <row r="9184" spans="7:7" x14ac:dyDescent="0.25">
      <c r="G9184" s="9"/>
    </row>
    <row r="9185" spans="7:7" x14ac:dyDescent="0.25">
      <c r="G9185" s="9"/>
    </row>
    <row r="9186" spans="7:7" x14ac:dyDescent="0.25">
      <c r="G9186" s="9"/>
    </row>
    <row r="9187" spans="7:7" x14ac:dyDescent="0.25">
      <c r="G9187" s="9"/>
    </row>
    <row r="9188" spans="7:7" x14ac:dyDescent="0.25">
      <c r="G9188" s="9"/>
    </row>
    <row r="9189" spans="7:7" x14ac:dyDescent="0.25">
      <c r="G9189" s="9"/>
    </row>
    <row r="9190" spans="7:7" x14ac:dyDescent="0.25">
      <c r="G9190" s="9"/>
    </row>
    <row r="9191" spans="7:7" x14ac:dyDescent="0.25">
      <c r="G9191" s="9"/>
    </row>
    <row r="9192" spans="7:7" x14ac:dyDescent="0.25">
      <c r="G9192" s="9"/>
    </row>
    <row r="9193" spans="7:7" x14ac:dyDescent="0.25">
      <c r="G9193" s="9"/>
    </row>
    <row r="9194" spans="7:7" x14ac:dyDescent="0.25">
      <c r="G9194" s="9"/>
    </row>
    <row r="9195" spans="7:7" x14ac:dyDescent="0.25">
      <c r="G9195" s="9"/>
    </row>
    <row r="9196" spans="7:7" x14ac:dyDescent="0.25">
      <c r="G9196" s="9"/>
    </row>
    <row r="9197" spans="7:7" x14ac:dyDescent="0.25">
      <c r="G9197" s="9"/>
    </row>
    <row r="9198" spans="7:7" x14ac:dyDescent="0.25">
      <c r="G9198" s="9"/>
    </row>
    <row r="9199" spans="7:7" x14ac:dyDescent="0.25">
      <c r="G9199" s="9"/>
    </row>
    <row r="9200" spans="7:7" x14ac:dyDescent="0.25">
      <c r="G9200" s="9"/>
    </row>
    <row r="9201" spans="7:7" x14ac:dyDescent="0.25">
      <c r="G9201" s="9"/>
    </row>
    <row r="9202" spans="7:7" x14ac:dyDescent="0.25">
      <c r="G9202" s="9"/>
    </row>
    <row r="9203" spans="7:7" x14ac:dyDescent="0.25">
      <c r="G9203" s="9"/>
    </row>
    <row r="9204" spans="7:7" x14ac:dyDescent="0.25">
      <c r="G9204" s="9"/>
    </row>
    <row r="9205" spans="7:7" x14ac:dyDescent="0.25">
      <c r="G9205" s="9"/>
    </row>
    <row r="9206" spans="7:7" x14ac:dyDescent="0.25">
      <c r="G9206" s="9"/>
    </row>
    <row r="9207" spans="7:7" x14ac:dyDescent="0.25">
      <c r="G9207" s="9"/>
    </row>
    <row r="9208" spans="7:7" x14ac:dyDescent="0.25">
      <c r="G9208" s="9"/>
    </row>
    <row r="9209" spans="7:7" x14ac:dyDescent="0.25">
      <c r="G9209" s="9"/>
    </row>
    <row r="9210" spans="7:7" x14ac:dyDescent="0.25">
      <c r="G9210" s="9"/>
    </row>
    <row r="9211" spans="7:7" x14ac:dyDescent="0.25">
      <c r="G9211" s="9"/>
    </row>
    <row r="9212" spans="7:7" x14ac:dyDescent="0.25">
      <c r="G9212" s="9"/>
    </row>
    <row r="9213" spans="7:7" x14ac:dyDescent="0.25">
      <c r="G9213" s="9"/>
    </row>
    <row r="9214" spans="7:7" x14ac:dyDescent="0.25">
      <c r="G9214" s="9"/>
    </row>
    <row r="9215" spans="7:7" x14ac:dyDescent="0.25">
      <c r="G9215" s="9"/>
    </row>
    <row r="9216" spans="7:7" x14ac:dyDescent="0.25">
      <c r="G9216" s="9"/>
    </row>
    <row r="9217" spans="7:7" x14ac:dyDescent="0.25">
      <c r="G9217" s="9"/>
    </row>
    <row r="9218" spans="7:7" x14ac:dyDescent="0.25">
      <c r="G9218" s="9"/>
    </row>
    <row r="9219" spans="7:7" x14ac:dyDescent="0.25">
      <c r="G9219" s="9"/>
    </row>
    <row r="9220" spans="7:7" x14ac:dyDescent="0.25">
      <c r="G9220" s="9"/>
    </row>
    <row r="9221" spans="7:7" x14ac:dyDescent="0.25">
      <c r="G9221" s="9"/>
    </row>
    <row r="9222" spans="7:7" x14ac:dyDescent="0.25">
      <c r="G9222" s="9"/>
    </row>
    <row r="9223" spans="7:7" x14ac:dyDescent="0.25">
      <c r="G9223" s="9"/>
    </row>
    <row r="9224" spans="7:7" x14ac:dyDescent="0.25">
      <c r="G9224" s="9"/>
    </row>
    <row r="9225" spans="7:7" x14ac:dyDescent="0.25">
      <c r="G9225" s="9"/>
    </row>
    <row r="9226" spans="7:7" x14ac:dyDescent="0.25">
      <c r="G9226" s="9"/>
    </row>
    <row r="9227" spans="7:7" x14ac:dyDescent="0.25">
      <c r="G9227" s="9"/>
    </row>
    <row r="9228" spans="7:7" x14ac:dyDescent="0.25">
      <c r="G9228" s="9"/>
    </row>
    <row r="9229" spans="7:7" x14ac:dyDescent="0.25">
      <c r="G9229" s="9"/>
    </row>
    <row r="9230" spans="7:7" x14ac:dyDescent="0.25">
      <c r="G9230" s="9"/>
    </row>
    <row r="9231" spans="7:7" x14ac:dyDescent="0.25">
      <c r="G9231" s="9"/>
    </row>
    <row r="9232" spans="7:7" x14ac:dyDescent="0.25">
      <c r="G9232" s="9"/>
    </row>
    <row r="9233" spans="7:7" x14ac:dyDescent="0.25">
      <c r="G9233" s="9"/>
    </row>
    <row r="9234" spans="7:7" x14ac:dyDescent="0.25">
      <c r="G9234" s="9"/>
    </row>
    <row r="9235" spans="7:7" x14ac:dyDescent="0.25">
      <c r="G9235" s="9"/>
    </row>
    <row r="9236" spans="7:7" x14ac:dyDescent="0.25">
      <c r="G9236" s="9"/>
    </row>
    <row r="9237" spans="7:7" x14ac:dyDescent="0.25">
      <c r="G9237" s="9"/>
    </row>
    <row r="9238" spans="7:7" x14ac:dyDescent="0.25">
      <c r="G9238" s="9"/>
    </row>
    <row r="9239" spans="7:7" x14ac:dyDescent="0.25">
      <c r="G9239" s="9"/>
    </row>
    <row r="9240" spans="7:7" x14ac:dyDescent="0.25">
      <c r="G9240" s="9"/>
    </row>
    <row r="9241" spans="7:7" x14ac:dyDescent="0.25">
      <c r="G9241" s="9"/>
    </row>
    <row r="9242" spans="7:7" x14ac:dyDescent="0.25">
      <c r="G9242" s="9"/>
    </row>
    <row r="9243" spans="7:7" x14ac:dyDescent="0.25">
      <c r="G9243" s="9"/>
    </row>
    <row r="9244" spans="7:7" x14ac:dyDescent="0.25">
      <c r="G9244" s="9"/>
    </row>
    <row r="9245" spans="7:7" x14ac:dyDescent="0.25">
      <c r="G9245" s="9"/>
    </row>
    <row r="9246" spans="7:7" x14ac:dyDescent="0.25">
      <c r="G9246" s="9"/>
    </row>
    <row r="9247" spans="7:7" x14ac:dyDescent="0.25">
      <c r="G9247" s="9"/>
    </row>
    <row r="9248" spans="7:7" x14ac:dyDescent="0.25">
      <c r="G9248" s="9"/>
    </row>
    <row r="9249" spans="7:7" x14ac:dyDescent="0.25">
      <c r="G9249" s="9"/>
    </row>
    <row r="9250" spans="7:7" x14ac:dyDescent="0.25">
      <c r="G9250" s="9"/>
    </row>
    <row r="9251" spans="7:7" x14ac:dyDescent="0.25">
      <c r="G9251" s="9"/>
    </row>
    <row r="9252" spans="7:7" x14ac:dyDescent="0.25">
      <c r="G9252" s="9"/>
    </row>
    <row r="9253" spans="7:7" x14ac:dyDescent="0.25">
      <c r="G9253" s="9"/>
    </row>
    <row r="9254" spans="7:7" x14ac:dyDescent="0.25">
      <c r="G9254" s="9"/>
    </row>
    <row r="9255" spans="7:7" x14ac:dyDescent="0.25">
      <c r="G9255" s="9"/>
    </row>
    <row r="9256" spans="7:7" x14ac:dyDescent="0.25">
      <c r="G9256" s="9"/>
    </row>
    <row r="9257" spans="7:7" x14ac:dyDescent="0.25">
      <c r="G9257" s="9"/>
    </row>
    <row r="9258" spans="7:7" x14ac:dyDescent="0.25">
      <c r="G9258" s="9"/>
    </row>
    <row r="9259" spans="7:7" x14ac:dyDescent="0.25">
      <c r="G9259" s="9"/>
    </row>
    <row r="9260" spans="7:7" x14ac:dyDescent="0.25">
      <c r="G9260" s="9"/>
    </row>
    <row r="9261" spans="7:7" x14ac:dyDescent="0.25">
      <c r="G9261" s="9"/>
    </row>
    <row r="9262" spans="7:7" x14ac:dyDescent="0.25">
      <c r="G9262" s="9"/>
    </row>
    <row r="9263" spans="7:7" x14ac:dyDescent="0.25">
      <c r="G9263" s="9"/>
    </row>
    <row r="9264" spans="7:7" x14ac:dyDescent="0.25">
      <c r="G9264" s="9"/>
    </row>
    <row r="9265" spans="7:7" x14ac:dyDescent="0.25">
      <c r="G9265" s="9"/>
    </row>
    <row r="9266" spans="7:7" x14ac:dyDescent="0.25">
      <c r="G9266" s="9"/>
    </row>
    <row r="9267" spans="7:7" x14ac:dyDescent="0.25">
      <c r="G9267" s="9"/>
    </row>
    <row r="9268" spans="7:7" x14ac:dyDescent="0.25">
      <c r="G9268" s="9"/>
    </row>
    <row r="9269" spans="7:7" x14ac:dyDescent="0.25">
      <c r="G9269" s="9"/>
    </row>
    <row r="9270" spans="7:7" x14ac:dyDescent="0.25">
      <c r="G9270" s="9"/>
    </row>
    <row r="9271" spans="7:7" x14ac:dyDescent="0.25">
      <c r="G9271" s="9"/>
    </row>
    <row r="9272" spans="7:7" x14ac:dyDescent="0.25">
      <c r="G9272" s="9"/>
    </row>
    <row r="9273" spans="7:7" x14ac:dyDescent="0.25">
      <c r="G9273" s="9"/>
    </row>
    <row r="9274" spans="7:7" x14ac:dyDescent="0.25">
      <c r="G9274" s="9"/>
    </row>
    <row r="9275" spans="7:7" x14ac:dyDescent="0.25">
      <c r="G9275" s="9"/>
    </row>
    <row r="9276" spans="7:7" x14ac:dyDescent="0.25">
      <c r="G9276" s="9"/>
    </row>
    <row r="9277" spans="7:7" x14ac:dyDescent="0.25">
      <c r="G9277" s="9"/>
    </row>
    <row r="9278" spans="7:7" x14ac:dyDescent="0.25">
      <c r="G9278" s="9"/>
    </row>
    <row r="9279" spans="7:7" x14ac:dyDescent="0.25">
      <c r="G9279" s="9"/>
    </row>
    <row r="9280" spans="7:7" x14ac:dyDescent="0.25">
      <c r="G9280" s="9"/>
    </row>
    <row r="9281" spans="7:7" x14ac:dyDescent="0.25">
      <c r="G9281" s="9"/>
    </row>
    <row r="9282" spans="7:7" x14ac:dyDescent="0.25">
      <c r="G9282" s="9"/>
    </row>
    <row r="9283" spans="7:7" x14ac:dyDescent="0.25">
      <c r="G9283" s="9"/>
    </row>
    <row r="9284" spans="7:7" x14ac:dyDescent="0.25">
      <c r="G9284" s="9"/>
    </row>
    <row r="9285" spans="7:7" x14ac:dyDescent="0.25">
      <c r="G9285" s="9"/>
    </row>
    <row r="9286" spans="7:7" x14ac:dyDescent="0.25">
      <c r="G9286" s="9"/>
    </row>
    <row r="9287" spans="7:7" x14ac:dyDescent="0.25">
      <c r="G9287" s="9"/>
    </row>
    <row r="9288" spans="7:7" x14ac:dyDescent="0.25">
      <c r="G9288" s="9"/>
    </row>
    <row r="9289" spans="7:7" x14ac:dyDescent="0.25">
      <c r="G9289" s="9"/>
    </row>
    <row r="9290" spans="7:7" x14ac:dyDescent="0.25">
      <c r="G9290" s="9"/>
    </row>
    <row r="9291" spans="7:7" x14ac:dyDescent="0.25">
      <c r="G9291" s="9"/>
    </row>
    <row r="9292" spans="7:7" x14ac:dyDescent="0.25">
      <c r="G9292" s="9"/>
    </row>
    <row r="9293" spans="7:7" x14ac:dyDescent="0.25">
      <c r="G9293" s="9"/>
    </row>
    <row r="9294" spans="7:7" x14ac:dyDescent="0.25">
      <c r="G9294" s="9"/>
    </row>
    <row r="9295" spans="7:7" x14ac:dyDescent="0.25">
      <c r="G9295" s="9"/>
    </row>
    <row r="9296" spans="7:7" x14ac:dyDescent="0.25">
      <c r="G9296" s="9"/>
    </row>
    <row r="9297" spans="7:7" x14ac:dyDescent="0.25">
      <c r="G9297" s="9"/>
    </row>
    <row r="9298" spans="7:7" x14ac:dyDescent="0.25">
      <c r="G9298" s="9"/>
    </row>
    <row r="9299" spans="7:7" x14ac:dyDescent="0.25">
      <c r="G9299" s="9"/>
    </row>
    <row r="9300" spans="7:7" x14ac:dyDescent="0.25">
      <c r="G9300" s="9"/>
    </row>
    <row r="9301" spans="7:7" x14ac:dyDescent="0.25">
      <c r="G9301" s="9"/>
    </row>
    <row r="9302" spans="7:7" x14ac:dyDescent="0.25">
      <c r="G9302" s="9"/>
    </row>
    <row r="9303" spans="7:7" x14ac:dyDescent="0.25">
      <c r="G9303" s="9"/>
    </row>
    <row r="9304" spans="7:7" x14ac:dyDescent="0.25">
      <c r="G9304" s="9"/>
    </row>
    <row r="9305" spans="7:7" x14ac:dyDescent="0.25">
      <c r="G9305" s="9"/>
    </row>
    <row r="9306" spans="7:7" x14ac:dyDescent="0.25">
      <c r="G9306" s="9"/>
    </row>
    <row r="9307" spans="7:7" x14ac:dyDescent="0.25">
      <c r="G9307" s="9"/>
    </row>
    <row r="9308" spans="7:7" x14ac:dyDescent="0.25">
      <c r="G9308" s="9"/>
    </row>
    <row r="9309" spans="7:7" x14ac:dyDescent="0.25">
      <c r="G9309" s="9"/>
    </row>
    <row r="9310" spans="7:7" x14ac:dyDescent="0.25">
      <c r="G9310" s="9"/>
    </row>
    <row r="9311" spans="7:7" x14ac:dyDescent="0.25">
      <c r="G9311" s="9"/>
    </row>
    <row r="9312" spans="7:7" x14ac:dyDescent="0.25">
      <c r="G9312" s="9"/>
    </row>
    <row r="9313" spans="7:7" x14ac:dyDescent="0.25">
      <c r="G9313" s="9"/>
    </row>
    <row r="9314" spans="7:7" x14ac:dyDescent="0.25">
      <c r="G9314" s="9"/>
    </row>
    <row r="9315" spans="7:7" x14ac:dyDescent="0.25">
      <c r="G9315" s="9"/>
    </row>
    <row r="9316" spans="7:7" x14ac:dyDescent="0.25">
      <c r="G9316" s="9"/>
    </row>
    <row r="9317" spans="7:7" x14ac:dyDescent="0.25">
      <c r="G9317" s="9"/>
    </row>
    <row r="9318" spans="7:7" x14ac:dyDescent="0.25">
      <c r="G9318" s="9"/>
    </row>
    <row r="9319" spans="7:7" x14ac:dyDescent="0.25">
      <c r="G9319" s="9"/>
    </row>
    <row r="9320" spans="7:7" x14ac:dyDescent="0.25">
      <c r="G9320" s="9"/>
    </row>
    <row r="9321" spans="7:7" x14ac:dyDescent="0.25">
      <c r="G9321" s="9"/>
    </row>
    <row r="9322" spans="7:7" x14ac:dyDescent="0.25">
      <c r="G9322" s="9"/>
    </row>
    <row r="9323" spans="7:7" x14ac:dyDescent="0.25">
      <c r="G9323" s="9"/>
    </row>
    <row r="9324" spans="7:7" x14ac:dyDescent="0.25">
      <c r="G9324" s="9"/>
    </row>
    <row r="9325" spans="7:7" x14ac:dyDescent="0.25">
      <c r="G9325" s="9"/>
    </row>
    <row r="9326" spans="7:7" x14ac:dyDescent="0.25">
      <c r="G9326" s="9"/>
    </row>
    <row r="9327" spans="7:7" x14ac:dyDescent="0.25">
      <c r="G9327" s="9"/>
    </row>
    <row r="9328" spans="7:7" x14ac:dyDescent="0.25">
      <c r="G9328" s="9"/>
    </row>
    <row r="9329" spans="7:7" x14ac:dyDescent="0.25">
      <c r="G9329" s="9"/>
    </row>
    <row r="9330" spans="7:7" x14ac:dyDescent="0.25">
      <c r="G9330" s="9"/>
    </row>
    <row r="9331" spans="7:7" x14ac:dyDescent="0.25">
      <c r="G9331" s="9"/>
    </row>
    <row r="9332" spans="7:7" x14ac:dyDescent="0.25">
      <c r="G9332" s="9"/>
    </row>
    <row r="9333" spans="7:7" x14ac:dyDescent="0.25">
      <c r="G9333" s="9"/>
    </row>
    <row r="9334" spans="7:7" x14ac:dyDescent="0.25">
      <c r="G9334" s="9"/>
    </row>
    <row r="9335" spans="7:7" x14ac:dyDescent="0.25">
      <c r="G9335" s="9"/>
    </row>
    <row r="9336" spans="7:7" x14ac:dyDescent="0.25">
      <c r="G9336" s="9"/>
    </row>
    <row r="9337" spans="7:7" x14ac:dyDescent="0.25">
      <c r="G9337" s="9"/>
    </row>
    <row r="9338" spans="7:7" x14ac:dyDescent="0.25">
      <c r="G9338" s="9"/>
    </row>
    <row r="9339" spans="7:7" x14ac:dyDescent="0.25">
      <c r="G9339" s="9"/>
    </row>
    <row r="9340" spans="7:7" x14ac:dyDescent="0.25">
      <c r="G9340" s="9"/>
    </row>
    <row r="9341" spans="7:7" x14ac:dyDescent="0.25">
      <c r="G9341" s="9"/>
    </row>
    <row r="9342" spans="7:7" x14ac:dyDescent="0.25">
      <c r="G9342" s="9"/>
    </row>
    <row r="9343" spans="7:7" x14ac:dyDescent="0.25">
      <c r="G9343" s="9"/>
    </row>
    <row r="9344" spans="7:7" x14ac:dyDescent="0.25">
      <c r="G9344" s="9"/>
    </row>
    <row r="9345" spans="7:7" x14ac:dyDescent="0.25">
      <c r="G9345" s="9"/>
    </row>
    <row r="9346" spans="7:7" x14ac:dyDescent="0.25">
      <c r="G9346" s="9"/>
    </row>
    <row r="9347" spans="7:7" x14ac:dyDescent="0.25">
      <c r="G9347" s="9"/>
    </row>
    <row r="9348" spans="7:7" x14ac:dyDescent="0.25">
      <c r="G9348" s="9"/>
    </row>
    <row r="9349" spans="7:7" x14ac:dyDescent="0.25">
      <c r="G9349" s="9"/>
    </row>
    <row r="9350" spans="7:7" x14ac:dyDescent="0.25">
      <c r="G9350" s="9"/>
    </row>
    <row r="9351" spans="7:7" x14ac:dyDescent="0.25">
      <c r="G9351" s="9"/>
    </row>
    <row r="9352" spans="7:7" x14ac:dyDescent="0.25">
      <c r="G9352" s="9"/>
    </row>
    <row r="9353" spans="7:7" x14ac:dyDescent="0.25">
      <c r="G9353" s="9"/>
    </row>
    <row r="9354" spans="7:7" x14ac:dyDescent="0.25">
      <c r="G9354" s="9"/>
    </row>
    <row r="9355" spans="7:7" x14ac:dyDescent="0.25">
      <c r="G9355" s="9"/>
    </row>
    <row r="9356" spans="7:7" x14ac:dyDescent="0.25">
      <c r="G9356" s="9"/>
    </row>
    <row r="9357" spans="7:7" x14ac:dyDescent="0.25">
      <c r="G9357" s="9"/>
    </row>
    <row r="9358" spans="7:7" x14ac:dyDescent="0.25">
      <c r="G9358" s="9"/>
    </row>
    <row r="9359" spans="7:7" x14ac:dyDescent="0.25">
      <c r="G9359" s="9"/>
    </row>
    <row r="9360" spans="7:7" x14ac:dyDescent="0.25">
      <c r="G9360" s="9"/>
    </row>
    <row r="9361" spans="7:7" x14ac:dyDescent="0.25">
      <c r="G9361" s="9"/>
    </row>
    <row r="9362" spans="7:7" x14ac:dyDescent="0.25">
      <c r="G9362" s="9"/>
    </row>
    <row r="9363" spans="7:7" x14ac:dyDescent="0.25">
      <c r="G9363" s="9"/>
    </row>
    <row r="9364" spans="7:7" x14ac:dyDescent="0.25">
      <c r="G9364" s="9"/>
    </row>
    <row r="9365" spans="7:7" x14ac:dyDescent="0.25">
      <c r="G9365" s="9"/>
    </row>
    <row r="9366" spans="7:7" x14ac:dyDescent="0.25">
      <c r="G9366" s="9"/>
    </row>
    <row r="9367" spans="7:7" x14ac:dyDescent="0.25">
      <c r="G9367" s="9"/>
    </row>
    <row r="9368" spans="7:7" x14ac:dyDescent="0.25">
      <c r="G9368" s="9"/>
    </row>
    <row r="9369" spans="7:7" x14ac:dyDescent="0.25">
      <c r="G9369" s="9"/>
    </row>
    <row r="9370" spans="7:7" x14ac:dyDescent="0.25">
      <c r="G9370" s="9"/>
    </row>
    <row r="9371" spans="7:7" x14ac:dyDescent="0.25">
      <c r="G9371" s="9"/>
    </row>
    <row r="9372" spans="7:7" x14ac:dyDescent="0.25">
      <c r="G9372" s="9"/>
    </row>
    <row r="9373" spans="7:7" x14ac:dyDescent="0.25">
      <c r="G9373" s="9"/>
    </row>
    <row r="9374" spans="7:7" x14ac:dyDescent="0.25">
      <c r="G9374" s="9"/>
    </row>
    <row r="9375" spans="7:7" x14ac:dyDescent="0.25">
      <c r="G9375" s="9"/>
    </row>
    <row r="9376" spans="7:7" x14ac:dyDescent="0.25">
      <c r="G9376" s="9"/>
    </row>
    <row r="9377" spans="7:7" x14ac:dyDescent="0.25">
      <c r="G9377" s="9"/>
    </row>
    <row r="9378" spans="7:7" x14ac:dyDescent="0.25">
      <c r="G9378" s="9"/>
    </row>
    <row r="9379" spans="7:7" x14ac:dyDescent="0.25">
      <c r="G9379" s="9"/>
    </row>
    <row r="9380" spans="7:7" x14ac:dyDescent="0.25">
      <c r="G9380" s="9"/>
    </row>
    <row r="9381" spans="7:7" x14ac:dyDescent="0.25">
      <c r="G9381" s="9"/>
    </row>
    <row r="9382" spans="7:7" x14ac:dyDescent="0.25">
      <c r="G9382" s="9"/>
    </row>
    <row r="9383" spans="7:7" x14ac:dyDescent="0.25">
      <c r="G9383" s="9"/>
    </row>
    <row r="9384" spans="7:7" x14ac:dyDescent="0.25">
      <c r="G9384" s="9"/>
    </row>
    <row r="9385" spans="7:7" x14ac:dyDescent="0.25">
      <c r="G9385" s="9"/>
    </row>
    <row r="9386" spans="7:7" x14ac:dyDescent="0.25">
      <c r="G9386" s="9"/>
    </row>
    <row r="9387" spans="7:7" x14ac:dyDescent="0.25">
      <c r="G9387" s="9"/>
    </row>
    <row r="9388" spans="7:7" x14ac:dyDescent="0.25">
      <c r="G9388" s="9"/>
    </row>
    <row r="9389" spans="7:7" x14ac:dyDescent="0.25">
      <c r="G9389" s="9"/>
    </row>
    <row r="9390" spans="7:7" x14ac:dyDescent="0.25">
      <c r="G9390" s="9"/>
    </row>
    <row r="9391" spans="7:7" x14ac:dyDescent="0.25">
      <c r="G9391" s="9"/>
    </row>
    <row r="9392" spans="7:7" x14ac:dyDescent="0.25">
      <c r="G9392" s="9"/>
    </row>
    <row r="9393" spans="7:7" x14ac:dyDescent="0.25">
      <c r="G9393" s="9"/>
    </row>
    <row r="9394" spans="7:7" x14ac:dyDescent="0.25">
      <c r="G9394" s="9"/>
    </row>
    <row r="9395" spans="7:7" x14ac:dyDescent="0.25">
      <c r="G9395" s="9"/>
    </row>
    <row r="9396" spans="7:7" x14ac:dyDescent="0.25">
      <c r="G9396" s="9"/>
    </row>
    <row r="9397" spans="7:7" x14ac:dyDescent="0.25">
      <c r="G9397" s="9"/>
    </row>
    <row r="9398" spans="7:7" x14ac:dyDescent="0.25">
      <c r="G9398" s="9"/>
    </row>
    <row r="9399" spans="7:7" x14ac:dyDescent="0.25">
      <c r="G9399" s="9"/>
    </row>
    <row r="9400" spans="7:7" x14ac:dyDescent="0.25">
      <c r="G9400" s="9"/>
    </row>
    <row r="9401" spans="7:7" x14ac:dyDescent="0.25">
      <c r="G9401" s="9"/>
    </row>
    <row r="9402" spans="7:7" x14ac:dyDescent="0.25">
      <c r="G9402" s="9"/>
    </row>
    <row r="9403" spans="7:7" x14ac:dyDescent="0.25">
      <c r="G9403" s="9"/>
    </row>
    <row r="9404" spans="7:7" x14ac:dyDescent="0.25">
      <c r="G9404" s="9"/>
    </row>
    <row r="9405" spans="7:7" x14ac:dyDescent="0.25">
      <c r="G9405" s="9"/>
    </row>
    <row r="9406" spans="7:7" x14ac:dyDescent="0.25">
      <c r="G9406" s="9"/>
    </row>
    <row r="9407" spans="7:7" x14ac:dyDescent="0.25">
      <c r="G9407" s="9"/>
    </row>
    <row r="9408" spans="7:7" x14ac:dyDescent="0.25">
      <c r="G9408" s="9"/>
    </row>
    <row r="9409" spans="7:7" x14ac:dyDescent="0.25">
      <c r="G9409" s="9"/>
    </row>
    <row r="9410" spans="7:7" x14ac:dyDescent="0.25">
      <c r="G9410" s="9"/>
    </row>
    <row r="9411" spans="7:7" x14ac:dyDescent="0.25">
      <c r="G9411" s="9"/>
    </row>
    <row r="9412" spans="7:7" x14ac:dyDescent="0.25">
      <c r="G9412" s="9"/>
    </row>
    <row r="9413" spans="7:7" x14ac:dyDescent="0.25">
      <c r="G9413" s="9"/>
    </row>
    <row r="9414" spans="7:7" x14ac:dyDescent="0.25">
      <c r="G9414" s="9"/>
    </row>
    <row r="9415" spans="7:7" x14ac:dyDescent="0.25">
      <c r="G9415" s="9"/>
    </row>
    <row r="9416" spans="7:7" x14ac:dyDescent="0.25">
      <c r="G9416" s="9"/>
    </row>
    <row r="9417" spans="7:7" x14ac:dyDescent="0.25">
      <c r="G9417" s="9"/>
    </row>
    <row r="9418" spans="7:7" x14ac:dyDescent="0.25">
      <c r="G9418" s="9"/>
    </row>
    <row r="9419" spans="7:7" x14ac:dyDescent="0.25">
      <c r="G9419" s="9"/>
    </row>
    <row r="9420" spans="7:7" x14ac:dyDescent="0.25">
      <c r="G9420" s="9"/>
    </row>
    <row r="9421" spans="7:7" x14ac:dyDescent="0.25">
      <c r="G9421" s="9"/>
    </row>
    <row r="9422" spans="7:7" x14ac:dyDescent="0.25">
      <c r="G9422" s="9"/>
    </row>
    <row r="9423" spans="7:7" x14ac:dyDescent="0.25">
      <c r="G9423" s="9"/>
    </row>
    <row r="9424" spans="7:7" x14ac:dyDescent="0.25">
      <c r="G9424" s="9"/>
    </row>
    <row r="9425" spans="7:7" x14ac:dyDescent="0.25">
      <c r="G9425" s="9"/>
    </row>
    <row r="9426" spans="7:7" x14ac:dyDescent="0.25">
      <c r="G9426" s="9"/>
    </row>
    <row r="9427" spans="7:7" x14ac:dyDescent="0.25">
      <c r="G9427" s="9"/>
    </row>
    <row r="9428" spans="7:7" x14ac:dyDescent="0.25">
      <c r="G9428" s="9"/>
    </row>
    <row r="9429" spans="7:7" x14ac:dyDescent="0.25">
      <c r="G9429" s="9"/>
    </row>
    <row r="9430" spans="7:7" x14ac:dyDescent="0.25">
      <c r="G9430" s="9"/>
    </row>
    <row r="9431" spans="7:7" x14ac:dyDescent="0.25">
      <c r="G9431" s="9"/>
    </row>
    <row r="9432" spans="7:7" x14ac:dyDescent="0.25">
      <c r="G9432" s="9"/>
    </row>
    <row r="9433" spans="7:7" x14ac:dyDescent="0.25">
      <c r="G9433" s="9"/>
    </row>
    <row r="9434" spans="7:7" x14ac:dyDescent="0.25">
      <c r="G9434" s="9"/>
    </row>
    <row r="9435" spans="7:7" x14ac:dyDescent="0.25">
      <c r="G9435" s="9"/>
    </row>
    <row r="9436" spans="7:7" x14ac:dyDescent="0.25">
      <c r="G9436" s="9"/>
    </row>
    <row r="9437" spans="7:7" x14ac:dyDescent="0.25">
      <c r="G9437" s="9"/>
    </row>
    <row r="9438" spans="7:7" x14ac:dyDescent="0.25">
      <c r="G9438" s="9"/>
    </row>
    <row r="9439" spans="7:7" x14ac:dyDescent="0.25">
      <c r="G9439" s="9"/>
    </row>
    <row r="9440" spans="7:7" x14ac:dyDescent="0.25">
      <c r="G9440" s="9"/>
    </row>
    <row r="9441" spans="7:7" x14ac:dyDescent="0.25">
      <c r="G9441" s="9"/>
    </row>
    <row r="9442" spans="7:7" x14ac:dyDescent="0.25">
      <c r="G9442" s="9"/>
    </row>
    <row r="9443" spans="7:7" x14ac:dyDescent="0.25">
      <c r="G9443" s="9"/>
    </row>
    <row r="9444" spans="7:7" x14ac:dyDescent="0.25">
      <c r="G9444" s="9"/>
    </row>
    <row r="9445" spans="7:7" x14ac:dyDescent="0.25">
      <c r="G9445" s="9"/>
    </row>
    <row r="9446" spans="7:7" x14ac:dyDescent="0.25">
      <c r="G9446" s="9"/>
    </row>
    <row r="9447" spans="7:7" x14ac:dyDescent="0.25">
      <c r="G9447" s="9"/>
    </row>
    <row r="9448" spans="7:7" x14ac:dyDescent="0.25">
      <c r="G9448" s="9"/>
    </row>
    <row r="9449" spans="7:7" x14ac:dyDescent="0.25">
      <c r="G9449" s="9"/>
    </row>
    <row r="9450" spans="7:7" x14ac:dyDescent="0.25">
      <c r="G9450" s="9"/>
    </row>
    <row r="9451" spans="7:7" x14ac:dyDescent="0.25">
      <c r="G9451" s="9"/>
    </row>
    <row r="9452" spans="7:7" x14ac:dyDescent="0.25">
      <c r="G9452" s="9"/>
    </row>
    <row r="9453" spans="7:7" x14ac:dyDescent="0.25">
      <c r="G9453" s="9"/>
    </row>
    <row r="9454" spans="7:7" x14ac:dyDescent="0.25">
      <c r="G9454" s="9"/>
    </row>
    <row r="9455" spans="7:7" x14ac:dyDescent="0.25">
      <c r="G9455" s="9"/>
    </row>
    <row r="9456" spans="7:7" x14ac:dyDescent="0.25">
      <c r="G9456" s="9"/>
    </row>
    <row r="9457" spans="7:7" x14ac:dyDescent="0.25">
      <c r="G9457" s="9"/>
    </row>
    <row r="9458" spans="7:7" x14ac:dyDescent="0.25">
      <c r="G9458" s="9"/>
    </row>
    <row r="9459" spans="7:7" x14ac:dyDescent="0.25">
      <c r="G9459" s="9"/>
    </row>
    <row r="9460" spans="7:7" x14ac:dyDescent="0.25">
      <c r="G9460" s="9"/>
    </row>
    <row r="9461" spans="7:7" x14ac:dyDescent="0.25">
      <c r="G9461" s="9"/>
    </row>
    <row r="9462" spans="7:7" x14ac:dyDescent="0.25">
      <c r="G9462" s="9"/>
    </row>
    <row r="9463" spans="7:7" x14ac:dyDescent="0.25">
      <c r="G9463" s="9"/>
    </row>
    <row r="9464" spans="7:7" x14ac:dyDescent="0.25">
      <c r="G9464" s="9"/>
    </row>
    <row r="9465" spans="7:7" x14ac:dyDescent="0.25">
      <c r="G9465" s="9"/>
    </row>
    <row r="9466" spans="7:7" x14ac:dyDescent="0.25">
      <c r="G9466" s="9"/>
    </row>
    <row r="9467" spans="7:7" x14ac:dyDescent="0.25">
      <c r="G9467" s="9"/>
    </row>
    <row r="9468" spans="7:7" x14ac:dyDescent="0.25">
      <c r="G9468" s="9"/>
    </row>
    <row r="9469" spans="7:7" x14ac:dyDescent="0.25">
      <c r="G9469" s="9"/>
    </row>
    <row r="9470" spans="7:7" x14ac:dyDescent="0.25">
      <c r="G9470" s="9"/>
    </row>
    <row r="9471" spans="7:7" x14ac:dyDescent="0.25">
      <c r="G9471" s="9"/>
    </row>
    <row r="9472" spans="7:7" x14ac:dyDescent="0.25">
      <c r="G9472" s="9"/>
    </row>
    <row r="9473" spans="7:7" x14ac:dyDescent="0.25">
      <c r="G9473" s="9"/>
    </row>
    <row r="9474" spans="7:7" x14ac:dyDescent="0.25">
      <c r="G9474" s="9"/>
    </row>
    <row r="9475" spans="7:7" x14ac:dyDescent="0.25">
      <c r="G9475" s="9"/>
    </row>
    <row r="9476" spans="7:7" x14ac:dyDescent="0.25">
      <c r="G9476" s="9"/>
    </row>
    <row r="9477" spans="7:7" x14ac:dyDescent="0.25">
      <c r="G9477" s="9"/>
    </row>
    <row r="9478" spans="7:7" x14ac:dyDescent="0.25">
      <c r="G9478" s="9"/>
    </row>
    <row r="9479" spans="7:7" x14ac:dyDescent="0.25">
      <c r="G9479" s="9"/>
    </row>
    <row r="9480" spans="7:7" x14ac:dyDescent="0.25">
      <c r="G9480" s="9"/>
    </row>
    <row r="9481" spans="7:7" x14ac:dyDescent="0.25">
      <c r="G9481" s="9"/>
    </row>
    <row r="9482" spans="7:7" x14ac:dyDescent="0.25">
      <c r="G9482" s="9"/>
    </row>
    <row r="9483" spans="7:7" x14ac:dyDescent="0.25">
      <c r="G9483" s="9"/>
    </row>
    <row r="9484" spans="7:7" x14ac:dyDescent="0.25">
      <c r="G9484" s="9"/>
    </row>
    <row r="9485" spans="7:7" x14ac:dyDescent="0.25">
      <c r="G9485" s="9"/>
    </row>
    <row r="9486" spans="7:7" x14ac:dyDescent="0.25">
      <c r="G9486" s="9"/>
    </row>
    <row r="9487" spans="7:7" x14ac:dyDescent="0.25">
      <c r="G9487" s="9"/>
    </row>
    <row r="9488" spans="7:7" x14ac:dyDescent="0.25">
      <c r="G9488" s="9"/>
    </row>
    <row r="9489" spans="7:7" x14ac:dyDescent="0.25">
      <c r="G9489" s="9"/>
    </row>
    <row r="9490" spans="7:7" x14ac:dyDescent="0.25">
      <c r="G9490" s="9"/>
    </row>
    <row r="9491" spans="7:7" x14ac:dyDescent="0.25">
      <c r="G9491" s="9"/>
    </row>
    <row r="9492" spans="7:7" x14ac:dyDescent="0.25">
      <c r="G9492" s="9"/>
    </row>
    <row r="9493" spans="7:7" x14ac:dyDescent="0.25">
      <c r="G9493" s="9"/>
    </row>
    <row r="9494" spans="7:7" x14ac:dyDescent="0.25">
      <c r="G9494" s="9"/>
    </row>
    <row r="9495" spans="7:7" x14ac:dyDescent="0.25">
      <c r="G9495" s="9"/>
    </row>
    <row r="9496" spans="7:7" x14ac:dyDescent="0.25">
      <c r="G9496" s="9"/>
    </row>
    <row r="9497" spans="7:7" x14ac:dyDescent="0.25">
      <c r="G9497" s="9"/>
    </row>
    <row r="9498" spans="7:7" x14ac:dyDescent="0.25">
      <c r="G9498" s="9"/>
    </row>
    <row r="9499" spans="7:7" x14ac:dyDescent="0.25">
      <c r="G9499" s="9"/>
    </row>
    <row r="9500" spans="7:7" x14ac:dyDescent="0.25">
      <c r="G9500" s="9"/>
    </row>
    <row r="9501" spans="7:7" x14ac:dyDescent="0.25">
      <c r="G9501" s="9"/>
    </row>
    <row r="9502" spans="7:7" x14ac:dyDescent="0.25">
      <c r="G9502" s="9"/>
    </row>
    <row r="9503" spans="7:7" x14ac:dyDescent="0.25">
      <c r="G9503" s="9"/>
    </row>
    <row r="9504" spans="7:7" x14ac:dyDescent="0.25">
      <c r="G9504" s="9"/>
    </row>
    <row r="9505" spans="7:7" x14ac:dyDescent="0.25">
      <c r="G9505" s="9"/>
    </row>
    <row r="9506" spans="7:7" x14ac:dyDescent="0.25">
      <c r="G9506" s="9"/>
    </row>
    <row r="9507" spans="7:7" x14ac:dyDescent="0.25">
      <c r="G9507" s="9"/>
    </row>
    <row r="9508" spans="7:7" x14ac:dyDescent="0.25">
      <c r="G9508" s="9"/>
    </row>
    <row r="9509" spans="7:7" x14ac:dyDescent="0.25">
      <c r="G9509" s="9"/>
    </row>
    <row r="9510" spans="7:7" x14ac:dyDescent="0.25">
      <c r="G9510" s="9"/>
    </row>
    <row r="9511" spans="7:7" x14ac:dyDescent="0.25">
      <c r="G9511" s="9"/>
    </row>
    <row r="9512" spans="7:7" x14ac:dyDescent="0.25">
      <c r="G9512" s="9"/>
    </row>
    <row r="9513" spans="7:7" x14ac:dyDescent="0.25">
      <c r="G9513" s="9"/>
    </row>
    <row r="9514" spans="7:7" x14ac:dyDescent="0.25">
      <c r="G9514" s="9"/>
    </row>
    <row r="9515" spans="7:7" x14ac:dyDescent="0.25">
      <c r="G9515" s="9"/>
    </row>
    <row r="9516" spans="7:7" x14ac:dyDescent="0.25">
      <c r="G9516" s="9"/>
    </row>
    <row r="9517" spans="7:7" x14ac:dyDescent="0.25">
      <c r="G9517" s="9"/>
    </row>
    <row r="9518" spans="7:7" x14ac:dyDescent="0.25">
      <c r="G9518" s="9"/>
    </row>
    <row r="9519" spans="7:7" x14ac:dyDescent="0.25">
      <c r="G9519" s="9"/>
    </row>
    <row r="9520" spans="7:7" x14ac:dyDescent="0.25">
      <c r="G9520" s="9"/>
    </row>
    <row r="9521" spans="7:7" x14ac:dyDescent="0.25">
      <c r="G9521" s="9"/>
    </row>
    <row r="9522" spans="7:7" x14ac:dyDescent="0.25">
      <c r="G9522" s="9"/>
    </row>
    <row r="9523" spans="7:7" x14ac:dyDescent="0.25">
      <c r="G9523" s="9"/>
    </row>
    <row r="9524" spans="7:7" x14ac:dyDescent="0.25">
      <c r="G9524" s="9"/>
    </row>
    <row r="9525" spans="7:7" x14ac:dyDescent="0.25">
      <c r="G9525" s="9"/>
    </row>
    <row r="9526" spans="7:7" x14ac:dyDescent="0.25">
      <c r="G9526" s="9"/>
    </row>
    <row r="9527" spans="7:7" x14ac:dyDescent="0.25">
      <c r="G9527" s="9"/>
    </row>
    <row r="9528" spans="7:7" x14ac:dyDescent="0.25">
      <c r="G9528" s="9"/>
    </row>
    <row r="9529" spans="7:7" x14ac:dyDescent="0.25">
      <c r="G9529" s="9"/>
    </row>
    <row r="9530" spans="7:7" x14ac:dyDescent="0.25">
      <c r="G9530" s="9"/>
    </row>
    <row r="9531" spans="7:7" x14ac:dyDescent="0.25">
      <c r="G9531" s="9"/>
    </row>
    <row r="9532" spans="7:7" x14ac:dyDescent="0.25">
      <c r="G9532" s="9"/>
    </row>
    <row r="9533" spans="7:7" x14ac:dyDescent="0.25">
      <c r="G9533" s="9"/>
    </row>
    <row r="9534" spans="7:7" x14ac:dyDescent="0.25">
      <c r="G9534" s="9"/>
    </row>
    <row r="9535" spans="7:7" x14ac:dyDescent="0.25">
      <c r="G9535" s="9"/>
    </row>
    <row r="9536" spans="7:7" x14ac:dyDescent="0.25">
      <c r="G9536" s="9"/>
    </row>
    <row r="9537" spans="7:7" x14ac:dyDescent="0.25">
      <c r="G9537" s="9"/>
    </row>
    <row r="9538" spans="7:7" x14ac:dyDescent="0.25">
      <c r="G9538" s="9"/>
    </row>
    <row r="9539" spans="7:7" x14ac:dyDescent="0.25">
      <c r="G9539" s="9"/>
    </row>
    <row r="9540" spans="7:7" x14ac:dyDescent="0.25">
      <c r="G9540" s="9"/>
    </row>
    <row r="9541" spans="7:7" x14ac:dyDescent="0.25">
      <c r="G9541" s="9"/>
    </row>
    <row r="9542" spans="7:7" x14ac:dyDescent="0.25">
      <c r="G9542" s="9"/>
    </row>
    <row r="9543" spans="7:7" x14ac:dyDescent="0.25">
      <c r="G9543" s="9"/>
    </row>
    <row r="9544" spans="7:7" x14ac:dyDescent="0.25">
      <c r="G9544" s="9"/>
    </row>
    <row r="9545" spans="7:7" x14ac:dyDescent="0.25">
      <c r="G9545" s="9"/>
    </row>
    <row r="9546" spans="7:7" x14ac:dyDescent="0.25">
      <c r="G9546" s="9"/>
    </row>
    <row r="9547" spans="7:7" x14ac:dyDescent="0.25">
      <c r="G9547" s="9"/>
    </row>
    <row r="9548" spans="7:7" x14ac:dyDescent="0.25">
      <c r="G9548" s="9"/>
    </row>
    <row r="9549" spans="7:7" x14ac:dyDescent="0.25">
      <c r="G9549" s="9"/>
    </row>
    <row r="9550" spans="7:7" x14ac:dyDescent="0.25">
      <c r="G9550" s="9"/>
    </row>
    <row r="9551" spans="7:7" x14ac:dyDescent="0.25">
      <c r="G9551" s="9"/>
    </row>
    <row r="9552" spans="7:7" x14ac:dyDescent="0.25">
      <c r="G9552" s="9"/>
    </row>
    <row r="9553" spans="7:7" x14ac:dyDescent="0.25">
      <c r="G9553" s="9"/>
    </row>
    <row r="9554" spans="7:7" x14ac:dyDescent="0.25">
      <c r="G9554" s="9"/>
    </row>
    <row r="9555" spans="7:7" x14ac:dyDescent="0.25">
      <c r="G9555" s="9"/>
    </row>
    <row r="9556" spans="7:7" x14ac:dyDescent="0.25">
      <c r="G9556" s="9"/>
    </row>
    <row r="9557" spans="7:7" x14ac:dyDescent="0.25">
      <c r="G9557" s="9"/>
    </row>
    <row r="9558" spans="7:7" x14ac:dyDescent="0.25">
      <c r="G9558" s="9"/>
    </row>
    <row r="9559" spans="7:7" x14ac:dyDescent="0.25">
      <c r="G9559" s="9"/>
    </row>
    <row r="9560" spans="7:7" x14ac:dyDescent="0.25">
      <c r="G9560" s="9"/>
    </row>
    <row r="9561" spans="7:7" x14ac:dyDescent="0.25">
      <c r="G9561" s="9"/>
    </row>
    <row r="9562" spans="7:7" x14ac:dyDescent="0.25">
      <c r="G9562" s="9"/>
    </row>
    <row r="9563" spans="7:7" x14ac:dyDescent="0.25">
      <c r="G9563" s="9"/>
    </row>
    <row r="9564" spans="7:7" x14ac:dyDescent="0.25">
      <c r="G9564" s="9"/>
    </row>
    <row r="9565" spans="7:7" x14ac:dyDescent="0.25">
      <c r="G9565" s="9"/>
    </row>
    <row r="9566" spans="7:7" x14ac:dyDescent="0.25">
      <c r="G9566" s="9"/>
    </row>
    <row r="9567" spans="7:7" x14ac:dyDescent="0.25">
      <c r="G9567" s="9"/>
    </row>
    <row r="9568" spans="7:7" x14ac:dyDescent="0.25">
      <c r="G9568" s="9"/>
    </row>
    <row r="9569" spans="7:7" x14ac:dyDescent="0.25">
      <c r="G9569" s="9"/>
    </row>
    <row r="9570" spans="7:7" x14ac:dyDescent="0.25">
      <c r="G9570" s="9"/>
    </row>
    <row r="9571" spans="7:7" x14ac:dyDescent="0.25">
      <c r="G9571" s="9"/>
    </row>
    <row r="9572" spans="7:7" x14ac:dyDescent="0.25">
      <c r="G9572" s="9"/>
    </row>
    <row r="9573" spans="7:7" x14ac:dyDescent="0.25">
      <c r="G9573" s="9"/>
    </row>
    <row r="9574" spans="7:7" x14ac:dyDescent="0.25">
      <c r="G9574" s="9"/>
    </row>
    <row r="9575" spans="7:7" x14ac:dyDescent="0.25">
      <c r="G9575" s="9"/>
    </row>
    <row r="9576" spans="7:7" x14ac:dyDescent="0.25">
      <c r="G9576" s="9"/>
    </row>
    <row r="9577" spans="7:7" x14ac:dyDescent="0.25">
      <c r="G9577" s="9"/>
    </row>
    <row r="9578" spans="7:7" x14ac:dyDescent="0.25">
      <c r="G9578" s="9"/>
    </row>
    <row r="9579" spans="7:7" x14ac:dyDescent="0.25">
      <c r="G9579" s="9"/>
    </row>
    <row r="9580" spans="7:7" x14ac:dyDescent="0.25">
      <c r="G9580" s="9"/>
    </row>
    <row r="9581" spans="7:7" x14ac:dyDescent="0.25">
      <c r="G9581" s="9"/>
    </row>
    <row r="9582" spans="7:7" x14ac:dyDescent="0.25">
      <c r="G9582" s="9"/>
    </row>
    <row r="9583" spans="7:7" x14ac:dyDescent="0.25">
      <c r="G9583" s="9"/>
    </row>
    <row r="9584" spans="7:7" x14ac:dyDescent="0.25">
      <c r="G9584" s="9"/>
    </row>
    <row r="9585" spans="7:7" x14ac:dyDescent="0.25">
      <c r="G9585" s="9"/>
    </row>
    <row r="9586" spans="7:7" x14ac:dyDescent="0.25">
      <c r="G9586" s="9"/>
    </row>
    <row r="9587" spans="7:7" x14ac:dyDescent="0.25">
      <c r="G9587" s="9"/>
    </row>
    <row r="9588" spans="7:7" x14ac:dyDescent="0.25">
      <c r="G9588" s="9"/>
    </row>
    <row r="9589" spans="7:7" x14ac:dyDescent="0.25">
      <c r="G9589" s="9"/>
    </row>
    <row r="9590" spans="7:7" x14ac:dyDescent="0.25">
      <c r="G9590" s="9"/>
    </row>
    <row r="9591" spans="7:7" x14ac:dyDescent="0.25">
      <c r="G9591" s="9"/>
    </row>
    <row r="9592" spans="7:7" x14ac:dyDescent="0.25">
      <c r="G9592" s="9"/>
    </row>
    <row r="9593" spans="7:7" x14ac:dyDescent="0.25">
      <c r="G9593" s="9"/>
    </row>
    <row r="9594" spans="7:7" x14ac:dyDescent="0.25">
      <c r="G9594" s="9"/>
    </row>
    <row r="9595" spans="7:7" x14ac:dyDescent="0.25">
      <c r="G9595" s="9"/>
    </row>
    <row r="9596" spans="7:7" x14ac:dyDescent="0.25">
      <c r="G9596" s="9"/>
    </row>
    <row r="9597" spans="7:7" x14ac:dyDescent="0.25">
      <c r="G9597" s="9"/>
    </row>
    <row r="9598" spans="7:7" x14ac:dyDescent="0.25">
      <c r="G9598" s="9"/>
    </row>
    <row r="9599" spans="7:7" x14ac:dyDescent="0.25">
      <c r="G9599" s="9"/>
    </row>
    <row r="9600" spans="7:7" x14ac:dyDescent="0.25">
      <c r="G9600" s="9"/>
    </row>
    <row r="9601" spans="7:7" x14ac:dyDescent="0.25">
      <c r="G9601" s="9"/>
    </row>
    <row r="9602" spans="7:7" x14ac:dyDescent="0.25">
      <c r="G9602" s="9"/>
    </row>
    <row r="9603" spans="7:7" x14ac:dyDescent="0.25">
      <c r="G9603" s="9"/>
    </row>
    <row r="9604" spans="7:7" x14ac:dyDescent="0.25">
      <c r="G9604" s="9"/>
    </row>
    <row r="9605" spans="7:7" x14ac:dyDescent="0.25">
      <c r="G9605" s="9"/>
    </row>
    <row r="9606" spans="7:7" x14ac:dyDescent="0.25">
      <c r="G9606" s="9"/>
    </row>
    <row r="9607" spans="7:7" x14ac:dyDescent="0.25">
      <c r="G9607" s="9"/>
    </row>
    <row r="9608" spans="7:7" x14ac:dyDescent="0.25">
      <c r="G9608" s="9"/>
    </row>
    <row r="9609" spans="7:7" x14ac:dyDescent="0.25">
      <c r="G9609" s="9"/>
    </row>
    <row r="9610" spans="7:7" x14ac:dyDescent="0.25">
      <c r="G9610" s="9"/>
    </row>
    <row r="9611" spans="7:7" x14ac:dyDescent="0.25">
      <c r="G9611" s="9"/>
    </row>
    <row r="9612" spans="7:7" x14ac:dyDescent="0.25">
      <c r="G9612" s="9"/>
    </row>
    <row r="9613" spans="7:7" x14ac:dyDescent="0.25">
      <c r="G9613" s="9"/>
    </row>
    <row r="9614" spans="7:7" x14ac:dyDescent="0.25">
      <c r="G9614" s="9"/>
    </row>
    <row r="9615" spans="7:7" x14ac:dyDescent="0.25">
      <c r="G9615" s="9"/>
    </row>
    <row r="9616" spans="7:7" x14ac:dyDescent="0.25">
      <c r="G9616" s="9"/>
    </row>
    <row r="9617" spans="7:7" x14ac:dyDescent="0.25">
      <c r="G9617" s="9"/>
    </row>
    <row r="9618" spans="7:7" x14ac:dyDescent="0.25">
      <c r="G9618" s="9"/>
    </row>
    <row r="9619" spans="7:7" x14ac:dyDescent="0.25">
      <c r="G9619" s="9"/>
    </row>
    <row r="9620" spans="7:7" x14ac:dyDescent="0.25">
      <c r="G9620" s="9"/>
    </row>
    <row r="9621" spans="7:7" x14ac:dyDescent="0.25">
      <c r="G9621" s="9"/>
    </row>
    <row r="9622" spans="7:7" x14ac:dyDescent="0.25">
      <c r="G9622" s="9"/>
    </row>
    <row r="9623" spans="7:7" x14ac:dyDescent="0.25">
      <c r="G9623" s="9"/>
    </row>
    <row r="9624" spans="7:7" x14ac:dyDescent="0.25">
      <c r="G9624" s="9"/>
    </row>
    <row r="9625" spans="7:7" x14ac:dyDescent="0.25">
      <c r="G9625" s="9"/>
    </row>
    <row r="9626" spans="7:7" x14ac:dyDescent="0.25">
      <c r="G9626" s="9"/>
    </row>
    <row r="9627" spans="7:7" x14ac:dyDescent="0.25">
      <c r="G9627" s="9"/>
    </row>
    <row r="9628" spans="7:7" x14ac:dyDescent="0.25">
      <c r="G9628" s="9"/>
    </row>
    <row r="9629" spans="7:7" x14ac:dyDescent="0.25">
      <c r="G9629" s="9"/>
    </row>
    <row r="9630" spans="7:7" x14ac:dyDescent="0.25">
      <c r="G9630" s="9"/>
    </row>
    <row r="9631" spans="7:7" x14ac:dyDescent="0.25">
      <c r="G9631" s="9"/>
    </row>
    <row r="9632" spans="7:7" x14ac:dyDescent="0.25">
      <c r="G9632" s="9"/>
    </row>
    <row r="9633" spans="7:7" x14ac:dyDescent="0.25">
      <c r="G9633" s="9"/>
    </row>
    <row r="9634" spans="7:7" x14ac:dyDescent="0.25">
      <c r="G9634" s="9"/>
    </row>
    <row r="9635" spans="7:7" x14ac:dyDescent="0.25">
      <c r="G9635" s="9"/>
    </row>
    <row r="9636" spans="7:7" x14ac:dyDescent="0.25">
      <c r="G9636" s="9"/>
    </row>
    <row r="9637" spans="7:7" x14ac:dyDescent="0.25">
      <c r="G9637" s="9"/>
    </row>
    <row r="9638" spans="7:7" x14ac:dyDescent="0.25">
      <c r="G9638" s="9"/>
    </row>
    <row r="9639" spans="7:7" x14ac:dyDescent="0.25">
      <c r="G9639" s="9"/>
    </row>
    <row r="9640" spans="7:7" x14ac:dyDescent="0.25">
      <c r="G9640" s="9"/>
    </row>
    <row r="9641" spans="7:7" x14ac:dyDescent="0.25">
      <c r="G9641" s="9"/>
    </row>
    <row r="9642" spans="7:7" x14ac:dyDescent="0.25">
      <c r="G9642" s="9"/>
    </row>
    <row r="9643" spans="7:7" x14ac:dyDescent="0.25">
      <c r="G9643" s="9"/>
    </row>
    <row r="9644" spans="7:7" x14ac:dyDescent="0.25">
      <c r="G9644" s="9"/>
    </row>
    <row r="9645" spans="7:7" x14ac:dyDescent="0.25">
      <c r="G9645" s="9"/>
    </row>
    <row r="9646" spans="7:7" x14ac:dyDescent="0.25">
      <c r="G9646" s="9"/>
    </row>
    <row r="9647" spans="7:7" x14ac:dyDescent="0.25">
      <c r="G9647" s="9"/>
    </row>
    <row r="9648" spans="7:7" x14ac:dyDescent="0.25">
      <c r="G9648" s="9"/>
    </row>
    <row r="9649" spans="7:7" x14ac:dyDescent="0.25">
      <c r="G9649" s="9"/>
    </row>
    <row r="9650" spans="7:7" x14ac:dyDescent="0.25">
      <c r="G9650" s="9"/>
    </row>
    <row r="9651" spans="7:7" x14ac:dyDescent="0.25">
      <c r="G9651" s="9"/>
    </row>
    <row r="9652" spans="7:7" x14ac:dyDescent="0.25">
      <c r="G9652" s="9"/>
    </row>
    <row r="9653" spans="7:7" x14ac:dyDescent="0.25">
      <c r="G9653" s="9"/>
    </row>
    <row r="9654" spans="7:7" x14ac:dyDescent="0.25">
      <c r="G9654" s="9"/>
    </row>
    <row r="9655" spans="7:7" x14ac:dyDescent="0.25">
      <c r="G9655" s="9"/>
    </row>
    <row r="9656" spans="7:7" x14ac:dyDescent="0.25">
      <c r="G9656" s="9"/>
    </row>
    <row r="9657" spans="7:7" x14ac:dyDescent="0.25">
      <c r="G9657" s="9"/>
    </row>
    <row r="9658" spans="7:7" x14ac:dyDescent="0.25">
      <c r="G9658" s="9"/>
    </row>
    <row r="9659" spans="7:7" x14ac:dyDescent="0.25">
      <c r="G9659" s="9"/>
    </row>
    <row r="9660" spans="7:7" x14ac:dyDescent="0.25">
      <c r="G9660" s="9"/>
    </row>
    <row r="9661" spans="7:7" x14ac:dyDescent="0.25">
      <c r="G9661" s="9"/>
    </row>
    <row r="9662" spans="7:7" x14ac:dyDescent="0.25">
      <c r="G9662" s="9"/>
    </row>
    <row r="9663" spans="7:7" x14ac:dyDescent="0.25">
      <c r="G9663" s="9"/>
    </row>
    <row r="9664" spans="7:7" x14ac:dyDescent="0.25">
      <c r="G9664" s="9"/>
    </row>
    <row r="9665" spans="7:7" x14ac:dyDescent="0.25">
      <c r="G9665" s="9"/>
    </row>
    <row r="9666" spans="7:7" x14ac:dyDescent="0.25">
      <c r="G9666" s="9"/>
    </row>
    <row r="9667" spans="7:7" x14ac:dyDescent="0.25">
      <c r="G9667" s="9"/>
    </row>
    <row r="9668" spans="7:7" x14ac:dyDescent="0.25">
      <c r="G9668" s="9"/>
    </row>
    <row r="9669" spans="7:7" x14ac:dyDescent="0.25">
      <c r="G9669" s="9"/>
    </row>
    <row r="9670" spans="7:7" x14ac:dyDescent="0.25">
      <c r="G9670" s="9"/>
    </row>
    <row r="9671" spans="7:7" x14ac:dyDescent="0.25">
      <c r="G9671" s="9"/>
    </row>
    <row r="9672" spans="7:7" x14ac:dyDescent="0.25">
      <c r="G9672" s="9"/>
    </row>
    <row r="9673" spans="7:7" x14ac:dyDescent="0.25">
      <c r="G9673" s="9"/>
    </row>
    <row r="9674" spans="7:7" x14ac:dyDescent="0.25">
      <c r="G9674" s="9"/>
    </row>
    <row r="9675" spans="7:7" x14ac:dyDescent="0.25">
      <c r="G9675" s="9"/>
    </row>
    <row r="9676" spans="7:7" x14ac:dyDescent="0.25">
      <c r="G9676" s="9"/>
    </row>
    <row r="9677" spans="7:7" x14ac:dyDescent="0.25">
      <c r="G9677" s="9"/>
    </row>
    <row r="9678" spans="7:7" x14ac:dyDescent="0.25">
      <c r="G9678" s="9"/>
    </row>
    <row r="9679" spans="7:7" x14ac:dyDescent="0.25">
      <c r="G9679" s="9"/>
    </row>
    <row r="9680" spans="7:7" x14ac:dyDescent="0.25">
      <c r="G9680" s="9"/>
    </row>
    <row r="9681" spans="7:7" x14ac:dyDescent="0.25">
      <c r="G9681" s="9"/>
    </row>
    <row r="9682" spans="7:7" x14ac:dyDescent="0.25">
      <c r="G9682" s="9"/>
    </row>
    <row r="9683" spans="7:7" x14ac:dyDescent="0.25">
      <c r="G9683" s="9"/>
    </row>
    <row r="9684" spans="7:7" x14ac:dyDescent="0.25">
      <c r="G9684" s="9"/>
    </row>
    <row r="9685" spans="7:7" x14ac:dyDescent="0.25">
      <c r="G9685" s="9"/>
    </row>
    <row r="9686" spans="7:7" x14ac:dyDescent="0.25">
      <c r="G9686" s="9"/>
    </row>
    <row r="9687" spans="7:7" x14ac:dyDescent="0.25">
      <c r="G9687" s="9"/>
    </row>
    <row r="9688" spans="7:7" x14ac:dyDescent="0.25">
      <c r="G9688" s="9"/>
    </row>
    <row r="9689" spans="7:7" x14ac:dyDescent="0.25">
      <c r="G9689" s="9"/>
    </row>
    <row r="9690" spans="7:7" x14ac:dyDescent="0.25">
      <c r="G9690" s="9"/>
    </row>
    <row r="9691" spans="7:7" x14ac:dyDescent="0.25">
      <c r="G9691" s="9"/>
    </row>
    <row r="9692" spans="7:7" x14ac:dyDescent="0.25">
      <c r="G9692" s="9"/>
    </row>
    <row r="9693" spans="7:7" x14ac:dyDescent="0.25">
      <c r="G9693" s="9"/>
    </row>
    <row r="9694" spans="7:7" x14ac:dyDescent="0.25">
      <c r="G9694" s="9"/>
    </row>
    <row r="9695" spans="7:7" x14ac:dyDescent="0.25">
      <c r="G9695" s="9"/>
    </row>
    <row r="9696" spans="7:7" x14ac:dyDescent="0.25">
      <c r="G9696" s="9"/>
    </row>
    <row r="9697" spans="7:7" x14ac:dyDescent="0.25">
      <c r="G9697" s="9"/>
    </row>
    <row r="9698" spans="7:7" x14ac:dyDescent="0.25">
      <c r="G9698" s="9"/>
    </row>
    <row r="9699" spans="7:7" x14ac:dyDescent="0.25">
      <c r="G9699" s="9"/>
    </row>
    <row r="9700" spans="7:7" x14ac:dyDescent="0.25">
      <c r="G9700" s="9"/>
    </row>
    <row r="9701" spans="7:7" x14ac:dyDescent="0.25">
      <c r="G9701" s="9"/>
    </row>
    <row r="9702" spans="7:7" x14ac:dyDescent="0.25">
      <c r="G9702" s="9"/>
    </row>
    <row r="9703" spans="7:7" x14ac:dyDescent="0.25">
      <c r="G9703" s="9"/>
    </row>
    <row r="9704" spans="7:7" x14ac:dyDescent="0.25">
      <c r="G9704" s="9"/>
    </row>
    <row r="9705" spans="7:7" x14ac:dyDescent="0.25">
      <c r="G9705" s="9"/>
    </row>
    <row r="9706" spans="7:7" x14ac:dyDescent="0.25">
      <c r="G9706" s="9"/>
    </row>
    <row r="9707" spans="7:7" x14ac:dyDescent="0.25">
      <c r="G9707" s="9"/>
    </row>
    <row r="9708" spans="7:7" x14ac:dyDescent="0.25">
      <c r="G9708" s="9"/>
    </row>
    <row r="9709" spans="7:7" x14ac:dyDescent="0.25">
      <c r="G9709" s="9"/>
    </row>
    <row r="9710" spans="7:7" x14ac:dyDescent="0.25">
      <c r="G9710" s="9"/>
    </row>
    <row r="9711" spans="7:7" x14ac:dyDescent="0.25">
      <c r="G9711" s="9"/>
    </row>
    <row r="9712" spans="7:7" x14ac:dyDescent="0.25">
      <c r="G9712" s="9"/>
    </row>
    <row r="9713" spans="7:7" x14ac:dyDescent="0.25">
      <c r="G9713" s="9"/>
    </row>
    <row r="9714" spans="7:7" x14ac:dyDescent="0.25">
      <c r="G9714" s="9"/>
    </row>
    <row r="9715" spans="7:7" x14ac:dyDescent="0.25">
      <c r="G9715" s="9"/>
    </row>
    <row r="9716" spans="7:7" x14ac:dyDescent="0.25">
      <c r="G9716" s="9"/>
    </row>
    <row r="9717" spans="7:7" x14ac:dyDescent="0.25">
      <c r="G9717" s="9"/>
    </row>
    <row r="9718" spans="7:7" x14ac:dyDescent="0.25">
      <c r="G9718" s="9"/>
    </row>
    <row r="9719" spans="7:7" x14ac:dyDescent="0.25">
      <c r="G9719" s="9"/>
    </row>
    <row r="9720" spans="7:7" x14ac:dyDescent="0.25">
      <c r="G9720" s="9"/>
    </row>
    <row r="9721" spans="7:7" x14ac:dyDescent="0.25">
      <c r="G9721" s="9"/>
    </row>
    <row r="9722" spans="7:7" x14ac:dyDescent="0.25">
      <c r="G9722" s="9"/>
    </row>
    <row r="9723" spans="7:7" x14ac:dyDescent="0.25">
      <c r="G9723" s="9"/>
    </row>
    <row r="9724" spans="7:7" x14ac:dyDescent="0.25">
      <c r="G9724" s="9"/>
    </row>
    <row r="9725" spans="7:7" x14ac:dyDescent="0.25">
      <c r="G9725" s="9"/>
    </row>
    <row r="9726" spans="7:7" x14ac:dyDescent="0.25">
      <c r="G9726" s="9"/>
    </row>
    <row r="9727" spans="7:7" x14ac:dyDescent="0.25">
      <c r="G9727" s="9"/>
    </row>
    <row r="9728" spans="7:7" x14ac:dyDescent="0.25">
      <c r="G9728" s="9"/>
    </row>
    <row r="9729" spans="7:7" x14ac:dyDescent="0.25">
      <c r="G9729" s="9"/>
    </row>
    <row r="9730" spans="7:7" x14ac:dyDescent="0.25">
      <c r="G9730" s="9"/>
    </row>
    <row r="9731" spans="7:7" x14ac:dyDescent="0.25">
      <c r="G9731" s="9"/>
    </row>
    <row r="9732" spans="7:7" x14ac:dyDescent="0.25">
      <c r="G9732" s="9"/>
    </row>
    <row r="9733" spans="7:7" x14ac:dyDescent="0.25">
      <c r="G9733" s="9"/>
    </row>
    <row r="9734" spans="7:7" x14ac:dyDescent="0.25">
      <c r="G9734" s="9"/>
    </row>
    <row r="9735" spans="7:7" x14ac:dyDescent="0.25">
      <c r="G9735" s="9"/>
    </row>
    <row r="9736" spans="7:7" x14ac:dyDescent="0.25">
      <c r="G9736" s="9"/>
    </row>
    <row r="9737" spans="7:7" x14ac:dyDescent="0.25">
      <c r="G9737" s="9"/>
    </row>
    <row r="9738" spans="7:7" x14ac:dyDescent="0.25">
      <c r="G9738" s="9"/>
    </row>
    <row r="9739" spans="7:7" x14ac:dyDescent="0.25">
      <c r="G9739" s="9"/>
    </row>
    <row r="9740" spans="7:7" x14ac:dyDescent="0.25">
      <c r="G9740" s="9"/>
    </row>
    <row r="9741" spans="7:7" x14ac:dyDescent="0.25">
      <c r="G9741" s="9"/>
    </row>
    <row r="9742" spans="7:7" x14ac:dyDescent="0.25">
      <c r="G9742" s="9"/>
    </row>
    <row r="9743" spans="7:7" x14ac:dyDescent="0.25">
      <c r="G9743" s="9"/>
    </row>
    <row r="9744" spans="7:7" x14ac:dyDescent="0.25">
      <c r="G9744" s="9"/>
    </row>
    <row r="9745" spans="7:7" x14ac:dyDescent="0.25">
      <c r="G9745" s="9"/>
    </row>
    <row r="9746" spans="7:7" x14ac:dyDescent="0.25">
      <c r="G9746" s="9"/>
    </row>
    <row r="9747" spans="7:7" x14ac:dyDescent="0.25">
      <c r="G9747" s="9"/>
    </row>
    <row r="9748" spans="7:7" x14ac:dyDescent="0.25">
      <c r="G9748" s="9"/>
    </row>
    <row r="9749" spans="7:7" x14ac:dyDescent="0.25">
      <c r="G9749" s="9"/>
    </row>
    <row r="9750" spans="7:7" x14ac:dyDescent="0.25">
      <c r="G9750" s="9"/>
    </row>
    <row r="9751" spans="7:7" x14ac:dyDescent="0.25">
      <c r="G9751" s="9"/>
    </row>
    <row r="9752" spans="7:7" x14ac:dyDescent="0.25">
      <c r="G9752" s="9"/>
    </row>
    <row r="9753" spans="7:7" x14ac:dyDescent="0.25">
      <c r="G9753" s="9"/>
    </row>
    <row r="9754" spans="7:7" x14ac:dyDescent="0.25">
      <c r="G9754" s="9"/>
    </row>
    <row r="9755" spans="7:7" x14ac:dyDescent="0.25">
      <c r="G9755" s="9"/>
    </row>
    <row r="9756" spans="7:7" x14ac:dyDescent="0.25">
      <c r="G9756" s="9"/>
    </row>
    <row r="9757" spans="7:7" x14ac:dyDescent="0.25">
      <c r="G9757" s="9"/>
    </row>
    <row r="9758" spans="7:7" x14ac:dyDescent="0.25">
      <c r="G9758" s="9"/>
    </row>
    <row r="9759" spans="7:7" x14ac:dyDescent="0.25">
      <c r="G9759" s="9"/>
    </row>
    <row r="9760" spans="7:7" x14ac:dyDescent="0.25">
      <c r="G9760" s="9"/>
    </row>
    <row r="9761" spans="7:7" x14ac:dyDescent="0.25">
      <c r="G9761" s="9"/>
    </row>
    <row r="9762" spans="7:7" x14ac:dyDescent="0.25">
      <c r="G9762" s="9"/>
    </row>
    <row r="9763" spans="7:7" x14ac:dyDescent="0.25">
      <c r="G9763" s="9"/>
    </row>
    <row r="9764" spans="7:7" x14ac:dyDescent="0.25">
      <c r="G9764" s="9"/>
    </row>
    <row r="9765" spans="7:7" x14ac:dyDescent="0.25">
      <c r="G9765" s="9"/>
    </row>
    <row r="9766" spans="7:7" x14ac:dyDescent="0.25">
      <c r="G9766" s="9"/>
    </row>
    <row r="9767" spans="7:7" x14ac:dyDescent="0.25">
      <c r="G9767" s="9"/>
    </row>
    <row r="9768" spans="7:7" x14ac:dyDescent="0.25">
      <c r="G9768" s="9"/>
    </row>
    <row r="9769" spans="7:7" x14ac:dyDescent="0.25">
      <c r="G9769" s="9"/>
    </row>
    <row r="9770" spans="7:7" x14ac:dyDescent="0.25">
      <c r="G9770" s="9"/>
    </row>
    <row r="9771" spans="7:7" x14ac:dyDescent="0.25">
      <c r="G9771" s="9"/>
    </row>
    <row r="9772" spans="7:7" x14ac:dyDescent="0.25">
      <c r="G9772" s="9"/>
    </row>
    <row r="9773" spans="7:7" x14ac:dyDescent="0.25">
      <c r="G9773" s="9"/>
    </row>
    <row r="9774" spans="7:7" x14ac:dyDescent="0.25">
      <c r="G9774" s="9"/>
    </row>
    <row r="9775" spans="7:7" x14ac:dyDescent="0.25">
      <c r="G9775" s="9"/>
    </row>
    <row r="9776" spans="7:7" x14ac:dyDescent="0.25">
      <c r="G9776" s="9"/>
    </row>
    <row r="9777" spans="7:7" x14ac:dyDescent="0.25">
      <c r="G9777" s="9"/>
    </row>
    <row r="9778" spans="7:7" x14ac:dyDescent="0.25">
      <c r="G9778" s="9"/>
    </row>
    <row r="9779" spans="7:7" x14ac:dyDescent="0.25">
      <c r="G9779" s="9"/>
    </row>
    <row r="9780" spans="7:7" x14ac:dyDescent="0.25">
      <c r="G9780" s="9"/>
    </row>
    <row r="9781" spans="7:7" x14ac:dyDescent="0.25">
      <c r="G9781" s="9"/>
    </row>
    <row r="9782" spans="7:7" x14ac:dyDescent="0.25">
      <c r="G9782" s="9"/>
    </row>
    <row r="9783" spans="7:7" x14ac:dyDescent="0.25">
      <c r="G9783" s="9"/>
    </row>
    <row r="9784" spans="7:7" x14ac:dyDescent="0.25">
      <c r="G9784" s="9"/>
    </row>
    <row r="9785" spans="7:7" x14ac:dyDescent="0.25">
      <c r="G9785" s="9"/>
    </row>
    <row r="9786" spans="7:7" x14ac:dyDescent="0.25">
      <c r="G9786" s="9"/>
    </row>
    <row r="9787" spans="7:7" x14ac:dyDescent="0.25">
      <c r="G9787" s="9"/>
    </row>
    <row r="9788" spans="7:7" x14ac:dyDescent="0.25">
      <c r="G9788" s="9"/>
    </row>
    <row r="9789" spans="7:7" x14ac:dyDescent="0.25">
      <c r="G9789" s="9"/>
    </row>
    <row r="9790" spans="7:7" x14ac:dyDescent="0.25">
      <c r="G9790" s="9"/>
    </row>
    <row r="9791" spans="7:7" x14ac:dyDescent="0.25">
      <c r="G9791" s="9"/>
    </row>
    <row r="9792" spans="7:7" x14ac:dyDescent="0.25">
      <c r="G9792" s="9"/>
    </row>
    <row r="9793" spans="7:7" x14ac:dyDescent="0.25">
      <c r="G9793" s="9"/>
    </row>
    <row r="9794" spans="7:7" x14ac:dyDescent="0.25">
      <c r="G9794" s="9"/>
    </row>
    <row r="9795" spans="7:7" x14ac:dyDescent="0.25">
      <c r="G9795" s="9"/>
    </row>
    <row r="9796" spans="7:7" x14ac:dyDescent="0.25">
      <c r="G9796" s="9"/>
    </row>
    <row r="9797" spans="7:7" x14ac:dyDescent="0.25">
      <c r="G9797" s="9"/>
    </row>
    <row r="9798" spans="7:7" x14ac:dyDescent="0.25">
      <c r="G9798" s="9"/>
    </row>
    <row r="9799" spans="7:7" x14ac:dyDescent="0.25">
      <c r="G9799" s="9"/>
    </row>
    <row r="9800" spans="7:7" x14ac:dyDescent="0.25">
      <c r="G9800" s="9"/>
    </row>
    <row r="9801" spans="7:7" x14ac:dyDescent="0.25">
      <c r="G9801" s="9"/>
    </row>
    <row r="9802" spans="7:7" x14ac:dyDescent="0.25">
      <c r="G9802" s="9"/>
    </row>
    <row r="9803" spans="7:7" x14ac:dyDescent="0.25">
      <c r="G9803" s="9"/>
    </row>
    <row r="9804" spans="7:7" x14ac:dyDescent="0.25">
      <c r="G9804" s="9"/>
    </row>
    <row r="9805" spans="7:7" x14ac:dyDescent="0.25">
      <c r="G9805" s="9"/>
    </row>
    <row r="9806" spans="7:7" x14ac:dyDescent="0.25">
      <c r="G9806" s="9"/>
    </row>
    <row r="9807" spans="7:7" x14ac:dyDescent="0.25">
      <c r="G9807" s="9"/>
    </row>
    <row r="9808" spans="7:7" x14ac:dyDescent="0.25">
      <c r="G9808" s="9"/>
    </row>
    <row r="9809" spans="7:7" x14ac:dyDescent="0.25">
      <c r="G9809" s="9"/>
    </row>
    <row r="9810" spans="7:7" x14ac:dyDescent="0.25">
      <c r="G9810" s="9"/>
    </row>
    <row r="9811" spans="7:7" x14ac:dyDescent="0.25">
      <c r="G9811" s="9"/>
    </row>
    <row r="9812" spans="7:7" x14ac:dyDescent="0.25">
      <c r="G9812" s="9"/>
    </row>
    <row r="9813" spans="7:7" x14ac:dyDescent="0.25">
      <c r="G9813" s="9"/>
    </row>
    <row r="9814" spans="7:7" x14ac:dyDescent="0.25">
      <c r="G9814" s="9"/>
    </row>
    <row r="9815" spans="7:7" x14ac:dyDescent="0.25">
      <c r="G9815" s="9"/>
    </row>
    <row r="9816" spans="7:7" x14ac:dyDescent="0.25">
      <c r="G9816" s="9"/>
    </row>
    <row r="9817" spans="7:7" x14ac:dyDescent="0.25">
      <c r="G9817" s="9"/>
    </row>
    <row r="9818" spans="7:7" x14ac:dyDescent="0.25">
      <c r="G9818" s="9"/>
    </row>
    <row r="9819" spans="7:7" x14ac:dyDescent="0.25">
      <c r="G9819" s="9"/>
    </row>
    <row r="9820" spans="7:7" x14ac:dyDescent="0.25">
      <c r="G9820" s="9"/>
    </row>
    <row r="9821" spans="7:7" x14ac:dyDescent="0.25">
      <c r="G9821" s="9"/>
    </row>
    <row r="9822" spans="7:7" x14ac:dyDescent="0.25">
      <c r="G9822" s="9"/>
    </row>
    <row r="9823" spans="7:7" x14ac:dyDescent="0.25">
      <c r="G9823" s="9"/>
    </row>
    <row r="9824" spans="7:7" x14ac:dyDescent="0.25">
      <c r="G9824" s="9"/>
    </row>
    <row r="9825" spans="7:7" x14ac:dyDescent="0.25">
      <c r="G9825" s="9"/>
    </row>
    <row r="9826" spans="7:7" x14ac:dyDescent="0.25">
      <c r="G9826" s="9"/>
    </row>
    <row r="9827" spans="7:7" x14ac:dyDescent="0.25">
      <c r="G9827" s="9"/>
    </row>
    <row r="9828" spans="7:7" x14ac:dyDescent="0.25">
      <c r="G9828" s="9"/>
    </row>
    <row r="9829" spans="7:7" x14ac:dyDescent="0.25">
      <c r="G9829" s="9"/>
    </row>
    <row r="9830" spans="7:7" x14ac:dyDescent="0.25">
      <c r="G9830" s="9"/>
    </row>
    <row r="9831" spans="7:7" x14ac:dyDescent="0.25">
      <c r="G9831" s="9"/>
    </row>
    <row r="9832" spans="7:7" x14ac:dyDescent="0.25">
      <c r="G9832" s="9"/>
    </row>
    <row r="9833" spans="7:7" x14ac:dyDescent="0.25">
      <c r="G9833" s="9"/>
    </row>
    <row r="9834" spans="7:7" x14ac:dyDescent="0.25">
      <c r="G9834" s="9"/>
    </row>
    <row r="9835" spans="7:7" x14ac:dyDescent="0.25">
      <c r="G9835" s="9"/>
    </row>
    <row r="9836" spans="7:7" x14ac:dyDescent="0.25">
      <c r="G9836" s="9"/>
    </row>
    <row r="9837" spans="7:7" x14ac:dyDescent="0.25">
      <c r="G9837" s="9"/>
    </row>
    <row r="9838" spans="7:7" x14ac:dyDescent="0.25">
      <c r="G9838" s="9"/>
    </row>
    <row r="9839" spans="7:7" x14ac:dyDescent="0.25">
      <c r="G9839" s="9"/>
    </row>
    <row r="9840" spans="7:7" x14ac:dyDescent="0.25">
      <c r="G9840" s="9"/>
    </row>
    <row r="9841" spans="7:7" x14ac:dyDescent="0.25">
      <c r="G9841" s="9"/>
    </row>
    <row r="9842" spans="7:7" x14ac:dyDescent="0.25">
      <c r="G9842" s="9"/>
    </row>
    <row r="9843" spans="7:7" x14ac:dyDescent="0.25">
      <c r="G9843" s="9"/>
    </row>
    <row r="9844" spans="7:7" x14ac:dyDescent="0.25">
      <c r="G9844" s="9"/>
    </row>
    <row r="9845" spans="7:7" x14ac:dyDescent="0.25">
      <c r="G9845" s="9"/>
    </row>
    <row r="9846" spans="7:7" x14ac:dyDescent="0.25">
      <c r="G9846" s="9"/>
    </row>
    <row r="9847" spans="7:7" x14ac:dyDescent="0.25">
      <c r="G9847" s="9"/>
    </row>
    <row r="9848" spans="7:7" x14ac:dyDescent="0.25">
      <c r="G9848" s="9"/>
    </row>
    <row r="9849" spans="7:7" x14ac:dyDescent="0.25">
      <c r="G9849" s="9"/>
    </row>
    <row r="9850" spans="7:7" x14ac:dyDescent="0.25">
      <c r="G9850" s="9"/>
    </row>
    <row r="9851" spans="7:7" x14ac:dyDescent="0.25">
      <c r="G9851" s="9"/>
    </row>
    <row r="9852" spans="7:7" x14ac:dyDescent="0.25">
      <c r="G9852" s="9"/>
    </row>
    <row r="9853" spans="7:7" x14ac:dyDescent="0.25">
      <c r="G9853" s="9"/>
    </row>
    <row r="9854" spans="7:7" x14ac:dyDescent="0.25">
      <c r="G9854" s="9"/>
    </row>
    <row r="9855" spans="7:7" x14ac:dyDescent="0.25">
      <c r="G9855" s="9"/>
    </row>
    <row r="9856" spans="7:7" x14ac:dyDescent="0.25">
      <c r="G9856" s="9"/>
    </row>
    <row r="9857" spans="7:7" x14ac:dyDescent="0.25">
      <c r="G9857" s="9"/>
    </row>
    <row r="9858" spans="7:7" x14ac:dyDescent="0.25">
      <c r="G9858" s="9"/>
    </row>
    <row r="9859" spans="7:7" x14ac:dyDescent="0.25">
      <c r="G9859" s="9"/>
    </row>
    <row r="9860" spans="7:7" x14ac:dyDescent="0.25">
      <c r="G9860" s="9"/>
    </row>
    <row r="9861" spans="7:7" x14ac:dyDescent="0.25">
      <c r="G9861" s="9"/>
    </row>
    <row r="9862" spans="7:7" x14ac:dyDescent="0.25">
      <c r="G9862" s="9"/>
    </row>
    <row r="9863" spans="7:7" x14ac:dyDescent="0.25">
      <c r="G9863" s="9"/>
    </row>
    <row r="9864" spans="7:7" x14ac:dyDescent="0.25">
      <c r="G9864" s="9"/>
    </row>
    <row r="9865" spans="7:7" x14ac:dyDescent="0.25">
      <c r="G9865" s="9"/>
    </row>
    <row r="9866" spans="7:7" x14ac:dyDescent="0.25">
      <c r="G9866" s="9"/>
    </row>
    <row r="9867" spans="7:7" x14ac:dyDescent="0.25">
      <c r="G9867" s="9"/>
    </row>
    <row r="9868" spans="7:7" x14ac:dyDescent="0.25">
      <c r="G9868" s="9"/>
    </row>
    <row r="9869" spans="7:7" x14ac:dyDescent="0.25">
      <c r="G9869" s="9"/>
    </row>
    <row r="9870" spans="7:7" x14ac:dyDescent="0.25">
      <c r="G9870" s="9"/>
    </row>
    <row r="9871" spans="7:7" x14ac:dyDescent="0.25">
      <c r="G9871" s="9"/>
    </row>
    <row r="9872" spans="7:7" x14ac:dyDescent="0.25">
      <c r="G9872" s="9"/>
    </row>
    <row r="9873" spans="7:7" x14ac:dyDescent="0.25">
      <c r="G9873" s="9"/>
    </row>
    <row r="9874" spans="7:7" x14ac:dyDescent="0.25">
      <c r="G9874" s="9"/>
    </row>
    <row r="9875" spans="7:7" x14ac:dyDescent="0.25">
      <c r="G9875" s="9"/>
    </row>
    <row r="9876" spans="7:7" x14ac:dyDescent="0.25">
      <c r="G9876" s="9"/>
    </row>
    <row r="9877" spans="7:7" x14ac:dyDescent="0.25">
      <c r="G9877" s="9"/>
    </row>
    <row r="9878" spans="7:7" x14ac:dyDescent="0.25">
      <c r="G9878" s="9"/>
    </row>
    <row r="9879" spans="7:7" x14ac:dyDescent="0.25">
      <c r="G9879" s="9"/>
    </row>
    <row r="9880" spans="7:7" x14ac:dyDescent="0.25">
      <c r="G9880" s="9"/>
    </row>
    <row r="9881" spans="7:7" x14ac:dyDescent="0.25">
      <c r="G9881" s="9"/>
    </row>
    <row r="9882" spans="7:7" x14ac:dyDescent="0.25">
      <c r="G9882" s="9"/>
    </row>
    <row r="9883" spans="7:7" x14ac:dyDescent="0.25">
      <c r="G9883" s="9"/>
    </row>
    <row r="9884" spans="7:7" x14ac:dyDescent="0.25">
      <c r="G9884" s="9"/>
    </row>
    <row r="9885" spans="7:7" x14ac:dyDescent="0.25">
      <c r="G9885" s="9"/>
    </row>
    <row r="9886" spans="7:7" x14ac:dyDescent="0.25">
      <c r="G9886" s="9"/>
    </row>
    <row r="9887" spans="7:7" x14ac:dyDescent="0.25">
      <c r="G9887" s="9"/>
    </row>
    <row r="9888" spans="7:7" x14ac:dyDescent="0.25">
      <c r="G9888" s="9"/>
    </row>
    <row r="9889" spans="7:7" x14ac:dyDescent="0.25">
      <c r="G9889" s="9"/>
    </row>
    <row r="9890" spans="7:7" x14ac:dyDescent="0.25">
      <c r="G9890" s="9"/>
    </row>
    <row r="9891" spans="7:7" x14ac:dyDescent="0.25">
      <c r="G9891" s="9"/>
    </row>
    <row r="9892" spans="7:7" x14ac:dyDescent="0.25">
      <c r="G9892" s="9"/>
    </row>
    <row r="9893" spans="7:7" x14ac:dyDescent="0.25">
      <c r="G9893" s="9"/>
    </row>
    <row r="9894" spans="7:7" x14ac:dyDescent="0.25">
      <c r="G9894" s="9"/>
    </row>
    <row r="9895" spans="7:7" x14ac:dyDescent="0.25">
      <c r="G9895" s="9"/>
    </row>
    <row r="9896" spans="7:7" x14ac:dyDescent="0.25">
      <c r="G9896" s="9"/>
    </row>
    <row r="9897" spans="7:7" x14ac:dyDescent="0.25">
      <c r="G9897" s="9"/>
    </row>
    <row r="9898" spans="7:7" x14ac:dyDescent="0.25">
      <c r="G9898" s="9"/>
    </row>
    <row r="9899" spans="7:7" x14ac:dyDescent="0.25">
      <c r="G9899" s="9"/>
    </row>
    <row r="9900" spans="7:7" x14ac:dyDescent="0.25">
      <c r="G9900" s="9"/>
    </row>
    <row r="9901" spans="7:7" x14ac:dyDescent="0.25">
      <c r="G9901" s="9"/>
    </row>
    <row r="9902" spans="7:7" x14ac:dyDescent="0.25">
      <c r="G9902" s="9"/>
    </row>
    <row r="9903" spans="7:7" x14ac:dyDescent="0.25">
      <c r="G9903" s="9"/>
    </row>
    <row r="9904" spans="7:7" x14ac:dyDescent="0.25">
      <c r="G9904" s="9"/>
    </row>
    <row r="9905" spans="7:7" x14ac:dyDescent="0.25">
      <c r="G9905" s="9"/>
    </row>
    <row r="9906" spans="7:7" x14ac:dyDescent="0.25">
      <c r="G9906" s="9"/>
    </row>
    <row r="9907" spans="7:7" x14ac:dyDescent="0.25">
      <c r="G9907" s="9"/>
    </row>
    <row r="9908" spans="7:7" x14ac:dyDescent="0.25">
      <c r="G9908" s="9"/>
    </row>
    <row r="9909" spans="7:7" x14ac:dyDescent="0.25">
      <c r="G9909" s="9"/>
    </row>
    <row r="9910" spans="7:7" x14ac:dyDescent="0.25">
      <c r="G9910" s="9"/>
    </row>
    <row r="9911" spans="7:7" x14ac:dyDescent="0.25">
      <c r="G9911" s="9"/>
    </row>
    <row r="9912" spans="7:7" x14ac:dyDescent="0.25">
      <c r="G9912" s="9"/>
    </row>
    <row r="9913" spans="7:7" x14ac:dyDescent="0.25">
      <c r="G9913" s="9"/>
    </row>
    <row r="9914" spans="7:7" x14ac:dyDescent="0.25">
      <c r="G9914" s="9"/>
    </row>
    <row r="9915" spans="7:7" x14ac:dyDescent="0.25">
      <c r="G9915" s="9"/>
    </row>
    <row r="9916" spans="7:7" x14ac:dyDescent="0.25">
      <c r="G9916" s="9"/>
    </row>
    <row r="9917" spans="7:7" x14ac:dyDescent="0.25">
      <c r="G9917" s="9"/>
    </row>
    <row r="9918" spans="7:7" x14ac:dyDescent="0.25">
      <c r="G9918" s="9"/>
    </row>
    <row r="9919" spans="7:7" x14ac:dyDescent="0.25">
      <c r="G9919" s="9"/>
    </row>
    <row r="9920" spans="7:7" x14ac:dyDescent="0.25">
      <c r="G9920" s="9"/>
    </row>
    <row r="9921" spans="7:7" x14ac:dyDescent="0.25">
      <c r="G9921" s="9"/>
    </row>
    <row r="9922" spans="7:7" x14ac:dyDescent="0.25">
      <c r="G9922" s="9"/>
    </row>
    <row r="9923" spans="7:7" x14ac:dyDescent="0.25">
      <c r="G9923" s="9"/>
    </row>
    <row r="9924" spans="7:7" x14ac:dyDescent="0.25">
      <c r="G9924" s="9"/>
    </row>
    <row r="9925" spans="7:7" x14ac:dyDescent="0.25">
      <c r="G9925" s="9"/>
    </row>
    <row r="9926" spans="7:7" x14ac:dyDescent="0.25">
      <c r="G9926" s="9"/>
    </row>
    <row r="9927" spans="7:7" x14ac:dyDescent="0.25">
      <c r="G9927" s="9"/>
    </row>
    <row r="9928" spans="7:7" x14ac:dyDescent="0.25">
      <c r="G9928" s="9"/>
    </row>
    <row r="9929" spans="7:7" x14ac:dyDescent="0.25">
      <c r="G9929" s="9"/>
    </row>
    <row r="9930" spans="7:7" x14ac:dyDescent="0.25">
      <c r="G9930" s="9"/>
    </row>
    <row r="9931" spans="7:7" x14ac:dyDescent="0.25">
      <c r="G9931" s="9"/>
    </row>
    <row r="9932" spans="7:7" x14ac:dyDescent="0.25">
      <c r="G9932" s="9"/>
    </row>
    <row r="9933" spans="7:7" x14ac:dyDescent="0.25">
      <c r="G9933" s="9"/>
    </row>
    <row r="9934" spans="7:7" x14ac:dyDescent="0.25">
      <c r="G9934" s="9"/>
    </row>
    <row r="9935" spans="7:7" x14ac:dyDescent="0.25">
      <c r="G9935" s="9"/>
    </row>
    <row r="9936" spans="7:7" x14ac:dyDescent="0.25">
      <c r="G9936" s="9"/>
    </row>
    <row r="9937" spans="7:7" x14ac:dyDescent="0.25">
      <c r="G9937" s="9"/>
    </row>
    <row r="9938" spans="7:7" x14ac:dyDescent="0.25">
      <c r="G9938" s="9"/>
    </row>
    <row r="9939" spans="7:7" x14ac:dyDescent="0.25">
      <c r="G9939" s="9"/>
    </row>
    <row r="9940" spans="7:7" x14ac:dyDescent="0.25">
      <c r="G9940" s="9"/>
    </row>
    <row r="9941" spans="7:7" x14ac:dyDescent="0.25">
      <c r="G9941" s="9"/>
    </row>
    <row r="9942" spans="7:7" x14ac:dyDescent="0.25">
      <c r="G9942" s="9"/>
    </row>
    <row r="9943" spans="7:7" x14ac:dyDescent="0.25">
      <c r="G9943" s="9"/>
    </row>
    <row r="9944" spans="7:7" x14ac:dyDescent="0.25">
      <c r="G9944" s="9"/>
    </row>
    <row r="9945" spans="7:7" x14ac:dyDescent="0.25">
      <c r="G9945" s="9"/>
    </row>
    <row r="9946" spans="7:7" x14ac:dyDescent="0.25">
      <c r="G9946" s="9"/>
    </row>
    <row r="9947" spans="7:7" x14ac:dyDescent="0.25">
      <c r="G9947" s="9"/>
    </row>
    <row r="9948" spans="7:7" x14ac:dyDescent="0.25">
      <c r="G9948" s="9"/>
    </row>
    <row r="9949" spans="7:7" x14ac:dyDescent="0.25">
      <c r="G9949" s="9"/>
    </row>
    <row r="9950" spans="7:7" x14ac:dyDescent="0.25">
      <c r="G9950" s="9"/>
    </row>
    <row r="9951" spans="7:7" x14ac:dyDescent="0.25">
      <c r="G9951" s="9"/>
    </row>
    <row r="9952" spans="7:7" x14ac:dyDescent="0.25">
      <c r="G9952" s="9"/>
    </row>
    <row r="9953" spans="7:7" x14ac:dyDescent="0.25">
      <c r="G9953" s="9"/>
    </row>
    <row r="9954" spans="7:7" x14ac:dyDescent="0.25">
      <c r="G9954" s="9"/>
    </row>
    <row r="9955" spans="7:7" x14ac:dyDescent="0.25">
      <c r="G9955" s="9"/>
    </row>
    <row r="9956" spans="7:7" x14ac:dyDescent="0.25">
      <c r="G9956" s="9"/>
    </row>
    <row r="9957" spans="7:7" x14ac:dyDescent="0.25">
      <c r="G9957" s="9"/>
    </row>
    <row r="9958" spans="7:7" x14ac:dyDescent="0.25">
      <c r="G9958" s="9"/>
    </row>
    <row r="9959" spans="7:7" x14ac:dyDescent="0.25">
      <c r="G9959" s="9"/>
    </row>
    <row r="9960" spans="7:7" x14ac:dyDescent="0.25">
      <c r="G9960" s="9"/>
    </row>
    <row r="9961" spans="7:7" x14ac:dyDescent="0.25">
      <c r="G9961" s="9"/>
    </row>
    <row r="9962" spans="7:7" x14ac:dyDescent="0.25">
      <c r="G9962" s="9"/>
    </row>
    <row r="9963" spans="7:7" x14ac:dyDescent="0.25">
      <c r="G9963" s="9"/>
    </row>
    <row r="9964" spans="7:7" x14ac:dyDescent="0.25">
      <c r="G9964" s="9"/>
    </row>
    <row r="9965" spans="7:7" x14ac:dyDescent="0.25">
      <c r="G9965" s="9"/>
    </row>
    <row r="9966" spans="7:7" x14ac:dyDescent="0.25">
      <c r="G9966" s="9"/>
    </row>
    <row r="9967" spans="7:7" x14ac:dyDescent="0.25">
      <c r="G9967" s="9"/>
    </row>
    <row r="9968" spans="7:7" x14ac:dyDescent="0.25">
      <c r="G9968" s="9"/>
    </row>
    <row r="9969" spans="7:7" x14ac:dyDescent="0.25">
      <c r="G9969" s="9"/>
    </row>
    <row r="9970" spans="7:7" x14ac:dyDescent="0.25">
      <c r="G9970" s="9"/>
    </row>
    <row r="9971" spans="7:7" x14ac:dyDescent="0.25">
      <c r="G9971" s="9"/>
    </row>
    <row r="9972" spans="7:7" x14ac:dyDescent="0.25">
      <c r="G9972" s="9"/>
    </row>
    <row r="9973" spans="7:7" x14ac:dyDescent="0.25">
      <c r="G9973" s="9"/>
    </row>
    <row r="9974" spans="7:7" x14ac:dyDescent="0.25">
      <c r="G9974" s="9"/>
    </row>
    <row r="9975" spans="7:7" x14ac:dyDescent="0.25">
      <c r="G9975" s="9"/>
    </row>
    <row r="9976" spans="7:7" x14ac:dyDescent="0.25">
      <c r="G9976" s="9"/>
    </row>
    <row r="9977" spans="7:7" x14ac:dyDescent="0.25">
      <c r="G9977" s="9"/>
    </row>
    <row r="9978" spans="7:7" x14ac:dyDescent="0.25">
      <c r="G9978" s="9"/>
    </row>
    <row r="9979" spans="7:7" x14ac:dyDescent="0.25">
      <c r="G9979" s="9"/>
    </row>
    <row r="9980" spans="7:7" x14ac:dyDescent="0.25">
      <c r="G9980" s="9"/>
    </row>
    <row r="9981" spans="7:7" x14ac:dyDescent="0.25">
      <c r="G9981" s="9"/>
    </row>
    <row r="9982" spans="7:7" x14ac:dyDescent="0.25">
      <c r="G9982" s="9"/>
    </row>
    <row r="9983" spans="7:7" x14ac:dyDescent="0.25">
      <c r="G9983" s="9"/>
    </row>
    <row r="9984" spans="7:7" x14ac:dyDescent="0.25">
      <c r="G9984" s="9"/>
    </row>
    <row r="9985" spans="7:7" x14ac:dyDescent="0.25">
      <c r="G9985" s="9"/>
    </row>
    <row r="9986" spans="7:7" x14ac:dyDescent="0.25">
      <c r="G9986" s="9"/>
    </row>
    <row r="9987" spans="7:7" x14ac:dyDescent="0.25">
      <c r="G9987" s="9"/>
    </row>
    <row r="9988" spans="7:7" x14ac:dyDescent="0.25">
      <c r="G9988" s="9"/>
    </row>
    <row r="9989" spans="7:7" x14ac:dyDescent="0.25">
      <c r="G9989" s="9"/>
    </row>
    <row r="9990" spans="7:7" x14ac:dyDescent="0.25">
      <c r="G9990" s="9"/>
    </row>
    <row r="9991" spans="7:7" x14ac:dyDescent="0.25">
      <c r="G9991" s="9"/>
    </row>
    <row r="9992" spans="7:7" x14ac:dyDescent="0.25">
      <c r="G9992" s="9"/>
    </row>
    <row r="9993" spans="7:7" x14ac:dyDescent="0.25">
      <c r="G9993" s="9"/>
    </row>
    <row r="9994" spans="7:7" x14ac:dyDescent="0.25">
      <c r="G9994" s="9"/>
    </row>
    <row r="9995" spans="7:7" x14ac:dyDescent="0.25">
      <c r="G9995" s="9"/>
    </row>
    <row r="9996" spans="7:7" x14ac:dyDescent="0.25">
      <c r="G9996" s="9"/>
    </row>
    <row r="9997" spans="7:7" x14ac:dyDescent="0.25">
      <c r="G9997" s="9"/>
    </row>
    <row r="9998" spans="7:7" x14ac:dyDescent="0.25">
      <c r="G9998" s="9"/>
    </row>
    <row r="9999" spans="7:7" x14ac:dyDescent="0.25">
      <c r="G9999" s="9"/>
    </row>
    <row r="10000" spans="7:7" x14ac:dyDescent="0.25">
      <c r="G10000" s="9"/>
    </row>
    <row r="10001" spans="7:7" x14ac:dyDescent="0.25">
      <c r="G10001" s="9"/>
    </row>
    <row r="10002" spans="7:7" x14ac:dyDescent="0.25">
      <c r="G10002" s="9"/>
    </row>
    <row r="10003" spans="7:7" x14ac:dyDescent="0.25">
      <c r="G10003" s="9"/>
    </row>
    <row r="10004" spans="7:7" x14ac:dyDescent="0.25">
      <c r="G10004" s="9"/>
    </row>
    <row r="10005" spans="7:7" x14ac:dyDescent="0.25">
      <c r="G10005" s="9"/>
    </row>
    <row r="10006" spans="7:7" x14ac:dyDescent="0.25">
      <c r="G10006" s="9"/>
    </row>
    <row r="10007" spans="7:7" x14ac:dyDescent="0.25">
      <c r="G10007" s="9"/>
    </row>
    <row r="10008" spans="7:7" x14ac:dyDescent="0.25">
      <c r="G10008" s="9"/>
    </row>
    <row r="10009" spans="7:7" x14ac:dyDescent="0.25">
      <c r="G10009" s="9"/>
    </row>
    <row r="10010" spans="7:7" x14ac:dyDescent="0.25">
      <c r="G10010" s="9"/>
    </row>
    <row r="10011" spans="7:7" x14ac:dyDescent="0.25">
      <c r="G10011" s="9"/>
    </row>
    <row r="10012" spans="7:7" x14ac:dyDescent="0.25">
      <c r="G10012" s="9"/>
    </row>
    <row r="10013" spans="7:7" x14ac:dyDescent="0.25">
      <c r="G10013" s="9"/>
    </row>
    <row r="10014" spans="7:7" x14ac:dyDescent="0.25">
      <c r="G10014" s="9"/>
    </row>
    <row r="10015" spans="7:7" x14ac:dyDescent="0.25">
      <c r="G10015" s="9"/>
    </row>
    <row r="10016" spans="7:7" x14ac:dyDescent="0.25">
      <c r="G10016" s="9"/>
    </row>
    <row r="10017" spans="7:7" x14ac:dyDescent="0.25">
      <c r="G10017" s="9"/>
    </row>
    <row r="10018" spans="7:7" x14ac:dyDescent="0.25">
      <c r="G10018" s="9"/>
    </row>
    <row r="10019" spans="7:7" x14ac:dyDescent="0.25">
      <c r="G10019" s="9"/>
    </row>
    <row r="10020" spans="7:7" x14ac:dyDescent="0.25">
      <c r="G10020" s="9"/>
    </row>
    <row r="10021" spans="7:7" x14ac:dyDescent="0.25">
      <c r="G10021" s="9"/>
    </row>
    <row r="10022" spans="7:7" x14ac:dyDescent="0.25">
      <c r="G10022" s="9"/>
    </row>
    <row r="10023" spans="7:7" x14ac:dyDescent="0.25">
      <c r="G10023" s="9"/>
    </row>
    <row r="10024" spans="7:7" x14ac:dyDescent="0.25">
      <c r="G10024" s="9"/>
    </row>
    <row r="10025" spans="7:7" x14ac:dyDescent="0.25">
      <c r="G10025" s="9"/>
    </row>
    <row r="10026" spans="7:7" x14ac:dyDescent="0.25">
      <c r="G10026" s="9"/>
    </row>
    <row r="10027" spans="7:7" x14ac:dyDescent="0.25">
      <c r="G10027" s="9"/>
    </row>
    <row r="10028" spans="7:7" x14ac:dyDescent="0.25">
      <c r="G10028" s="9"/>
    </row>
    <row r="10029" spans="7:7" x14ac:dyDescent="0.25">
      <c r="G10029" s="9"/>
    </row>
    <row r="10030" spans="7:7" x14ac:dyDescent="0.25">
      <c r="G10030" s="9"/>
    </row>
    <row r="10031" spans="7:7" x14ac:dyDescent="0.25">
      <c r="G10031" s="9"/>
    </row>
    <row r="10032" spans="7:7" x14ac:dyDescent="0.25">
      <c r="G10032" s="9"/>
    </row>
    <row r="10033" spans="7:7" x14ac:dyDescent="0.25">
      <c r="G10033" s="9"/>
    </row>
    <row r="10034" spans="7:7" x14ac:dyDescent="0.25">
      <c r="G10034" s="9"/>
    </row>
    <row r="10035" spans="7:7" x14ac:dyDescent="0.25">
      <c r="G10035" s="9"/>
    </row>
    <row r="10036" spans="7:7" x14ac:dyDescent="0.25">
      <c r="G10036" s="9"/>
    </row>
    <row r="10037" spans="7:7" x14ac:dyDescent="0.25">
      <c r="G10037" s="9"/>
    </row>
    <row r="10038" spans="7:7" x14ac:dyDescent="0.25">
      <c r="G10038" s="9"/>
    </row>
    <row r="10039" spans="7:7" x14ac:dyDescent="0.25">
      <c r="G10039" s="9"/>
    </row>
    <row r="10040" spans="7:7" x14ac:dyDescent="0.25">
      <c r="G10040" s="9"/>
    </row>
    <row r="10041" spans="7:7" x14ac:dyDescent="0.25">
      <c r="G10041" s="9"/>
    </row>
    <row r="10042" spans="7:7" x14ac:dyDescent="0.25">
      <c r="G10042" s="9"/>
    </row>
    <row r="10043" spans="7:7" x14ac:dyDescent="0.25">
      <c r="G10043" s="9"/>
    </row>
    <row r="10044" spans="7:7" x14ac:dyDescent="0.25">
      <c r="G10044" s="9"/>
    </row>
    <row r="10045" spans="7:7" x14ac:dyDescent="0.25">
      <c r="G10045" s="9"/>
    </row>
    <row r="10046" spans="7:7" x14ac:dyDescent="0.25">
      <c r="G10046" s="9"/>
    </row>
    <row r="10047" spans="7:7" x14ac:dyDescent="0.25">
      <c r="G10047" s="9"/>
    </row>
    <row r="10048" spans="7:7" x14ac:dyDescent="0.25">
      <c r="G10048" s="9"/>
    </row>
    <row r="10049" spans="7:7" x14ac:dyDescent="0.25">
      <c r="G10049" s="9"/>
    </row>
    <row r="10050" spans="7:7" x14ac:dyDescent="0.25">
      <c r="G10050" s="9"/>
    </row>
    <row r="10051" spans="7:7" x14ac:dyDescent="0.25">
      <c r="G10051" s="9"/>
    </row>
    <row r="10052" spans="7:7" x14ac:dyDescent="0.25">
      <c r="G10052" s="9"/>
    </row>
    <row r="10053" spans="7:7" x14ac:dyDescent="0.25">
      <c r="G10053" s="9"/>
    </row>
    <row r="10054" spans="7:7" x14ac:dyDescent="0.25">
      <c r="G10054" s="9"/>
    </row>
    <row r="10055" spans="7:7" x14ac:dyDescent="0.25">
      <c r="G10055" s="9"/>
    </row>
    <row r="10056" spans="7:7" x14ac:dyDescent="0.25">
      <c r="G10056" s="9"/>
    </row>
    <row r="10057" spans="7:7" x14ac:dyDescent="0.25">
      <c r="G10057" s="9"/>
    </row>
    <row r="10058" spans="7:7" x14ac:dyDescent="0.25">
      <c r="G10058" s="9"/>
    </row>
    <row r="10059" spans="7:7" x14ac:dyDescent="0.25">
      <c r="G10059" s="9"/>
    </row>
    <row r="10060" spans="7:7" x14ac:dyDescent="0.25">
      <c r="G10060" s="9"/>
    </row>
    <row r="10061" spans="7:7" x14ac:dyDescent="0.25">
      <c r="G10061" s="9"/>
    </row>
    <row r="10062" spans="7:7" x14ac:dyDescent="0.25">
      <c r="G10062" s="9"/>
    </row>
    <row r="10063" spans="7:7" x14ac:dyDescent="0.25">
      <c r="G10063" s="9"/>
    </row>
    <row r="10064" spans="7:7" x14ac:dyDescent="0.25">
      <c r="G10064" s="9"/>
    </row>
    <row r="10065" spans="7:7" x14ac:dyDescent="0.25">
      <c r="G10065" s="9"/>
    </row>
    <row r="10066" spans="7:7" x14ac:dyDescent="0.25">
      <c r="G10066" s="9"/>
    </row>
    <row r="10067" spans="7:7" x14ac:dyDescent="0.25">
      <c r="G10067" s="9"/>
    </row>
    <row r="10068" spans="7:7" x14ac:dyDescent="0.25">
      <c r="G10068" s="9"/>
    </row>
    <row r="10069" spans="7:7" x14ac:dyDescent="0.25">
      <c r="G10069" s="9"/>
    </row>
    <row r="10070" spans="7:7" x14ac:dyDescent="0.25">
      <c r="G10070" s="9"/>
    </row>
    <row r="10071" spans="7:7" x14ac:dyDescent="0.25">
      <c r="G10071" s="9"/>
    </row>
    <row r="10072" spans="7:7" x14ac:dyDescent="0.25">
      <c r="G10072" s="9"/>
    </row>
    <row r="10073" spans="7:7" x14ac:dyDescent="0.25">
      <c r="G10073" s="9"/>
    </row>
    <row r="10074" spans="7:7" x14ac:dyDescent="0.25">
      <c r="G10074" s="9"/>
    </row>
    <row r="10075" spans="7:7" x14ac:dyDescent="0.25">
      <c r="G10075" s="9"/>
    </row>
    <row r="10076" spans="7:7" x14ac:dyDescent="0.25">
      <c r="G10076" s="9"/>
    </row>
    <row r="10077" spans="7:7" x14ac:dyDescent="0.25">
      <c r="G10077" s="9"/>
    </row>
    <row r="10078" spans="7:7" x14ac:dyDescent="0.25">
      <c r="G10078" s="9"/>
    </row>
    <row r="10079" spans="7:7" x14ac:dyDescent="0.25">
      <c r="G10079" s="9"/>
    </row>
    <row r="10080" spans="7:7" x14ac:dyDescent="0.25">
      <c r="G10080" s="9"/>
    </row>
    <row r="10081" spans="7:7" x14ac:dyDescent="0.25">
      <c r="G10081" s="9"/>
    </row>
    <row r="10082" spans="7:7" x14ac:dyDescent="0.25">
      <c r="G10082" s="9"/>
    </row>
    <row r="10083" spans="7:7" x14ac:dyDescent="0.25">
      <c r="G10083" s="9"/>
    </row>
    <row r="10084" spans="7:7" x14ac:dyDescent="0.25">
      <c r="G10084" s="9"/>
    </row>
    <row r="10085" spans="7:7" x14ac:dyDescent="0.25">
      <c r="G10085" s="9"/>
    </row>
    <row r="10086" spans="7:7" x14ac:dyDescent="0.25">
      <c r="G10086" s="9"/>
    </row>
    <row r="10087" spans="7:7" x14ac:dyDescent="0.25">
      <c r="G10087" s="9"/>
    </row>
    <row r="10088" spans="7:7" x14ac:dyDescent="0.25">
      <c r="G10088" s="9"/>
    </row>
    <row r="10089" spans="7:7" x14ac:dyDescent="0.25">
      <c r="G10089" s="9"/>
    </row>
    <row r="10090" spans="7:7" x14ac:dyDescent="0.25">
      <c r="G10090" s="9"/>
    </row>
    <row r="10091" spans="7:7" x14ac:dyDescent="0.25">
      <c r="G10091" s="9"/>
    </row>
    <row r="10092" spans="7:7" x14ac:dyDescent="0.25">
      <c r="G10092" s="9"/>
    </row>
    <row r="10093" spans="7:7" x14ac:dyDescent="0.25">
      <c r="G10093" s="9"/>
    </row>
    <row r="10094" spans="7:7" x14ac:dyDescent="0.25">
      <c r="G10094" s="9"/>
    </row>
    <row r="10095" spans="7:7" x14ac:dyDescent="0.25">
      <c r="G10095" s="9"/>
    </row>
    <row r="10096" spans="7:7" x14ac:dyDescent="0.25">
      <c r="G10096" s="9"/>
    </row>
    <row r="10097" spans="7:7" x14ac:dyDescent="0.25">
      <c r="G10097" s="9"/>
    </row>
    <row r="10098" spans="7:7" x14ac:dyDescent="0.25">
      <c r="G10098" s="9"/>
    </row>
    <row r="10099" spans="7:7" x14ac:dyDescent="0.25">
      <c r="G10099" s="9"/>
    </row>
    <row r="10100" spans="7:7" x14ac:dyDescent="0.25">
      <c r="G10100" s="9"/>
    </row>
    <row r="10101" spans="7:7" x14ac:dyDescent="0.25">
      <c r="G10101" s="9"/>
    </row>
    <row r="10102" spans="7:7" x14ac:dyDescent="0.25">
      <c r="G10102" s="9"/>
    </row>
    <row r="10103" spans="7:7" x14ac:dyDescent="0.25">
      <c r="G10103" s="9"/>
    </row>
    <row r="10104" spans="7:7" x14ac:dyDescent="0.25">
      <c r="G10104" s="9"/>
    </row>
    <row r="10105" spans="7:7" x14ac:dyDescent="0.25">
      <c r="G10105" s="9"/>
    </row>
    <row r="10106" spans="7:7" x14ac:dyDescent="0.25">
      <c r="G10106" s="9"/>
    </row>
    <row r="10107" spans="7:7" x14ac:dyDescent="0.25">
      <c r="G10107" s="9"/>
    </row>
    <row r="10108" spans="7:7" x14ac:dyDescent="0.25">
      <c r="G10108" s="9"/>
    </row>
    <row r="10109" spans="7:7" x14ac:dyDescent="0.25">
      <c r="G10109" s="9"/>
    </row>
    <row r="10110" spans="7:7" x14ac:dyDescent="0.25">
      <c r="G10110" s="9"/>
    </row>
    <row r="10111" spans="7:7" x14ac:dyDescent="0.25">
      <c r="G10111" s="9"/>
    </row>
    <row r="10112" spans="7:7" x14ac:dyDescent="0.25">
      <c r="G10112" s="9"/>
    </row>
    <row r="10113" spans="7:7" x14ac:dyDescent="0.25">
      <c r="G10113" s="9"/>
    </row>
    <row r="10114" spans="7:7" x14ac:dyDescent="0.25">
      <c r="G10114" s="9"/>
    </row>
    <row r="10115" spans="7:7" x14ac:dyDescent="0.25">
      <c r="G10115" s="9"/>
    </row>
    <row r="10116" spans="7:7" x14ac:dyDescent="0.25">
      <c r="G10116" s="9"/>
    </row>
    <row r="10117" spans="7:7" x14ac:dyDescent="0.25">
      <c r="G10117" s="9"/>
    </row>
    <row r="10118" spans="7:7" x14ac:dyDescent="0.25">
      <c r="G10118" s="9"/>
    </row>
    <row r="10119" spans="7:7" x14ac:dyDescent="0.25">
      <c r="G10119" s="9"/>
    </row>
    <row r="10120" spans="7:7" x14ac:dyDescent="0.25">
      <c r="G10120" s="9"/>
    </row>
    <row r="10121" spans="7:7" x14ac:dyDescent="0.25">
      <c r="G10121" s="9"/>
    </row>
    <row r="10122" spans="7:7" x14ac:dyDescent="0.25">
      <c r="G10122" s="9"/>
    </row>
    <row r="10123" spans="7:7" x14ac:dyDescent="0.25">
      <c r="G10123" s="9"/>
    </row>
    <row r="10124" spans="7:7" x14ac:dyDescent="0.25">
      <c r="G10124" s="9"/>
    </row>
    <row r="10125" spans="7:7" x14ac:dyDescent="0.25">
      <c r="G10125" s="9"/>
    </row>
    <row r="10126" spans="7:7" x14ac:dyDescent="0.25">
      <c r="G10126" s="9"/>
    </row>
    <row r="10127" spans="7:7" x14ac:dyDescent="0.25">
      <c r="G10127" s="9"/>
    </row>
    <row r="10128" spans="7:7" x14ac:dyDescent="0.25">
      <c r="G10128" s="9"/>
    </row>
    <row r="10129" spans="7:7" x14ac:dyDescent="0.25">
      <c r="G10129" s="9"/>
    </row>
    <row r="10130" spans="7:7" x14ac:dyDescent="0.25">
      <c r="G10130" s="9"/>
    </row>
    <row r="10131" spans="7:7" x14ac:dyDescent="0.25">
      <c r="G10131" s="9"/>
    </row>
    <row r="10132" spans="7:7" x14ac:dyDescent="0.25">
      <c r="G10132" s="9"/>
    </row>
    <row r="10133" spans="7:7" x14ac:dyDescent="0.25">
      <c r="G10133" s="9"/>
    </row>
    <row r="10134" spans="7:7" x14ac:dyDescent="0.25">
      <c r="G10134" s="9"/>
    </row>
    <row r="10135" spans="7:7" x14ac:dyDescent="0.25">
      <c r="G10135" s="9"/>
    </row>
    <row r="10136" spans="7:7" x14ac:dyDescent="0.25">
      <c r="G10136" s="9"/>
    </row>
    <row r="10137" spans="7:7" x14ac:dyDescent="0.25">
      <c r="G10137" s="9"/>
    </row>
    <row r="10138" spans="7:7" x14ac:dyDescent="0.25">
      <c r="G10138" s="9"/>
    </row>
    <row r="10139" spans="7:7" x14ac:dyDescent="0.25">
      <c r="G10139" s="9"/>
    </row>
    <row r="10140" spans="7:7" x14ac:dyDescent="0.25">
      <c r="G10140" s="9"/>
    </row>
    <row r="10141" spans="7:7" x14ac:dyDescent="0.25">
      <c r="G10141" s="9"/>
    </row>
    <row r="10142" spans="7:7" x14ac:dyDescent="0.25">
      <c r="G10142" s="9"/>
    </row>
    <row r="10143" spans="7:7" x14ac:dyDescent="0.25">
      <c r="G10143" s="9"/>
    </row>
    <row r="10144" spans="7:7" x14ac:dyDescent="0.25">
      <c r="G10144" s="9"/>
    </row>
    <row r="10145" spans="7:7" x14ac:dyDescent="0.25">
      <c r="G10145" s="9"/>
    </row>
    <row r="10146" spans="7:7" x14ac:dyDescent="0.25">
      <c r="G10146" s="9"/>
    </row>
    <row r="10147" spans="7:7" x14ac:dyDescent="0.25">
      <c r="G10147" s="9"/>
    </row>
    <row r="10148" spans="7:7" x14ac:dyDescent="0.25">
      <c r="G10148" s="9"/>
    </row>
    <row r="10149" spans="7:7" x14ac:dyDescent="0.25">
      <c r="G10149" s="9"/>
    </row>
    <row r="10150" spans="7:7" x14ac:dyDescent="0.25">
      <c r="G10150" s="9"/>
    </row>
    <row r="10151" spans="7:7" x14ac:dyDescent="0.25">
      <c r="G10151" s="9"/>
    </row>
    <row r="10152" spans="7:7" x14ac:dyDescent="0.25">
      <c r="G10152" s="9"/>
    </row>
    <row r="10153" spans="7:7" x14ac:dyDescent="0.25">
      <c r="G10153" s="9"/>
    </row>
    <row r="10154" spans="7:7" x14ac:dyDescent="0.25">
      <c r="G10154" s="9"/>
    </row>
    <row r="10155" spans="7:7" x14ac:dyDescent="0.25">
      <c r="G10155" s="9"/>
    </row>
    <row r="10156" spans="7:7" x14ac:dyDescent="0.25">
      <c r="G10156" s="9"/>
    </row>
    <row r="10157" spans="7:7" x14ac:dyDescent="0.25">
      <c r="G10157" s="9"/>
    </row>
    <row r="10158" spans="7:7" x14ac:dyDescent="0.25">
      <c r="G10158" s="9"/>
    </row>
    <row r="10159" spans="7:7" x14ac:dyDescent="0.25">
      <c r="G10159" s="9"/>
    </row>
    <row r="10160" spans="7:7" x14ac:dyDescent="0.25">
      <c r="G10160" s="9"/>
    </row>
    <row r="10161" spans="7:7" x14ac:dyDescent="0.25">
      <c r="G10161" s="9"/>
    </row>
    <row r="10162" spans="7:7" x14ac:dyDescent="0.25">
      <c r="G10162" s="9"/>
    </row>
    <row r="10163" spans="7:7" x14ac:dyDescent="0.25">
      <c r="G10163" s="9"/>
    </row>
    <row r="10164" spans="7:7" x14ac:dyDescent="0.25">
      <c r="G10164" s="9"/>
    </row>
    <row r="10165" spans="7:7" x14ac:dyDescent="0.25">
      <c r="G10165" s="9"/>
    </row>
    <row r="10166" spans="7:7" x14ac:dyDescent="0.25">
      <c r="G10166" s="9"/>
    </row>
    <row r="10167" spans="7:7" x14ac:dyDescent="0.25">
      <c r="G10167" s="9"/>
    </row>
    <row r="10168" spans="7:7" x14ac:dyDescent="0.25">
      <c r="G10168" s="9"/>
    </row>
    <row r="10169" spans="7:7" x14ac:dyDescent="0.25">
      <c r="G10169" s="9"/>
    </row>
    <row r="10170" spans="7:7" x14ac:dyDescent="0.25">
      <c r="G10170" s="9"/>
    </row>
    <row r="10171" spans="7:7" x14ac:dyDescent="0.25">
      <c r="G10171" s="9"/>
    </row>
    <row r="10172" spans="7:7" x14ac:dyDescent="0.25">
      <c r="G10172" s="9"/>
    </row>
    <row r="10173" spans="7:7" x14ac:dyDescent="0.25">
      <c r="G10173" s="9"/>
    </row>
    <row r="10174" spans="7:7" x14ac:dyDescent="0.25">
      <c r="G10174" s="9"/>
    </row>
    <row r="10175" spans="7:7" x14ac:dyDescent="0.25">
      <c r="G10175" s="9"/>
    </row>
    <row r="10176" spans="7:7" x14ac:dyDescent="0.25">
      <c r="G10176" s="9"/>
    </row>
    <row r="10177" spans="7:7" x14ac:dyDescent="0.25">
      <c r="G10177" s="9"/>
    </row>
    <row r="10178" spans="7:7" x14ac:dyDescent="0.25">
      <c r="G10178" s="9"/>
    </row>
    <row r="10179" spans="7:7" x14ac:dyDescent="0.25">
      <c r="G10179" s="9"/>
    </row>
    <row r="10180" spans="7:7" x14ac:dyDescent="0.25">
      <c r="G10180" s="9"/>
    </row>
    <row r="10181" spans="7:7" x14ac:dyDescent="0.25">
      <c r="G10181" s="9"/>
    </row>
    <row r="10182" spans="7:7" x14ac:dyDescent="0.25">
      <c r="G10182" s="9"/>
    </row>
    <row r="10183" spans="7:7" x14ac:dyDescent="0.25">
      <c r="G10183" s="9"/>
    </row>
    <row r="10184" spans="7:7" x14ac:dyDescent="0.25">
      <c r="G10184" s="9"/>
    </row>
    <row r="10185" spans="7:7" x14ac:dyDescent="0.25">
      <c r="G10185" s="9"/>
    </row>
    <row r="10186" spans="7:7" x14ac:dyDescent="0.25">
      <c r="G10186" s="9"/>
    </row>
    <row r="10187" spans="7:7" x14ac:dyDescent="0.25">
      <c r="G10187" s="9"/>
    </row>
    <row r="10188" spans="7:7" x14ac:dyDescent="0.25">
      <c r="G10188" s="9"/>
    </row>
    <row r="10189" spans="7:7" x14ac:dyDescent="0.25">
      <c r="G10189" s="9"/>
    </row>
    <row r="10190" spans="7:7" x14ac:dyDescent="0.25">
      <c r="G10190" s="9"/>
    </row>
    <row r="10191" spans="7:7" x14ac:dyDescent="0.25">
      <c r="G10191" s="9"/>
    </row>
    <row r="10192" spans="7:7" x14ac:dyDescent="0.25">
      <c r="G10192" s="9"/>
    </row>
    <row r="10193" spans="7:7" x14ac:dyDescent="0.25">
      <c r="G10193" s="9"/>
    </row>
    <row r="10194" spans="7:7" x14ac:dyDescent="0.25">
      <c r="G10194" s="9"/>
    </row>
    <row r="10195" spans="7:7" x14ac:dyDescent="0.25">
      <c r="G10195" s="9"/>
    </row>
    <row r="10196" spans="7:7" x14ac:dyDescent="0.25">
      <c r="G10196" s="9"/>
    </row>
    <row r="10197" spans="7:7" x14ac:dyDescent="0.25">
      <c r="G10197" s="9"/>
    </row>
    <row r="10198" spans="7:7" x14ac:dyDescent="0.25">
      <c r="G10198" s="9"/>
    </row>
    <row r="10199" spans="7:7" x14ac:dyDescent="0.25">
      <c r="G10199" s="9"/>
    </row>
    <row r="10200" spans="7:7" x14ac:dyDescent="0.25">
      <c r="G10200" s="9"/>
    </row>
    <row r="10201" spans="7:7" x14ac:dyDescent="0.25">
      <c r="G10201" s="9"/>
    </row>
    <row r="10202" spans="7:7" x14ac:dyDescent="0.25">
      <c r="G10202" s="9"/>
    </row>
    <row r="10203" spans="7:7" x14ac:dyDescent="0.25">
      <c r="G10203" s="9"/>
    </row>
    <row r="10204" spans="7:7" x14ac:dyDescent="0.25">
      <c r="G10204" s="9"/>
    </row>
    <row r="10205" spans="7:7" x14ac:dyDescent="0.25">
      <c r="G10205" s="9"/>
    </row>
    <row r="10206" spans="7:7" x14ac:dyDescent="0.25">
      <c r="G10206" s="9"/>
    </row>
    <row r="10207" spans="7:7" x14ac:dyDescent="0.25">
      <c r="G10207" s="9"/>
    </row>
    <row r="10208" spans="7:7" x14ac:dyDescent="0.25">
      <c r="G10208" s="9"/>
    </row>
    <row r="10209" spans="7:7" x14ac:dyDescent="0.25">
      <c r="G10209" s="9"/>
    </row>
    <row r="10210" spans="7:7" x14ac:dyDescent="0.25">
      <c r="G10210" s="9"/>
    </row>
    <row r="10211" spans="7:7" x14ac:dyDescent="0.25">
      <c r="G10211" s="9"/>
    </row>
    <row r="10212" spans="7:7" x14ac:dyDescent="0.25">
      <c r="G10212" s="9"/>
    </row>
    <row r="10213" spans="7:7" x14ac:dyDescent="0.25">
      <c r="G10213" s="9"/>
    </row>
    <row r="10214" spans="7:7" x14ac:dyDescent="0.25">
      <c r="G10214" s="9"/>
    </row>
    <row r="10215" spans="7:7" x14ac:dyDescent="0.25">
      <c r="G10215" s="9"/>
    </row>
    <row r="10216" spans="7:7" x14ac:dyDescent="0.25">
      <c r="G10216" s="9"/>
    </row>
    <row r="10217" spans="7:7" x14ac:dyDescent="0.25">
      <c r="G10217" s="9"/>
    </row>
    <row r="10218" spans="7:7" x14ac:dyDescent="0.25">
      <c r="G10218" s="9"/>
    </row>
    <row r="10219" spans="7:7" x14ac:dyDescent="0.25">
      <c r="G10219" s="9"/>
    </row>
    <row r="10220" spans="7:7" x14ac:dyDescent="0.25">
      <c r="G10220" s="9"/>
    </row>
    <row r="10221" spans="7:7" x14ac:dyDescent="0.25">
      <c r="G10221" s="9"/>
    </row>
    <row r="10222" spans="7:7" x14ac:dyDescent="0.25">
      <c r="G10222" s="9"/>
    </row>
    <row r="10223" spans="7:7" x14ac:dyDescent="0.25">
      <c r="G10223" s="9"/>
    </row>
    <row r="10224" spans="7:7" x14ac:dyDescent="0.25">
      <c r="G10224" s="9"/>
    </row>
    <row r="10225" spans="7:7" x14ac:dyDescent="0.25">
      <c r="G10225" s="9"/>
    </row>
    <row r="10226" spans="7:7" x14ac:dyDescent="0.25">
      <c r="G10226" s="9"/>
    </row>
    <row r="10227" spans="7:7" x14ac:dyDescent="0.25">
      <c r="G10227" s="9"/>
    </row>
    <row r="10228" spans="7:7" x14ac:dyDescent="0.25">
      <c r="G10228" s="9"/>
    </row>
    <row r="10229" spans="7:7" x14ac:dyDescent="0.25">
      <c r="G10229" s="9"/>
    </row>
    <row r="10230" spans="7:7" x14ac:dyDescent="0.25">
      <c r="G10230" s="9"/>
    </row>
    <row r="10231" spans="7:7" x14ac:dyDescent="0.25">
      <c r="G10231" s="9"/>
    </row>
    <row r="10232" spans="7:7" x14ac:dyDescent="0.25">
      <c r="G10232" s="9"/>
    </row>
    <row r="10233" spans="7:7" x14ac:dyDescent="0.25">
      <c r="G10233" s="9"/>
    </row>
    <row r="10234" spans="7:7" x14ac:dyDescent="0.25">
      <c r="G10234" s="9"/>
    </row>
    <row r="10235" spans="7:7" x14ac:dyDescent="0.25">
      <c r="G10235" s="9"/>
    </row>
    <row r="10236" spans="7:7" x14ac:dyDescent="0.25">
      <c r="G10236" s="9"/>
    </row>
    <row r="10237" spans="7:7" x14ac:dyDescent="0.25">
      <c r="G10237" s="9"/>
    </row>
    <row r="10238" spans="7:7" x14ac:dyDescent="0.25">
      <c r="G10238" s="9"/>
    </row>
    <row r="10239" spans="7:7" x14ac:dyDescent="0.25">
      <c r="G10239" s="9"/>
    </row>
    <row r="10240" spans="7:7" x14ac:dyDescent="0.25">
      <c r="G10240" s="9"/>
    </row>
    <row r="10241" spans="7:7" x14ac:dyDescent="0.25">
      <c r="G10241" s="9"/>
    </row>
    <row r="10242" spans="7:7" x14ac:dyDescent="0.25">
      <c r="G10242" s="9"/>
    </row>
    <row r="10243" spans="7:7" x14ac:dyDescent="0.25">
      <c r="G10243" s="9"/>
    </row>
    <row r="10244" spans="7:7" x14ac:dyDescent="0.25">
      <c r="G10244" s="9"/>
    </row>
    <row r="10245" spans="7:7" x14ac:dyDescent="0.25">
      <c r="G10245" s="9"/>
    </row>
    <row r="10246" spans="7:7" x14ac:dyDescent="0.25">
      <c r="G10246" s="9"/>
    </row>
    <row r="10247" spans="7:7" x14ac:dyDescent="0.25">
      <c r="G10247" s="9"/>
    </row>
    <row r="10248" spans="7:7" x14ac:dyDescent="0.25">
      <c r="G10248" s="9"/>
    </row>
    <row r="10249" spans="7:7" x14ac:dyDescent="0.25">
      <c r="G10249" s="9"/>
    </row>
    <row r="10250" spans="7:7" x14ac:dyDescent="0.25">
      <c r="G10250" s="9"/>
    </row>
    <row r="10251" spans="7:7" x14ac:dyDescent="0.25">
      <c r="G10251" s="9"/>
    </row>
    <row r="10252" spans="7:7" x14ac:dyDescent="0.25">
      <c r="G10252" s="9"/>
    </row>
    <row r="10253" spans="7:7" x14ac:dyDescent="0.25">
      <c r="G10253" s="9"/>
    </row>
    <row r="10254" spans="7:7" x14ac:dyDescent="0.25">
      <c r="G10254" s="9"/>
    </row>
    <row r="10255" spans="7:7" x14ac:dyDescent="0.25">
      <c r="G10255" s="9"/>
    </row>
    <row r="10256" spans="7:7" x14ac:dyDescent="0.25">
      <c r="G10256" s="9"/>
    </row>
    <row r="10257" spans="7:7" x14ac:dyDescent="0.25">
      <c r="G10257" s="9"/>
    </row>
    <row r="10258" spans="7:7" x14ac:dyDescent="0.25">
      <c r="G10258" s="9"/>
    </row>
    <row r="10259" spans="7:7" x14ac:dyDescent="0.25">
      <c r="G10259" s="9"/>
    </row>
    <row r="10260" spans="7:7" x14ac:dyDescent="0.25">
      <c r="G10260" s="9"/>
    </row>
    <row r="10261" spans="7:7" x14ac:dyDescent="0.25">
      <c r="G10261" s="9"/>
    </row>
    <row r="10262" spans="7:7" x14ac:dyDescent="0.25">
      <c r="G10262" s="9"/>
    </row>
    <row r="10263" spans="7:7" x14ac:dyDescent="0.25">
      <c r="G10263" s="9"/>
    </row>
    <row r="10264" spans="7:7" x14ac:dyDescent="0.25">
      <c r="G10264" s="9"/>
    </row>
    <row r="10265" spans="7:7" x14ac:dyDescent="0.25">
      <c r="G10265" s="9"/>
    </row>
    <row r="10266" spans="7:7" x14ac:dyDescent="0.25">
      <c r="G10266" s="9"/>
    </row>
    <row r="10267" spans="7:7" x14ac:dyDescent="0.25">
      <c r="G10267" s="9"/>
    </row>
    <row r="10268" spans="7:7" x14ac:dyDescent="0.25">
      <c r="G10268" s="9"/>
    </row>
    <row r="10269" spans="7:7" x14ac:dyDescent="0.25">
      <c r="G10269" s="9"/>
    </row>
    <row r="10270" spans="7:7" x14ac:dyDescent="0.25">
      <c r="G10270" s="9"/>
    </row>
    <row r="10271" spans="7:7" x14ac:dyDescent="0.25">
      <c r="G10271" s="9"/>
    </row>
    <row r="10272" spans="7:7" x14ac:dyDescent="0.25">
      <c r="G10272" s="9"/>
    </row>
    <row r="10273" spans="7:7" x14ac:dyDescent="0.25">
      <c r="G10273" s="9"/>
    </row>
    <row r="10274" spans="7:7" x14ac:dyDescent="0.25">
      <c r="G10274" s="9"/>
    </row>
    <row r="10275" spans="7:7" x14ac:dyDescent="0.25">
      <c r="G10275" s="9"/>
    </row>
    <row r="10276" spans="7:7" x14ac:dyDescent="0.25">
      <c r="G10276" s="9"/>
    </row>
    <row r="10277" spans="7:7" x14ac:dyDescent="0.25">
      <c r="G10277" s="9"/>
    </row>
    <row r="10278" spans="7:7" x14ac:dyDescent="0.25">
      <c r="G10278" s="9"/>
    </row>
    <row r="10279" spans="7:7" x14ac:dyDescent="0.25">
      <c r="G10279" s="9"/>
    </row>
    <row r="10280" spans="7:7" x14ac:dyDescent="0.25">
      <c r="G10280" s="9"/>
    </row>
    <row r="10281" spans="7:7" x14ac:dyDescent="0.25">
      <c r="G10281" s="9"/>
    </row>
    <row r="10282" spans="7:7" x14ac:dyDescent="0.25">
      <c r="G10282" s="9"/>
    </row>
    <row r="10283" spans="7:7" x14ac:dyDescent="0.25">
      <c r="G10283" s="9"/>
    </row>
    <row r="10284" spans="7:7" x14ac:dyDescent="0.25">
      <c r="G10284" s="9"/>
    </row>
    <row r="10285" spans="7:7" x14ac:dyDescent="0.25">
      <c r="G10285" s="9"/>
    </row>
    <row r="10286" spans="7:7" x14ac:dyDescent="0.25">
      <c r="G10286" s="9"/>
    </row>
    <row r="10287" spans="7:7" x14ac:dyDescent="0.25">
      <c r="G10287" s="9"/>
    </row>
    <row r="10288" spans="7:7" x14ac:dyDescent="0.25">
      <c r="G10288" s="9"/>
    </row>
    <row r="10289" spans="7:7" x14ac:dyDescent="0.25">
      <c r="G10289" s="9"/>
    </row>
    <row r="10290" spans="7:7" x14ac:dyDescent="0.25">
      <c r="G10290" s="9"/>
    </row>
    <row r="10291" spans="7:7" x14ac:dyDescent="0.25">
      <c r="G10291" s="9"/>
    </row>
    <row r="10292" spans="7:7" x14ac:dyDescent="0.25">
      <c r="G10292" s="9"/>
    </row>
    <row r="10293" spans="7:7" x14ac:dyDescent="0.25">
      <c r="G10293" s="9"/>
    </row>
    <row r="10294" spans="7:7" x14ac:dyDescent="0.25">
      <c r="G10294" s="9"/>
    </row>
    <row r="10295" spans="7:7" x14ac:dyDescent="0.25">
      <c r="G10295" s="9"/>
    </row>
    <row r="10296" spans="7:7" x14ac:dyDescent="0.25">
      <c r="G10296" s="9"/>
    </row>
    <row r="10297" spans="7:7" x14ac:dyDescent="0.25">
      <c r="G10297" s="9"/>
    </row>
    <row r="10298" spans="7:7" x14ac:dyDescent="0.25">
      <c r="G10298" s="9"/>
    </row>
    <row r="10299" spans="7:7" x14ac:dyDescent="0.25">
      <c r="G10299" s="9"/>
    </row>
    <row r="10300" spans="7:7" x14ac:dyDescent="0.25">
      <c r="G10300" s="9"/>
    </row>
    <row r="10301" spans="7:7" x14ac:dyDescent="0.25">
      <c r="G10301" s="9"/>
    </row>
    <row r="10302" spans="7:7" x14ac:dyDescent="0.25">
      <c r="G10302" s="9"/>
    </row>
    <row r="10303" spans="7:7" x14ac:dyDescent="0.25">
      <c r="G10303" s="9"/>
    </row>
    <row r="10304" spans="7:7" x14ac:dyDescent="0.25">
      <c r="G10304" s="9"/>
    </row>
    <row r="10305" spans="7:7" x14ac:dyDescent="0.25">
      <c r="G10305" s="9"/>
    </row>
    <row r="10306" spans="7:7" x14ac:dyDescent="0.25">
      <c r="G10306" s="9"/>
    </row>
    <row r="10307" spans="7:7" x14ac:dyDescent="0.25">
      <c r="G10307" s="9"/>
    </row>
    <row r="10308" spans="7:7" x14ac:dyDescent="0.25">
      <c r="G10308" s="9"/>
    </row>
    <row r="10309" spans="7:7" x14ac:dyDescent="0.25">
      <c r="G10309" s="9"/>
    </row>
    <row r="10310" spans="7:7" x14ac:dyDescent="0.25">
      <c r="G10310" s="9"/>
    </row>
    <row r="10311" spans="7:7" x14ac:dyDescent="0.25">
      <c r="G10311" s="9"/>
    </row>
    <row r="10312" spans="7:7" x14ac:dyDescent="0.25">
      <c r="G10312" s="9"/>
    </row>
    <row r="10313" spans="7:7" x14ac:dyDescent="0.25">
      <c r="G10313" s="9"/>
    </row>
    <row r="10314" spans="7:7" x14ac:dyDescent="0.25">
      <c r="G10314" s="9"/>
    </row>
    <row r="10315" spans="7:7" x14ac:dyDescent="0.25">
      <c r="G10315" s="9"/>
    </row>
    <row r="10316" spans="7:7" x14ac:dyDescent="0.25">
      <c r="G10316" s="9"/>
    </row>
    <row r="10317" spans="7:7" x14ac:dyDescent="0.25">
      <c r="G10317" s="9"/>
    </row>
    <row r="10318" spans="7:7" x14ac:dyDescent="0.25">
      <c r="G10318" s="9"/>
    </row>
    <row r="10319" spans="7:7" x14ac:dyDescent="0.25">
      <c r="G10319" s="9"/>
    </row>
    <row r="10320" spans="7:7" x14ac:dyDescent="0.25">
      <c r="G10320" s="9"/>
    </row>
    <row r="10321" spans="7:7" x14ac:dyDescent="0.25">
      <c r="G10321" s="9"/>
    </row>
    <row r="10322" spans="7:7" x14ac:dyDescent="0.25">
      <c r="G10322" s="9"/>
    </row>
    <row r="10323" spans="7:7" x14ac:dyDescent="0.25">
      <c r="G10323" s="9"/>
    </row>
    <row r="10324" spans="7:7" x14ac:dyDescent="0.25">
      <c r="G10324" s="9"/>
    </row>
    <row r="10325" spans="7:7" x14ac:dyDescent="0.25">
      <c r="G10325" s="9"/>
    </row>
    <row r="10326" spans="7:7" x14ac:dyDescent="0.25">
      <c r="G10326" s="9"/>
    </row>
    <row r="10327" spans="7:7" x14ac:dyDescent="0.25">
      <c r="G10327" s="9"/>
    </row>
    <row r="10328" spans="7:7" x14ac:dyDescent="0.25">
      <c r="G10328" s="9"/>
    </row>
    <row r="10329" spans="7:7" x14ac:dyDescent="0.25">
      <c r="G10329" s="9"/>
    </row>
    <row r="10330" spans="7:7" x14ac:dyDescent="0.25">
      <c r="G10330" s="9"/>
    </row>
    <row r="10331" spans="7:7" x14ac:dyDescent="0.25">
      <c r="G10331" s="9"/>
    </row>
    <row r="10332" spans="7:7" x14ac:dyDescent="0.25">
      <c r="G10332" s="9"/>
    </row>
    <row r="10333" spans="7:7" x14ac:dyDescent="0.25">
      <c r="G10333" s="9"/>
    </row>
    <row r="10334" spans="7:7" x14ac:dyDescent="0.25">
      <c r="G10334" s="9"/>
    </row>
    <row r="10335" spans="7:7" x14ac:dyDescent="0.25">
      <c r="G10335" s="9"/>
    </row>
    <row r="10336" spans="7:7" x14ac:dyDescent="0.25">
      <c r="G10336" s="9"/>
    </row>
    <row r="10337" spans="7:7" x14ac:dyDescent="0.25">
      <c r="G10337" s="9"/>
    </row>
    <row r="10338" spans="7:7" x14ac:dyDescent="0.25">
      <c r="G10338" s="9"/>
    </row>
    <row r="10339" spans="7:7" x14ac:dyDescent="0.25">
      <c r="G10339" s="9"/>
    </row>
    <row r="10340" spans="7:7" x14ac:dyDescent="0.25">
      <c r="G10340" s="9"/>
    </row>
    <row r="10341" spans="7:7" x14ac:dyDescent="0.25">
      <c r="G10341" s="9"/>
    </row>
    <row r="10342" spans="7:7" x14ac:dyDescent="0.25">
      <c r="G10342" s="9"/>
    </row>
    <row r="10343" spans="7:7" x14ac:dyDescent="0.25">
      <c r="G10343" s="9"/>
    </row>
    <row r="10344" spans="7:7" x14ac:dyDescent="0.25">
      <c r="G10344" s="9"/>
    </row>
    <row r="10345" spans="7:7" x14ac:dyDescent="0.25">
      <c r="G10345" s="9"/>
    </row>
    <row r="10346" spans="7:7" x14ac:dyDescent="0.25">
      <c r="G10346" s="9"/>
    </row>
    <row r="10347" spans="7:7" x14ac:dyDescent="0.25">
      <c r="G10347" s="9"/>
    </row>
    <row r="10348" spans="7:7" x14ac:dyDescent="0.25">
      <c r="G10348" s="9"/>
    </row>
    <row r="10349" spans="7:7" x14ac:dyDescent="0.25">
      <c r="G10349" s="9"/>
    </row>
    <row r="10350" spans="7:7" x14ac:dyDescent="0.25">
      <c r="G10350" s="9"/>
    </row>
    <row r="10351" spans="7:7" x14ac:dyDescent="0.25">
      <c r="G10351" s="9"/>
    </row>
    <row r="10352" spans="7:7" x14ac:dyDescent="0.25">
      <c r="G10352" s="9"/>
    </row>
    <row r="10353" spans="7:7" x14ac:dyDescent="0.25">
      <c r="G10353" s="9"/>
    </row>
    <row r="10354" spans="7:7" x14ac:dyDescent="0.25">
      <c r="G10354" s="9"/>
    </row>
    <row r="10355" spans="7:7" x14ac:dyDescent="0.25">
      <c r="G10355" s="9"/>
    </row>
    <row r="10356" spans="7:7" x14ac:dyDescent="0.25">
      <c r="G10356" s="9"/>
    </row>
    <row r="10357" spans="7:7" x14ac:dyDescent="0.25">
      <c r="G10357" s="9"/>
    </row>
    <row r="10358" spans="7:7" x14ac:dyDescent="0.25">
      <c r="G10358" s="9"/>
    </row>
    <row r="10359" spans="7:7" x14ac:dyDescent="0.25">
      <c r="G10359" s="9"/>
    </row>
    <row r="10360" spans="7:7" x14ac:dyDescent="0.25">
      <c r="G10360" s="9"/>
    </row>
    <row r="10361" spans="7:7" x14ac:dyDescent="0.25">
      <c r="G10361" s="9"/>
    </row>
    <row r="10362" spans="7:7" x14ac:dyDescent="0.25">
      <c r="G10362" s="9"/>
    </row>
    <row r="10363" spans="7:7" x14ac:dyDescent="0.25">
      <c r="G10363" s="9"/>
    </row>
    <row r="10364" spans="7:7" x14ac:dyDescent="0.25">
      <c r="G10364" s="9"/>
    </row>
    <row r="10365" spans="7:7" x14ac:dyDescent="0.25">
      <c r="G10365" s="9"/>
    </row>
    <row r="10366" spans="7:7" x14ac:dyDescent="0.25">
      <c r="G10366" s="9"/>
    </row>
    <row r="10367" spans="7:7" x14ac:dyDescent="0.25">
      <c r="G10367" s="9"/>
    </row>
    <row r="10368" spans="7:7" x14ac:dyDescent="0.25">
      <c r="G10368" s="9"/>
    </row>
    <row r="10369" spans="7:7" x14ac:dyDescent="0.25">
      <c r="G10369" s="9"/>
    </row>
    <row r="10370" spans="7:7" x14ac:dyDescent="0.25">
      <c r="G10370" s="9"/>
    </row>
    <row r="10371" spans="7:7" x14ac:dyDescent="0.25">
      <c r="G10371" s="9"/>
    </row>
    <row r="10372" spans="7:7" x14ac:dyDescent="0.25">
      <c r="G10372" s="9"/>
    </row>
    <row r="10373" spans="7:7" x14ac:dyDescent="0.25">
      <c r="G10373" s="9"/>
    </row>
    <row r="10374" spans="7:7" x14ac:dyDescent="0.25">
      <c r="G10374" s="9"/>
    </row>
    <row r="10375" spans="7:7" x14ac:dyDescent="0.25">
      <c r="G10375" s="9"/>
    </row>
    <row r="10376" spans="7:7" x14ac:dyDescent="0.25">
      <c r="G10376" s="9"/>
    </row>
    <row r="10377" spans="7:7" x14ac:dyDescent="0.25">
      <c r="G10377" s="9"/>
    </row>
    <row r="10378" spans="7:7" x14ac:dyDescent="0.25">
      <c r="G10378" s="9"/>
    </row>
    <row r="10379" spans="7:7" x14ac:dyDescent="0.25">
      <c r="G10379" s="9"/>
    </row>
    <row r="10380" spans="7:7" x14ac:dyDescent="0.25">
      <c r="G10380" s="9"/>
    </row>
    <row r="10381" spans="7:7" x14ac:dyDescent="0.25">
      <c r="G10381" s="9"/>
    </row>
    <row r="10382" spans="7:7" x14ac:dyDescent="0.25">
      <c r="G10382" s="9"/>
    </row>
    <row r="10383" spans="7:7" x14ac:dyDescent="0.25">
      <c r="G10383" s="9"/>
    </row>
    <row r="10384" spans="7:7" x14ac:dyDescent="0.25">
      <c r="G10384" s="9"/>
    </row>
    <row r="10385" spans="7:7" x14ac:dyDescent="0.25">
      <c r="G10385" s="9"/>
    </row>
    <row r="10386" spans="7:7" x14ac:dyDescent="0.25">
      <c r="G10386" s="9"/>
    </row>
    <row r="10387" spans="7:7" x14ac:dyDescent="0.25">
      <c r="G10387" s="9"/>
    </row>
    <row r="10388" spans="7:7" x14ac:dyDescent="0.25">
      <c r="G10388" s="9"/>
    </row>
    <row r="10389" spans="7:7" x14ac:dyDescent="0.25">
      <c r="G10389" s="9"/>
    </row>
    <row r="10390" spans="7:7" x14ac:dyDescent="0.25">
      <c r="G10390" s="9"/>
    </row>
    <row r="10391" spans="7:7" x14ac:dyDescent="0.25">
      <c r="G10391" s="9"/>
    </row>
    <row r="10392" spans="7:7" x14ac:dyDescent="0.25">
      <c r="G10392" s="9"/>
    </row>
    <row r="10393" spans="7:7" x14ac:dyDescent="0.25">
      <c r="G10393" s="9"/>
    </row>
    <row r="10394" spans="7:7" x14ac:dyDescent="0.25">
      <c r="G10394" s="9"/>
    </row>
    <row r="10395" spans="7:7" x14ac:dyDescent="0.25">
      <c r="G10395" s="9"/>
    </row>
    <row r="10396" spans="7:7" x14ac:dyDescent="0.25">
      <c r="G10396" s="9"/>
    </row>
    <row r="10397" spans="7:7" x14ac:dyDescent="0.25">
      <c r="G10397" s="9"/>
    </row>
    <row r="10398" spans="7:7" x14ac:dyDescent="0.25">
      <c r="G10398" s="9"/>
    </row>
    <row r="10399" spans="7:7" x14ac:dyDescent="0.25">
      <c r="G10399" s="9"/>
    </row>
    <row r="10400" spans="7:7" x14ac:dyDescent="0.25">
      <c r="G10400" s="9"/>
    </row>
    <row r="10401" spans="7:7" x14ac:dyDescent="0.25">
      <c r="G10401" s="9"/>
    </row>
    <row r="10402" spans="7:7" x14ac:dyDescent="0.25">
      <c r="G10402" s="9"/>
    </row>
    <row r="10403" spans="7:7" x14ac:dyDescent="0.25">
      <c r="G10403" s="9"/>
    </row>
    <row r="10404" spans="7:7" x14ac:dyDescent="0.25">
      <c r="G10404" s="9"/>
    </row>
    <row r="10405" spans="7:7" x14ac:dyDescent="0.25">
      <c r="G10405" s="9"/>
    </row>
    <row r="10406" spans="7:7" x14ac:dyDescent="0.25">
      <c r="G10406" s="9"/>
    </row>
    <row r="10407" spans="7:7" x14ac:dyDescent="0.25">
      <c r="G10407" s="9"/>
    </row>
    <row r="10408" spans="7:7" x14ac:dyDescent="0.25">
      <c r="G10408" s="9"/>
    </row>
    <row r="10409" spans="7:7" x14ac:dyDescent="0.25">
      <c r="G10409" s="9"/>
    </row>
    <row r="10410" spans="7:7" x14ac:dyDescent="0.25">
      <c r="G10410" s="9"/>
    </row>
    <row r="10411" spans="7:7" x14ac:dyDescent="0.25">
      <c r="G10411" s="9"/>
    </row>
    <row r="10412" spans="7:7" x14ac:dyDescent="0.25">
      <c r="G10412" s="9"/>
    </row>
    <row r="10413" spans="7:7" x14ac:dyDescent="0.25">
      <c r="G10413" s="9"/>
    </row>
    <row r="10414" spans="7:7" x14ac:dyDescent="0.25">
      <c r="G10414" s="9"/>
    </row>
    <row r="10415" spans="7:7" x14ac:dyDescent="0.25">
      <c r="G10415" s="9"/>
    </row>
    <row r="10416" spans="7:7" x14ac:dyDescent="0.25">
      <c r="G10416" s="9"/>
    </row>
    <row r="10417" spans="7:7" x14ac:dyDescent="0.25">
      <c r="G10417" s="9"/>
    </row>
    <row r="10418" spans="7:7" x14ac:dyDescent="0.25">
      <c r="G10418" s="9"/>
    </row>
    <row r="10419" spans="7:7" x14ac:dyDescent="0.25">
      <c r="G10419" s="9"/>
    </row>
    <row r="10420" spans="7:7" x14ac:dyDescent="0.25">
      <c r="G10420" s="9"/>
    </row>
    <row r="10421" spans="7:7" x14ac:dyDescent="0.25">
      <c r="G10421" s="9"/>
    </row>
    <row r="10422" spans="7:7" x14ac:dyDescent="0.25">
      <c r="G10422" s="9"/>
    </row>
    <row r="10423" spans="7:7" x14ac:dyDescent="0.25">
      <c r="G10423" s="9"/>
    </row>
    <row r="10424" spans="7:7" x14ac:dyDescent="0.25">
      <c r="G10424" s="9"/>
    </row>
    <row r="10425" spans="7:7" x14ac:dyDescent="0.25">
      <c r="G10425" s="9"/>
    </row>
    <row r="10426" spans="7:7" x14ac:dyDescent="0.25">
      <c r="G10426" s="9"/>
    </row>
    <row r="10427" spans="7:7" x14ac:dyDescent="0.25">
      <c r="G10427" s="9"/>
    </row>
    <row r="10428" spans="7:7" x14ac:dyDescent="0.25">
      <c r="G10428" s="9"/>
    </row>
    <row r="10429" spans="7:7" x14ac:dyDescent="0.25">
      <c r="G10429" s="9"/>
    </row>
    <row r="10430" spans="7:7" x14ac:dyDescent="0.25">
      <c r="G10430" s="9"/>
    </row>
    <row r="10431" spans="7:7" x14ac:dyDescent="0.25">
      <c r="G10431" s="9"/>
    </row>
    <row r="10432" spans="7:7" x14ac:dyDescent="0.25">
      <c r="G10432" s="9"/>
    </row>
    <row r="10433" spans="7:7" x14ac:dyDescent="0.25">
      <c r="G10433" s="9"/>
    </row>
    <row r="10434" spans="7:7" x14ac:dyDescent="0.25">
      <c r="G10434" s="9"/>
    </row>
    <row r="10435" spans="7:7" x14ac:dyDescent="0.25">
      <c r="G10435" s="9"/>
    </row>
    <row r="10436" spans="7:7" x14ac:dyDescent="0.25">
      <c r="G10436" s="9"/>
    </row>
    <row r="10437" spans="7:7" x14ac:dyDescent="0.25">
      <c r="G10437" s="9"/>
    </row>
    <row r="10438" spans="7:7" x14ac:dyDescent="0.25">
      <c r="G10438" s="9"/>
    </row>
    <row r="10439" spans="7:7" x14ac:dyDescent="0.25">
      <c r="G10439" s="9"/>
    </row>
    <row r="10440" spans="7:7" x14ac:dyDescent="0.25">
      <c r="G10440" s="9"/>
    </row>
    <row r="10441" spans="7:7" x14ac:dyDescent="0.25">
      <c r="G10441" s="9"/>
    </row>
    <row r="10442" spans="7:7" x14ac:dyDescent="0.25">
      <c r="G10442" s="9"/>
    </row>
    <row r="10443" spans="7:7" x14ac:dyDescent="0.25">
      <c r="G10443" s="9"/>
    </row>
    <row r="10444" spans="7:7" x14ac:dyDescent="0.25">
      <c r="G10444" s="9"/>
    </row>
    <row r="10445" spans="7:7" x14ac:dyDescent="0.25">
      <c r="G10445" s="9"/>
    </row>
    <row r="10446" spans="7:7" x14ac:dyDescent="0.25">
      <c r="G10446" s="9"/>
    </row>
    <row r="10447" spans="7:7" x14ac:dyDescent="0.25">
      <c r="G10447" s="9"/>
    </row>
    <row r="10448" spans="7:7" x14ac:dyDescent="0.25">
      <c r="G10448" s="9"/>
    </row>
    <row r="10449" spans="7:7" x14ac:dyDescent="0.25">
      <c r="G10449" s="9"/>
    </row>
    <row r="10450" spans="7:7" x14ac:dyDescent="0.25">
      <c r="G10450" s="9"/>
    </row>
    <row r="10451" spans="7:7" x14ac:dyDescent="0.25">
      <c r="G10451" s="9"/>
    </row>
    <row r="10452" spans="7:7" x14ac:dyDescent="0.25">
      <c r="G10452" s="9"/>
    </row>
    <row r="10453" spans="7:7" x14ac:dyDescent="0.25">
      <c r="G10453" s="9"/>
    </row>
    <row r="10454" spans="7:7" x14ac:dyDescent="0.25">
      <c r="G10454" s="9"/>
    </row>
    <row r="10455" spans="7:7" x14ac:dyDescent="0.25">
      <c r="G10455" s="9"/>
    </row>
    <row r="10456" spans="7:7" x14ac:dyDescent="0.25">
      <c r="G10456" s="9"/>
    </row>
    <row r="10457" spans="7:7" x14ac:dyDescent="0.25">
      <c r="G10457" s="9"/>
    </row>
    <row r="10458" spans="7:7" x14ac:dyDescent="0.25">
      <c r="G10458" s="9"/>
    </row>
    <row r="10459" spans="7:7" x14ac:dyDescent="0.25">
      <c r="G10459" s="9"/>
    </row>
    <row r="10460" spans="7:7" x14ac:dyDescent="0.25">
      <c r="G10460" s="9"/>
    </row>
    <row r="10461" spans="7:7" x14ac:dyDescent="0.25">
      <c r="G10461" s="9"/>
    </row>
    <row r="10462" spans="7:7" x14ac:dyDescent="0.25">
      <c r="G10462" s="9"/>
    </row>
    <row r="10463" spans="7:7" x14ac:dyDescent="0.25">
      <c r="G10463" s="9"/>
    </row>
    <row r="10464" spans="7:7" x14ac:dyDescent="0.25">
      <c r="G10464" s="9"/>
    </row>
    <row r="10465" spans="7:7" x14ac:dyDescent="0.25">
      <c r="G10465" s="9"/>
    </row>
    <row r="10466" spans="7:7" x14ac:dyDescent="0.25">
      <c r="G10466" s="9"/>
    </row>
    <row r="10467" spans="7:7" x14ac:dyDescent="0.25">
      <c r="G10467" s="9"/>
    </row>
    <row r="10468" spans="7:7" x14ac:dyDescent="0.25">
      <c r="G10468" s="9"/>
    </row>
    <row r="10469" spans="7:7" x14ac:dyDescent="0.25">
      <c r="G10469" s="9"/>
    </row>
    <row r="10470" spans="7:7" x14ac:dyDescent="0.25">
      <c r="G10470" s="9"/>
    </row>
    <row r="10471" spans="7:7" x14ac:dyDescent="0.25">
      <c r="G10471" s="9"/>
    </row>
    <row r="10472" spans="7:7" x14ac:dyDescent="0.25">
      <c r="G10472" s="9"/>
    </row>
    <row r="10473" spans="7:7" x14ac:dyDescent="0.25">
      <c r="G10473" s="9"/>
    </row>
    <row r="10474" spans="7:7" x14ac:dyDescent="0.25">
      <c r="G10474" s="9"/>
    </row>
    <row r="10475" spans="7:7" x14ac:dyDescent="0.25">
      <c r="G10475" s="9"/>
    </row>
    <row r="10476" spans="7:7" x14ac:dyDescent="0.25">
      <c r="G10476" s="9"/>
    </row>
    <row r="10477" spans="7:7" x14ac:dyDescent="0.25">
      <c r="G10477" s="9"/>
    </row>
    <row r="10478" spans="7:7" x14ac:dyDescent="0.25">
      <c r="G10478" s="9"/>
    </row>
    <row r="10479" spans="7:7" x14ac:dyDescent="0.25">
      <c r="G10479" s="9"/>
    </row>
    <row r="10480" spans="7:7" x14ac:dyDescent="0.25">
      <c r="G10480" s="9"/>
    </row>
    <row r="10481" spans="7:7" x14ac:dyDescent="0.25">
      <c r="G10481" s="9"/>
    </row>
    <row r="10482" spans="7:7" x14ac:dyDescent="0.25">
      <c r="G10482" s="9"/>
    </row>
    <row r="10483" spans="7:7" x14ac:dyDescent="0.25">
      <c r="G10483" s="9"/>
    </row>
    <row r="10484" spans="7:7" x14ac:dyDescent="0.25">
      <c r="G10484" s="9"/>
    </row>
    <row r="10485" spans="7:7" x14ac:dyDescent="0.25">
      <c r="G10485" s="9"/>
    </row>
    <row r="10486" spans="7:7" x14ac:dyDescent="0.25">
      <c r="G10486" s="9"/>
    </row>
    <row r="10487" spans="7:7" x14ac:dyDescent="0.25">
      <c r="G10487" s="9"/>
    </row>
    <row r="10488" spans="7:7" x14ac:dyDescent="0.25">
      <c r="G10488" s="9"/>
    </row>
    <row r="10489" spans="7:7" x14ac:dyDescent="0.25">
      <c r="G10489" s="9"/>
    </row>
    <row r="10490" spans="7:7" x14ac:dyDescent="0.25">
      <c r="G10490" s="9"/>
    </row>
    <row r="10491" spans="7:7" x14ac:dyDescent="0.25">
      <c r="G10491" s="9"/>
    </row>
    <row r="10492" spans="7:7" x14ac:dyDescent="0.25">
      <c r="G10492" s="9"/>
    </row>
    <row r="10493" spans="7:7" x14ac:dyDescent="0.25">
      <c r="G10493" s="9"/>
    </row>
    <row r="10494" spans="7:7" x14ac:dyDescent="0.25">
      <c r="G10494" s="9"/>
    </row>
    <row r="10495" spans="7:7" x14ac:dyDescent="0.25">
      <c r="G10495" s="9"/>
    </row>
    <row r="10496" spans="7:7" x14ac:dyDescent="0.25">
      <c r="G10496" s="9"/>
    </row>
    <row r="10497" spans="7:7" x14ac:dyDescent="0.25">
      <c r="G10497" s="9"/>
    </row>
    <row r="10498" spans="7:7" x14ac:dyDescent="0.25">
      <c r="G10498" s="9"/>
    </row>
    <row r="10499" spans="7:7" x14ac:dyDescent="0.25">
      <c r="G10499" s="9"/>
    </row>
    <row r="10500" spans="7:7" x14ac:dyDescent="0.25">
      <c r="G10500" s="9"/>
    </row>
    <row r="10501" spans="7:7" x14ac:dyDescent="0.25">
      <c r="G10501" s="9"/>
    </row>
    <row r="10502" spans="7:7" x14ac:dyDescent="0.25">
      <c r="G10502" s="9"/>
    </row>
    <row r="10503" spans="7:7" x14ac:dyDescent="0.25">
      <c r="G10503" s="9"/>
    </row>
    <row r="10504" spans="7:7" x14ac:dyDescent="0.25">
      <c r="G10504" s="9"/>
    </row>
    <row r="10505" spans="7:7" x14ac:dyDescent="0.25">
      <c r="G10505" s="9"/>
    </row>
    <row r="10506" spans="7:7" x14ac:dyDescent="0.25">
      <c r="G10506" s="9"/>
    </row>
    <row r="10507" spans="7:7" x14ac:dyDescent="0.25">
      <c r="G10507" s="9"/>
    </row>
    <row r="10508" spans="7:7" x14ac:dyDescent="0.25">
      <c r="G10508" s="9"/>
    </row>
    <row r="10509" spans="7:7" x14ac:dyDescent="0.25">
      <c r="G10509" s="9"/>
    </row>
    <row r="10510" spans="7:7" x14ac:dyDescent="0.25">
      <c r="G10510" s="9"/>
    </row>
    <row r="10511" spans="7:7" x14ac:dyDescent="0.25">
      <c r="G10511" s="9"/>
    </row>
    <row r="10512" spans="7:7" x14ac:dyDescent="0.25">
      <c r="G10512" s="9"/>
    </row>
    <row r="10513" spans="7:7" x14ac:dyDescent="0.25">
      <c r="G10513" s="9"/>
    </row>
    <row r="10514" spans="7:7" x14ac:dyDescent="0.25">
      <c r="G10514" s="9"/>
    </row>
    <row r="10515" spans="7:7" x14ac:dyDescent="0.25">
      <c r="G10515" s="9"/>
    </row>
    <row r="10516" spans="7:7" x14ac:dyDescent="0.25">
      <c r="G10516" s="9"/>
    </row>
    <row r="10517" spans="7:7" x14ac:dyDescent="0.25">
      <c r="G10517" s="9"/>
    </row>
    <row r="10518" spans="7:7" x14ac:dyDescent="0.25">
      <c r="G10518" s="9"/>
    </row>
    <row r="10519" spans="7:7" x14ac:dyDescent="0.25">
      <c r="G10519" s="9"/>
    </row>
    <row r="10520" spans="7:7" x14ac:dyDescent="0.25">
      <c r="G10520" s="9"/>
    </row>
    <row r="10521" spans="7:7" x14ac:dyDescent="0.25">
      <c r="G10521" s="9"/>
    </row>
    <row r="10522" spans="7:7" x14ac:dyDescent="0.25">
      <c r="G10522" s="9"/>
    </row>
    <row r="10523" spans="7:7" x14ac:dyDescent="0.25">
      <c r="G10523" s="9"/>
    </row>
    <row r="10524" spans="7:7" x14ac:dyDescent="0.25">
      <c r="G10524" s="9"/>
    </row>
    <row r="10525" spans="7:7" x14ac:dyDescent="0.25">
      <c r="G10525" s="9"/>
    </row>
    <row r="10526" spans="7:7" x14ac:dyDescent="0.25">
      <c r="G10526" s="9"/>
    </row>
    <row r="10527" spans="7:7" x14ac:dyDescent="0.25">
      <c r="G10527" s="9"/>
    </row>
    <row r="10528" spans="7:7" x14ac:dyDescent="0.25">
      <c r="G10528" s="9"/>
    </row>
    <row r="10529" spans="7:7" x14ac:dyDescent="0.25">
      <c r="G10529" s="9"/>
    </row>
    <row r="10530" spans="7:7" x14ac:dyDescent="0.25">
      <c r="G10530" s="9"/>
    </row>
    <row r="10531" spans="7:7" x14ac:dyDescent="0.25">
      <c r="G10531" s="9"/>
    </row>
    <row r="10532" spans="7:7" x14ac:dyDescent="0.25">
      <c r="G10532" s="9"/>
    </row>
    <row r="10533" spans="7:7" x14ac:dyDescent="0.25">
      <c r="G10533" s="9"/>
    </row>
    <row r="10534" spans="7:7" x14ac:dyDescent="0.25">
      <c r="G10534" s="9"/>
    </row>
    <row r="10535" spans="7:7" x14ac:dyDescent="0.25">
      <c r="G10535" s="9"/>
    </row>
    <row r="10536" spans="7:7" x14ac:dyDescent="0.25">
      <c r="G10536" s="9"/>
    </row>
    <row r="10537" spans="7:7" x14ac:dyDescent="0.25">
      <c r="G10537" s="9"/>
    </row>
    <row r="10538" spans="7:7" x14ac:dyDescent="0.25">
      <c r="G10538" s="9"/>
    </row>
    <row r="10539" spans="7:7" x14ac:dyDescent="0.25">
      <c r="G10539" s="9"/>
    </row>
    <row r="10540" spans="7:7" x14ac:dyDescent="0.25">
      <c r="G10540" s="9"/>
    </row>
    <row r="10541" spans="7:7" x14ac:dyDescent="0.25">
      <c r="G10541" s="9"/>
    </row>
    <row r="10542" spans="7:7" x14ac:dyDescent="0.25">
      <c r="G10542" s="9"/>
    </row>
    <row r="10543" spans="7:7" x14ac:dyDescent="0.25">
      <c r="G10543" s="9"/>
    </row>
    <row r="10544" spans="7:7" x14ac:dyDescent="0.25">
      <c r="G10544" s="9"/>
    </row>
    <row r="10545" spans="7:7" x14ac:dyDescent="0.25">
      <c r="G10545" s="9"/>
    </row>
    <row r="10546" spans="7:7" x14ac:dyDescent="0.25">
      <c r="G10546" s="9"/>
    </row>
    <row r="10547" spans="7:7" x14ac:dyDescent="0.25">
      <c r="G10547" s="9"/>
    </row>
    <row r="10548" spans="7:7" x14ac:dyDescent="0.25">
      <c r="G10548" s="9"/>
    </row>
    <row r="10549" spans="7:7" x14ac:dyDescent="0.25">
      <c r="G10549" s="9"/>
    </row>
    <row r="10550" spans="7:7" x14ac:dyDescent="0.25">
      <c r="G10550" s="9"/>
    </row>
    <row r="10551" spans="7:7" x14ac:dyDescent="0.25">
      <c r="G10551" s="9"/>
    </row>
    <row r="10552" spans="7:7" x14ac:dyDescent="0.25">
      <c r="G10552" s="9"/>
    </row>
    <row r="10553" spans="7:7" x14ac:dyDescent="0.25">
      <c r="G10553" s="9"/>
    </row>
    <row r="10554" spans="7:7" x14ac:dyDescent="0.25">
      <c r="G10554" s="9"/>
    </row>
    <row r="10555" spans="7:7" x14ac:dyDescent="0.25">
      <c r="G10555" s="9"/>
    </row>
    <row r="10556" spans="7:7" x14ac:dyDescent="0.25">
      <c r="G10556" s="9"/>
    </row>
    <row r="10557" spans="7:7" x14ac:dyDescent="0.25">
      <c r="G10557" s="9"/>
    </row>
    <row r="10558" spans="7:7" x14ac:dyDescent="0.25">
      <c r="G10558" s="9"/>
    </row>
    <row r="10559" spans="7:7" x14ac:dyDescent="0.25">
      <c r="G10559" s="9"/>
    </row>
    <row r="10560" spans="7:7" x14ac:dyDescent="0.25">
      <c r="G10560" s="9"/>
    </row>
    <row r="10561" spans="7:7" x14ac:dyDescent="0.25">
      <c r="G10561" s="9"/>
    </row>
    <row r="10562" spans="7:7" x14ac:dyDescent="0.25">
      <c r="G10562" s="9"/>
    </row>
    <row r="10563" spans="7:7" x14ac:dyDescent="0.25">
      <c r="G10563" s="9"/>
    </row>
    <row r="10564" spans="7:7" x14ac:dyDescent="0.25">
      <c r="G10564" s="9"/>
    </row>
    <row r="10565" spans="7:7" x14ac:dyDescent="0.25">
      <c r="G10565" s="9"/>
    </row>
    <row r="10566" spans="7:7" x14ac:dyDescent="0.25">
      <c r="G10566" s="9"/>
    </row>
    <row r="10567" spans="7:7" x14ac:dyDescent="0.25">
      <c r="G10567" s="9"/>
    </row>
    <row r="10568" spans="7:7" x14ac:dyDescent="0.25">
      <c r="G10568" s="9"/>
    </row>
    <row r="10569" spans="7:7" x14ac:dyDescent="0.25">
      <c r="G10569" s="9"/>
    </row>
    <row r="10570" spans="7:7" x14ac:dyDescent="0.25">
      <c r="G10570" s="9"/>
    </row>
    <row r="10571" spans="7:7" x14ac:dyDescent="0.25">
      <c r="G10571" s="9"/>
    </row>
    <row r="10572" spans="7:7" x14ac:dyDescent="0.25">
      <c r="G10572" s="9"/>
    </row>
    <row r="10573" spans="7:7" x14ac:dyDescent="0.25">
      <c r="G10573" s="9"/>
    </row>
    <row r="10574" spans="7:7" x14ac:dyDescent="0.25">
      <c r="G10574" s="9"/>
    </row>
    <row r="10575" spans="7:7" x14ac:dyDescent="0.25">
      <c r="G10575" s="9"/>
    </row>
    <row r="10576" spans="7:7" x14ac:dyDescent="0.25">
      <c r="G10576" s="9"/>
    </row>
    <row r="10577" spans="7:7" x14ac:dyDescent="0.25">
      <c r="G10577" s="9"/>
    </row>
    <row r="10578" spans="7:7" x14ac:dyDescent="0.25">
      <c r="G10578" s="9"/>
    </row>
    <row r="10579" spans="7:7" x14ac:dyDescent="0.25">
      <c r="G10579" s="9"/>
    </row>
    <row r="10580" spans="7:7" x14ac:dyDescent="0.25">
      <c r="G10580" s="9"/>
    </row>
    <row r="10581" spans="7:7" x14ac:dyDescent="0.25">
      <c r="G10581" s="9"/>
    </row>
    <row r="10582" spans="7:7" x14ac:dyDescent="0.25">
      <c r="G10582" s="9"/>
    </row>
    <row r="10583" spans="7:7" x14ac:dyDescent="0.25">
      <c r="G10583" s="9"/>
    </row>
    <row r="10584" spans="7:7" x14ac:dyDescent="0.25">
      <c r="G10584" s="9"/>
    </row>
    <row r="10585" spans="7:7" x14ac:dyDescent="0.25">
      <c r="G10585" s="9"/>
    </row>
    <row r="10586" spans="7:7" x14ac:dyDescent="0.25">
      <c r="G10586" s="9"/>
    </row>
    <row r="10587" spans="7:7" x14ac:dyDescent="0.25">
      <c r="G10587" s="9"/>
    </row>
    <row r="10588" spans="7:7" x14ac:dyDescent="0.25">
      <c r="G10588" s="9"/>
    </row>
    <row r="10589" spans="7:7" x14ac:dyDescent="0.25">
      <c r="G10589" s="9"/>
    </row>
    <row r="10590" spans="7:7" x14ac:dyDescent="0.25">
      <c r="G10590" s="9"/>
    </row>
    <row r="10591" spans="7:7" x14ac:dyDescent="0.25">
      <c r="G10591" s="9"/>
    </row>
    <row r="10592" spans="7:7" x14ac:dyDescent="0.25">
      <c r="G10592" s="9"/>
    </row>
    <row r="10593" spans="7:7" x14ac:dyDescent="0.25">
      <c r="G10593" s="9"/>
    </row>
    <row r="10594" spans="7:7" x14ac:dyDescent="0.25">
      <c r="G10594" s="9"/>
    </row>
    <row r="10595" spans="7:7" x14ac:dyDescent="0.25">
      <c r="G10595" s="9"/>
    </row>
    <row r="10596" spans="7:7" x14ac:dyDescent="0.25">
      <c r="G10596" s="9"/>
    </row>
    <row r="10597" spans="7:7" x14ac:dyDescent="0.25">
      <c r="G10597" s="9"/>
    </row>
    <row r="10598" spans="7:7" x14ac:dyDescent="0.25">
      <c r="G10598" s="9"/>
    </row>
    <row r="10599" spans="7:7" x14ac:dyDescent="0.25">
      <c r="G10599" s="9"/>
    </row>
    <row r="10600" spans="7:7" x14ac:dyDescent="0.25">
      <c r="G10600" s="9"/>
    </row>
    <row r="10601" spans="7:7" x14ac:dyDescent="0.25">
      <c r="G10601" s="9"/>
    </row>
    <row r="10602" spans="7:7" x14ac:dyDescent="0.25">
      <c r="G10602" s="9"/>
    </row>
    <row r="10603" spans="7:7" x14ac:dyDescent="0.25">
      <c r="G10603" s="9"/>
    </row>
    <row r="10604" spans="7:7" x14ac:dyDescent="0.25">
      <c r="G10604" s="9"/>
    </row>
    <row r="10605" spans="7:7" x14ac:dyDescent="0.25">
      <c r="G10605" s="9"/>
    </row>
    <row r="10606" spans="7:7" x14ac:dyDescent="0.25">
      <c r="G10606" s="9"/>
    </row>
    <row r="10607" spans="7:7" x14ac:dyDescent="0.25">
      <c r="G10607" s="9"/>
    </row>
    <row r="10608" spans="7:7" x14ac:dyDescent="0.25">
      <c r="G10608" s="9"/>
    </row>
    <row r="10609" spans="7:7" x14ac:dyDescent="0.25">
      <c r="G10609" s="9"/>
    </row>
    <row r="10610" spans="7:7" x14ac:dyDescent="0.25">
      <c r="G10610" s="9"/>
    </row>
    <row r="10611" spans="7:7" x14ac:dyDescent="0.25">
      <c r="G10611" s="9"/>
    </row>
    <row r="10612" spans="7:7" x14ac:dyDescent="0.25">
      <c r="G10612" s="9"/>
    </row>
    <row r="10613" spans="7:7" x14ac:dyDescent="0.25">
      <c r="G10613" s="9"/>
    </row>
    <row r="10614" spans="7:7" x14ac:dyDescent="0.25">
      <c r="G10614" s="9"/>
    </row>
    <row r="10615" spans="7:7" x14ac:dyDescent="0.25">
      <c r="G10615" s="9"/>
    </row>
    <row r="10616" spans="7:7" x14ac:dyDescent="0.25">
      <c r="G10616" s="9"/>
    </row>
    <row r="10617" spans="7:7" x14ac:dyDescent="0.25">
      <c r="G10617" s="9"/>
    </row>
    <row r="10618" spans="7:7" x14ac:dyDescent="0.25">
      <c r="G10618" s="9"/>
    </row>
    <row r="10619" spans="7:7" x14ac:dyDescent="0.25">
      <c r="G10619" s="9"/>
    </row>
    <row r="10620" spans="7:7" x14ac:dyDescent="0.25">
      <c r="G10620" s="9"/>
    </row>
    <row r="10621" spans="7:7" x14ac:dyDescent="0.25">
      <c r="G10621" s="9"/>
    </row>
    <row r="10622" spans="7:7" x14ac:dyDescent="0.25">
      <c r="G10622" s="9"/>
    </row>
    <row r="10623" spans="7:7" x14ac:dyDescent="0.25">
      <c r="G10623" s="9"/>
    </row>
    <row r="10624" spans="7:7" x14ac:dyDescent="0.25">
      <c r="G10624" s="9"/>
    </row>
    <row r="10625" spans="7:7" x14ac:dyDescent="0.25">
      <c r="G10625" s="9"/>
    </row>
    <row r="10626" spans="7:7" x14ac:dyDescent="0.25">
      <c r="G10626" s="9"/>
    </row>
    <row r="10627" spans="7:7" x14ac:dyDescent="0.25">
      <c r="G10627" s="9"/>
    </row>
    <row r="10628" spans="7:7" x14ac:dyDescent="0.25">
      <c r="G10628" s="9"/>
    </row>
    <row r="10629" spans="7:7" x14ac:dyDescent="0.25">
      <c r="G10629" s="9"/>
    </row>
    <row r="10630" spans="7:7" x14ac:dyDescent="0.25">
      <c r="G10630" s="9"/>
    </row>
    <row r="10631" spans="7:7" x14ac:dyDescent="0.25">
      <c r="G10631" s="9"/>
    </row>
    <row r="10632" spans="7:7" x14ac:dyDescent="0.25">
      <c r="G10632" s="9"/>
    </row>
    <row r="10633" spans="7:7" x14ac:dyDescent="0.25">
      <c r="G10633" s="9"/>
    </row>
    <row r="10634" spans="7:7" x14ac:dyDescent="0.25">
      <c r="G10634" s="9"/>
    </row>
    <row r="10635" spans="7:7" x14ac:dyDescent="0.25">
      <c r="G10635" s="9"/>
    </row>
    <row r="10636" spans="7:7" x14ac:dyDescent="0.25">
      <c r="G10636" s="9"/>
    </row>
    <row r="10637" spans="7:7" x14ac:dyDescent="0.25">
      <c r="G10637" s="9"/>
    </row>
    <row r="10638" spans="7:7" x14ac:dyDescent="0.25">
      <c r="G10638" s="9"/>
    </row>
    <row r="10639" spans="7:7" x14ac:dyDescent="0.25">
      <c r="G10639" s="9"/>
    </row>
    <row r="10640" spans="7:7" x14ac:dyDescent="0.25">
      <c r="G10640" s="9"/>
    </row>
    <row r="10641" spans="7:7" x14ac:dyDescent="0.25">
      <c r="G10641" s="9"/>
    </row>
    <row r="10642" spans="7:7" x14ac:dyDescent="0.25">
      <c r="G10642" s="9"/>
    </row>
    <row r="10643" spans="7:7" x14ac:dyDescent="0.25">
      <c r="G10643" s="9"/>
    </row>
    <row r="10644" spans="7:7" x14ac:dyDescent="0.25">
      <c r="G10644" s="9"/>
    </row>
    <row r="10645" spans="7:7" x14ac:dyDescent="0.25">
      <c r="G10645" s="9"/>
    </row>
    <row r="10646" spans="7:7" x14ac:dyDescent="0.25">
      <c r="G10646" s="9"/>
    </row>
    <row r="10647" spans="7:7" x14ac:dyDescent="0.25">
      <c r="G10647" s="9"/>
    </row>
    <row r="10648" spans="7:7" x14ac:dyDescent="0.25">
      <c r="G10648" s="9"/>
    </row>
    <row r="10649" spans="7:7" x14ac:dyDescent="0.25">
      <c r="G10649" s="9"/>
    </row>
    <row r="10650" spans="7:7" x14ac:dyDescent="0.25">
      <c r="G10650" s="9"/>
    </row>
    <row r="10651" spans="7:7" x14ac:dyDescent="0.25">
      <c r="G10651" s="9"/>
    </row>
    <row r="10652" spans="7:7" x14ac:dyDescent="0.25">
      <c r="G10652" s="9"/>
    </row>
    <row r="10653" spans="7:7" x14ac:dyDescent="0.25">
      <c r="G10653" s="9"/>
    </row>
    <row r="10654" spans="7:7" x14ac:dyDescent="0.25">
      <c r="G10654" s="9"/>
    </row>
    <row r="10655" spans="7:7" x14ac:dyDescent="0.25">
      <c r="G10655" s="9"/>
    </row>
    <row r="10656" spans="7:7" x14ac:dyDescent="0.25">
      <c r="G10656" s="9"/>
    </row>
    <row r="10657" spans="7:7" x14ac:dyDescent="0.25">
      <c r="G10657" s="9"/>
    </row>
    <row r="10658" spans="7:7" x14ac:dyDescent="0.25">
      <c r="G10658" s="9"/>
    </row>
    <row r="10659" spans="7:7" x14ac:dyDescent="0.25">
      <c r="G10659" s="9"/>
    </row>
    <row r="10660" spans="7:7" x14ac:dyDescent="0.25">
      <c r="G10660" s="9"/>
    </row>
    <row r="10661" spans="7:7" x14ac:dyDescent="0.25">
      <c r="G10661" s="9"/>
    </row>
    <row r="10662" spans="7:7" x14ac:dyDescent="0.25">
      <c r="G10662" s="9"/>
    </row>
    <row r="10663" spans="7:7" x14ac:dyDescent="0.25">
      <c r="G10663" s="9"/>
    </row>
    <row r="10664" spans="7:7" x14ac:dyDescent="0.25">
      <c r="G10664" s="9"/>
    </row>
    <row r="10665" spans="7:7" x14ac:dyDescent="0.25">
      <c r="G10665" s="9"/>
    </row>
    <row r="10666" spans="7:7" x14ac:dyDescent="0.25">
      <c r="G10666" s="9"/>
    </row>
    <row r="10667" spans="7:7" x14ac:dyDescent="0.25">
      <c r="G10667" s="9"/>
    </row>
    <row r="10668" spans="7:7" x14ac:dyDescent="0.25">
      <c r="G10668" s="9"/>
    </row>
    <row r="10669" spans="7:7" x14ac:dyDescent="0.25">
      <c r="G10669" s="9"/>
    </row>
    <row r="10670" spans="7:7" x14ac:dyDescent="0.25">
      <c r="G10670" s="9"/>
    </row>
    <row r="10671" spans="7:7" x14ac:dyDescent="0.25">
      <c r="G10671" s="9"/>
    </row>
    <row r="10672" spans="7:7" x14ac:dyDescent="0.25">
      <c r="G10672" s="9"/>
    </row>
    <row r="10673" spans="7:7" x14ac:dyDescent="0.25">
      <c r="G10673" s="9"/>
    </row>
    <row r="10674" spans="7:7" x14ac:dyDescent="0.25">
      <c r="G10674" s="9"/>
    </row>
    <row r="10675" spans="7:7" x14ac:dyDescent="0.25">
      <c r="G10675" s="9"/>
    </row>
    <row r="10676" spans="7:7" x14ac:dyDescent="0.25">
      <c r="G10676" s="9"/>
    </row>
    <row r="10677" spans="7:7" x14ac:dyDescent="0.25">
      <c r="G10677" s="9"/>
    </row>
    <row r="10678" spans="7:7" x14ac:dyDescent="0.25">
      <c r="G10678" s="9"/>
    </row>
    <row r="10679" spans="7:7" x14ac:dyDescent="0.25">
      <c r="G10679" s="9"/>
    </row>
    <row r="10680" spans="7:7" x14ac:dyDescent="0.25">
      <c r="G10680" s="9"/>
    </row>
    <row r="10681" spans="7:7" x14ac:dyDescent="0.25">
      <c r="G10681" s="9"/>
    </row>
    <row r="10682" spans="7:7" x14ac:dyDescent="0.25">
      <c r="G10682" s="9"/>
    </row>
    <row r="10683" spans="7:7" x14ac:dyDescent="0.25">
      <c r="G10683" s="9"/>
    </row>
    <row r="10684" spans="7:7" x14ac:dyDescent="0.25">
      <c r="G10684" s="9"/>
    </row>
    <row r="10685" spans="7:7" x14ac:dyDescent="0.25">
      <c r="G10685" s="9"/>
    </row>
    <row r="10686" spans="7:7" x14ac:dyDescent="0.25">
      <c r="G10686" s="9"/>
    </row>
    <row r="10687" spans="7:7" x14ac:dyDescent="0.25">
      <c r="G10687" s="9"/>
    </row>
    <row r="10688" spans="7:7" x14ac:dyDescent="0.25">
      <c r="G10688" s="9"/>
    </row>
    <row r="10689" spans="7:7" x14ac:dyDescent="0.25">
      <c r="G10689" s="9"/>
    </row>
    <row r="10690" spans="7:7" x14ac:dyDescent="0.25">
      <c r="G10690" s="9"/>
    </row>
    <row r="10691" spans="7:7" x14ac:dyDescent="0.25">
      <c r="G10691" s="9"/>
    </row>
    <row r="10692" spans="7:7" x14ac:dyDescent="0.25">
      <c r="G10692" s="9"/>
    </row>
    <row r="10693" spans="7:7" x14ac:dyDescent="0.25">
      <c r="G10693" s="9"/>
    </row>
    <row r="10694" spans="7:7" x14ac:dyDescent="0.25">
      <c r="G10694" s="9"/>
    </row>
    <row r="10695" spans="7:7" x14ac:dyDescent="0.25">
      <c r="G10695" s="9"/>
    </row>
    <row r="10696" spans="7:7" x14ac:dyDescent="0.25">
      <c r="G10696" s="9"/>
    </row>
    <row r="10697" spans="7:7" x14ac:dyDescent="0.25">
      <c r="G10697" s="9"/>
    </row>
    <row r="10698" spans="7:7" x14ac:dyDescent="0.25">
      <c r="G10698" s="9"/>
    </row>
    <row r="10699" spans="7:7" x14ac:dyDescent="0.25">
      <c r="G10699" s="9"/>
    </row>
    <row r="10700" spans="7:7" x14ac:dyDescent="0.25">
      <c r="G10700" s="9"/>
    </row>
    <row r="10701" spans="7:7" x14ac:dyDescent="0.25">
      <c r="G10701" s="9"/>
    </row>
    <row r="10702" spans="7:7" x14ac:dyDescent="0.25">
      <c r="G10702" s="9"/>
    </row>
    <row r="10703" spans="7:7" x14ac:dyDescent="0.25">
      <c r="G10703" s="9"/>
    </row>
    <row r="10704" spans="7:7" x14ac:dyDescent="0.25">
      <c r="G10704" s="9"/>
    </row>
    <row r="10705" spans="7:7" x14ac:dyDescent="0.25">
      <c r="G10705" s="9"/>
    </row>
    <row r="10706" spans="7:7" x14ac:dyDescent="0.25">
      <c r="G10706" s="9"/>
    </row>
    <row r="10707" spans="7:7" x14ac:dyDescent="0.25">
      <c r="G10707" s="9"/>
    </row>
    <row r="10708" spans="7:7" x14ac:dyDescent="0.25">
      <c r="G10708" s="9"/>
    </row>
    <row r="10709" spans="7:7" x14ac:dyDescent="0.25">
      <c r="G10709" s="9"/>
    </row>
    <row r="10710" spans="7:7" x14ac:dyDescent="0.25">
      <c r="G10710" s="9"/>
    </row>
    <row r="10711" spans="7:7" x14ac:dyDescent="0.25">
      <c r="G10711" s="9"/>
    </row>
    <row r="10712" spans="7:7" x14ac:dyDescent="0.25">
      <c r="G10712" s="9"/>
    </row>
    <row r="10713" spans="7:7" x14ac:dyDescent="0.25">
      <c r="G10713" s="9"/>
    </row>
    <row r="10714" spans="7:7" x14ac:dyDescent="0.25">
      <c r="G10714" s="9"/>
    </row>
    <row r="10715" spans="7:7" x14ac:dyDescent="0.25">
      <c r="G10715" s="9"/>
    </row>
    <row r="10716" spans="7:7" x14ac:dyDescent="0.25">
      <c r="G10716" s="9"/>
    </row>
    <row r="10717" spans="7:7" x14ac:dyDescent="0.25">
      <c r="G10717" s="9"/>
    </row>
    <row r="10718" spans="7:7" x14ac:dyDescent="0.25">
      <c r="G10718" s="9"/>
    </row>
    <row r="10719" spans="7:7" x14ac:dyDescent="0.25">
      <c r="G10719" s="9"/>
    </row>
    <row r="10720" spans="7:7" x14ac:dyDescent="0.25">
      <c r="G10720" s="9"/>
    </row>
    <row r="10721" spans="7:7" x14ac:dyDescent="0.25">
      <c r="G10721" s="9"/>
    </row>
    <row r="10722" spans="7:7" x14ac:dyDescent="0.25">
      <c r="G10722" s="9"/>
    </row>
    <row r="10723" spans="7:7" x14ac:dyDescent="0.25">
      <c r="G10723" s="9"/>
    </row>
    <row r="10724" spans="7:7" x14ac:dyDescent="0.25">
      <c r="G10724" s="9"/>
    </row>
    <row r="10725" spans="7:7" x14ac:dyDescent="0.25">
      <c r="G10725" s="9"/>
    </row>
    <row r="10726" spans="7:7" x14ac:dyDescent="0.25">
      <c r="G10726" s="9"/>
    </row>
    <row r="10727" spans="7:7" x14ac:dyDescent="0.25">
      <c r="G10727" s="9"/>
    </row>
    <row r="10728" spans="7:7" x14ac:dyDescent="0.25">
      <c r="G10728" s="9"/>
    </row>
    <row r="10729" spans="7:7" x14ac:dyDescent="0.25">
      <c r="G10729" s="9"/>
    </row>
    <row r="10730" spans="7:7" x14ac:dyDescent="0.25">
      <c r="G10730" s="9"/>
    </row>
    <row r="10731" spans="7:7" x14ac:dyDescent="0.25">
      <c r="G10731" s="9"/>
    </row>
    <row r="10732" spans="7:7" x14ac:dyDescent="0.25">
      <c r="G10732" s="9"/>
    </row>
    <row r="10733" spans="7:7" x14ac:dyDescent="0.25">
      <c r="G10733" s="9"/>
    </row>
    <row r="10734" spans="7:7" x14ac:dyDescent="0.25">
      <c r="G10734" s="9"/>
    </row>
    <row r="10735" spans="7:7" x14ac:dyDescent="0.25">
      <c r="G10735" s="9"/>
    </row>
    <row r="10736" spans="7:7" x14ac:dyDescent="0.25">
      <c r="G10736" s="9"/>
    </row>
    <row r="10737" spans="7:7" x14ac:dyDescent="0.25">
      <c r="G10737" s="9"/>
    </row>
    <row r="10738" spans="7:7" x14ac:dyDescent="0.25">
      <c r="G10738" s="9"/>
    </row>
    <row r="10739" spans="7:7" x14ac:dyDescent="0.25">
      <c r="G10739" s="9"/>
    </row>
    <row r="10740" spans="7:7" x14ac:dyDescent="0.25">
      <c r="G10740" s="9"/>
    </row>
    <row r="10741" spans="7:7" x14ac:dyDescent="0.25">
      <c r="G10741" s="9"/>
    </row>
    <row r="10742" spans="7:7" x14ac:dyDescent="0.25">
      <c r="G10742" s="9"/>
    </row>
    <row r="10743" spans="7:7" x14ac:dyDescent="0.25">
      <c r="G10743" s="9"/>
    </row>
    <row r="10744" spans="7:7" x14ac:dyDescent="0.25">
      <c r="G10744" s="9"/>
    </row>
    <row r="10745" spans="7:7" x14ac:dyDescent="0.25">
      <c r="G10745" s="9"/>
    </row>
    <row r="10746" spans="7:7" x14ac:dyDescent="0.25">
      <c r="G10746" s="9"/>
    </row>
    <row r="10747" spans="7:7" x14ac:dyDescent="0.25">
      <c r="G10747" s="9"/>
    </row>
    <row r="10748" spans="7:7" x14ac:dyDescent="0.25">
      <c r="G10748" s="9"/>
    </row>
    <row r="10749" spans="7:7" x14ac:dyDescent="0.25">
      <c r="G10749" s="9"/>
    </row>
    <row r="10750" spans="7:7" x14ac:dyDescent="0.25">
      <c r="G10750" s="9"/>
    </row>
    <row r="10751" spans="7:7" x14ac:dyDescent="0.25">
      <c r="G10751" s="9"/>
    </row>
    <row r="10752" spans="7:7" x14ac:dyDescent="0.25">
      <c r="G10752" s="9"/>
    </row>
    <row r="10753" spans="7:7" x14ac:dyDescent="0.25">
      <c r="G10753" s="9"/>
    </row>
    <row r="10754" spans="7:7" x14ac:dyDescent="0.25">
      <c r="G10754" s="9"/>
    </row>
    <row r="10755" spans="7:7" x14ac:dyDescent="0.25">
      <c r="G10755" s="9"/>
    </row>
    <row r="10756" spans="7:7" x14ac:dyDescent="0.25">
      <c r="G10756" s="9"/>
    </row>
    <row r="10757" spans="7:7" x14ac:dyDescent="0.25">
      <c r="G10757" s="9"/>
    </row>
    <row r="10758" spans="7:7" x14ac:dyDescent="0.25">
      <c r="G10758" s="9"/>
    </row>
    <row r="10759" spans="7:7" x14ac:dyDescent="0.25">
      <c r="G10759" s="9"/>
    </row>
    <row r="10760" spans="7:7" x14ac:dyDescent="0.25">
      <c r="G10760" s="9"/>
    </row>
    <row r="10761" spans="7:7" x14ac:dyDescent="0.25">
      <c r="G10761" s="9"/>
    </row>
    <row r="10762" spans="7:7" x14ac:dyDescent="0.25">
      <c r="G10762" s="9"/>
    </row>
    <row r="10763" spans="7:7" x14ac:dyDescent="0.25">
      <c r="G10763" s="9"/>
    </row>
    <row r="10764" spans="7:7" x14ac:dyDescent="0.25">
      <c r="G10764" s="9"/>
    </row>
    <row r="10765" spans="7:7" x14ac:dyDescent="0.25">
      <c r="G10765" s="9"/>
    </row>
    <row r="10766" spans="7:7" x14ac:dyDescent="0.25">
      <c r="G10766" s="9"/>
    </row>
    <row r="10767" spans="7:7" x14ac:dyDescent="0.25">
      <c r="G10767" s="9"/>
    </row>
    <row r="10768" spans="7:7" x14ac:dyDescent="0.25">
      <c r="G10768" s="9"/>
    </row>
    <row r="10769" spans="7:7" x14ac:dyDescent="0.25">
      <c r="G10769" s="9"/>
    </row>
    <row r="10770" spans="7:7" x14ac:dyDescent="0.25">
      <c r="G10770" s="9"/>
    </row>
    <row r="10771" spans="7:7" x14ac:dyDescent="0.25">
      <c r="G10771" s="9"/>
    </row>
    <row r="10772" spans="7:7" x14ac:dyDescent="0.25">
      <c r="G10772" s="9"/>
    </row>
    <row r="10773" spans="7:7" x14ac:dyDescent="0.25">
      <c r="G10773" s="9"/>
    </row>
    <row r="10774" spans="7:7" x14ac:dyDescent="0.25">
      <c r="G10774" s="9"/>
    </row>
    <row r="10775" spans="7:7" x14ac:dyDescent="0.25">
      <c r="G10775" s="9"/>
    </row>
    <row r="10776" spans="7:7" x14ac:dyDescent="0.25">
      <c r="G10776" s="9"/>
    </row>
    <row r="10777" spans="7:7" x14ac:dyDescent="0.25">
      <c r="G10777" s="9"/>
    </row>
    <row r="10778" spans="7:7" x14ac:dyDescent="0.25">
      <c r="G10778" s="9"/>
    </row>
    <row r="10779" spans="7:7" x14ac:dyDescent="0.25">
      <c r="G10779" s="9"/>
    </row>
    <row r="10780" spans="7:7" x14ac:dyDescent="0.25">
      <c r="G10780" s="9"/>
    </row>
    <row r="10781" spans="7:7" x14ac:dyDescent="0.25">
      <c r="G10781" s="9"/>
    </row>
    <row r="10782" spans="7:7" x14ac:dyDescent="0.25">
      <c r="G10782" s="9"/>
    </row>
    <row r="10783" spans="7:7" x14ac:dyDescent="0.25">
      <c r="G10783" s="9"/>
    </row>
    <row r="10784" spans="7:7" x14ac:dyDescent="0.25">
      <c r="G10784" s="9"/>
    </row>
    <row r="10785" spans="7:7" x14ac:dyDescent="0.25">
      <c r="G10785" s="9"/>
    </row>
    <row r="10786" spans="7:7" x14ac:dyDescent="0.25">
      <c r="G10786" s="9"/>
    </row>
    <row r="10787" spans="7:7" x14ac:dyDescent="0.25">
      <c r="G10787" s="9"/>
    </row>
    <row r="10788" spans="7:7" x14ac:dyDescent="0.25">
      <c r="G10788" s="9"/>
    </row>
    <row r="10789" spans="7:7" x14ac:dyDescent="0.25">
      <c r="G10789" s="9"/>
    </row>
    <row r="10790" spans="7:7" x14ac:dyDescent="0.25">
      <c r="G10790" s="9"/>
    </row>
    <row r="10791" spans="7:7" x14ac:dyDescent="0.25">
      <c r="G10791" s="9"/>
    </row>
    <row r="10792" spans="7:7" x14ac:dyDescent="0.25">
      <c r="G10792" s="9"/>
    </row>
    <row r="10793" spans="7:7" x14ac:dyDescent="0.25">
      <c r="G10793" s="9"/>
    </row>
    <row r="10794" spans="7:7" x14ac:dyDescent="0.25">
      <c r="G10794" s="9"/>
    </row>
    <row r="10795" spans="7:7" x14ac:dyDescent="0.25">
      <c r="G10795" s="9"/>
    </row>
    <row r="10796" spans="7:7" x14ac:dyDescent="0.25">
      <c r="G10796" s="9"/>
    </row>
    <row r="10797" spans="7:7" x14ac:dyDescent="0.25">
      <c r="G10797" s="9"/>
    </row>
    <row r="10798" spans="7:7" x14ac:dyDescent="0.25">
      <c r="G10798" s="9"/>
    </row>
    <row r="10799" spans="7:7" x14ac:dyDescent="0.25">
      <c r="G10799" s="9"/>
    </row>
    <row r="10800" spans="7:7" x14ac:dyDescent="0.25">
      <c r="G10800" s="9"/>
    </row>
    <row r="10801" spans="7:7" x14ac:dyDescent="0.25">
      <c r="G10801" s="9"/>
    </row>
    <row r="10802" spans="7:7" x14ac:dyDescent="0.25">
      <c r="G10802" s="9"/>
    </row>
    <row r="10803" spans="7:7" x14ac:dyDescent="0.25">
      <c r="G10803" s="9"/>
    </row>
    <row r="10804" spans="7:7" x14ac:dyDescent="0.25">
      <c r="G10804" s="9"/>
    </row>
    <row r="10805" spans="7:7" x14ac:dyDescent="0.25">
      <c r="G10805" s="9"/>
    </row>
    <row r="10806" spans="7:7" x14ac:dyDescent="0.25">
      <c r="G10806" s="9"/>
    </row>
    <row r="10807" spans="7:7" x14ac:dyDescent="0.25">
      <c r="G10807" s="9"/>
    </row>
    <row r="10808" spans="7:7" x14ac:dyDescent="0.25">
      <c r="G10808" s="9"/>
    </row>
    <row r="10809" spans="7:7" x14ac:dyDescent="0.25">
      <c r="G10809" s="9"/>
    </row>
    <row r="10810" spans="7:7" x14ac:dyDescent="0.25">
      <c r="G10810" s="9"/>
    </row>
    <row r="10811" spans="7:7" x14ac:dyDescent="0.25">
      <c r="G10811" s="9"/>
    </row>
    <row r="10812" spans="7:7" x14ac:dyDescent="0.25">
      <c r="G10812" s="9"/>
    </row>
    <row r="10813" spans="7:7" x14ac:dyDescent="0.25">
      <c r="G10813" s="9"/>
    </row>
    <row r="10814" spans="7:7" x14ac:dyDescent="0.25">
      <c r="G10814" s="9"/>
    </row>
    <row r="10815" spans="7:7" x14ac:dyDescent="0.25">
      <c r="G10815" s="9"/>
    </row>
    <row r="10816" spans="7:7" x14ac:dyDescent="0.25">
      <c r="G10816" s="9"/>
    </row>
    <row r="10817" spans="7:7" x14ac:dyDescent="0.25">
      <c r="G10817" s="9"/>
    </row>
    <row r="10818" spans="7:7" x14ac:dyDescent="0.25">
      <c r="G10818" s="9"/>
    </row>
    <row r="10819" spans="7:7" x14ac:dyDescent="0.25">
      <c r="G10819" s="9"/>
    </row>
    <row r="10820" spans="7:7" x14ac:dyDescent="0.25">
      <c r="G10820" s="9"/>
    </row>
    <row r="10821" spans="7:7" x14ac:dyDescent="0.25">
      <c r="G10821" s="9"/>
    </row>
    <row r="10822" spans="7:7" x14ac:dyDescent="0.25">
      <c r="G10822" s="9"/>
    </row>
    <row r="10823" spans="7:7" x14ac:dyDescent="0.25">
      <c r="G10823" s="9"/>
    </row>
    <row r="10824" spans="7:7" x14ac:dyDescent="0.25">
      <c r="G10824" s="9"/>
    </row>
    <row r="10825" spans="7:7" x14ac:dyDescent="0.25">
      <c r="G10825" s="9"/>
    </row>
    <row r="10826" spans="7:7" x14ac:dyDescent="0.25">
      <c r="G10826" s="9"/>
    </row>
    <row r="10827" spans="7:7" x14ac:dyDescent="0.25">
      <c r="G10827" s="9"/>
    </row>
    <row r="10828" spans="7:7" x14ac:dyDescent="0.25">
      <c r="G10828" s="9"/>
    </row>
    <row r="10829" spans="7:7" x14ac:dyDescent="0.25">
      <c r="G10829" s="9"/>
    </row>
    <row r="10830" spans="7:7" x14ac:dyDescent="0.25">
      <c r="G10830" s="9"/>
    </row>
    <row r="10831" spans="7:7" x14ac:dyDescent="0.25">
      <c r="G10831" s="9"/>
    </row>
    <row r="10832" spans="7:7" x14ac:dyDescent="0.25">
      <c r="G10832" s="9"/>
    </row>
    <row r="10833" spans="7:7" x14ac:dyDescent="0.25">
      <c r="G10833" s="9"/>
    </row>
    <row r="10834" spans="7:7" x14ac:dyDescent="0.25">
      <c r="G10834" s="9"/>
    </row>
    <row r="10835" spans="7:7" x14ac:dyDescent="0.25">
      <c r="G10835" s="9"/>
    </row>
    <row r="10836" spans="7:7" x14ac:dyDescent="0.25">
      <c r="G10836" s="9"/>
    </row>
    <row r="10837" spans="7:7" x14ac:dyDescent="0.25">
      <c r="G10837" s="9"/>
    </row>
    <row r="10838" spans="7:7" x14ac:dyDescent="0.25">
      <c r="G10838" s="9"/>
    </row>
    <row r="10839" spans="7:7" x14ac:dyDescent="0.25">
      <c r="G10839" s="9"/>
    </row>
    <row r="10840" spans="7:7" x14ac:dyDescent="0.25">
      <c r="G10840" s="9"/>
    </row>
    <row r="10841" spans="7:7" x14ac:dyDescent="0.25">
      <c r="G10841" s="9"/>
    </row>
    <row r="10842" spans="7:7" x14ac:dyDescent="0.25">
      <c r="G10842" s="9"/>
    </row>
    <row r="10843" spans="7:7" x14ac:dyDescent="0.25">
      <c r="G10843" s="9"/>
    </row>
    <row r="10844" spans="7:7" x14ac:dyDescent="0.25">
      <c r="G10844" s="9"/>
    </row>
    <row r="10845" spans="7:7" x14ac:dyDescent="0.25">
      <c r="G10845" s="9"/>
    </row>
    <row r="10846" spans="7:7" x14ac:dyDescent="0.25">
      <c r="G10846" s="9"/>
    </row>
    <row r="10847" spans="7:7" x14ac:dyDescent="0.25">
      <c r="G10847" s="9"/>
    </row>
    <row r="10848" spans="7:7" x14ac:dyDescent="0.25">
      <c r="G10848" s="9"/>
    </row>
    <row r="10849" spans="7:7" x14ac:dyDescent="0.25">
      <c r="G10849" s="9"/>
    </row>
    <row r="10850" spans="7:7" x14ac:dyDescent="0.25">
      <c r="G10850" s="9"/>
    </row>
    <row r="10851" spans="7:7" x14ac:dyDescent="0.25">
      <c r="G10851" s="9"/>
    </row>
    <row r="10852" spans="7:7" x14ac:dyDescent="0.25">
      <c r="G10852" s="9"/>
    </row>
    <row r="10853" spans="7:7" x14ac:dyDescent="0.25">
      <c r="G10853" s="9"/>
    </row>
    <row r="10854" spans="7:7" x14ac:dyDescent="0.25">
      <c r="G10854" s="9"/>
    </row>
    <row r="10855" spans="7:7" x14ac:dyDescent="0.25">
      <c r="G10855" s="9"/>
    </row>
    <row r="10856" spans="7:7" x14ac:dyDescent="0.25">
      <c r="G10856" s="9"/>
    </row>
    <row r="10857" spans="7:7" x14ac:dyDescent="0.25">
      <c r="G10857" s="9"/>
    </row>
    <row r="10858" spans="7:7" x14ac:dyDescent="0.25">
      <c r="G10858" s="9"/>
    </row>
    <row r="10859" spans="7:7" x14ac:dyDescent="0.25">
      <c r="G10859" s="9"/>
    </row>
    <row r="10860" spans="7:7" x14ac:dyDescent="0.25">
      <c r="G10860" s="9"/>
    </row>
    <row r="10861" spans="7:7" x14ac:dyDescent="0.25">
      <c r="G10861" s="9"/>
    </row>
    <row r="10862" spans="7:7" x14ac:dyDescent="0.25">
      <c r="G10862" s="9"/>
    </row>
    <row r="10863" spans="7:7" x14ac:dyDescent="0.25">
      <c r="G10863" s="9"/>
    </row>
    <row r="10864" spans="7:7" x14ac:dyDescent="0.25">
      <c r="G10864" s="9"/>
    </row>
    <row r="10865" spans="7:7" x14ac:dyDescent="0.25">
      <c r="G10865" s="9"/>
    </row>
    <row r="10866" spans="7:7" x14ac:dyDescent="0.25">
      <c r="G10866" s="9"/>
    </row>
    <row r="10867" spans="7:7" x14ac:dyDescent="0.25">
      <c r="G10867" s="9"/>
    </row>
    <row r="10868" spans="7:7" x14ac:dyDescent="0.25">
      <c r="G10868" s="9"/>
    </row>
    <row r="10869" spans="7:7" x14ac:dyDescent="0.25">
      <c r="G10869" s="9"/>
    </row>
    <row r="10870" spans="7:7" x14ac:dyDescent="0.25">
      <c r="G10870" s="9"/>
    </row>
    <row r="10871" spans="7:7" x14ac:dyDescent="0.25">
      <c r="G10871" s="9"/>
    </row>
    <row r="10872" spans="7:7" x14ac:dyDescent="0.25">
      <c r="G10872" s="9"/>
    </row>
    <row r="10873" spans="7:7" x14ac:dyDescent="0.25">
      <c r="G10873" s="9"/>
    </row>
    <row r="10874" spans="7:7" x14ac:dyDescent="0.25">
      <c r="G10874" s="9"/>
    </row>
    <row r="10875" spans="7:7" x14ac:dyDescent="0.25">
      <c r="G10875" s="9"/>
    </row>
    <row r="10876" spans="7:7" x14ac:dyDescent="0.25">
      <c r="G10876" s="9"/>
    </row>
    <row r="10877" spans="7:7" x14ac:dyDescent="0.25">
      <c r="G10877" s="9"/>
    </row>
    <row r="10878" spans="7:7" x14ac:dyDescent="0.25">
      <c r="G10878" s="9"/>
    </row>
    <row r="10879" spans="7:7" x14ac:dyDescent="0.25">
      <c r="G10879" s="9"/>
    </row>
    <row r="10880" spans="7:7" x14ac:dyDescent="0.25">
      <c r="G10880" s="9"/>
    </row>
    <row r="10881" spans="7:7" x14ac:dyDescent="0.25">
      <c r="G10881" s="9"/>
    </row>
    <row r="10882" spans="7:7" x14ac:dyDescent="0.25">
      <c r="G10882" s="9"/>
    </row>
    <row r="10883" spans="7:7" x14ac:dyDescent="0.25">
      <c r="G10883" s="9"/>
    </row>
    <row r="10884" spans="7:7" x14ac:dyDescent="0.25">
      <c r="G10884" s="9"/>
    </row>
    <row r="10885" spans="7:7" x14ac:dyDescent="0.25">
      <c r="G10885" s="9"/>
    </row>
    <row r="10886" spans="7:7" x14ac:dyDescent="0.25">
      <c r="G10886" s="9"/>
    </row>
    <row r="10887" spans="7:7" x14ac:dyDescent="0.25">
      <c r="G10887" s="9"/>
    </row>
    <row r="10888" spans="7:7" x14ac:dyDescent="0.25">
      <c r="G10888" s="9"/>
    </row>
    <row r="10889" spans="7:7" x14ac:dyDescent="0.25">
      <c r="G10889" s="9"/>
    </row>
    <row r="10890" spans="7:7" x14ac:dyDescent="0.25">
      <c r="G10890" s="9"/>
    </row>
    <row r="10891" spans="7:7" x14ac:dyDescent="0.25">
      <c r="G10891" s="9"/>
    </row>
    <row r="10892" spans="7:7" x14ac:dyDescent="0.25">
      <c r="G10892" s="9"/>
    </row>
    <row r="10893" spans="7:7" x14ac:dyDescent="0.25">
      <c r="G10893" s="9"/>
    </row>
    <row r="10894" spans="7:7" x14ac:dyDescent="0.25">
      <c r="G10894" s="9"/>
    </row>
    <row r="10895" spans="7:7" x14ac:dyDescent="0.25">
      <c r="G10895" s="9"/>
    </row>
    <row r="10896" spans="7:7" x14ac:dyDescent="0.25">
      <c r="G10896" s="9"/>
    </row>
    <row r="10897" spans="7:7" x14ac:dyDescent="0.25">
      <c r="G10897" s="9"/>
    </row>
    <row r="10898" spans="7:7" x14ac:dyDescent="0.25">
      <c r="G10898" s="9"/>
    </row>
    <row r="10899" spans="7:7" x14ac:dyDescent="0.25">
      <c r="G10899" s="9"/>
    </row>
    <row r="10900" spans="7:7" x14ac:dyDescent="0.25">
      <c r="G10900" s="9"/>
    </row>
    <row r="10901" spans="7:7" x14ac:dyDescent="0.25">
      <c r="G10901" s="9"/>
    </row>
    <row r="10902" spans="7:7" x14ac:dyDescent="0.25">
      <c r="G10902" s="9"/>
    </row>
    <row r="10903" spans="7:7" x14ac:dyDescent="0.25">
      <c r="G10903" s="9"/>
    </row>
    <row r="10904" spans="7:7" x14ac:dyDescent="0.25">
      <c r="G10904" s="9"/>
    </row>
    <row r="10905" spans="7:7" x14ac:dyDescent="0.25">
      <c r="G10905" s="9"/>
    </row>
    <row r="10906" spans="7:7" x14ac:dyDescent="0.25">
      <c r="G10906" s="9"/>
    </row>
    <row r="10907" spans="7:7" x14ac:dyDescent="0.25">
      <c r="G10907" s="9"/>
    </row>
    <row r="10908" spans="7:7" x14ac:dyDescent="0.25">
      <c r="G10908" s="9"/>
    </row>
    <row r="10909" spans="7:7" x14ac:dyDescent="0.25">
      <c r="G10909" s="9"/>
    </row>
    <row r="10910" spans="7:7" x14ac:dyDescent="0.25">
      <c r="G10910" s="9"/>
    </row>
    <row r="10911" spans="7:7" x14ac:dyDescent="0.25">
      <c r="G10911" s="9"/>
    </row>
    <row r="10912" spans="7:7" x14ac:dyDescent="0.25">
      <c r="G10912" s="9"/>
    </row>
    <row r="10913" spans="7:7" x14ac:dyDescent="0.25">
      <c r="G10913" s="9"/>
    </row>
    <row r="10914" spans="7:7" x14ac:dyDescent="0.25">
      <c r="G10914" s="9"/>
    </row>
    <row r="10915" spans="7:7" x14ac:dyDescent="0.25">
      <c r="G10915" s="9"/>
    </row>
    <row r="10916" spans="7:7" x14ac:dyDescent="0.25">
      <c r="G10916" s="9"/>
    </row>
    <row r="10917" spans="7:7" x14ac:dyDescent="0.25">
      <c r="G10917" s="9"/>
    </row>
    <row r="10918" spans="7:7" x14ac:dyDescent="0.25">
      <c r="G10918" s="9"/>
    </row>
    <row r="10919" spans="7:7" x14ac:dyDescent="0.25">
      <c r="G10919" s="9"/>
    </row>
    <row r="10920" spans="7:7" x14ac:dyDescent="0.25">
      <c r="G10920" s="9"/>
    </row>
    <row r="10921" spans="7:7" x14ac:dyDescent="0.25">
      <c r="G10921" s="9"/>
    </row>
    <row r="10922" spans="7:7" x14ac:dyDescent="0.25">
      <c r="G10922" s="9"/>
    </row>
    <row r="10923" spans="7:7" x14ac:dyDescent="0.25">
      <c r="G10923" s="9"/>
    </row>
    <row r="10924" spans="7:7" x14ac:dyDescent="0.25">
      <c r="G10924" s="9"/>
    </row>
    <row r="10925" spans="7:7" x14ac:dyDescent="0.25">
      <c r="G10925" s="9"/>
    </row>
    <row r="10926" spans="7:7" x14ac:dyDescent="0.25">
      <c r="G10926" s="9"/>
    </row>
    <row r="10927" spans="7:7" x14ac:dyDescent="0.25">
      <c r="G10927" s="9"/>
    </row>
    <row r="10928" spans="7:7" x14ac:dyDescent="0.25">
      <c r="G10928" s="9"/>
    </row>
    <row r="10929" spans="7:7" x14ac:dyDescent="0.25">
      <c r="G10929" s="9"/>
    </row>
    <row r="10930" spans="7:7" x14ac:dyDescent="0.25">
      <c r="G10930" s="9"/>
    </row>
    <row r="10931" spans="7:7" x14ac:dyDescent="0.25">
      <c r="G10931" s="9"/>
    </row>
    <row r="10932" spans="7:7" x14ac:dyDescent="0.25">
      <c r="G10932" s="9"/>
    </row>
    <row r="10933" spans="7:7" x14ac:dyDescent="0.25">
      <c r="G10933" s="9"/>
    </row>
    <row r="10934" spans="7:7" x14ac:dyDescent="0.25">
      <c r="G10934" s="9"/>
    </row>
    <row r="10935" spans="7:7" x14ac:dyDescent="0.25">
      <c r="G10935" s="9"/>
    </row>
    <row r="10936" spans="7:7" x14ac:dyDescent="0.25">
      <c r="G10936" s="9"/>
    </row>
    <row r="10937" spans="7:7" x14ac:dyDescent="0.25">
      <c r="G10937" s="9"/>
    </row>
    <row r="10938" spans="7:7" x14ac:dyDescent="0.25">
      <c r="G10938" s="9"/>
    </row>
    <row r="10939" spans="7:7" x14ac:dyDescent="0.25">
      <c r="G10939" s="9"/>
    </row>
    <row r="10940" spans="7:7" x14ac:dyDescent="0.25">
      <c r="G10940" s="9"/>
    </row>
    <row r="10941" spans="7:7" x14ac:dyDescent="0.25">
      <c r="G10941" s="9"/>
    </row>
    <row r="10942" spans="7:7" x14ac:dyDescent="0.25">
      <c r="G10942" s="9"/>
    </row>
    <row r="10943" spans="7:7" x14ac:dyDescent="0.25">
      <c r="G10943" s="9"/>
    </row>
    <row r="10944" spans="7:7" x14ac:dyDescent="0.25">
      <c r="G10944" s="9"/>
    </row>
    <row r="10945" spans="7:7" x14ac:dyDescent="0.25">
      <c r="G10945" s="9"/>
    </row>
    <row r="10946" spans="7:7" x14ac:dyDescent="0.25">
      <c r="G10946" s="9"/>
    </row>
    <row r="10947" spans="7:7" x14ac:dyDescent="0.25">
      <c r="G10947" s="9"/>
    </row>
    <row r="10948" spans="7:7" x14ac:dyDescent="0.25">
      <c r="G10948" s="9"/>
    </row>
    <row r="10949" spans="7:7" x14ac:dyDescent="0.25">
      <c r="G10949" s="9"/>
    </row>
    <row r="10950" spans="7:7" x14ac:dyDescent="0.25">
      <c r="G10950" s="9"/>
    </row>
    <row r="10951" spans="7:7" x14ac:dyDescent="0.25">
      <c r="G10951" s="9"/>
    </row>
    <row r="10952" spans="7:7" x14ac:dyDescent="0.25">
      <c r="G10952" s="9"/>
    </row>
    <row r="10953" spans="7:7" x14ac:dyDescent="0.25">
      <c r="G10953" s="9"/>
    </row>
    <row r="10954" spans="7:7" x14ac:dyDescent="0.25">
      <c r="G10954" s="9"/>
    </row>
    <row r="10955" spans="7:7" x14ac:dyDescent="0.25">
      <c r="G10955" s="9"/>
    </row>
    <row r="10956" spans="7:7" x14ac:dyDescent="0.25">
      <c r="G10956" s="9"/>
    </row>
    <row r="10957" spans="7:7" x14ac:dyDescent="0.25">
      <c r="G10957" s="9"/>
    </row>
    <row r="10958" spans="7:7" x14ac:dyDescent="0.25">
      <c r="G10958" s="9"/>
    </row>
    <row r="10959" spans="7:7" x14ac:dyDescent="0.25">
      <c r="G10959" s="9"/>
    </row>
    <row r="10960" spans="7:7" x14ac:dyDescent="0.25">
      <c r="G10960" s="9"/>
    </row>
    <row r="10961" spans="7:7" x14ac:dyDescent="0.25">
      <c r="G10961" s="9"/>
    </row>
    <row r="10962" spans="7:7" x14ac:dyDescent="0.25">
      <c r="G10962" s="9"/>
    </row>
    <row r="10963" spans="7:7" x14ac:dyDescent="0.25">
      <c r="G10963" s="9"/>
    </row>
    <row r="10964" spans="7:7" x14ac:dyDescent="0.25">
      <c r="G10964" s="9"/>
    </row>
    <row r="10965" spans="7:7" x14ac:dyDescent="0.25">
      <c r="G10965" s="9"/>
    </row>
    <row r="10966" spans="7:7" x14ac:dyDescent="0.25">
      <c r="G10966" s="9"/>
    </row>
    <row r="10967" spans="7:7" x14ac:dyDescent="0.25">
      <c r="G10967" s="9"/>
    </row>
    <row r="10968" spans="7:7" x14ac:dyDescent="0.25">
      <c r="G10968" s="9"/>
    </row>
    <row r="10969" spans="7:7" x14ac:dyDescent="0.25">
      <c r="G10969" s="9"/>
    </row>
    <row r="10970" spans="7:7" x14ac:dyDescent="0.25">
      <c r="G10970" s="9"/>
    </row>
    <row r="10971" spans="7:7" x14ac:dyDescent="0.25">
      <c r="G10971" s="9"/>
    </row>
    <row r="10972" spans="7:7" x14ac:dyDescent="0.25">
      <c r="G10972" s="9"/>
    </row>
    <row r="10973" spans="7:7" x14ac:dyDescent="0.25">
      <c r="G10973" s="9"/>
    </row>
    <row r="10974" spans="7:7" x14ac:dyDescent="0.25">
      <c r="G10974" s="9"/>
    </row>
    <row r="10975" spans="7:7" x14ac:dyDescent="0.25">
      <c r="G10975" s="9"/>
    </row>
    <row r="10976" spans="7:7" x14ac:dyDescent="0.25">
      <c r="G10976" s="9"/>
    </row>
    <row r="10977" spans="7:7" x14ac:dyDescent="0.25">
      <c r="G10977" s="9"/>
    </row>
    <row r="10978" spans="7:7" x14ac:dyDescent="0.25">
      <c r="G10978" s="9"/>
    </row>
    <row r="10979" spans="7:7" x14ac:dyDescent="0.25">
      <c r="G10979" s="9"/>
    </row>
    <row r="10980" spans="7:7" x14ac:dyDescent="0.25">
      <c r="G10980" s="9"/>
    </row>
    <row r="10981" spans="7:7" x14ac:dyDescent="0.25">
      <c r="G10981" s="9"/>
    </row>
    <row r="10982" spans="7:7" x14ac:dyDescent="0.25">
      <c r="G10982" s="9"/>
    </row>
    <row r="10983" spans="7:7" x14ac:dyDescent="0.25">
      <c r="G10983" s="9"/>
    </row>
    <row r="10984" spans="7:7" x14ac:dyDescent="0.25">
      <c r="G10984" s="9"/>
    </row>
    <row r="10985" spans="7:7" x14ac:dyDescent="0.25">
      <c r="G10985" s="9"/>
    </row>
    <row r="10986" spans="7:7" x14ac:dyDescent="0.25">
      <c r="G10986" s="9"/>
    </row>
    <row r="10987" spans="7:7" x14ac:dyDescent="0.25">
      <c r="G10987" s="9"/>
    </row>
    <row r="10988" spans="7:7" x14ac:dyDescent="0.25">
      <c r="G10988" s="9"/>
    </row>
    <row r="10989" spans="7:7" x14ac:dyDescent="0.25">
      <c r="G10989" s="9"/>
    </row>
    <row r="10990" spans="7:7" x14ac:dyDescent="0.25">
      <c r="G10990" s="9"/>
    </row>
    <row r="10991" spans="7:7" x14ac:dyDescent="0.25">
      <c r="G10991" s="9"/>
    </row>
    <row r="10992" spans="7:7" x14ac:dyDescent="0.25">
      <c r="G10992" s="9"/>
    </row>
    <row r="10993" spans="7:7" x14ac:dyDescent="0.25">
      <c r="G10993" s="9"/>
    </row>
    <row r="10994" spans="7:7" x14ac:dyDescent="0.25">
      <c r="G10994" s="9"/>
    </row>
    <row r="10995" spans="7:7" x14ac:dyDescent="0.25">
      <c r="G10995" s="9"/>
    </row>
    <row r="10996" spans="7:7" x14ac:dyDescent="0.25">
      <c r="G10996" s="9"/>
    </row>
    <row r="10997" spans="7:7" x14ac:dyDescent="0.25">
      <c r="G10997" s="9"/>
    </row>
    <row r="10998" spans="7:7" x14ac:dyDescent="0.25">
      <c r="G10998" s="9"/>
    </row>
    <row r="10999" spans="7:7" x14ac:dyDescent="0.25">
      <c r="G10999" s="9"/>
    </row>
    <row r="11000" spans="7:7" x14ac:dyDescent="0.25">
      <c r="G11000" s="9"/>
    </row>
    <row r="11001" spans="7:7" x14ac:dyDescent="0.25">
      <c r="G11001" s="9"/>
    </row>
    <row r="11002" spans="7:7" x14ac:dyDescent="0.25">
      <c r="G11002" s="9"/>
    </row>
    <row r="11003" spans="7:7" x14ac:dyDescent="0.25">
      <c r="G11003" s="9"/>
    </row>
    <row r="11004" spans="7:7" x14ac:dyDescent="0.25">
      <c r="G11004" s="9"/>
    </row>
    <row r="11005" spans="7:7" x14ac:dyDescent="0.25">
      <c r="G11005" s="9"/>
    </row>
    <row r="11006" spans="7:7" x14ac:dyDescent="0.25">
      <c r="G11006" s="9"/>
    </row>
    <row r="11007" spans="7:7" x14ac:dyDescent="0.25">
      <c r="G11007" s="9"/>
    </row>
    <row r="11008" spans="7:7" x14ac:dyDescent="0.25">
      <c r="G11008" s="9"/>
    </row>
    <row r="11009" spans="7:7" x14ac:dyDescent="0.25">
      <c r="G11009" s="9"/>
    </row>
    <row r="11010" spans="7:7" x14ac:dyDescent="0.25">
      <c r="G11010" s="9"/>
    </row>
    <row r="11011" spans="7:7" x14ac:dyDescent="0.25">
      <c r="G11011" s="9"/>
    </row>
    <row r="11012" spans="7:7" x14ac:dyDescent="0.25">
      <c r="G11012" s="9"/>
    </row>
    <row r="11013" spans="7:7" x14ac:dyDescent="0.25">
      <c r="G11013" s="9"/>
    </row>
    <row r="11014" spans="7:7" x14ac:dyDescent="0.25">
      <c r="G11014" s="9"/>
    </row>
    <row r="11015" spans="7:7" x14ac:dyDescent="0.25">
      <c r="G11015" s="9"/>
    </row>
    <row r="11016" spans="7:7" x14ac:dyDescent="0.25">
      <c r="G11016" s="9"/>
    </row>
    <row r="11017" spans="7:7" x14ac:dyDescent="0.25">
      <c r="G11017" s="9"/>
    </row>
    <row r="11018" spans="7:7" x14ac:dyDescent="0.25">
      <c r="G11018" s="9"/>
    </row>
    <row r="11019" spans="7:7" x14ac:dyDescent="0.25">
      <c r="G11019" s="9"/>
    </row>
    <row r="11020" spans="7:7" x14ac:dyDescent="0.25">
      <c r="G11020" s="9"/>
    </row>
    <row r="11021" spans="7:7" x14ac:dyDescent="0.25">
      <c r="G11021" s="9"/>
    </row>
    <row r="11022" spans="7:7" x14ac:dyDescent="0.25">
      <c r="G11022" s="9"/>
    </row>
    <row r="11023" spans="7:7" x14ac:dyDescent="0.25">
      <c r="G11023" s="9"/>
    </row>
    <row r="11024" spans="7:7" x14ac:dyDescent="0.25">
      <c r="G11024" s="9"/>
    </row>
    <row r="11025" spans="7:7" x14ac:dyDescent="0.25">
      <c r="G11025" s="9"/>
    </row>
    <row r="11026" spans="7:7" x14ac:dyDescent="0.25">
      <c r="G11026" s="9"/>
    </row>
    <row r="11027" spans="7:7" x14ac:dyDescent="0.25">
      <c r="G11027" s="9"/>
    </row>
    <row r="11028" spans="7:7" x14ac:dyDescent="0.25">
      <c r="G11028" s="9"/>
    </row>
    <row r="11029" spans="7:7" x14ac:dyDescent="0.25">
      <c r="G11029" s="9"/>
    </row>
    <row r="11030" spans="7:7" x14ac:dyDescent="0.25">
      <c r="G11030" s="9"/>
    </row>
    <row r="11031" spans="7:7" x14ac:dyDescent="0.25">
      <c r="G11031" s="9"/>
    </row>
    <row r="11032" spans="7:7" x14ac:dyDescent="0.25">
      <c r="G11032" s="9"/>
    </row>
    <row r="11033" spans="7:7" x14ac:dyDescent="0.25">
      <c r="G11033" s="9"/>
    </row>
    <row r="11034" spans="7:7" x14ac:dyDescent="0.25">
      <c r="G11034" s="9"/>
    </row>
    <row r="11035" spans="7:7" x14ac:dyDescent="0.25">
      <c r="G11035" s="9"/>
    </row>
    <row r="11036" spans="7:7" x14ac:dyDescent="0.25">
      <c r="G11036" s="9"/>
    </row>
    <row r="11037" spans="7:7" x14ac:dyDescent="0.25">
      <c r="G11037" s="9"/>
    </row>
    <row r="11038" spans="7:7" x14ac:dyDescent="0.25">
      <c r="G11038" s="9"/>
    </row>
    <row r="11039" spans="7:7" x14ac:dyDescent="0.25">
      <c r="G11039" s="9"/>
    </row>
    <row r="11040" spans="7:7" x14ac:dyDescent="0.25">
      <c r="G11040" s="9"/>
    </row>
    <row r="11041" spans="7:7" x14ac:dyDescent="0.25">
      <c r="G11041" s="9"/>
    </row>
    <row r="11042" spans="7:7" x14ac:dyDescent="0.25">
      <c r="G11042" s="9"/>
    </row>
    <row r="11043" spans="7:7" x14ac:dyDescent="0.25">
      <c r="G11043" s="9"/>
    </row>
    <row r="11044" spans="7:7" x14ac:dyDescent="0.25">
      <c r="G11044" s="9"/>
    </row>
    <row r="11045" spans="7:7" x14ac:dyDescent="0.25">
      <c r="G11045" s="9"/>
    </row>
    <row r="11046" spans="7:7" x14ac:dyDescent="0.25">
      <c r="G11046" s="9"/>
    </row>
    <row r="11047" spans="7:7" x14ac:dyDescent="0.25">
      <c r="G11047" s="9"/>
    </row>
    <row r="11048" spans="7:7" x14ac:dyDescent="0.25">
      <c r="G11048" s="9"/>
    </row>
    <row r="11049" spans="7:7" x14ac:dyDescent="0.25">
      <c r="G11049" s="9"/>
    </row>
    <row r="11050" spans="7:7" x14ac:dyDescent="0.25">
      <c r="G11050" s="9"/>
    </row>
    <row r="11051" spans="7:7" x14ac:dyDescent="0.25">
      <c r="G11051" s="9"/>
    </row>
    <row r="11052" spans="7:7" x14ac:dyDescent="0.25">
      <c r="G11052" s="9"/>
    </row>
    <row r="11053" spans="7:7" x14ac:dyDescent="0.25">
      <c r="G11053" s="9"/>
    </row>
    <row r="11054" spans="7:7" x14ac:dyDescent="0.25">
      <c r="G11054" s="9"/>
    </row>
    <row r="11055" spans="7:7" x14ac:dyDescent="0.25">
      <c r="G11055" s="9"/>
    </row>
    <row r="11056" spans="7:7" x14ac:dyDescent="0.25">
      <c r="G11056" s="9"/>
    </row>
    <row r="11057" spans="7:7" x14ac:dyDescent="0.25">
      <c r="G11057" s="9"/>
    </row>
    <row r="11058" spans="7:7" x14ac:dyDescent="0.25">
      <c r="G11058" s="9"/>
    </row>
    <row r="11059" spans="7:7" x14ac:dyDescent="0.25">
      <c r="G11059" s="9"/>
    </row>
    <row r="11060" spans="7:7" x14ac:dyDescent="0.25">
      <c r="G11060" s="9"/>
    </row>
    <row r="11061" spans="7:7" x14ac:dyDescent="0.25">
      <c r="G11061" s="9"/>
    </row>
    <row r="11062" spans="7:7" x14ac:dyDescent="0.25">
      <c r="G11062" s="9"/>
    </row>
    <row r="11063" spans="7:7" x14ac:dyDescent="0.25">
      <c r="G11063" s="9"/>
    </row>
    <row r="11064" spans="7:7" x14ac:dyDescent="0.25">
      <c r="G11064" s="9"/>
    </row>
    <row r="11065" spans="7:7" x14ac:dyDescent="0.25">
      <c r="G11065" s="9"/>
    </row>
    <row r="11066" spans="7:7" x14ac:dyDescent="0.25">
      <c r="G11066" s="9"/>
    </row>
    <row r="11067" spans="7:7" x14ac:dyDescent="0.25">
      <c r="G11067" s="9"/>
    </row>
    <row r="11068" spans="7:7" x14ac:dyDescent="0.25">
      <c r="G11068" s="9"/>
    </row>
    <row r="11069" spans="7:7" x14ac:dyDescent="0.25">
      <c r="G11069" s="9"/>
    </row>
    <row r="11070" spans="7:7" x14ac:dyDescent="0.25">
      <c r="G11070" s="9"/>
    </row>
    <row r="11071" spans="7:7" x14ac:dyDescent="0.25">
      <c r="G11071" s="9"/>
    </row>
    <row r="11072" spans="7:7" x14ac:dyDescent="0.25">
      <c r="G11072" s="9"/>
    </row>
    <row r="11073" spans="7:7" x14ac:dyDescent="0.25">
      <c r="G11073" s="9"/>
    </row>
    <row r="11074" spans="7:7" x14ac:dyDescent="0.25">
      <c r="G11074" s="9"/>
    </row>
    <row r="11075" spans="7:7" x14ac:dyDescent="0.25">
      <c r="G11075" s="9"/>
    </row>
    <row r="11076" spans="7:7" x14ac:dyDescent="0.25">
      <c r="G11076" s="9"/>
    </row>
    <row r="11077" spans="7:7" x14ac:dyDescent="0.25">
      <c r="G11077" s="9"/>
    </row>
    <row r="11078" spans="7:7" x14ac:dyDescent="0.25">
      <c r="G11078" s="9"/>
    </row>
    <row r="11079" spans="7:7" x14ac:dyDescent="0.25">
      <c r="G11079" s="9"/>
    </row>
    <row r="11080" spans="7:7" x14ac:dyDescent="0.25">
      <c r="G11080" s="9"/>
    </row>
    <row r="11081" spans="7:7" x14ac:dyDescent="0.25">
      <c r="G11081" s="9"/>
    </row>
    <row r="11082" spans="7:7" x14ac:dyDescent="0.25">
      <c r="G11082" s="9"/>
    </row>
    <row r="11083" spans="7:7" x14ac:dyDescent="0.25">
      <c r="G11083" s="9"/>
    </row>
    <row r="11084" spans="7:7" x14ac:dyDescent="0.25">
      <c r="G11084" s="9"/>
    </row>
    <row r="11085" spans="7:7" x14ac:dyDescent="0.25">
      <c r="G11085" s="9"/>
    </row>
    <row r="11086" spans="7:7" x14ac:dyDescent="0.25">
      <c r="G11086" s="9"/>
    </row>
    <row r="11087" spans="7:7" x14ac:dyDescent="0.25">
      <c r="G11087" s="9"/>
    </row>
    <row r="11088" spans="7:7" x14ac:dyDescent="0.25">
      <c r="G11088" s="9"/>
    </row>
    <row r="11089" spans="7:7" x14ac:dyDescent="0.25">
      <c r="G11089" s="9"/>
    </row>
    <row r="11090" spans="7:7" x14ac:dyDescent="0.25">
      <c r="G11090" s="9"/>
    </row>
    <row r="11091" spans="7:7" x14ac:dyDescent="0.25">
      <c r="G11091" s="9"/>
    </row>
    <row r="11092" spans="7:7" x14ac:dyDescent="0.25">
      <c r="G11092" s="9"/>
    </row>
    <row r="11093" spans="7:7" x14ac:dyDescent="0.25">
      <c r="G11093" s="9"/>
    </row>
    <row r="11094" spans="7:7" x14ac:dyDescent="0.25">
      <c r="G11094" s="9"/>
    </row>
    <row r="11095" spans="7:7" x14ac:dyDescent="0.25">
      <c r="G11095" s="9"/>
    </row>
    <row r="11096" spans="7:7" x14ac:dyDescent="0.25">
      <c r="G11096" s="9"/>
    </row>
    <row r="11097" spans="7:7" x14ac:dyDescent="0.25">
      <c r="G11097" s="9"/>
    </row>
    <row r="11098" spans="7:7" x14ac:dyDescent="0.25">
      <c r="G11098" s="9"/>
    </row>
    <row r="11099" spans="7:7" x14ac:dyDescent="0.25">
      <c r="G11099" s="9"/>
    </row>
    <row r="11100" spans="7:7" x14ac:dyDescent="0.25">
      <c r="G11100" s="9"/>
    </row>
    <row r="11101" spans="7:7" x14ac:dyDescent="0.25">
      <c r="G11101" s="9"/>
    </row>
    <row r="11102" spans="7:7" x14ac:dyDescent="0.25">
      <c r="G11102" s="9"/>
    </row>
    <row r="11103" spans="7:7" x14ac:dyDescent="0.25">
      <c r="G11103" s="9"/>
    </row>
    <row r="11104" spans="7:7" x14ac:dyDescent="0.25">
      <c r="G11104" s="9"/>
    </row>
    <row r="11105" spans="7:7" x14ac:dyDescent="0.25">
      <c r="G11105" s="9"/>
    </row>
    <row r="11106" spans="7:7" x14ac:dyDescent="0.25">
      <c r="G11106" s="9"/>
    </row>
    <row r="11107" spans="7:7" x14ac:dyDescent="0.25">
      <c r="G11107" s="9"/>
    </row>
    <row r="11108" spans="7:7" x14ac:dyDescent="0.25">
      <c r="G11108" s="9"/>
    </row>
    <row r="11109" spans="7:7" x14ac:dyDescent="0.25">
      <c r="G11109" s="9"/>
    </row>
    <row r="11110" spans="7:7" x14ac:dyDescent="0.25">
      <c r="G11110" s="9"/>
    </row>
    <row r="11111" spans="7:7" x14ac:dyDescent="0.25">
      <c r="G11111" s="9"/>
    </row>
    <row r="11112" spans="7:7" x14ac:dyDescent="0.25">
      <c r="G11112" s="9"/>
    </row>
    <row r="11113" spans="7:7" x14ac:dyDescent="0.25">
      <c r="G11113" s="9"/>
    </row>
    <row r="11114" spans="7:7" x14ac:dyDescent="0.25">
      <c r="G11114" s="9"/>
    </row>
    <row r="11115" spans="7:7" x14ac:dyDescent="0.25">
      <c r="G11115" s="9"/>
    </row>
    <row r="11116" spans="7:7" x14ac:dyDescent="0.25">
      <c r="G11116" s="9"/>
    </row>
    <row r="11117" spans="7:7" x14ac:dyDescent="0.25">
      <c r="G11117" s="9"/>
    </row>
    <row r="11118" spans="7:7" x14ac:dyDescent="0.25">
      <c r="G11118" s="9"/>
    </row>
    <row r="11119" spans="7:7" x14ac:dyDescent="0.25">
      <c r="G11119" s="9"/>
    </row>
    <row r="11120" spans="7:7" x14ac:dyDescent="0.25">
      <c r="G11120" s="9"/>
    </row>
    <row r="11121" spans="7:7" x14ac:dyDescent="0.25">
      <c r="G11121" s="9"/>
    </row>
    <row r="11122" spans="7:7" x14ac:dyDescent="0.25">
      <c r="G11122" s="9"/>
    </row>
    <row r="11123" spans="7:7" x14ac:dyDescent="0.25">
      <c r="G11123" s="9"/>
    </row>
    <row r="11124" spans="7:7" x14ac:dyDescent="0.25">
      <c r="G11124" s="9"/>
    </row>
    <row r="11125" spans="7:7" x14ac:dyDescent="0.25">
      <c r="G11125" s="9"/>
    </row>
    <row r="11126" spans="7:7" x14ac:dyDescent="0.25">
      <c r="G11126" s="9"/>
    </row>
    <row r="11127" spans="7:7" x14ac:dyDescent="0.25">
      <c r="G11127" s="9"/>
    </row>
    <row r="11128" spans="7:7" x14ac:dyDescent="0.25">
      <c r="G11128" s="9"/>
    </row>
    <row r="11129" spans="7:7" x14ac:dyDescent="0.25">
      <c r="G11129" s="9"/>
    </row>
    <row r="11130" spans="7:7" x14ac:dyDescent="0.25">
      <c r="G11130" s="9"/>
    </row>
    <row r="11131" spans="7:7" x14ac:dyDescent="0.25">
      <c r="G11131" s="9"/>
    </row>
    <row r="11132" spans="7:7" x14ac:dyDescent="0.25">
      <c r="G11132" s="9"/>
    </row>
    <row r="11133" spans="7:7" x14ac:dyDescent="0.25">
      <c r="G11133" s="9"/>
    </row>
    <row r="11134" spans="7:7" x14ac:dyDescent="0.25">
      <c r="G11134" s="9"/>
    </row>
    <row r="11135" spans="7:7" x14ac:dyDescent="0.25">
      <c r="G11135" s="9"/>
    </row>
    <row r="11136" spans="7:7" x14ac:dyDescent="0.25">
      <c r="G11136" s="9"/>
    </row>
    <row r="11137" spans="7:7" x14ac:dyDescent="0.25">
      <c r="G11137" s="9"/>
    </row>
    <row r="11138" spans="7:7" x14ac:dyDescent="0.25">
      <c r="G11138" s="9"/>
    </row>
    <row r="11139" spans="7:7" x14ac:dyDescent="0.25">
      <c r="G11139" s="9"/>
    </row>
    <row r="11140" spans="7:7" x14ac:dyDescent="0.25">
      <c r="G11140" s="9"/>
    </row>
    <row r="11141" spans="7:7" x14ac:dyDescent="0.25">
      <c r="G11141" s="9"/>
    </row>
    <row r="11142" spans="7:7" x14ac:dyDescent="0.25">
      <c r="G11142" s="9"/>
    </row>
    <row r="11143" spans="7:7" x14ac:dyDescent="0.25">
      <c r="G11143" s="9"/>
    </row>
    <row r="11144" spans="7:7" x14ac:dyDescent="0.25">
      <c r="G11144" s="9"/>
    </row>
    <row r="11145" spans="7:7" x14ac:dyDescent="0.25">
      <c r="G11145" s="9"/>
    </row>
    <row r="11146" spans="7:7" x14ac:dyDescent="0.25">
      <c r="G11146" s="9"/>
    </row>
    <row r="11147" spans="7:7" x14ac:dyDescent="0.25">
      <c r="G11147" s="9"/>
    </row>
    <row r="11148" spans="7:7" x14ac:dyDescent="0.25">
      <c r="G11148" s="9"/>
    </row>
    <row r="11149" spans="7:7" x14ac:dyDescent="0.25">
      <c r="G11149" s="9"/>
    </row>
    <row r="11150" spans="7:7" x14ac:dyDescent="0.25">
      <c r="G11150" s="9"/>
    </row>
    <row r="11151" spans="7:7" x14ac:dyDescent="0.25">
      <c r="G11151" s="9"/>
    </row>
    <row r="11152" spans="7:7" x14ac:dyDescent="0.25">
      <c r="G11152" s="9"/>
    </row>
    <row r="11153" spans="7:7" x14ac:dyDescent="0.25">
      <c r="G11153" s="9"/>
    </row>
    <row r="11154" spans="7:7" x14ac:dyDescent="0.25">
      <c r="G11154" s="9"/>
    </row>
    <row r="11155" spans="7:7" x14ac:dyDescent="0.25">
      <c r="G11155" s="9"/>
    </row>
    <row r="11156" spans="7:7" x14ac:dyDescent="0.25">
      <c r="G11156" s="9"/>
    </row>
    <row r="11157" spans="7:7" x14ac:dyDescent="0.25">
      <c r="G11157" s="9"/>
    </row>
    <row r="11158" spans="7:7" x14ac:dyDescent="0.25">
      <c r="G11158" s="9"/>
    </row>
    <row r="11159" spans="7:7" x14ac:dyDescent="0.25">
      <c r="G11159" s="9"/>
    </row>
    <row r="11160" spans="7:7" x14ac:dyDescent="0.25">
      <c r="G11160" s="9"/>
    </row>
    <row r="11161" spans="7:7" x14ac:dyDescent="0.25">
      <c r="G11161" s="9"/>
    </row>
    <row r="11162" spans="7:7" x14ac:dyDescent="0.25">
      <c r="G11162" s="9"/>
    </row>
    <row r="11163" spans="7:7" x14ac:dyDescent="0.25">
      <c r="G11163" s="9"/>
    </row>
    <row r="11164" spans="7:7" x14ac:dyDescent="0.25">
      <c r="G11164" s="9"/>
    </row>
    <row r="11165" spans="7:7" x14ac:dyDescent="0.25">
      <c r="G11165" s="9"/>
    </row>
    <row r="11166" spans="7:7" x14ac:dyDescent="0.25">
      <c r="G11166" s="9"/>
    </row>
    <row r="11167" spans="7:7" x14ac:dyDescent="0.25">
      <c r="G11167" s="9"/>
    </row>
    <row r="11168" spans="7:7" x14ac:dyDescent="0.25">
      <c r="G11168" s="9"/>
    </row>
    <row r="11169" spans="7:7" x14ac:dyDescent="0.25">
      <c r="G11169" s="9"/>
    </row>
    <row r="11170" spans="7:7" x14ac:dyDescent="0.25">
      <c r="G11170" s="9"/>
    </row>
    <row r="11171" spans="7:7" x14ac:dyDescent="0.25">
      <c r="G11171" s="9"/>
    </row>
    <row r="11172" spans="7:7" x14ac:dyDescent="0.25">
      <c r="G11172" s="9"/>
    </row>
    <row r="11173" spans="7:7" x14ac:dyDescent="0.25">
      <c r="G11173" s="9"/>
    </row>
    <row r="11174" spans="7:7" x14ac:dyDescent="0.25">
      <c r="G11174" s="9"/>
    </row>
    <row r="11175" spans="7:7" x14ac:dyDescent="0.25">
      <c r="G11175" s="9"/>
    </row>
    <row r="11176" spans="7:7" x14ac:dyDescent="0.25">
      <c r="G11176" s="9"/>
    </row>
    <row r="11177" spans="7:7" x14ac:dyDescent="0.25">
      <c r="G11177" s="9"/>
    </row>
    <row r="11178" spans="7:7" x14ac:dyDescent="0.25">
      <c r="G11178" s="9"/>
    </row>
    <row r="11179" spans="7:7" x14ac:dyDescent="0.25">
      <c r="G11179" s="9"/>
    </row>
    <row r="11180" spans="7:7" x14ac:dyDescent="0.25">
      <c r="G11180" s="9"/>
    </row>
    <row r="11181" spans="7:7" x14ac:dyDescent="0.25">
      <c r="G11181" s="9"/>
    </row>
    <row r="11182" spans="7:7" x14ac:dyDescent="0.25">
      <c r="G11182" s="9"/>
    </row>
    <row r="11183" spans="7:7" x14ac:dyDescent="0.25">
      <c r="G11183" s="9"/>
    </row>
    <row r="11184" spans="7:7" x14ac:dyDescent="0.25">
      <c r="G11184" s="9"/>
    </row>
    <row r="11185" spans="7:7" x14ac:dyDescent="0.25">
      <c r="G11185" s="9"/>
    </row>
    <row r="11186" spans="7:7" x14ac:dyDescent="0.25">
      <c r="G11186" s="9"/>
    </row>
    <row r="11187" spans="7:7" x14ac:dyDescent="0.25">
      <c r="G11187" s="9"/>
    </row>
    <row r="11188" spans="7:7" x14ac:dyDescent="0.25">
      <c r="G11188" s="9"/>
    </row>
    <row r="11189" spans="7:7" x14ac:dyDescent="0.25">
      <c r="G11189" s="9"/>
    </row>
    <row r="11190" spans="7:7" x14ac:dyDescent="0.25">
      <c r="G11190" s="9"/>
    </row>
    <row r="11191" spans="7:7" x14ac:dyDescent="0.25">
      <c r="G11191" s="9"/>
    </row>
    <row r="11192" spans="7:7" x14ac:dyDescent="0.25">
      <c r="G11192" s="9"/>
    </row>
    <row r="11193" spans="7:7" x14ac:dyDescent="0.25">
      <c r="G11193" s="9"/>
    </row>
    <row r="11194" spans="7:7" x14ac:dyDescent="0.25">
      <c r="G11194" s="9"/>
    </row>
    <row r="11195" spans="7:7" x14ac:dyDescent="0.25">
      <c r="G11195" s="9"/>
    </row>
    <row r="11196" spans="7:7" x14ac:dyDescent="0.25">
      <c r="G11196" s="9"/>
    </row>
    <row r="11197" spans="7:7" x14ac:dyDescent="0.25">
      <c r="G11197" s="9"/>
    </row>
    <row r="11198" spans="7:7" x14ac:dyDescent="0.25">
      <c r="G11198" s="9"/>
    </row>
    <row r="11199" spans="7:7" x14ac:dyDescent="0.25">
      <c r="G11199" s="9"/>
    </row>
    <row r="11200" spans="7:7" x14ac:dyDescent="0.25">
      <c r="G11200" s="9"/>
    </row>
    <row r="11201" spans="7:7" x14ac:dyDescent="0.25">
      <c r="G11201" s="9"/>
    </row>
    <row r="11202" spans="7:7" x14ac:dyDescent="0.25">
      <c r="G11202" s="9"/>
    </row>
    <row r="11203" spans="7:7" x14ac:dyDescent="0.25">
      <c r="G11203" s="9"/>
    </row>
    <row r="11204" spans="7:7" x14ac:dyDescent="0.25">
      <c r="G11204" s="9"/>
    </row>
    <row r="11205" spans="7:7" x14ac:dyDescent="0.25">
      <c r="G11205" s="9"/>
    </row>
    <row r="11206" spans="7:7" x14ac:dyDescent="0.25">
      <c r="G11206" s="9"/>
    </row>
    <row r="11207" spans="7:7" x14ac:dyDescent="0.25">
      <c r="G11207" s="9"/>
    </row>
    <row r="11208" spans="7:7" x14ac:dyDescent="0.25">
      <c r="G11208" s="9"/>
    </row>
    <row r="11209" spans="7:7" x14ac:dyDescent="0.25">
      <c r="G11209" s="9"/>
    </row>
    <row r="11210" spans="7:7" x14ac:dyDescent="0.25">
      <c r="G11210" s="9"/>
    </row>
    <row r="11211" spans="7:7" x14ac:dyDescent="0.25">
      <c r="G11211" s="9"/>
    </row>
    <row r="11212" spans="7:7" x14ac:dyDescent="0.25">
      <c r="G11212" s="9"/>
    </row>
    <row r="11213" spans="7:7" x14ac:dyDescent="0.25">
      <c r="G11213" s="9"/>
    </row>
    <row r="11214" spans="7:7" x14ac:dyDescent="0.25">
      <c r="G11214" s="9"/>
    </row>
    <row r="11215" spans="7:7" x14ac:dyDescent="0.25">
      <c r="G11215" s="9"/>
    </row>
    <row r="11216" spans="7:7" x14ac:dyDescent="0.25">
      <c r="G11216" s="9"/>
    </row>
    <row r="11217" spans="7:7" x14ac:dyDescent="0.25">
      <c r="G11217" s="9"/>
    </row>
    <row r="11218" spans="7:7" x14ac:dyDescent="0.25">
      <c r="G11218" s="9"/>
    </row>
    <row r="11219" spans="7:7" x14ac:dyDescent="0.25">
      <c r="G11219" s="9"/>
    </row>
    <row r="11220" spans="7:7" x14ac:dyDescent="0.25">
      <c r="G11220" s="9"/>
    </row>
    <row r="11221" spans="7:7" x14ac:dyDescent="0.25">
      <c r="G11221" s="9"/>
    </row>
    <row r="11222" spans="7:7" x14ac:dyDescent="0.25">
      <c r="G11222" s="9"/>
    </row>
    <row r="11223" spans="7:7" x14ac:dyDescent="0.25">
      <c r="G11223" s="9"/>
    </row>
    <row r="11224" spans="7:7" x14ac:dyDescent="0.25">
      <c r="G11224" s="9"/>
    </row>
    <row r="11225" spans="7:7" x14ac:dyDescent="0.25">
      <c r="G11225" s="9"/>
    </row>
    <row r="11226" spans="7:7" x14ac:dyDescent="0.25">
      <c r="G11226" s="9"/>
    </row>
    <row r="11227" spans="7:7" x14ac:dyDescent="0.25">
      <c r="G11227" s="9"/>
    </row>
    <row r="11228" spans="7:7" x14ac:dyDescent="0.25">
      <c r="G11228" s="9"/>
    </row>
    <row r="11229" spans="7:7" x14ac:dyDescent="0.25">
      <c r="G11229" s="9"/>
    </row>
    <row r="11230" spans="7:7" x14ac:dyDescent="0.25">
      <c r="G11230" s="9"/>
    </row>
    <row r="11231" spans="7:7" x14ac:dyDescent="0.25">
      <c r="G11231" s="9"/>
    </row>
    <row r="11232" spans="7:7" x14ac:dyDescent="0.25">
      <c r="G11232" s="9"/>
    </row>
    <row r="11233" spans="7:7" x14ac:dyDescent="0.25">
      <c r="G11233" s="9"/>
    </row>
    <row r="11234" spans="7:7" x14ac:dyDescent="0.25">
      <c r="G11234" s="9"/>
    </row>
    <row r="11235" spans="7:7" x14ac:dyDescent="0.25">
      <c r="G11235" s="9"/>
    </row>
    <row r="11236" spans="7:7" x14ac:dyDescent="0.25">
      <c r="G11236" s="9"/>
    </row>
    <row r="11237" spans="7:7" x14ac:dyDescent="0.25">
      <c r="G11237" s="9"/>
    </row>
    <row r="11238" spans="7:7" x14ac:dyDescent="0.25">
      <c r="G11238" s="9"/>
    </row>
    <row r="11239" spans="7:7" x14ac:dyDescent="0.25">
      <c r="G11239" s="9"/>
    </row>
    <row r="11240" spans="7:7" x14ac:dyDescent="0.25">
      <c r="G11240" s="9"/>
    </row>
    <row r="11241" spans="7:7" x14ac:dyDescent="0.25">
      <c r="G11241" s="9"/>
    </row>
    <row r="11242" spans="7:7" x14ac:dyDescent="0.25">
      <c r="G11242" s="9"/>
    </row>
    <row r="11243" spans="7:7" x14ac:dyDescent="0.25">
      <c r="G11243" s="9"/>
    </row>
    <row r="11244" spans="7:7" x14ac:dyDescent="0.25">
      <c r="G11244" s="9"/>
    </row>
    <row r="11245" spans="7:7" x14ac:dyDescent="0.25">
      <c r="G11245" s="9"/>
    </row>
    <row r="11246" spans="7:7" x14ac:dyDescent="0.25">
      <c r="G11246" s="9"/>
    </row>
    <row r="11247" spans="7:7" x14ac:dyDescent="0.25">
      <c r="G11247" s="9"/>
    </row>
    <row r="11248" spans="7:7" x14ac:dyDescent="0.25">
      <c r="G11248" s="9"/>
    </row>
    <row r="11249" spans="7:7" x14ac:dyDescent="0.25">
      <c r="G11249" s="9"/>
    </row>
    <row r="11250" spans="7:7" x14ac:dyDescent="0.25">
      <c r="G11250" s="9"/>
    </row>
    <row r="11251" spans="7:7" x14ac:dyDescent="0.25">
      <c r="G11251" s="9"/>
    </row>
    <row r="11252" spans="7:7" x14ac:dyDescent="0.25">
      <c r="G11252" s="9"/>
    </row>
    <row r="11253" spans="7:7" x14ac:dyDescent="0.25">
      <c r="G11253" s="9"/>
    </row>
    <row r="11254" spans="7:7" x14ac:dyDescent="0.25">
      <c r="G11254" s="9"/>
    </row>
    <row r="11255" spans="7:7" x14ac:dyDescent="0.25">
      <c r="G11255" s="9"/>
    </row>
    <row r="11256" spans="7:7" x14ac:dyDescent="0.25">
      <c r="G11256" s="9"/>
    </row>
    <row r="11257" spans="7:7" x14ac:dyDescent="0.25">
      <c r="G11257" s="9"/>
    </row>
    <row r="11258" spans="7:7" x14ac:dyDescent="0.25">
      <c r="G11258" s="9"/>
    </row>
    <row r="11259" spans="7:7" x14ac:dyDescent="0.25">
      <c r="G11259" s="9"/>
    </row>
    <row r="11260" spans="7:7" x14ac:dyDescent="0.25">
      <c r="G11260" s="9"/>
    </row>
    <row r="11261" spans="7:7" x14ac:dyDescent="0.25">
      <c r="G11261" s="9"/>
    </row>
    <row r="11262" spans="7:7" x14ac:dyDescent="0.25">
      <c r="G11262" s="9"/>
    </row>
    <row r="11263" spans="7:7" x14ac:dyDescent="0.25">
      <c r="G11263" s="9"/>
    </row>
    <row r="11264" spans="7:7" x14ac:dyDescent="0.25">
      <c r="G11264" s="9"/>
    </row>
    <row r="11265" spans="7:7" x14ac:dyDescent="0.25">
      <c r="G11265" s="9"/>
    </row>
    <row r="11266" spans="7:7" x14ac:dyDescent="0.25">
      <c r="G11266" s="9"/>
    </row>
    <row r="11267" spans="7:7" x14ac:dyDescent="0.25">
      <c r="G11267" s="9"/>
    </row>
    <row r="11268" spans="7:7" x14ac:dyDescent="0.25">
      <c r="G11268" s="9"/>
    </row>
    <row r="11269" spans="7:7" x14ac:dyDescent="0.25">
      <c r="G11269" s="9"/>
    </row>
    <row r="11270" spans="7:7" x14ac:dyDescent="0.25">
      <c r="G11270" s="9"/>
    </row>
    <row r="11271" spans="7:7" x14ac:dyDescent="0.25">
      <c r="G11271" s="9"/>
    </row>
    <row r="11272" spans="7:7" x14ac:dyDescent="0.25">
      <c r="G11272" s="9"/>
    </row>
    <row r="11273" spans="7:7" x14ac:dyDescent="0.25">
      <c r="G11273" s="9"/>
    </row>
    <row r="11274" spans="7:7" x14ac:dyDescent="0.25">
      <c r="G11274" s="9"/>
    </row>
    <row r="11275" spans="7:7" x14ac:dyDescent="0.25">
      <c r="G11275" s="9"/>
    </row>
    <row r="11276" spans="7:7" x14ac:dyDescent="0.25">
      <c r="G11276" s="9"/>
    </row>
    <row r="11277" spans="7:7" x14ac:dyDescent="0.25">
      <c r="G11277" s="9"/>
    </row>
    <row r="11278" spans="7:7" x14ac:dyDescent="0.25">
      <c r="G11278" s="9"/>
    </row>
    <row r="11279" spans="7:7" x14ac:dyDescent="0.25">
      <c r="G11279" s="9"/>
    </row>
    <row r="11280" spans="7:7" x14ac:dyDescent="0.25">
      <c r="G11280" s="9"/>
    </row>
    <row r="11281" spans="7:7" x14ac:dyDescent="0.25">
      <c r="G11281" s="9"/>
    </row>
    <row r="11282" spans="7:7" x14ac:dyDescent="0.25">
      <c r="G11282" s="9"/>
    </row>
    <row r="11283" spans="7:7" x14ac:dyDescent="0.25">
      <c r="G11283" s="9"/>
    </row>
    <row r="11284" spans="7:7" x14ac:dyDescent="0.25">
      <c r="G11284" s="9"/>
    </row>
    <row r="11285" spans="7:7" x14ac:dyDescent="0.25">
      <c r="G11285" s="9"/>
    </row>
    <row r="11286" spans="7:7" x14ac:dyDescent="0.25">
      <c r="G11286" s="9"/>
    </row>
    <row r="11287" spans="7:7" x14ac:dyDescent="0.25">
      <c r="G11287" s="9"/>
    </row>
    <row r="11288" spans="7:7" x14ac:dyDescent="0.25">
      <c r="G11288" s="9"/>
    </row>
    <row r="11289" spans="7:7" x14ac:dyDescent="0.25">
      <c r="G11289" s="9"/>
    </row>
    <row r="11290" spans="7:7" x14ac:dyDescent="0.25">
      <c r="G11290" s="9"/>
    </row>
    <row r="11291" spans="7:7" x14ac:dyDescent="0.25">
      <c r="G11291" s="9"/>
    </row>
    <row r="11292" spans="7:7" x14ac:dyDescent="0.25">
      <c r="G11292" s="9"/>
    </row>
    <row r="11293" spans="7:7" x14ac:dyDescent="0.25">
      <c r="G11293" s="9"/>
    </row>
    <row r="11294" spans="7:7" x14ac:dyDescent="0.25">
      <c r="G11294" s="9"/>
    </row>
    <row r="11295" spans="7:7" x14ac:dyDescent="0.25">
      <c r="G11295" s="9"/>
    </row>
    <row r="11296" spans="7:7" x14ac:dyDescent="0.25">
      <c r="G11296" s="9"/>
    </row>
    <row r="11297" spans="7:7" x14ac:dyDescent="0.25">
      <c r="G11297" s="9"/>
    </row>
    <row r="11298" spans="7:7" x14ac:dyDescent="0.25">
      <c r="G11298" s="9"/>
    </row>
    <row r="11299" spans="7:7" x14ac:dyDescent="0.25">
      <c r="G11299" s="9"/>
    </row>
    <row r="11300" spans="7:7" x14ac:dyDescent="0.25">
      <c r="G11300" s="9"/>
    </row>
    <row r="11301" spans="7:7" x14ac:dyDescent="0.25">
      <c r="G11301" s="9"/>
    </row>
    <row r="11302" spans="7:7" x14ac:dyDescent="0.25">
      <c r="G11302" s="9"/>
    </row>
    <row r="11303" spans="7:7" x14ac:dyDescent="0.25">
      <c r="G11303" s="9"/>
    </row>
    <row r="11304" spans="7:7" x14ac:dyDescent="0.25">
      <c r="G11304" s="9"/>
    </row>
    <row r="11305" spans="7:7" x14ac:dyDescent="0.25">
      <c r="G11305" s="9"/>
    </row>
    <row r="11306" spans="7:7" x14ac:dyDescent="0.25">
      <c r="G11306" s="9"/>
    </row>
    <row r="11307" spans="7:7" x14ac:dyDescent="0.25">
      <c r="G11307" s="9"/>
    </row>
    <row r="11308" spans="7:7" x14ac:dyDescent="0.25">
      <c r="G11308" s="9"/>
    </row>
    <row r="11309" spans="7:7" x14ac:dyDescent="0.25">
      <c r="G11309" s="9"/>
    </row>
    <row r="11310" spans="7:7" x14ac:dyDescent="0.25">
      <c r="G11310" s="9"/>
    </row>
    <row r="11311" spans="7:7" x14ac:dyDescent="0.25">
      <c r="G11311" s="9"/>
    </row>
    <row r="11312" spans="7:7" x14ac:dyDescent="0.25">
      <c r="G11312" s="9"/>
    </row>
    <row r="11313" spans="7:7" x14ac:dyDescent="0.25">
      <c r="G11313" s="9"/>
    </row>
    <row r="11314" spans="7:7" x14ac:dyDescent="0.25">
      <c r="G11314" s="9"/>
    </row>
    <row r="11315" spans="7:7" x14ac:dyDescent="0.25">
      <c r="G11315" s="9"/>
    </row>
    <row r="11316" spans="7:7" x14ac:dyDescent="0.25">
      <c r="G11316" s="9"/>
    </row>
    <row r="11317" spans="7:7" x14ac:dyDescent="0.25">
      <c r="G11317" s="9"/>
    </row>
    <row r="11318" spans="7:7" x14ac:dyDescent="0.25">
      <c r="G11318" s="9"/>
    </row>
    <row r="11319" spans="7:7" x14ac:dyDescent="0.25">
      <c r="G11319" s="9"/>
    </row>
    <row r="11320" spans="7:7" x14ac:dyDescent="0.25">
      <c r="G11320" s="9"/>
    </row>
    <row r="11321" spans="7:7" x14ac:dyDescent="0.25">
      <c r="G11321" s="9"/>
    </row>
    <row r="11322" spans="7:7" x14ac:dyDescent="0.25">
      <c r="G11322" s="9"/>
    </row>
    <row r="11323" spans="7:7" x14ac:dyDescent="0.25">
      <c r="G11323" s="9"/>
    </row>
    <row r="11324" spans="7:7" x14ac:dyDescent="0.25">
      <c r="G11324" s="9"/>
    </row>
    <row r="11325" spans="7:7" x14ac:dyDescent="0.25">
      <c r="G11325" s="9"/>
    </row>
    <row r="11326" spans="7:7" x14ac:dyDescent="0.25">
      <c r="G11326" s="9"/>
    </row>
    <row r="11327" spans="7:7" x14ac:dyDescent="0.25">
      <c r="G11327" s="9"/>
    </row>
    <row r="11328" spans="7:7" x14ac:dyDescent="0.25">
      <c r="G11328" s="9"/>
    </row>
    <row r="11329" spans="7:7" x14ac:dyDescent="0.25">
      <c r="G11329" s="9"/>
    </row>
    <row r="11330" spans="7:7" x14ac:dyDescent="0.25">
      <c r="G11330" s="9"/>
    </row>
    <row r="11331" spans="7:7" x14ac:dyDescent="0.25">
      <c r="G11331" s="9"/>
    </row>
    <row r="11332" spans="7:7" x14ac:dyDescent="0.25">
      <c r="G11332" s="9"/>
    </row>
    <row r="11333" spans="7:7" x14ac:dyDescent="0.25">
      <c r="G11333" s="9"/>
    </row>
    <row r="11334" spans="7:7" x14ac:dyDescent="0.25">
      <c r="G11334" s="9"/>
    </row>
    <row r="11335" spans="7:7" x14ac:dyDescent="0.25">
      <c r="G11335" s="9"/>
    </row>
    <row r="11336" spans="7:7" x14ac:dyDescent="0.25">
      <c r="G11336" s="9"/>
    </row>
    <row r="11337" spans="7:7" x14ac:dyDescent="0.25">
      <c r="G11337" s="9"/>
    </row>
    <row r="11338" spans="7:7" x14ac:dyDescent="0.25">
      <c r="G11338" s="9"/>
    </row>
    <row r="11339" spans="7:7" x14ac:dyDescent="0.25">
      <c r="G11339" s="9"/>
    </row>
    <row r="11340" spans="7:7" x14ac:dyDescent="0.25">
      <c r="G11340" s="9"/>
    </row>
    <row r="11341" spans="7:7" x14ac:dyDescent="0.25">
      <c r="G11341" s="9"/>
    </row>
    <row r="11342" spans="7:7" x14ac:dyDescent="0.25">
      <c r="G11342" s="9"/>
    </row>
    <row r="11343" spans="7:7" x14ac:dyDescent="0.25">
      <c r="G11343" s="9"/>
    </row>
    <row r="11344" spans="7:7" x14ac:dyDescent="0.25">
      <c r="G11344" s="9"/>
    </row>
    <row r="11345" spans="7:7" x14ac:dyDescent="0.25">
      <c r="G11345" s="9"/>
    </row>
    <row r="11346" spans="7:7" x14ac:dyDescent="0.25">
      <c r="G11346" s="9"/>
    </row>
    <row r="11347" spans="7:7" x14ac:dyDescent="0.25">
      <c r="G11347" s="9"/>
    </row>
    <row r="11348" spans="7:7" x14ac:dyDescent="0.25">
      <c r="G11348" s="9"/>
    </row>
    <row r="11349" spans="7:7" x14ac:dyDescent="0.25">
      <c r="G11349" s="9"/>
    </row>
    <row r="11350" spans="7:7" x14ac:dyDescent="0.25">
      <c r="G11350" s="9"/>
    </row>
    <row r="11351" spans="7:7" x14ac:dyDescent="0.25">
      <c r="G11351" s="9"/>
    </row>
    <row r="11352" spans="7:7" x14ac:dyDescent="0.25">
      <c r="G11352" s="9"/>
    </row>
    <row r="11353" spans="7:7" x14ac:dyDescent="0.25">
      <c r="G11353" s="9"/>
    </row>
    <row r="11354" spans="7:7" x14ac:dyDescent="0.25">
      <c r="G11354" s="9"/>
    </row>
    <row r="11355" spans="7:7" x14ac:dyDescent="0.25">
      <c r="G11355" s="9"/>
    </row>
    <row r="11356" spans="7:7" x14ac:dyDescent="0.25">
      <c r="G11356" s="9"/>
    </row>
    <row r="11357" spans="7:7" x14ac:dyDescent="0.25">
      <c r="G11357" s="9"/>
    </row>
    <row r="11358" spans="7:7" x14ac:dyDescent="0.25">
      <c r="G11358" s="9"/>
    </row>
    <row r="11359" spans="7:7" x14ac:dyDescent="0.25">
      <c r="G11359" s="9"/>
    </row>
    <row r="11360" spans="7:7" x14ac:dyDescent="0.25">
      <c r="G11360" s="9"/>
    </row>
    <row r="11361" spans="7:7" x14ac:dyDescent="0.25">
      <c r="G11361" s="9"/>
    </row>
    <row r="11362" spans="7:7" x14ac:dyDescent="0.25">
      <c r="G11362" s="9"/>
    </row>
    <row r="11363" spans="7:7" x14ac:dyDescent="0.25">
      <c r="G11363" s="9"/>
    </row>
    <row r="11364" spans="7:7" x14ac:dyDescent="0.25">
      <c r="G11364" s="9"/>
    </row>
    <row r="11365" spans="7:7" x14ac:dyDescent="0.25">
      <c r="G11365" s="9"/>
    </row>
    <row r="11366" spans="7:7" x14ac:dyDescent="0.25">
      <c r="G11366" s="9"/>
    </row>
    <row r="11367" spans="7:7" x14ac:dyDescent="0.25">
      <c r="G11367" s="9"/>
    </row>
    <row r="11368" spans="7:7" x14ac:dyDescent="0.25">
      <c r="G11368" s="9"/>
    </row>
    <row r="11369" spans="7:7" x14ac:dyDescent="0.25">
      <c r="G11369" s="9"/>
    </row>
    <row r="11370" spans="7:7" x14ac:dyDescent="0.25">
      <c r="G11370" s="9"/>
    </row>
    <row r="11371" spans="7:7" x14ac:dyDescent="0.25">
      <c r="G11371" s="9"/>
    </row>
    <row r="11372" spans="7:7" x14ac:dyDescent="0.25">
      <c r="G11372" s="9"/>
    </row>
    <row r="11373" spans="7:7" x14ac:dyDescent="0.25">
      <c r="G11373" s="9"/>
    </row>
    <row r="11374" spans="7:7" x14ac:dyDescent="0.25">
      <c r="G11374" s="9"/>
    </row>
    <row r="11375" spans="7:7" x14ac:dyDescent="0.25">
      <c r="G11375" s="9"/>
    </row>
    <row r="11376" spans="7:7" x14ac:dyDescent="0.25">
      <c r="G11376" s="9"/>
    </row>
    <row r="11377" spans="7:7" x14ac:dyDescent="0.25">
      <c r="G11377" s="9"/>
    </row>
    <row r="11378" spans="7:7" x14ac:dyDescent="0.25">
      <c r="G11378" s="9"/>
    </row>
    <row r="11379" spans="7:7" x14ac:dyDescent="0.25">
      <c r="G11379" s="9"/>
    </row>
    <row r="11380" spans="7:7" x14ac:dyDescent="0.25">
      <c r="G11380" s="9"/>
    </row>
    <row r="11381" spans="7:7" x14ac:dyDescent="0.25">
      <c r="G11381" s="9"/>
    </row>
    <row r="11382" spans="7:7" x14ac:dyDescent="0.25">
      <c r="G11382" s="9"/>
    </row>
    <row r="11383" spans="7:7" x14ac:dyDescent="0.25">
      <c r="G11383" s="9"/>
    </row>
    <row r="11384" spans="7:7" x14ac:dyDescent="0.25">
      <c r="G11384" s="9"/>
    </row>
    <row r="11385" spans="7:7" x14ac:dyDescent="0.25">
      <c r="G11385" s="9"/>
    </row>
    <row r="11386" spans="7:7" x14ac:dyDescent="0.25">
      <c r="G11386" s="9"/>
    </row>
    <row r="11387" spans="7:7" x14ac:dyDescent="0.25">
      <c r="G11387" s="9"/>
    </row>
    <row r="11388" spans="7:7" x14ac:dyDescent="0.25">
      <c r="G11388" s="9"/>
    </row>
    <row r="11389" spans="7:7" x14ac:dyDescent="0.25">
      <c r="G11389" s="9"/>
    </row>
    <row r="11390" spans="7:7" x14ac:dyDescent="0.25">
      <c r="G11390" s="9"/>
    </row>
    <row r="11391" spans="7:7" x14ac:dyDescent="0.25">
      <c r="G11391" s="9"/>
    </row>
    <row r="11392" spans="7:7" x14ac:dyDescent="0.25">
      <c r="G11392" s="9"/>
    </row>
    <row r="11393" spans="7:7" x14ac:dyDescent="0.25">
      <c r="G11393" s="9"/>
    </row>
    <row r="11394" spans="7:7" x14ac:dyDescent="0.25">
      <c r="G11394" s="9"/>
    </row>
    <row r="11395" spans="7:7" x14ac:dyDescent="0.25">
      <c r="G11395" s="9"/>
    </row>
    <row r="11396" spans="7:7" x14ac:dyDescent="0.25">
      <c r="G11396" s="9"/>
    </row>
    <row r="11397" spans="7:7" x14ac:dyDescent="0.25">
      <c r="G11397" s="9"/>
    </row>
    <row r="11398" spans="7:7" x14ac:dyDescent="0.25">
      <c r="G11398" s="9"/>
    </row>
    <row r="11399" spans="7:7" x14ac:dyDescent="0.25">
      <c r="G11399" s="9"/>
    </row>
    <row r="11400" spans="7:7" x14ac:dyDescent="0.25">
      <c r="G11400" s="9"/>
    </row>
    <row r="11401" spans="7:7" x14ac:dyDescent="0.25">
      <c r="G11401" s="9"/>
    </row>
    <row r="11402" spans="7:7" x14ac:dyDescent="0.25">
      <c r="G11402" s="9"/>
    </row>
    <row r="11403" spans="7:7" x14ac:dyDescent="0.25">
      <c r="G11403" s="9"/>
    </row>
    <row r="11404" spans="7:7" x14ac:dyDescent="0.25">
      <c r="G11404" s="9"/>
    </row>
    <row r="11405" spans="7:7" x14ac:dyDescent="0.25">
      <c r="G11405" s="9"/>
    </row>
    <row r="11406" spans="7:7" x14ac:dyDescent="0.25">
      <c r="G11406" s="9"/>
    </row>
    <row r="11407" spans="7:7" x14ac:dyDescent="0.25">
      <c r="G11407" s="9"/>
    </row>
    <row r="11408" spans="7:7" x14ac:dyDescent="0.25">
      <c r="G11408" s="9"/>
    </row>
    <row r="11409" spans="7:7" x14ac:dyDescent="0.25">
      <c r="G11409" s="9"/>
    </row>
    <row r="11410" spans="7:7" x14ac:dyDescent="0.25">
      <c r="G11410" s="9"/>
    </row>
    <row r="11411" spans="7:7" x14ac:dyDescent="0.25">
      <c r="G11411" s="9"/>
    </row>
    <row r="11412" spans="7:7" x14ac:dyDescent="0.25">
      <c r="G11412" s="9"/>
    </row>
    <row r="11413" spans="7:7" x14ac:dyDescent="0.25">
      <c r="G11413" s="9"/>
    </row>
    <row r="11414" spans="7:7" x14ac:dyDescent="0.25">
      <c r="G11414" s="9"/>
    </row>
    <row r="11415" spans="7:7" x14ac:dyDescent="0.25">
      <c r="G11415" s="9"/>
    </row>
    <row r="11416" spans="7:7" x14ac:dyDescent="0.25">
      <c r="G11416" s="9"/>
    </row>
    <row r="11417" spans="7:7" x14ac:dyDescent="0.25">
      <c r="G11417" s="9"/>
    </row>
    <row r="11418" spans="7:7" x14ac:dyDescent="0.25">
      <c r="G11418" s="9"/>
    </row>
    <row r="11419" spans="7:7" x14ac:dyDescent="0.25">
      <c r="G11419" s="9"/>
    </row>
    <row r="11420" spans="7:7" x14ac:dyDescent="0.25">
      <c r="G11420" s="9"/>
    </row>
    <row r="11421" spans="7:7" x14ac:dyDescent="0.25">
      <c r="G11421" s="9"/>
    </row>
    <row r="11422" spans="7:7" x14ac:dyDescent="0.25">
      <c r="G11422" s="9"/>
    </row>
    <row r="11423" spans="7:7" x14ac:dyDescent="0.25">
      <c r="G11423" s="9"/>
    </row>
    <row r="11424" spans="7:7" x14ac:dyDescent="0.25">
      <c r="G11424" s="9"/>
    </row>
    <row r="11425" spans="7:7" x14ac:dyDescent="0.25">
      <c r="G11425" s="9"/>
    </row>
    <row r="11426" spans="7:7" x14ac:dyDescent="0.25">
      <c r="G11426" s="9"/>
    </row>
    <row r="11427" spans="7:7" x14ac:dyDescent="0.25">
      <c r="G11427" s="9"/>
    </row>
    <row r="11428" spans="7:7" x14ac:dyDescent="0.25">
      <c r="G11428" s="9"/>
    </row>
    <row r="11429" spans="7:7" x14ac:dyDescent="0.25">
      <c r="G11429" s="9"/>
    </row>
    <row r="11430" spans="7:7" x14ac:dyDescent="0.25">
      <c r="G11430" s="9"/>
    </row>
    <row r="11431" spans="7:7" x14ac:dyDescent="0.25">
      <c r="G11431" s="9"/>
    </row>
    <row r="11432" spans="7:7" x14ac:dyDescent="0.25">
      <c r="G11432" s="9"/>
    </row>
    <row r="11433" spans="7:7" x14ac:dyDescent="0.25">
      <c r="G11433" s="9"/>
    </row>
    <row r="11434" spans="7:7" x14ac:dyDescent="0.25">
      <c r="G11434" s="9"/>
    </row>
    <row r="11435" spans="7:7" x14ac:dyDescent="0.25">
      <c r="G11435" s="9"/>
    </row>
    <row r="11436" spans="7:7" x14ac:dyDescent="0.25">
      <c r="G11436" s="9"/>
    </row>
    <row r="11437" spans="7:7" x14ac:dyDescent="0.25">
      <c r="G11437" s="9"/>
    </row>
    <row r="11438" spans="7:7" x14ac:dyDescent="0.25">
      <c r="G11438" s="9"/>
    </row>
    <row r="11439" spans="7:7" x14ac:dyDescent="0.25">
      <c r="G11439" s="9"/>
    </row>
    <row r="11440" spans="7:7" x14ac:dyDescent="0.25">
      <c r="G11440" s="9"/>
    </row>
    <row r="11441" spans="7:7" x14ac:dyDescent="0.25">
      <c r="G11441" s="9"/>
    </row>
    <row r="11442" spans="7:7" x14ac:dyDescent="0.25">
      <c r="G11442" s="9"/>
    </row>
    <row r="11443" spans="7:7" x14ac:dyDescent="0.25">
      <c r="G11443" s="9"/>
    </row>
    <row r="11444" spans="7:7" x14ac:dyDescent="0.25">
      <c r="G11444" s="9"/>
    </row>
    <row r="11445" spans="7:7" x14ac:dyDescent="0.25">
      <c r="G11445" s="9"/>
    </row>
    <row r="11446" spans="7:7" x14ac:dyDescent="0.25">
      <c r="G11446" s="9"/>
    </row>
    <row r="11447" spans="7:7" x14ac:dyDescent="0.25">
      <c r="G11447" s="9"/>
    </row>
    <row r="11448" spans="7:7" x14ac:dyDescent="0.25">
      <c r="G11448" s="9"/>
    </row>
    <row r="11449" spans="7:7" x14ac:dyDescent="0.25">
      <c r="G11449" s="9"/>
    </row>
    <row r="11450" spans="7:7" x14ac:dyDescent="0.25">
      <c r="G11450" s="9"/>
    </row>
    <row r="11451" spans="7:7" x14ac:dyDescent="0.25">
      <c r="G11451" s="9"/>
    </row>
    <row r="11452" spans="7:7" x14ac:dyDescent="0.25">
      <c r="G11452" s="9"/>
    </row>
    <row r="11453" spans="7:7" x14ac:dyDescent="0.25">
      <c r="G11453" s="9"/>
    </row>
    <row r="11454" spans="7:7" x14ac:dyDescent="0.25">
      <c r="G11454" s="9"/>
    </row>
    <row r="11455" spans="7:7" x14ac:dyDescent="0.25">
      <c r="G11455" s="9"/>
    </row>
    <row r="11456" spans="7:7" x14ac:dyDescent="0.25">
      <c r="G11456" s="9"/>
    </row>
    <row r="11457" spans="7:7" x14ac:dyDescent="0.25">
      <c r="G11457" s="9"/>
    </row>
    <row r="11458" spans="7:7" x14ac:dyDescent="0.25">
      <c r="G11458" s="9"/>
    </row>
    <row r="11459" spans="7:7" x14ac:dyDescent="0.25">
      <c r="G11459" s="9"/>
    </row>
    <row r="11460" spans="7:7" x14ac:dyDescent="0.25">
      <c r="G11460" s="9"/>
    </row>
    <row r="11461" spans="7:7" x14ac:dyDescent="0.25">
      <c r="G11461" s="9"/>
    </row>
    <row r="11462" spans="7:7" x14ac:dyDescent="0.25">
      <c r="G11462" s="9"/>
    </row>
    <row r="11463" spans="7:7" x14ac:dyDescent="0.25">
      <c r="G11463" s="9"/>
    </row>
    <row r="11464" spans="7:7" x14ac:dyDescent="0.25">
      <c r="G11464" s="9"/>
    </row>
    <row r="11465" spans="7:7" x14ac:dyDescent="0.25">
      <c r="G11465" s="9"/>
    </row>
    <row r="11466" spans="7:7" x14ac:dyDescent="0.25">
      <c r="G11466" s="9"/>
    </row>
    <row r="11467" spans="7:7" x14ac:dyDescent="0.25">
      <c r="G11467" s="9"/>
    </row>
    <row r="11468" spans="7:7" x14ac:dyDescent="0.25">
      <c r="G11468" s="9"/>
    </row>
    <row r="11469" spans="7:7" x14ac:dyDescent="0.25">
      <c r="G11469" s="9"/>
    </row>
    <row r="11470" spans="7:7" x14ac:dyDescent="0.25">
      <c r="G11470" s="9"/>
    </row>
    <row r="11471" spans="7:7" x14ac:dyDescent="0.25">
      <c r="G11471" s="9"/>
    </row>
    <row r="11472" spans="7:7" x14ac:dyDescent="0.25">
      <c r="G11472" s="9"/>
    </row>
    <row r="11473" spans="7:7" x14ac:dyDescent="0.25">
      <c r="G11473" s="9"/>
    </row>
    <row r="11474" spans="7:7" x14ac:dyDescent="0.25">
      <c r="G11474" s="9"/>
    </row>
    <row r="11475" spans="7:7" x14ac:dyDescent="0.25">
      <c r="G11475" s="9"/>
    </row>
    <row r="11476" spans="7:7" x14ac:dyDescent="0.25">
      <c r="G11476" s="9"/>
    </row>
    <row r="11477" spans="7:7" x14ac:dyDescent="0.25">
      <c r="G11477" s="9"/>
    </row>
    <row r="11478" spans="7:7" x14ac:dyDescent="0.25">
      <c r="G11478" s="9"/>
    </row>
    <row r="11479" spans="7:7" x14ac:dyDescent="0.25">
      <c r="G11479" s="9"/>
    </row>
    <row r="11480" spans="7:7" x14ac:dyDescent="0.25">
      <c r="G11480" s="9"/>
    </row>
    <row r="11481" spans="7:7" x14ac:dyDescent="0.25">
      <c r="G11481" s="9"/>
    </row>
    <row r="11482" spans="7:7" x14ac:dyDescent="0.25">
      <c r="G11482" s="9"/>
    </row>
    <row r="11483" spans="7:7" x14ac:dyDescent="0.25">
      <c r="G11483" s="9"/>
    </row>
    <row r="11484" spans="7:7" x14ac:dyDescent="0.25">
      <c r="G11484" s="9"/>
    </row>
    <row r="11485" spans="7:7" x14ac:dyDescent="0.25">
      <c r="G11485" s="9"/>
    </row>
    <row r="11486" spans="7:7" x14ac:dyDescent="0.25">
      <c r="G11486" s="9"/>
    </row>
    <row r="11487" spans="7:7" x14ac:dyDescent="0.25">
      <c r="G11487" s="9"/>
    </row>
    <row r="11488" spans="7:7" x14ac:dyDescent="0.25">
      <c r="G11488" s="9"/>
    </row>
    <row r="11489" spans="7:7" x14ac:dyDescent="0.25">
      <c r="G11489" s="9"/>
    </row>
    <row r="11490" spans="7:7" x14ac:dyDescent="0.25">
      <c r="G11490" s="9"/>
    </row>
    <row r="11491" spans="7:7" x14ac:dyDescent="0.25">
      <c r="G11491" s="9"/>
    </row>
    <row r="11492" spans="7:7" x14ac:dyDescent="0.25">
      <c r="G11492" s="9"/>
    </row>
    <row r="11493" spans="7:7" x14ac:dyDescent="0.25">
      <c r="G11493" s="9"/>
    </row>
    <row r="11494" spans="7:7" x14ac:dyDescent="0.25">
      <c r="G11494" s="9"/>
    </row>
    <row r="11495" spans="7:7" x14ac:dyDescent="0.25">
      <c r="G11495" s="9"/>
    </row>
    <row r="11496" spans="7:7" x14ac:dyDescent="0.25">
      <c r="G11496" s="9"/>
    </row>
    <row r="11497" spans="7:7" x14ac:dyDescent="0.25">
      <c r="G11497" s="9"/>
    </row>
    <row r="11498" spans="7:7" x14ac:dyDescent="0.25">
      <c r="G11498" s="9"/>
    </row>
    <row r="11499" spans="7:7" x14ac:dyDescent="0.25">
      <c r="G11499" s="9"/>
    </row>
    <row r="11500" spans="7:7" x14ac:dyDescent="0.25">
      <c r="G11500" s="9"/>
    </row>
    <row r="11501" spans="7:7" x14ac:dyDescent="0.25">
      <c r="G11501" s="9"/>
    </row>
    <row r="11502" spans="7:7" x14ac:dyDescent="0.25">
      <c r="G11502" s="9"/>
    </row>
    <row r="11503" spans="7:7" x14ac:dyDescent="0.25">
      <c r="G11503" s="9"/>
    </row>
    <row r="11504" spans="7:7" x14ac:dyDescent="0.25">
      <c r="G11504" s="9"/>
    </row>
    <row r="11505" spans="7:7" x14ac:dyDescent="0.25">
      <c r="G11505" s="9"/>
    </row>
    <row r="11506" spans="7:7" x14ac:dyDescent="0.25">
      <c r="G11506" s="9"/>
    </row>
    <row r="11507" spans="7:7" x14ac:dyDescent="0.25">
      <c r="G11507" s="9"/>
    </row>
    <row r="11508" spans="7:7" x14ac:dyDescent="0.25">
      <c r="G11508" s="9"/>
    </row>
    <row r="11509" spans="7:7" x14ac:dyDescent="0.25">
      <c r="G11509" s="9"/>
    </row>
    <row r="11510" spans="7:7" x14ac:dyDescent="0.25">
      <c r="G11510" s="9"/>
    </row>
    <row r="11511" spans="7:7" x14ac:dyDescent="0.25">
      <c r="G11511" s="9"/>
    </row>
    <row r="11512" spans="7:7" x14ac:dyDescent="0.25">
      <c r="G11512" s="9"/>
    </row>
    <row r="11513" spans="7:7" x14ac:dyDescent="0.25">
      <c r="G11513" s="9"/>
    </row>
    <row r="11514" spans="7:7" x14ac:dyDescent="0.25">
      <c r="G11514" s="9"/>
    </row>
    <row r="11515" spans="7:7" x14ac:dyDescent="0.25">
      <c r="G11515" s="9"/>
    </row>
    <row r="11516" spans="7:7" x14ac:dyDescent="0.25">
      <c r="G11516" s="9"/>
    </row>
    <row r="11517" spans="7:7" x14ac:dyDescent="0.25">
      <c r="G11517" s="9"/>
    </row>
    <row r="11518" spans="7:7" x14ac:dyDescent="0.25">
      <c r="G11518" s="9"/>
    </row>
    <row r="11519" spans="7:7" x14ac:dyDescent="0.25">
      <c r="G11519" s="9"/>
    </row>
    <row r="11520" spans="7:7" x14ac:dyDescent="0.25">
      <c r="G11520" s="9"/>
    </row>
    <row r="11521" spans="7:7" x14ac:dyDescent="0.25">
      <c r="G11521" s="9"/>
    </row>
    <row r="11522" spans="7:7" x14ac:dyDescent="0.25">
      <c r="G11522" s="9"/>
    </row>
    <row r="11523" spans="7:7" x14ac:dyDescent="0.25">
      <c r="G11523" s="9"/>
    </row>
    <row r="11524" spans="7:7" x14ac:dyDescent="0.25">
      <c r="G11524" s="9"/>
    </row>
    <row r="11525" spans="7:7" x14ac:dyDescent="0.25">
      <c r="G11525" s="9"/>
    </row>
    <row r="11526" spans="7:7" x14ac:dyDescent="0.25">
      <c r="G11526" s="9"/>
    </row>
    <row r="11527" spans="7:7" x14ac:dyDescent="0.25">
      <c r="G11527" s="9"/>
    </row>
    <row r="11528" spans="7:7" x14ac:dyDescent="0.25">
      <c r="G11528" s="9"/>
    </row>
    <row r="11529" spans="7:7" x14ac:dyDescent="0.25">
      <c r="G11529" s="9"/>
    </row>
    <row r="11530" spans="7:7" x14ac:dyDescent="0.25">
      <c r="G11530" s="9"/>
    </row>
    <row r="11531" spans="7:7" x14ac:dyDescent="0.25">
      <c r="G11531" s="9"/>
    </row>
    <row r="11532" spans="7:7" x14ac:dyDescent="0.25">
      <c r="G11532" s="9"/>
    </row>
    <row r="11533" spans="7:7" x14ac:dyDescent="0.25">
      <c r="G11533" s="9"/>
    </row>
    <row r="11534" spans="7:7" x14ac:dyDescent="0.25">
      <c r="G11534" s="9"/>
    </row>
    <row r="11535" spans="7:7" x14ac:dyDescent="0.25">
      <c r="G11535" s="9"/>
    </row>
    <row r="11536" spans="7:7" x14ac:dyDescent="0.25">
      <c r="G11536" s="9"/>
    </row>
    <row r="11537" spans="7:7" x14ac:dyDescent="0.25">
      <c r="G11537" s="9"/>
    </row>
    <row r="11538" spans="7:7" x14ac:dyDescent="0.25">
      <c r="G11538" s="9"/>
    </row>
    <row r="11539" spans="7:7" x14ac:dyDescent="0.25">
      <c r="G11539" s="9"/>
    </row>
    <row r="11540" spans="7:7" x14ac:dyDescent="0.25">
      <c r="G11540" s="9"/>
    </row>
    <row r="11541" spans="7:7" x14ac:dyDescent="0.25">
      <c r="G11541" s="9"/>
    </row>
    <row r="11542" spans="7:7" x14ac:dyDescent="0.25">
      <c r="G11542" s="9"/>
    </row>
    <row r="11543" spans="7:7" x14ac:dyDescent="0.25">
      <c r="G11543" s="9"/>
    </row>
    <row r="11544" spans="7:7" x14ac:dyDescent="0.25">
      <c r="G11544" s="9"/>
    </row>
    <row r="11545" spans="7:7" x14ac:dyDescent="0.25">
      <c r="G11545" s="9"/>
    </row>
    <row r="11546" spans="7:7" x14ac:dyDescent="0.25">
      <c r="G11546" s="9"/>
    </row>
    <row r="11547" spans="7:7" x14ac:dyDescent="0.25">
      <c r="G11547" s="9"/>
    </row>
    <row r="11548" spans="7:7" x14ac:dyDescent="0.25">
      <c r="G11548" s="9"/>
    </row>
    <row r="11549" spans="7:7" x14ac:dyDescent="0.25">
      <c r="G11549" s="9"/>
    </row>
    <row r="11550" spans="7:7" x14ac:dyDescent="0.25">
      <c r="G11550" s="9"/>
    </row>
    <row r="11551" spans="7:7" x14ac:dyDescent="0.25">
      <c r="G11551" s="9"/>
    </row>
    <row r="11552" spans="7:7" x14ac:dyDescent="0.25">
      <c r="G11552" s="9"/>
    </row>
    <row r="11553" spans="7:7" x14ac:dyDescent="0.25">
      <c r="G11553" s="9"/>
    </row>
    <row r="11554" spans="7:7" x14ac:dyDescent="0.25">
      <c r="G11554" s="9"/>
    </row>
    <row r="11555" spans="7:7" x14ac:dyDescent="0.25">
      <c r="G11555" s="9"/>
    </row>
    <row r="11556" spans="7:7" x14ac:dyDescent="0.25">
      <c r="G11556" s="9"/>
    </row>
    <row r="11557" spans="7:7" x14ac:dyDescent="0.25">
      <c r="G11557" s="9"/>
    </row>
    <row r="11558" spans="7:7" x14ac:dyDescent="0.25">
      <c r="G11558" s="9"/>
    </row>
    <row r="11559" spans="7:7" x14ac:dyDescent="0.25">
      <c r="G11559" s="9"/>
    </row>
    <row r="11560" spans="7:7" x14ac:dyDescent="0.25">
      <c r="G11560" s="9"/>
    </row>
    <row r="11561" spans="7:7" x14ac:dyDescent="0.25">
      <c r="G11561" s="9"/>
    </row>
    <row r="11562" spans="7:7" x14ac:dyDescent="0.25">
      <c r="G11562" s="9"/>
    </row>
    <row r="11563" spans="7:7" x14ac:dyDescent="0.25">
      <c r="G11563" s="9"/>
    </row>
    <row r="11564" spans="7:7" x14ac:dyDescent="0.25">
      <c r="G11564" s="9"/>
    </row>
    <row r="11565" spans="7:7" x14ac:dyDescent="0.25">
      <c r="G11565" s="9"/>
    </row>
    <row r="11566" spans="7:7" x14ac:dyDescent="0.25">
      <c r="G11566" s="9"/>
    </row>
    <row r="11567" spans="7:7" x14ac:dyDescent="0.25">
      <c r="G11567" s="9"/>
    </row>
    <row r="11568" spans="7:7" x14ac:dyDescent="0.25">
      <c r="G11568" s="9"/>
    </row>
    <row r="11569" spans="7:7" x14ac:dyDescent="0.25">
      <c r="G11569" s="9"/>
    </row>
    <row r="11570" spans="7:7" x14ac:dyDescent="0.25">
      <c r="G11570" s="9"/>
    </row>
    <row r="11571" spans="7:7" x14ac:dyDescent="0.25">
      <c r="G11571" s="9"/>
    </row>
    <row r="11572" spans="7:7" x14ac:dyDescent="0.25">
      <c r="G11572" s="9"/>
    </row>
    <row r="11573" spans="7:7" x14ac:dyDescent="0.25">
      <c r="G11573" s="9"/>
    </row>
    <row r="11574" spans="7:7" x14ac:dyDescent="0.25">
      <c r="G11574" s="9"/>
    </row>
    <row r="11575" spans="7:7" x14ac:dyDescent="0.25">
      <c r="G11575" s="9"/>
    </row>
    <row r="11576" spans="7:7" x14ac:dyDescent="0.25">
      <c r="G11576" s="9"/>
    </row>
    <row r="11577" spans="7:7" x14ac:dyDescent="0.25">
      <c r="G11577" s="9"/>
    </row>
    <row r="11578" spans="7:7" x14ac:dyDescent="0.25">
      <c r="G11578" s="9"/>
    </row>
    <row r="11579" spans="7:7" x14ac:dyDescent="0.25">
      <c r="G11579" s="9"/>
    </row>
    <row r="11580" spans="7:7" x14ac:dyDescent="0.25">
      <c r="G11580" s="9"/>
    </row>
    <row r="11581" spans="7:7" x14ac:dyDescent="0.25">
      <c r="G11581" s="9"/>
    </row>
    <row r="11582" spans="7:7" x14ac:dyDescent="0.25">
      <c r="G11582" s="9"/>
    </row>
    <row r="11583" spans="7:7" x14ac:dyDescent="0.25">
      <c r="G11583" s="9"/>
    </row>
    <row r="11584" spans="7:7" x14ac:dyDescent="0.25">
      <c r="G11584" s="9"/>
    </row>
    <row r="11585" spans="7:7" x14ac:dyDescent="0.25">
      <c r="G11585" s="9"/>
    </row>
    <row r="11586" spans="7:7" x14ac:dyDescent="0.25">
      <c r="G11586" s="9"/>
    </row>
    <row r="11587" spans="7:7" x14ac:dyDescent="0.25">
      <c r="G11587" s="9"/>
    </row>
    <row r="11588" spans="7:7" x14ac:dyDescent="0.25">
      <c r="G11588" s="9"/>
    </row>
    <row r="11589" spans="7:7" x14ac:dyDescent="0.25">
      <c r="G11589" s="9"/>
    </row>
    <row r="11590" spans="7:7" x14ac:dyDescent="0.25">
      <c r="G11590" s="9"/>
    </row>
    <row r="11591" spans="7:7" x14ac:dyDescent="0.25">
      <c r="G11591" s="9"/>
    </row>
    <row r="11592" spans="7:7" x14ac:dyDescent="0.25">
      <c r="G11592" s="9"/>
    </row>
    <row r="11593" spans="7:7" x14ac:dyDescent="0.25">
      <c r="G11593" s="9"/>
    </row>
    <row r="11594" spans="7:7" x14ac:dyDescent="0.25">
      <c r="G11594" s="9"/>
    </row>
    <row r="11595" spans="7:7" x14ac:dyDescent="0.25">
      <c r="G11595" s="9"/>
    </row>
    <row r="11596" spans="7:7" x14ac:dyDescent="0.25">
      <c r="G11596" s="9"/>
    </row>
    <row r="11597" spans="7:7" x14ac:dyDescent="0.25">
      <c r="G11597" s="9"/>
    </row>
    <row r="11598" spans="7:7" x14ac:dyDescent="0.25">
      <c r="G11598" s="9"/>
    </row>
    <row r="11599" spans="7:7" x14ac:dyDescent="0.25">
      <c r="G11599" s="9"/>
    </row>
    <row r="11600" spans="7:7" x14ac:dyDescent="0.25">
      <c r="G11600" s="9"/>
    </row>
    <row r="11601" spans="7:7" x14ac:dyDescent="0.25">
      <c r="G11601" s="9"/>
    </row>
    <row r="11602" spans="7:7" x14ac:dyDescent="0.25">
      <c r="G11602" s="9"/>
    </row>
    <row r="11603" spans="7:7" x14ac:dyDescent="0.25">
      <c r="G11603" s="9"/>
    </row>
    <row r="11604" spans="7:7" x14ac:dyDescent="0.25">
      <c r="G11604" s="9"/>
    </row>
    <row r="11605" spans="7:7" x14ac:dyDescent="0.25">
      <c r="G11605" s="9"/>
    </row>
    <row r="11606" spans="7:7" x14ac:dyDescent="0.25">
      <c r="G11606" s="9"/>
    </row>
    <row r="11607" spans="7:7" x14ac:dyDescent="0.25">
      <c r="G11607" s="9"/>
    </row>
    <row r="11608" spans="7:7" x14ac:dyDescent="0.25">
      <c r="G11608" s="9"/>
    </row>
    <row r="11609" spans="7:7" x14ac:dyDescent="0.25">
      <c r="G11609" s="9"/>
    </row>
    <row r="11610" spans="7:7" x14ac:dyDescent="0.25">
      <c r="G11610" s="9"/>
    </row>
    <row r="11611" spans="7:7" x14ac:dyDescent="0.25">
      <c r="G11611" s="9"/>
    </row>
    <row r="11612" spans="7:7" x14ac:dyDescent="0.25">
      <c r="G11612" s="9"/>
    </row>
    <row r="11613" spans="7:7" x14ac:dyDescent="0.25">
      <c r="G11613" s="9"/>
    </row>
    <row r="11614" spans="7:7" x14ac:dyDescent="0.25">
      <c r="G11614" s="9"/>
    </row>
    <row r="11615" spans="7:7" x14ac:dyDescent="0.25">
      <c r="G11615" s="9"/>
    </row>
    <row r="11616" spans="7:7" x14ac:dyDescent="0.25">
      <c r="G11616" s="9"/>
    </row>
    <row r="11617" spans="7:7" x14ac:dyDescent="0.25">
      <c r="G11617" s="9"/>
    </row>
    <row r="11618" spans="7:7" x14ac:dyDescent="0.25">
      <c r="G11618" s="9"/>
    </row>
    <row r="11619" spans="7:7" x14ac:dyDescent="0.25">
      <c r="G11619" s="9"/>
    </row>
    <row r="11620" spans="7:7" x14ac:dyDescent="0.25">
      <c r="G11620" s="9"/>
    </row>
    <row r="11621" spans="7:7" x14ac:dyDescent="0.25">
      <c r="G11621" s="9"/>
    </row>
    <row r="11622" spans="7:7" x14ac:dyDescent="0.25">
      <c r="G11622" s="9"/>
    </row>
    <row r="11623" spans="7:7" x14ac:dyDescent="0.25">
      <c r="G11623" s="9"/>
    </row>
    <row r="11624" spans="7:7" x14ac:dyDescent="0.25">
      <c r="G11624" s="9"/>
    </row>
    <row r="11625" spans="7:7" x14ac:dyDescent="0.25">
      <c r="G11625" s="9"/>
    </row>
    <row r="11626" spans="7:7" x14ac:dyDescent="0.25">
      <c r="G11626" s="9"/>
    </row>
    <row r="11627" spans="7:7" x14ac:dyDescent="0.25">
      <c r="G11627" s="9"/>
    </row>
    <row r="11628" spans="7:7" x14ac:dyDescent="0.25">
      <c r="G11628" s="9"/>
    </row>
    <row r="11629" spans="7:7" x14ac:dyDescent="0.25">
      <c r="G11629" s="9"/>
    </row>
    <row r="11630" spans="7:7" x14ac:dyDescent="0.25">
      <c r="G11630" s="9"/>
    </row>
    <row r="11631" spans="7:7" x14ac:dyDescent="0.25">
      <c r="G11631" s="9"/>
    </row>
    <row r="11632" spans="7:7" x14ac:dyDescent="0.25">
      <c r="G11632" s="9"/>
    </row>
    <row r="11633" spans="7:7" x14ac:dyDescent="0.25">
      <c r="G11633" s="9"/>
    </row>
    <row r="11634" spans="7:7" x14ac:dyDescent="0.25">
      <c r="G11634" s="9"/>
    </row>
    <row r="11635" spans="7:7" x14ac:dyDescent="0.25">
      <c r="G11635" s="9"/>
    </row>
    <row r="11636" spans="7:7" x14ac:dyDescent="0.25">
      <c r="G11636" s="9"/>
    </row>
    <row r="11637" spans="7:7" x14ac:dyDescent="0.25">
      <c r="G11637" s="9"/>
    </row>
    <row r="11638" spans="7:7" x14ac:dyDescent="0.25">
      <c r="G11638" s="9"/>
    </row>
    <row r="11639" spans="7:7" x14ac:dyDescent="0.25">
      <c r="G11639" s="9"/>
    </row>
    <row r="11640" spans="7:7" x14ac:dyDescent="0.25">
      <c r="G11640" s="9"/>
    </row>
    <row r="11641" spans="7:7" x14ac:dyDescent="0.25">
      <c r="G11641" s="9"/>
    </row>
    <row r="11642" spans="7:7" x14ac:dyDescent="0.25">
      <c r="G11642" s="9"/>
    </row>
    <row r="11643" spans="7:7" x14ac:dyDescent="0.25">
      <c r="G11643" s="9"/>
    </row>
    <row r="11644" spans="7:7" x14ac:dyDescent="0.25">
      <c r="G11644" s="9"/>
    </row>
    <row r="11645" spans="7:7" x14ac:dyDescent="0.25">
      <c r="G11645" s="9"/>
    </row>
    <row r="11646" spans="7:7" x14ac:dyDescent="0.25">
      <c r="G11646" s="9"/>
    </row>
    <row r="11647" spans="7:7" x14ac:dyDescent="0.25">
      <c r="G11647" s="9"/>
    </row>
    <row r="11648" spans="7:7" x14ac:dyDescent="0.25">
      <c r="G11648" s="9"/>
    </row>
    <row r="11649" spans="7:7" x14ac:dyDescent="0.25">
      <c r="G11649" s="9"/>
    </row>
    <row r="11650" spans="7:7" x14ac:dyDescent="0.25">
      <c r="G11650" s="9"/>
    </row>
    <row r="11651" spans="7:7" x14ac:dyDescent="0.25">
      <c r="G11651" s="9"/>
    </row>
    <row r="11652" spans="7:7" x14ac:dyDescent="0.25">
      <c r="G11652" s="9"/>
    </row>
    <row r="11653" spans="7:7" x14ac:dyDescent="0.25">
      <c r="G11653" s="9"/>
    </row>
    <row r="11654" spans="7:7" x14ac:dyDescent="0.25">
      <c r="G11654" s="9"/>
    </row>
    <row r="11655" spans="7:7" x14ac:dyDescent="0.25">
      <c r="G11655" s="9"/>
    </row>
    <row r="11656" spans="7:7" x14ac:dyDescent="0.25">
      <c r="G11656" s="9"/>
    </row>
    <row r="11657" spans="7:7" x14ac:dyDescent="0.25">
      <c r="G11657" s="9"/>
    </row>
    <row r="11658" spans="7:7" x14ac:dyDescent="0.25">
      <c r="G11658" s="9"/>
    </row>
    <row r="11659" spans="7:7" x14ac:dyDescent="0.25">
      <c r="G11659" s="9"/>
    </row>
    <row r="11660" spans="7:7" x14ac:dyDescent="0.25">
      <c r="G11660" s="9"/>
    </row>
    <row r="11661" spans="7:7" x14ac:dyDescent="0.25">
      <c r="G11661" s="9"/>
    </row>
    <row r="11662" spans="7:7" x14ac:dyDescent="0.25">
      <c r="G11662" s="9"/>
    </row>
    <row r="11663" spans="7:7" x14ac:dyDescent="0.25">
      <c r="G11663" s="9"/>
    </row>
    <row r="11664" spans="7:7" x14ac:dyDescent="0.25">
      <c r="G11664" s="9"/>
    </row>
    <row r="11665" spans="7:7" x14ac:dyDescent="0.25">
      <c r="G11665" s="9"/>
    </row>
    <row r="11666" spans="7:7" x14ac:dyDescent="0.25">
      <c r="G11666" s="9"/>
    </row>
    <row r="11667" spans="7:7" x14ac:dyDescent="0.25">
      <c r="G11667" s="9"/>
    </row>
    <row r="11668" spans="7:7" x14ac:dyDescent="0.25">
      <c r="G11668" s="9"/>
    </row>
    <row r="11669" spans="7:7" x14ac:dyDescent="0.25">
      <c r="G11669" s="9"/>
    </row>
    <row r="11670" spans="7:7" x14ac:dyDescent="0.25">
      <c r="G11670" s="9"/>
    </row>
    <row r="11671" spans="7:7" x14ac:dyDescent="0.25">
      <c r="G11671" s="9"/>
    </row>
    <row r="11672" spans="7:7" x14ac:dyDescent="0.25">
      <c r="G11672" s="9"/>
    </row>
    <row r="11673" spans="7:7" x14ac:dyDescent="0.25">
      <c r="G11673" s="9"/>
    </row>
    <row r="11674" spans="7:7" x14ac:dyDescent="0.25">
      <c r="G11674" s="9"/>
    </row>
    <row r="11675" spans="7:7" x14ac:dyDescent="0.25">
      <c r="G11675" s="9"/>
    </row>
    <row r="11676" spans="7:7" x14ac:dyDescent="0.25">
      <c r="G11676" s="9"/>
    </row>
    <row r="11677" spans="7:7" x14ac:dyDescent="0.25">
      <c r="G11677" s="9"/>
    </row>
    <row r="11678" spans="7:7" x14ac:dyDescent="0.25">
      <c r="G11678" s="9"/>
    </row>
    <row r="11679" spans="7:7" x14ac:dyDescent="0.25">
      <c r="G11679" s="9"/>
    </row>
    <row r="11680" spans="7:7" x14ac:dyDescent="0.25">
      <c r="G11680" s="9"/>
    </row>
    <row r="11681" spans="7:7" x14ac:dyDescent="0.25">
      <c r="G11681" s="9"/>
    </row>
    <row r="11682" spans="7:7" x14ac:dyDescent="0.25">
      <c r="G11682" s="9"/>
    </row>
    <row r="11683" spans="7:7" x14ac:dyDescent="0.25">
      <c r="G11683" s="9"/>
    </row>
    <row r="11684" spans="7:7" x14ac:dyDescent="0.25">
      <c r="G11684" s="9"/>
    </row>
    <row r="11685" spans="7:7" x14ac:dyDescent="0.25">
      <c r="G11685" s="9"/>
    </row>
    <row r="11686" spans="7:7" x14ac:dyDescent="0.25">
      <c r="G11686" s="9"/>
    </row>
    <row r="11687" spans="7:7" x14ac:dyDescent="0.25">
      <c r="G11687" s="9"/>
    </row>
    <row r="11688" spans="7:7" x14ac:dyDescent="0.25">
      <c r="G11688" s="9"/>
    </row>
    <row r="11689" spans="7:7" x14ac:dyDescent="0.25">
      <c r="G11689" s="9"/>
    </row>
    <row r="11690" spans="7:7" x14ac:dyDescent="0.25">
      <c r="G11690" s="9"/>
    </row>
    <row r="11691" spans="7:7" x14ac:dyDescent="0.25">
      <c r="G11691" s="9"/>
    </row>
    <row r="11692" spans="7:7" x14ac:dyDescent="0.25">
      <c r="G11692" s="9"/>
    </row>
    <row r="11693" spans="7:7" x14ac:dyDescent="0.25">
      <c r="G11693" s="9"/>
    </row>
    <row r="11694" spans="7:7" x14ac:dyDescent="0.25">
      <c r="G11694" s="9"/>
    </row>
    <row r="11695" spans="7:7" x14ac:dyDescent="0.25">
      <c r="G11695" s="9"/>
    </row>
    <row r="11696" spans="7:7" x14ac:dyDescent="0.25">
      <c r="G11696" s="9"/>
    </row>
    <row r="11697" spans="7:7" x14ac:dyDescent="0.25">
      <c r="G11697" s="9"/>
    </row>
    <row r="11698" spans="7:7" x14ac:dyDescent="0.25">
      <c r="G11698" s="9"/>
    </row>
    <row r="11699" spans="7:7" x14ac:dyDescent="0.25">
      <c r="G11699" s="9"/>
    </row>
    <row r="11700" spans="7:7" x14ac:dyDescent="0.25">
      <c r="G11700" s="9"/>
    </row>
    <row r="11701" spans="7:7" x14ac:dyDescent="0.25">
      <c r="G11701" s="9"/>
    </row>
    <row r="11702" spans="7:7" x14ac:dyDescent="0.25">
      <c r="G11702" s="9"/>
    </row>
    <row r="11703" spans="7:7" x14ac:dyDescent="0.25">
      <c r="G11703" s="9"/>
    </row>
    <row r="11704" spans="7:7" x14ac:dyDescent="0.25">
      <c r="G11704" s="9"/>
    </row>
    <row r="11705" spans="7:7" x14ac:dyDescent="0.25">
      <c r="G11705" s="9"/>
    </row>
    <row r="11706" spans="7:7" x14ac:dyDescent="0.25">
      <c r="G11706" s="9"/>
    </row>
    <row r="11707" spans="7:7" x14ac:dyDescent="0.25">
      <c r="G11707" s="9"/>
    </row>
    <row r="11708" spans="7:7" x14ac:dyDescent="0.25">
      <c r="G11708" s="9"/>
    </row>
    <row r="11709" spans="7:7" x14ac:dyDescent="0.25">
      <c r="G11709" s="9"/>
    </row>
    <row r="11710" spans="7:7" x14ac:dyDescent="0.25">
      <c r="G11710" s="9"/>
    </row>
    <row r="11711" spans="7:7" x14ac:dyDescent="0.25">
      <c r="G11711" s="9"/>
    </row>
    <row r="11712" spans="7:7" x14ac:dyDescent="0.25">
      <c r="G11712" s="9"/>
    </row>
    <row r="11713" spans="7:7" x14ac:dyDescent="0.25">
      <c r="G11713" s="9"/>
    </row>
    <row r="11714" spans="7:7" x14ac:dyDescent="0.25">
      <c r="G11714" s="9"/>
    </row>
    <row r="11715" spans="7:7" x14ac:dyDescent="0.25">
      <c r="G11715" s="9"/>
    </row>
    <row r="11716" spans="7:7" x14ac:dyDescent="0.25">
      <c r="G11716" s="9"/>
    </row>
    <row r="11717" spans="7:7" x14ac:dyDescent="0.25">
      <c r="G11717" s="9"/>
    </row>
    <row r="11718" spans="7:7" x14ac:dyDescent="0.25">
      <c r="G11718" s="9"/>
    </row>
    <row r="11719" spans="7:7" x14ac:dyDescent="0.25">
      <c r="G11719" s="9"/>
    </row>
    <row r="11720" spans="7:7" x14ac:dyDescent="0.25">
      <c r="G11720" s="9"/>
    </row>
    <row r="11721" spans="7:7" x14ac:dyDescent="0.25">
      <c r="G11721" s="9"/>
    </row>
    <row r="11722" spans="7:7" x14ac:dyDescent="0.25">
      <c r="G11722" s="9"/>
    </row>
    <row r="11723" spans="7:7" x14ac:dyDescent="0.25">
      <c r="G11723" s="9"/>
    </row>
    <row r="11724" spans="7:7" x14ac:dyDescent="0.25">
      <c r="G11724" s="9"/>
    </row>
    <row r="11725" spans="7:7" x14ac:dyDescent="0.25">
      <c r="G11725" s="9"/>
    </row>
    <row r="11726" spans="7:7" x14ac:dyDescent="0.25">
      <c r="G11726" s="9"/>
    </row>
    <row r="11727" spans="7:7" x14ac:dyDescent="0.25">
      <c r="G11727" s="9"/>
    </row>
    <row r="11728" spans="7:7" x14ac:dyDescent="0.25">
      <c r="G11728" s="9"/>
    </row>
    <row r="11729" spans="7:7" x14ac:dyDescent="0.25">
      <c r="G11729" s="9"/>
    </row>
    <row r="11730" spans="7:7" x14ac:dyDescent="0.25">
      <c r="G11730" s="9"/>
    </row>
    <row r="11731" spans="7:7" x14ac:dyDescent="0.25">
      <c r="G11731" s="9"/>
    </row>
    <row r="11732" spans="7:7" x14ac:dyDescent="0.25">
      <c r="G11732" s="9"/>
    </row>
    <row r="11733" spans="7:7" x14ac:dyDescent="0.25">
      <c r="G11733" s="9"/>
    </row>
    <row r="11734" spans="7:7" x14ac:dyDescent="0.25">
      <c r="G11734" s="9"/>
    </row>
    <row r="11735" spans="7:7" x14ac:dyDescent="0.25">
      <c r="G11735" s="9"/>
    </row>
    <row r="11736" spans="7:7" x14ac:dyDescent="0.25">
      <c r="G11736" s="9"/>
    </row>
    <row r="11737" spans="7:7" x14ac:dyDescent="0.25">
      <c r="G11737" s="9"/>
    </row>
    <row r="11738" spans="7:7" x14ac:dyDescent="0.25">
      <c r="G11738" s="9"/>
    </row>
    <row r="11739" spans="7:7" x14ac:dyDescent="0.25">
      <c r="G11739" s="9"/>
    </row>
    <row r="11740" spans="7:7" x14ac:dyDescent="0.25">
      <c r="G11740" s="9"/>
    </row>
    <row r="11741" spans="7:7" x14ac:dyDescent="0.25">
      <c r="G11741" s="9"/>
    </row>
    <row r="11742" spans="7:7" x14ac:dyDescent="0.25">
      <c r="G11742" s="9"/>
    </row>
    <row r="11743" spans="7:7" x14ac:dyDescent="0.25">
      <c r="G11743" s="9"/>
    </row>
    <row r="11744" spans="7:7" x14ac:dyDescent="0.25">
      <c r="G11744" s="9"/>
    </row>
    <row r="11745" spans="7:7" x14ac:dyDescent="0.25">
      <c r="G11745" s="9"/>
    </row>
    <row r="11746" spans="7:7" x14ac:dyDescent="0.25">
      <c r="G11746" s="9"/>
    </row>
    <row r="11747" spans="7:7" x14ac:dyDescent="0.25">
      <c r="G11747" s="9"/>
    </row>
    <row r="11748" spans="7:7" x14ac:dyDescent="0.25">
      <c r="G11748" s="9"/>
    </row>
    <row r="11749" spans="7:7" x14ac:dyDescent="0.25">
      <c r="G11749" s="9"/>
    </row>
    <row r="11750" spans="7:7" x14ac:dyDescent="0.25">
      <c r="G11750" s="9"/>
    </row>
    <row r="11751" spans="7:7" x14ac:dyDescent="0.25">
      <c r="G11751" s="9"/>
    </row>
    <row r="11752" spans="7:7" x14ac:dyDescent="0.25">
      <c r="G11752" s="9"/>
    </row>
    <row r="11753" spans="7:7" x14ac:dyDescent="0.25">
      <c r="G11753" s="9"/>
    </row>
    <row r="11754" spans="7:7" x14ac:dyDescent="0.25">
      <c r="G11754" s="9"/>
    </row>
    <row r="11755" spans="7:7" x14ac:dyDescent="0.25">
      <c r="G11755" s="9"/>
    </row>
    <row r="11756" spans="7:7" x14ac:dyDescent="0.25">
      <c r="G11756" s="9"/>
    </row>
    <row r="11757" spans="7:7" x14ac:dyDescent="0.25">
      <c r="G11757" s="9"/>
    </row>
    <row r="11758" spans="7:7" x14ac:dyDescent="0.25">
      <c r="G11758" s="9"/>
    </row>
    <row r="11759" spans="7:7" x14ac:dyDescent="0.25">
      <c r="G11759" s="9"/>
    </row>
    <row r="11760" spans="7:7" x14ac:dyDescent="0.25">
      <c r="G11760" s="9"/>
    </row>
    <row r="11761" spans="7:7" x14ac:dyDescent="0.25">
      <c r="G11761" s="9"/>
    </row>
    <row r="11762" spans="7:7" x14ac:dyDescent="0.25">
      <c r="G11762" s="9"/>
    </row>
    <row r="11763" spans="7:7" x14ac:dyDescent="0.25">
      <c r="G11763" s="9"/>
    </row>
    <row r="11764" spans="7:7" x14ac:dyDescent="0.25">
      <c r="G11764" s="9"/>
    </row>
    <row r="11765" spans="7:7" x14ac:dyDescent="0.25">
      <c r="G11765" s="9"/>
    </row>
    <row r="11766" spans="7:7" x14ac:dyDescent="0.25">
      <c r="G11766" s="9"/>
    </row>
    <row r="11767" spans="7:7" x14ac:dyDescent="0.25">
      <c r="G11767" s="9"/>
    </row>
    <row r="11768" spans="7:7" x14ac:dyDescent="0.25">
      <c r="G11768" s="9"/>
    </row>
    <row r="11769" spans="7:7" x14ac:dyDescent="0.25">
      <c r="G11769" s="9"/>
    </row>
    <row r="11770" spans="7:7" x14ac:dyDescent="0.25">
      <c r="G11770" s="9"/>
    </row>
    <row r="11771" spans="7:7" x14ac:dyDescent="0.25">
      <c r="G11771" s="9"/>
    </row>
    <row r="11772" spans="7:7" x14ac:dyDescent="0.25">
      <c r="G11772" s="9"/>
    </row>
    <row r="11773" spans="7:7" x14ac:dyDescent="0.25">
      <c r="G11773" s="9"/>
    </row>
    <row r="11774" spans="7:7" x14ac:dyDescent="0.25">
      <c r="G11774" s="9"/>
    </row>
    <row r="11775" spans="7:7" x14ac:dyDescent="0.25">
      <c r="G11775" s="9"/>
    </row>
    <row r="11776" spans="7:7" x14ac:dyDescent="0.25">
      <c r="G11776" s="9"/>
    </row>
    <row r="11777" spans="7:7" x14ac:dyDescent="0.25">
      <c r="G11777" s="9"/>
    </row>
    <row r="11778" spans="7:7" x14ac:dyDescent="0.25">
      <c r="G11778" s="9"/>
    </row>
    <row r="11779" spans="7:7" x14ac:dyDescent="0.25">
      <c r="G11779" s="9"/>
    </row>
    <row r="11780" spans="7:7" x14ac:dyDescent="0.25">
      <c r="G11780" s="9"/>
    </row>
    <row r="11781" spans="7:7" x14ac:dyDescent="0.25">
      <c r="G11781" s="9"/>
    </row>
    <row r="11782" spans="7:7" x14ac:dyDescent="0.25">
      <c r="G11782" s="9"/>
    </row>
    <row r="11783" spans="7:7" x14ac:dyDescent="0.25">
      <c r="G11783" s="9"/>
    </row>
    <row r="11784" spans="7:7" x14ac:dyDescent="0.25">
      <c r="G11784" s="9"/>
    </row>
    <row r="11785" spans="7:7" x14ac:dyDescent="0.25">
      <c r="G11785" s="9"/>
    </row>
    <row r="11786" spans="7:7" x14ac:dyDescent="0.25">
      <c r="G11786" s="9"/>
    </row>
    <row r="11787" spans="7:7" x14ac:dyDescent="0.25">
      <c r="G11787" s="9"/>
    </row>
    <row r="11788" spans="7:7" x14ac:dyDescent="0.25">
      <c r="G11788" s="9"/>
    </row>
    <row r="11789" spans="7:7" x14ac:dyDescent="0.25">
      <c r="G11789" s="9"/>
    </row>
    <row r="11790" spans="7:7" x14ac:dyDescent="0.25">
      <c r="G11790" s="9"/>
    </row>
    <row r="11791" spans="7:7" x14ac:dyDescent="0.25">
      <c r="G11791" s="9"/>
    </row>
    <row r="11792" spans="7:7" x14ac:dyDescent="0.25">
      <c r="G11792" s="9"/>
    </row>
    <row r="11793" spans="7:7" x14ac:dyDescent="0.25">
      <c r="G11793" s="9"/>
    </row>
    <row r="11794" spans="7:7" x14ac:dyDescent="0.25">
      <c r="G11794" s="9"/>
    </row>
    <row r="11795" spans="7:7" x14ac:dyDescent="0.25">
      <c r="G11795" s="9"/>
    </row>
    <row r="11796" spans="7:7" x14ac:dyDescent="0.25">
      <c r="G11796" s="9"/>
    </row>
    <row r="11797" spans="7:7" x14ac:dyDescent="0.25">
      <c r="G11797" s="9"/>
    </row>
    <row r="11798" spans="7:7" x14ac:dyDescent="0.25">
      <c r="G11798" s="9"/>
    </row>
    <row r="11799" spans="7:7" x14ac:dyDescent="0.25">
      <c r="G11799" s="9"/>
    </row>
    <row r="11800" spans="7:7" x14ac:dyDescent="0.25">
      <c r="G11800" s="9"/>
    </row>
    <row r="11801" spans="7:7" x14ac:dyDescent="0.25">
      <c r="G11801" s="9"/>
    </row>
    <row r="11802" spans="7:7" x14ac:dyDescent="0.25">
      <c r="G11802" s="9"/>
    </row>
    <row r="11803" spans="7:7" x14ac:dyDescent="0.25">
      <c r="G11803" s="9"/>
    </row>
    <row r="11804" spans="7:7" x14ac:dyDescent="0.25">
      <c r="G11804" s="9"/>
    </row>
    <row r="11805" spans="7:7" x14ac:dyDescent="0.25">
      <c r="G11805" s="9"/>
    </row>
    <row r="11806" spans="7:7" x14ac:dyDescent="0.25">
      <c r="G11806" s="9"/>
    </row>
    <row r="11807" spans="7:7" x14ac:dyDescent="0.25">
      <c r="G11807" s="9"/>
    </row>
    <row r="11808" spans="7:7" x14ac:dyDescent="0.25">
      <c r="G11808" s="9"/>
    </row>
    <row r="11809" spans="7:7" x14ac:dyDescent="0.25">
      <c r="G11809" s="9"/>
    </row>
    <row r="11810" spans="7:7" x14ac:dyDescent="0.25">
      <c r="G11810" s="9"/>
    </row>
    <row r="11811" spans="7:7" x14ac:dyDescent="0.25">
      <c r="G11811" s="9"/>
    </row>
    <row r="11812" spans="7:7" x14ac:dyDescent="0.25">
      <c r="G11812" s="9"/>
    </row>
    <row r="11813" spans="7:7" x14ac:dyDescent="0.25">
      <c r="G11813" s="9"/>
    </row>
    <row r="11814" spans="7:7" x14ac:dyDescent="0.25">
      <c r="G11814" s="9"/>
    </row>
    <row r="11815" spans="7:7" x14ac:dyDescent="0.25">
      <c r="G11815" s="9"/>
    </row>
    <row r="11816" spans="7:7" x14ac:dyDescent="0.25">
      <c r="G11816" s="9"/>
    </row>
    <row r="11817" spans="7:7" x14ac:dyDescent="0.25">
      <c r="G11817" s="9"/>
    </row>
    <row r="11818" spans="7:7" x14ac:dyDescent="0.25">
      <c r="G11818" s="9"/>
    </row>
    <row r="11819" spans="7:7" x14ac:dyDescent="0.25">
      <c r="G11819" s="9"/>
    </row>
    <row r="11820" spans="7:7" x14ac:dyDescent="0.25">
      <c r="G11820" s="9"/>
    </row>
    <row r="11821" spans="7:7" x14ac:dyDescent="0.25">
      <c r="G11821" s="9"/>
    </row>
    <row r="11822" spans="7:7" x14ac:dyDescent="0.25">
      <c r="G11822" s="9"/>
    </row>
    <row r="11823" spans="7:7" x14ac:dyDescent="0.25">
      <c r="G11823" s="9"/>
    </row>
    <row r="11824" spans="7:7" x14ac:dyDescent="0.25">
      <c r="G11824" s="9"/>
    </row>
    <row r="11825" spans="7:7" x14ac:dyDescent="0.25">
      <c r="G11825" s="9"/>
    </row>
    <row r="11826" spans="7:7" x14ac:dyDescent="0.25">
      <c r="G11826" s="9"/>
    </row>
    <row r="11827" spans="7:7" x14ac:dyDescent="0.25">
      <c r="G11827" s="9"/>
    </row>
    <row r="11828" spans="7:7" x14ac:dyDescent="0.25">
      <c r="G11828" s="9"/>
    </row>
    <row r="11829" spans="7:7" x14ac:dyDescent="0.25">
      <c r="G11829" s="9"/>
    </row>
    <row r="11830" spans="7:7" x14ac:dyDescent="0.25">
      <c r="G11830" s="9"/>
    </row>
    <row r="11831" spans="7:7" x14ac:dyDescent="0.25">
      <c r="G11831" s="9"/>
    </row>
    <row r="11832" spans="7:7" x14ac:dyDescent="0.25">
      <c r="G11832" s="9"/>
    </row>
    <row r="11833" spans="7:7" x14ac:dyDescent="0.25">
      <c r="G11833" s="9"/>
    </row>
    <row r="11834" spans="7:7" x14ac:dyDescent="0.25">
      <c r="G11834" s="9"/>
    </row>
    <row r="11835" spans="7:7" x14ac:dyDescent="0.25">
      <c r="G11835" s="9"/>
    </row>
    <row r="11836" spans="7:7" x14ac:dyDescent="0.25">
      <c r="G11836" s="9"/>
    </row>
    <row r="11837" spans="7:7" x14ac:dyDescent="0.25">
      <c r="G11837" s="9"/>
    </row>
    <row r="11838" spans="7:7" x14ac:dyDescent="0.25">
      <c r="G11838" s="9"/>
    </row>
    <row r="11839" spans="7:7" x14ac:dyDescent="0.25">
      <c r="G11839" s="9"/>
    </row>
    <row r="11840" spans="7:7" x14ac:dyDescent="0.25">
      <c r="G11840" s="9"/>
    </row>
    <row r="11841" spans="7:7" x14ac:dyDescent="0.25">
      <c r="G11841" s="9"/>
    </row>
    <row r="11842" spans="7:7" x14ac:dyDescent="0.25">
      <c r="G11842" s="9"/>
    </row>
    <row r="11843" spans="7:7" x14ac:dyDescent="0.25">
      <c r="G11843" s="9"/>
    </row>
    <row r="11844" spans="7:7" x14ac:dyDescent="0.25">
      <c r="G11844" s="9"/>
    </row>
    <row r="11845" spans="7:7" x14ac:dyDescent="0.25">
      <c r="G11845" s="9"/>
    </row>
    <row r="11846" spans="7:7" x14ac:dyDescent="0.25">
      <c r="G11846" s="9"/>
    </row>
    <row r="11847" spans="7:7" x14ac:dyDescent="0.25">
      <c r="G11847" s="9"/>
    </row>
    <row r="11848" spans="7:7" x14ac:dyDescent="0.25">
      <c r="G11848" s="9"/>
    </row>
    <row r="11849" spans="7:7" x14ac:dyDescent="0.25">
      <c r="G11849" s="9"/>
    </row>
    <row r="11850" spans="7:7" x14ac:dyDescent="0.25">
      <c r="G11850" s="9"/>
    </row>
    <row r="11851" spans="7:7" x14ac:dyDescent="0.25">
      <c r="G11851" s="9"/>
    </row>
    <row r="11852" spans="7:7" x14ac:dyDescent="0.25">
      <c r="G11852" s="9"/>
    </row>
    <row r="11853" spans="7:7" x14ac:dyDescent="0.25">
      <c r="G11853" s="9"/>
    </row>
    <row r="11854" spans="7:7" x14ac:dyDescent="0.25">
      <c r="G11854" s="9"/>
    </row>
    <row r="11855" spans="7:7" x14ac:dyDescent="0.25">
      <c r="G11855" s="9"/>
    </row>
    <row r="11856" spans="7:7" x14ac:dyDescent="0.25">
      <c r="G11856" s="9"/>
    </row>
    <row r="11857" spans="7:7" x14ac:dyDescent="0.25">
      <c r="G11857" s="9"/>
    </row>
    <row r="11858" spans="7:7" x14ac:dyDescent="0.25">
      <c r="G11858" s="9"/>
    </row>
    <row r="11859" spans="7:7" x14ac:dyDescent="0.25">
      <c r="G11859" s="9"/>
    </row>
    <row r="11860" spans="7:7" x14ac:dyDescent="0.25">
      <c r="G11860" s="9"/>
    </row>
    <row r="11861" spans="7:7" x14ac:dyDescent="0.25">
      <c r="G11861" s="9"/>
    </row>
    <row r="11862" spans="7:7" x14ac:dyDescent="0.25">
      <c r="G11862" s="9"/>
    </row>
    <row r="11863" spans="7:7" x14ac:dyDescent="0.25">
      <c r="G11863" s="9"/>
    </row>
    <row r="11864" spans="7:7" x14ac:dyDescent="0.25">
      <c r="G11864" s="9"/>
    </row>
    <row r="11865" spans="7:7" x14ac:dyDescent="0.25">
      <c r="G11865" s="9"/>
    </row>
    <row r="11866" spans="7:7" x14ac:dyDescent="0.25">
      <c r="G11866" s="9"/>
    </row>
    <row r="11867" spans="7:7" x14ac:dyDescent="0.25">
      <c r="G11867" s="9"/>
    </row>
    <row r="11868" spans="7:7" x14ac:dyDescent="0.25">
      <c r="G11868" s="9"/>
    </row>
    <row r="11869" spans="7:7" x14ac:dyDescent="0.25">
      <c r="G11869" s="9"/>
    </row>
    <row r="11870" spans="7:7" x14ac:dyDescent="0.25">
      <c r="G11870" s="9"/>
    </row>
    <row r="11871" spans="7:7" x14ac:dyDescent="0.25">
      <c r="G11871" s="9"/>
    </row>
    <row r="11872" spans="7:7" x14ac:dyDescent="0.25">
      <c r="G11872" s="9"/>
    </row>
    <row r="11873" spans="7:7" x14ac:dyDescent="0.25">
      <c r="G11873" s="9"/>
    </row>
    <row r="11874" spans="7:7" x14ac:dyDescent="0.25">
      <c r="G11874" s="9"/>
    </row>
    <row r="11875" spans="7:7" x14ac:dyDescent="0.25">
      <c r="G11875" s="9"/>
    </row>
    <row r="11876" spans="7:7" x14ac:dyDescent="0.25">
      <c r="G11876" s="9"/>
    </row>
    <row r="11877" spans="7:7" x14ac:dyDescent="0.25">
      <c r="G11877" s="9"/>
    </row>
    <row r="11878" spans="7:7" x14ac:dyDescent="0.25">
      <c r="G11878" s="9"/>
    </row>
    <row r="11879" spans="7:7" x14ac:dyDescent="0.25">
      <c r="G11879" s="9"/>
    </row>
    <row r="11880" spans="7:7" x14ac:dyDescent="0.25">
      <c r="G11880" s="9"/>
    </row>
    <row r="11881" spans="7:7" x14ac:dyDescent="0.25">
      <c r="G11881" s="9"/>
    </row>
    <row r="11882" spans="7:7" x14ac:dyDescent="0.25">
      <c r="G11882" s="9"/>
    </row>
    <row r="11883" spans="7:7" x14ac:dyDescent="0.25">
      <c r="G11883" s="9"/>
    </row>
    <row r="11884" spans="7:7" x14ac:dyDescent="0.25">
      <c r="G11884" s="9"/>
    </row>
    <row r="11885" spans="7:7" x14ac:dyDescent="0.25">
      <c r="G11885" s="9"/>
    </row>
    <row r="11886" spans="7:7" x14ac:dyDescent="0.25">
      <c r="G11886" s="9"/>
    </row>
    <row r="11887" spans="7:7" x14ac:dyDescent="0.25">
      <c r="G11887" s="9"/>
    </row>
    <row r="11888" spans="7:7" x14ac:dyDescent="0.25">
      <c r="G11888" s="9"/>
    </row>
    <row r="11889" spans="7:7" x14ac:dyDescent="0.25">
      <c r="G11889" s="9"/>
    </row>
    <row r="11890" spans="7:7" x14ac:dyDescent="0.25">
      <c r="G11890" s="9"/>
    </row>
    <row r="11891" spans="7:7" x14ac:dyDescent="0.25">
      <c r="G11891" s="9"/>
    </row>
    <row r="11892" spans="7:7" x14ac:dyDescent="0.25">
      <c r="G11892" s="9"/>
    </row>
    <row r="11893" spans="7:7" x14ac:dyDescent="0.25">
      <c r="G11893" s="9"/>
    </row>
    <row r="11894" spans="7:7" x14ac:dyDescent="0.25">
      <c r="G11894" s="9"/>
    </row>
    <row r="11895" spans="7:7" x14ac:dyDescent="0.25">
      <c r="G11895" s="9"/>
    </row>
    <row r="11896" spans="7:7" x14ac:dyDescent="0.25">
      <c r="G11896" s="9"/>
    </row>
    <row r="11897" spans="7:7" x14ac:dyDescent="0.25">
      <c r="G11897" s="9"/>
    </row>
    <row r="11898" spans="7:7" x14ac:dyDescent="0.25">
      <c r="G11898" s="9"/>
    </row>
    <row r="11899" spans="7:7" x14ac:dyDescent="0.25">
      <c r="G11899" s="9"/>
    </row>
    <row r="11900" spans="7:7" x14ac:dyDescent="0.25">
      <c r="G11900" s="9"/>
    </row>
    <row r="11901" spans="7:7" x14ac:dyDescent="0.25">
      <c r="G11901" s="9"/>
    </row>
    <row r="11902" spans="7:7" x14ac:dyDescent="0.25">
      <c r="G11902" s="9"/>
    </row>
    <row r="11903" spans="7:7" x14ac:dyDescent="0.25">
      <c r="G11903" s="9"/>
    </row>
    <row r="11904" spans="7:7" x14ac:dyDescent="0.25">
      <c r="G11904" s="9"/>
    </row>
    <row r="11905" spans="7:7" x14ac:dyDescent="0.25">
      <c r="G11905" s="9"/>
    </row>
    <row r="11906" spans="7:7" x14ac:dyDescent="0.25">
      <c r="G11906" s="9"/>
    </row>
    <row r="11907" spans="7:7" x14ac:dyDescent="0.25">
      <c r="G11907" s="9"/>
    </row>
    <row r="11908" spans="7:7" x14ac:dyDescent="0.25">
      <c r="G11908" s="9"/>
    </row>
    <row r="11909" spans="7:7" x14ac:dyDescent="0.25">
      <c r="G11909" s="9"/>
    </row>
    <row r="11910" spans="7:7" x14ac:dyDescent="0.25">
      <c r="G11910" s="9"/>
    </row>
    <row r="11911" spans="7:7" x14ac:dyDescent="0.25">
      <c r="G11911" s="9"/>
    </row>
    <row r="11912" spans="7:7" x14ac:dyDescent="0.25">
      <c r="G11912" s="9"/>
    </row>
    <row r="11913" spans="7:7" x14ac:dyDescent="0.25">
      <c r="G11913" s="9"/>
    </row>
    <row r="11914" spans="7:7" x14ac:dyDescent="0.25">
      <c r="G11914" s="9"/>
    </row>
    <row r="11915" spans="7:7" x14ac:dyDescent="0.25">
      <c r="G11915" s="9"/>
    </row>
    <row r="11916" spans="7:7" x14ac:dyDescent="0.25">
      <c r="G11916" s="9"/>
    </row>
    <row r="11917" spans="7:7" x14ac:dyDescent="0.25">
      <c r="G11917" s="9"/>
    </row>
    <row r="11918" spans="7:7" x14ac:dyDescent="0.25">
      <c r="G11918" s="9"/>
    </row>
    <row r="11919" spans="7:7" x14ac:dyDescent="0.25">
      <c r="G11919" s="9"/>
    </row>
    <row r="11920" spans="7:7" x14ac:dyDescent="0.25">
      <c r="G11920" s="9"/>
    </row>
    <row r="11921" spans="7:7" x14ac:dyDescent="0.25">
      <c r="G11921" s="9"/>
    </row>
    <row r="11922" spans="7:7" x14ac:dyDescent="0.25">
      <c r="G11922" s="9"/>
    </row>
    <row r="11923" spans="7:7" x14ac:dyDescent="0.25">
      <c r="G11923" s="9"/>
    </row>
    <row r="11924" spans="7:7" x14ac:dyDescent="0.25">
      <c r="G11924" s="9"/>
    </row>
    <row r="11925" spans="7:7" x14ac:dyDescent="0.25">
      <c r="G11925" s="9"/>
    </row>
    <row r="11926" spans="7:7" x14ac:dyDescent="0.25">
      <c r="G11926" s="9"/>
    </row>
    <row r="11927" spans="7:7" x14ac:dyDescent="0.25">
      <c r="G11927" s="9"/>
    </row>
    <row r="11928" spans="7:7" x14ac:dyDescent="0.25">
      <c r="G11928" s="9"/>
    </row>
    <row r="11929" spans="7:7" x14ac:dyDescent="0.25">
      <c r="G11929" s="9"/>
    </row>
    <row r="11930" spans="7:7" x14ac:dyDescent="0.25">
      <c r="G11930" s="9"/>
    </row>
    <row r="11931" spans="7:7" x14ac:dyDescent="0.25">
      <c r="G11931" s="9"/>
    </row>
    <row r="11932" spans="7:7" x14ac:dyDescent="0.25">
      <c r="G11932" s="9"/>
    </row>
    <row r="11933" spans="7:7" x14ac:dyDescent="0.25">
      <c r="G11933" s="9"/>
    </row>
    <row r="11934" spans="7:7" x14ac:dyDescent="0.25">
      <c r="G11934" s="9"/>
    </row>
    <row r="11935" spans="7:7" x14ac:dyDescent="0.25">
      <c r="G11935" s="9"/>
    </row>
    <row r="11936" spans="7:7" x14ac:dyDescent="0.25">
      <c r="G11936" s="9"/>
    </row>
    <row r="11937" spans="7:7" x14ac:dyDescent="0.25">
      <c r="G11937" s="9"/>
    </row>
    <row r="11938" spans="7:7" x14ac:dyDescent="0.25">
      <c r="G11938" s="9"/>
    </row>
    <row r="11939" spans="7:7" x14ac:dyDescent="0.25">
      <c r="G11939" s="9"/>
    </row>
    <row r="11940" spans="7:7" x14ac:dyDescent="0.25">
      <c r="G11940" s="9"/>
    </row>
    <row r="11941" spans="7:7" x14ac:dyDescent="0.25">
      <c r="G11941" s="9"/>
    </row>
    <row r="11942" spans="7:7" x14ac:dyDescent="0.25">
      <c r="G11942" s="9"/>
    </row>
    <row r="11943" spans="7:7" x14ac:dyDescent="0.25">
      <c r="G11943" s="9"/>
    </row>
    <row r="11944" spans="7:7" x14ac:dyDescent="0.25">
      <c r="G11944" s="9"/>
    </row>
    <row r="11945" spans="7:7" x14ac:dyDescent="0.25">
      <c r="G11945" s="9"/>
    </row>
    <row r="11946" spans="7:7" x14ac:dyDescent="0.25">
      <c r="G11946" s="9"/>
    </row>
    <row r="11947" spans="7:7" x14ac:dyDescent="0.25">
      <c r="G11947" s="9"/>
    </row>
    <row r="11948" spans="7:7" x14ac:dyDescent="0.25">
      <c r="G11948" s="9"/>
    </row>
    <row r="11949" spans="7:7" x14ac:dyDescent="0.25">
      <c r="G11949" s="9"/>
    </row>
    <row r="11950" spans="7:7" x14ac:dyDescent="0.25">
      <c r="G11950" s="9"/>
    </row>
    <row r="11951" spans="7:7" x14ac:dyDescent="0.25">
      <c r="G11951" s="9"/>
    </row>
    <row r="11952" spans="7:7" x14ac:dyDescent="0.25">
      <c r="G11952" s="9"/>
    </row>
    <row r="11953" spans="7:7" x14ac:dyDescent="0.25">
      <c r="G11953" s="9"/>
    </row>
    <row r="11954" spans="7:7" x14ac:dyDescent="0.25">
      <c r="G11954" s="9"/>
    </row>
    <row r="11955" spans="7:7" x14ac:dyDescent="0.25">
      <c r="G11955" s="9"/>
    </row>
    <row r="11956" spans="7:7" x14ac:dyDescent="0.25">
      <c r="G11956" s="9"/>
    </row>
    <row r="11957" spans="7:7" x14ac:dyDescent="0.25">
      <c r="G11957" s="9"/>
    </row>
    <row r="11958" spans="7:7" x14ac:dyDescent="0.25">
      <c r="G11958" s="9"/>
    </row>
    <row r="11959" spans="7:7" x14ac:dyDescent="0.25">
      <c r="G11959" s="9"/>
    </row>
    <row r="11960" spans="7:7" x14ac:dyDescent="0.25">
      <c r="G11960" s="9"/>
    </row>
    <row r="11961" spans="7:7" x14ac:dyDescent="0.25">
      <c r="G11961" s="9"/>
    </row>
    <row r="11962" spans="7:7" x14ac:dyDescent="0.25">
      <c r="G11962" s="9"/>
    </row>
    <row r="11963" spans="7:7" x14ac:dyDescent="0.25">
      <c r="G11963" s="9"/>
    </row>
    <row r="11964" spans="7:7" x14ac:dyDescent="0.25">
      <c r="G11964" s="9"/>
    </row>
    <row r="11965" spans="7:7" x14ac:dyDescent="0.25">
      <c r="G11965" s="9"/>
    </row>
    <row r="11966" spans="7:7" x14ac:dyDescent="0.25">
      <c r="G11966" s="9"/>
    </row>
    <row r="11967" spans="7:7" x14ac:dyDescent="0.25">
      <c r="G11967" s="9"/>
    </row>
    <row r="11968" spans="7:7" x14ac:dyDescent="0.25">
      <c r="G11968" s="9"/>
    </row>
    <row r="11969" spans="7:7" x14ac:dyDescent="0.25">
      <c r="G11969" s="9"/>
    </row>
    <row r="11970" spans="7:7" x14ac:dyDescent="0.25">
      <c r="G11970" s="9"/>
    </row>
    <row r="11971" spans="7:7" x14ac:dyDescent="0.25">
      <c r="G11971" s="9"/>
    </row>
    <row r="11972" spans="7:7" x14ac:dyDescent="0.25">
      <c r="G11972" s="9"/>
    </row>
    <row r="11973" spans="7:7" x14ac:dyDescent="0.25">
      <c r="G11973" s="9"/>
    </row>
    <row r="11974" spans="7:7" x14ac:dyDescent="0.25">
      <c r="G11974" s="9"/>
    </row>
    <row r="11975" spans="7:7" x14ac:dyDescent="0.25">
      <c r="G11975" s="9"/>
    </row>
    <row r="11976" spans="7:7" x14ac:dyDescent="0.25">
      <c r="G11976" s="9"/>
    </row>
    <row r="11977" spans="7:7" x14ac:dyDescent="0.25">
      <c r="G11977" s="9"/>
    </row>
    <row r="11978" spans="7:7" x14ac:dyDescent="0.25">
      <c r="G11978" s="9"/>
    </row>
    <row r="11979" spans="7:7" x14ac:dyDescent="0.25">
      <c r="G11979" s="9"/>
    </row>
    <row r="11980" spans="7:7" x14ac:dyDescent="0.25">
      <c r="G11980" s="9"/>
    </row>
    <row r="11981" spans="7:7" x14ac:dyDescent="0.25">
      <c r="G11981" s="9"/>
    </row>
    <row r="11982" spans="7:7" x14ac:dyDescent="0.25">
      <c r="G11982" s="9"/>
    </row>
    <row r="11983" spans="7:7" x14ac:dyDescent="0.25">
      <c r="G11983" s="9"/>
    </row>
    <row r="11984" spans="7:7" x14ac:dyDescent="0.25">
      <c r="G11984" s="9"/>
    </row>
    <row r="11985" spans="7:7" x14ac:dyDescent="0.25">
      <c r="G11985" s="9"/>
    </row>
    <row r="11986" spans="7:7" x14ac:dyDescent="0.25">
      <c r="G11986" s="9"/>
    </row>
    <row r="11987" spans="7:7" x14ac:dyDescent="0.25">
      <c r="G11987" s="9"/>
    </row>
    <row r="11988" spans="7:7" x14ac:dyDescent="0.25">
      <c r="G11988" s="9"/>
    </row>
    <row r="11989" spans="7:7" x14ac:dyDescent="0.25">
      <c r="G11989" s="9"/>
    </row>
    <row r="11990" spans="7:7" x14ac:dyDescent="0.25">
      <c r="G11990" s="9"/>
    </row>
    <row r="11991" spans="7:7" x14ac:dyDescent="0.25">
      <c r="G11991" s="9"/>
    </row>
    <row r="11992" spans="7:7" x14ac:dyDescent="0.25">
      <c r="G11992" s="9"/>
    </row>
    <row r="11993" spans="7:7" x14ac:dyDescent="0.25">
      <c r="G11993" s="9"/>
    </row>
    <row r="11994" spans="7:7" x14ac:dyDescent="0.25">
      <c r="G11994" s="9"/>
    </row>
    <row r="11995" spans="7:7" x14ac:dyDescent="0.25">
      <c r="G11995" s="9"/>
    </row>
    <row r="11996" spans="7:7" x14ac:dyDescent="0.25">
      <c r="G11996" s="9"/>
    </row>
    <row r="11997" spans="7:7" x14ac:dyDescent="0.25">
      <c r="G11997" s="9"/>
    </row>
    <row r="11998" spans="7:7" x14ac:dyDescent="0.25">
      <c r="G11998" s="9"/>
    </row>
    <row r="11999" spans="7:7" x14ac:dyDescent="0.25">
      <c r="G11999" s="9"/>
    </row>
    <row r="12000" spans="7:7" x14ac:dyDescent="0.25">
      <c r="G12000" s="9"/>
    </row>
    <row r="12001" spans="7:7" x14ac:dyDescent="0.25">
      <c r="G12001" s="9"/>
    </row>
    <row r="12002" spans="7:7" x14ac:dyDescent="0.25">
      <c r="G12002" s="9"/>
    </row>
    <row r="12003" spans="7:7" x14ac:dyDescent="0.25">
      <c r="G12003" s="9"/>
    </row>
    <row r="12004" spans="7:7" x14ac:dyDescent="0.25">
      <c r="G12004" s="9"/>
    </row>
    <row r="12005" spans="7:7" x14ac:dyDescent="0.25">
      <c r="G12005" s="9"/>
    </row>
    <row r="12006" spans="7:7" x14ac:dyDescent="0.25">
      <c r="G12006" s="9"/>
    </row>
    <row r="12007" spans="7:7" x14ac:dyDescent="0.25">
      <c r="G12007" s="9"/>
    </row>
    <row r="12008" spans="7:7" x14ac:dyDescent="0.25">
      <c r="G12008" s="9"/>
    </row>
    <row r="12009" spans="7:7" x14ac:dyDescent="0.25">
      <c r="G12009" s="9"/>
    </row>
    <row r="12010" spans="7:7" x14ac:dyDescent="0.25">
      <c r="G12010" s="9"/>
    </row>
    <row r="12011" spans="7:7" x14ac:dyDescent="0.25">
      <c r="G12011" s="9"/>
    </row>
    <row r="12012" spans="7:7" x14ac:dyDescent="0.25">
      <c r="G12012" s="9"/>
    </row>
    <row r="12013" spans="7:7" x14ac:dyDescent="0.25">
      <c r="G12013" s="9"/>
    </row>
    <row r="12014" spans="7:7" x14ac:dyDescent="0.25">
      <c r="G12014" s="9"/>
    </row>
    <row r="12015" spans="7:7" x14ac:dyDescent="0.25">
      <c r="G12015" s="9"/>
    </row>
    <row r="12016" spans="7:7" x14ac:dyDescent="0.25">
      <c r="G12016" s="9"/>
    </row>
    <row r="12017" spans="7:7" x14ac:dyDescent="0.25">
      <c r="G12017" s="9"/>
    </row>
    <row r="12018" spans="7:7" x14ac:dyDescent="0.25">
      <c r="G12018" s="9"/>
    </row>
    <row r="12019" spans="7:7" x14ac:dyDescent="0.25">
      <c r="G12019" s="9"/>
    </row>
    <row r="12020" spans="7:7" x14ac:dyDescent="0.25">
      <c r="G12020" s="9"/>
    </row>
    <row r="12021" spans="7:7" x14ac:dyDescent="0.25">
      <c r="G12021" s="9"/>
    </row>
    <row r="12022" spans="7:7" x14ac:dyDescent="0.25">
      <c r="G12022" s="9"/>
    </row>
    <row r="12023" spans="7:7" x14ac:dyDescent="0.25">
      <c r="G12023" s="9"/>
    </row>
    <row r="12024" spans="7:7" x14ac:dyDescent="0.25">
      <c r="G12024" s="9"/>
    </row>
    <row r="12025" spans="7:7" x14ac:dyDescent="0.25">
      <c r="G12025" s="9"/>
    </row>
    <row r="12026" spans="7:7" x14ac:dyDescent="0.25">
      <c r="G12026" s="9"/>
    </row>
    <row r="12027" spans="7:7" x14ac:dyDescent="0.25">
      <c r="G12027" s="9"/>
    </row>
    <row r="12028" spans="7:7" x14ac:dyDescent="0.25">
      <c r="G12028" s="9"/>
    </row>
    <row r="12029" spans="7:7" x14ac:dyDescent="0.25">
      <c r="G12029" s="9"/>
    </row>
    <row r="12030" spans="7:7" x14ac:dyDescent="0.25">
      <c r="G12030" s="9"/>
    </row>
    <row r="12031" spans="7:7" x14ac:dyDescent="0.25">
      <c r="G12031" s="9"/>
    </row>
    <row r="12032" spans="7:7" x14ac:dyDescent="0.25">
      <c r="G12032" s="9"/>
    </row>
    <row r="12033" spans="7:7" x14ac:dyDescent="0.25">
      <c r="G12033" s="9"/>
    </row>
    <row r="12034" spans="7:7" x14ac:dyDescent="0.25">
      <c r="G12034" s="9"/>
    </row>
    <row r="12035" spans="7:7" x14ac:dyDescent="0.25">
      <c r="G12035" s="9"/>
    </row>
    <row r="12036" spans="7:7" x14ac:dyDescent="0.25">
      <c r="G12036" s="9"/>
    </row>
    <row r="12037" spans="7:7" x14ac:dyDescent="0.25">
      <c r="G12037" s="9"/>
    </row>
    <row r="12038" spans="7:7" x14ac:dyDescent="0.25">
      <c r="G12038" s="9"/>
    </row>
    <row r="12039" spans="7:7" x14ac:dyDescent="0.25">
      <c r="G12039" s="9"/>
    </row>
    <row r="12040" spans="7:7" x14ac:dyDescent="0.25">
      <c r="G12040" s="9"/>
    </row>
    <row r="12041" spans="7:7" x14ac:dyDescent="0.25">
      <c r="G12041" s="9"/>
    </row>
    <row r="12042" spans="7:7" x14ac:dyDescent="0.25">
      <c r="G12042" s="9"/>
    </row>
    <row r="12043" spans="7:7" x14ac:dyDescent="0.25">
      <c r="G12043" s="9"/>
    </row>
    <row r="12044" spans="7:7" x14ac:dyDescent="0.25">
      <c r="G12044" s="9"/>
    </row>
    <row r="12045" spans="7:7" x14ac:dyDescent="0.25">
      <c r="G12045" s="9"/>
    </row>
    <row r="12046" spans="7:7" x14ac:dyDescent="0.25">
      <c r="G12046" s="9"/>
    </row>
    <row r="12047" spans="7:7" x14ac:dyDescent="0.25">
      <c r="G12047" s="9"/>
    </row>
    <row r="12048" spans="7:7" x14ac:dyDescent="0.25">
      <c r="G12048" s="9"/>
    </row>
    <row r="12049" spans="7:7" x14ac:dyDescent="0.25">
      <c r="G12049" s="9"/>
    </row>
    <row r="12050" spans="7:7" x14ac:dyDescent="0.25">
      <c r="G12050" s="9"/>
    </row>
    <row r="12051" spans="7:7" x14ac:dyDescent="0.25">
      <c r="G12051" s="9"/>
    </row>
    <row r="12052" spans="7:7" x14ac:dyDescent="0.25">
      <c r="G12052" s="9"/>
    </row>
    <row r="12053" spans="7:7" x14ac:dyDescent="0.25">
      <c r="G12053" s="9"/>
    </row>
    <row r="12054" spans="7:7" x14ac:dyDescent="0.25">
      <c r="G12054" s="9"/>
    </row>
    <row r="12055" spans="7:7" x14ac:dyDescent="0.25">
      <c r="G12055" s="9"/>
    </row>
    <row r="12056" spans="7:7" x14ac:dyDescent="0.25">
      <c r="G12056" s="9"/>
    </row>
    <row r="12057" spans="7:7" x14ac:dyDescent="0.25">
      <c r="G12057" s="9"/>
    </row>
    <row r="12058" spans="7:7" x14ac:dyDescent="0.25">
      <c r="G12058" s="9"/>
    </row>
    <row r="12059" spans="7:7" x14ac:dyDescent="0.25">
      <c r="G12059" s="9"/>
    </row>
    <row r="12060" spans="7:7" x14ac:dyDescent="0.25">
      <c r="G12060" s="9"/>
    </row>
    <row r="12061" spans="7:7" x14ac:dyDescent="0.25">
      <c r="G12061" s="9"/>
    </row>
    <row r="12062" spans="7:7" x14ac:dyDescent="0.25">
      <c r="G12062" s="9"/>
    </row>
    <row r="12063" spans="7:7" x14ac:dyDescent="0.25">
      <c r="G12063" s="9"/>
    </row>
    <row r="12064" spans="7:7" x14ac:dyDescent="0.25">
      <c r="G12064" s="9"/>
    </row>
    <row r="12065" spans="7:7" x14ac:dyDescent="0.25">
      <c r="G12065" s="9"/>
    </row>
    <row r="12066" spans="7:7" x14ac:dyDescent="0.25">
      <c r="G12066" s="9"/>
    </row>
    <row r="12067" spans="7:7" x14ac:dyDescent="0.25">
      <c r="G12067" s="9"/>
    </row>
    <row r="12068" spans="7:7" x14ac:dyDescent="0.25">
      <c r="G12068" s="9"/>
    </row>
    <row r="12069" spans="7:7" x14ac:dyDescent="0.25">
      <c r="G12069" s="9"/>
    </row>
    <row r="12070" spans="7:7" x14ac:dyDescent="0.25">
      <c r="G12070" s="9"/>
    </row>
    <row r="12071" spans="7:7" x14ac:dyDescent="0.25">
      <c r="G12071" s="9"/>
    </row>
    <row r="12072" spans="7:7" x14ac:dyDescent="0.25">
      <c r="G12072" s="9"/>
    </row>
    <row r="12073" spans="7:7" x14ac:dyDescent="0.25">
      <c r="G12073" s="9"/>
    </row>
    <row r="12074" spans="7:7" x14ac:dyDescent="0.25">
      <c r="G12074" s="9"/>
    </row>
    <row r="12075" spans="7:7" x14ac:dyDescent="0.25">
      <c r="G12075" s="9"/>
    </row>
    <row r="12076" spans="7:7" x14ac:dyDescent="0.25">
      <c r="G12076" s="9"/>
    </row>
    <row r="12077" spans="7:7" x14ac:dyDescent="0.25">
      <c r="G12077" s="9"/>
    </row>
    <row r="12078" spans="7:7" x14ac:dyDescent="0.25">
      <c r="G12078" s="9"/>
    </row>
    <row r="12079" spans="7:7" x14ac:dyDescent="0.25">
      <c r="G12079" s="9"/>
    </row>
    <row r="12080" spans="7:7" x14ac:dyDescent="0.25">
      <c r="G12080" s="9"/>
    </row>
    <row r="12081" spans="7:7" x14ac:dyDescent="0.25">
      <c r="G12081" s="9"/>
    </row>
    <row r="12082" spans="7:7" x14ac:dyDescent="0.25">
      <c r="G12082" s="9"/>
    </row>
    <row r="12083" spans="7:7" x14ac:dyDescent="0.25">
      <c r="G12083" s="9"/>
    </row>
    <row r="12084" spans="7:7" x14ac:dyDescent="0.25">
      <c r="G12084" s="9"/>
    </row>
    <row r="12085" spans="7:7" x14ac:dyDescent="0.25">
      <c r="G12085" s="9"/>
    </row>
    <row r="12086" spans="7:7" x14ac:dyDescent="0.25">
      <c r="G12086" s="9"/>
    </row>
    <row r="12087" spans="7:7" x14ac:dyDescent="0.25">
      <c r="G12087" s="9"/>
    </row>
    <row r="12088" spans="7:7" x14ac:dyDescent="0.25">
      <c r="G12088" s="9"/>
    </row>
    <row r="12089" spans="7:7" x14ac:dyDescent="0.25">
      <c r="G12089" s="9"/>
    </row>
    <row r="12090" spans="7:7" x14ac:dyDescent="0.25">
      <c r="G12090" s="9"/>
    </row>
    <row r="12091" spans="7:7" x14ac:dyDescent="0.25">
      <c r="G12091" s="9"/>
    </row>
    <row r="12092" spans="7:7" x14ac:dyDescent="0.25">
      <c r="G12092" s="9"/>
    </row>
    <row r="12093" spans="7:7" x14ac:dyDescent="0.25">
      <c r="G12093" s="9"/>
    </row>
    <row r="12094" spans="7:7" x14ac:dyDescent="0.25">
      <c r="G12094" s="9"/>
    </row>
    <row r="12095" spans="7:7" x14ac:dyDescent="0.25">
      <c r="G12095" s="9"/>
    </row>
    <row r="12096" spans="7:7" x14ac:dyDescent="0.25">
      <c r="G12096" s="9"/>
    </row>
    <row r="12097" spans="7:7" x14ac:dyDescent="0.25">
      <c r="G12097" s="9"/>
    </row>
    <row r="12098" spans="7:7" x14ac:dyDescent="0.25">
      <c r="G12098" s="9"/>
    </row>
    <row r="12099" spans="7:7" x14ac:dyDescent="0.25">
      <c r="G12099" s="9"/>
    </row>
    <row r="12100" spans="7:7" x14ac:dyDescent="0.25">
      <c r="G12100" s="9"/>
    </row>
    <row r="12101" spans="7:7" x14ac:dyDescent="0.25">
      <c r="G12101" s="9"/>
    </row>
    <row r="12102" spans="7:7" x14ac:dyDescent="0.25">
      <c r="G12102" s="9"/>
    </row>
    <row r="12103" spans="7:7" x14ac:dyDescent="0.25">
      <c r="G12103" s="9"/>
    </row>
    <row r="12104" spans="7:7" x14ac:dyDescent="0.25">
      <c r="G12104" s="9"/>
    </row>
    <row r="12105" spans="7:7" x14ac:dyDescent="0.25">
      <c r="G12105" s="9"/>
    </row>
    <row r="12106" spans="7:7" x14ac:dyDescent="0.25">
      <c r="G12106" s="9"/>
    </row>
    <row r="12107" spans="7:7" x14ac:dyDescent="0.25">
      <c r="G12107" s="9"/>
    </row>
    <row r="12108" spans="7:7" x14ac:dyDescent="0.25">
      <c r="G12108" s="9"/>
    </row>
    <row r="12109" spans="7:7" x14ac:dyDescent="0.25">
      <c r="G12109" s="9"/>
    </row>
    <row r="12110" spans="7:7" x14ac:dyDescent="0.25">
      <c r="G12110" s="9"/>
    </row>
    <row r="12111" spans="7:7" x14ac:dyDescent="0.25">
      <c r="G12111" s="9"/>
    </row>
    <row r="12112" spans="7:7" x14ac:dyDescent="0.25">
      <c r="G12112" s="9"/>
    </row>
    <row r="12113" spans="7:7" x14ac:dyDescent="0.25">
      <c r="G12113" s="9"/>
    </row>
    <row r="12114" spans="7:7" x14ac:dyDescent="0.25">
      <c r="G12114" s="9"/>
    </row>
    <row r="12115" spans="7:7" x14ac:dyDescent="0.25">
      <c r="G12115" s="9"/>
    </row>
    <row r="12116" spans="7:7" x14ac:dyDescent="0.25">
      <c r="G12116" s="9"/>
    </row>
    <row r="12117" spans="7:7" x14ac:dyDescent="0.25">
      <c r="G12117" s="9"/>
    </row>
    <row r="12118" spans="7:7" x14ac:dyDescent="0.25">
      <c r="G12118" s="9"/>
    </row>
    <row r="12119" spans="7:7" x14ac:dyDescent="0.25">
      <c r="G12119" s="9"/>
    </row>
    <row r="12120" spans="7:7" x14ac:dyDescent="0.25">
      <c r="G12120" s="9"/>
    </row>
    <row r="12121" spans="7:7" x14ac:dyDescent="0.25">
      <c r="G12121" s="9"/>
    </row>
    <row r="12122" spans="7:7" x14ac:dyDescent="0.25">
      <c r="G12122" s="9"/>
    </row>
    <row r="12123" spans="7:7" x14ac:dyDescent="0.25">
      <c r="G12123" s="9"/>
    </row>
    <row r="12124" spans="7:7" x14ac:dyDescent="0.25">
      <c r="G12124" s="9"/>
    </row>
    <row r="12125" spans="7:7" x14ac:dyDescent="0.25">
      <c r="G12125" s="9"/>
    </row>
    <row r="12126" spans="7:7" x14ac:dyDescent="0.25">
      <c r="G12126" s="9"/>
    </row>
    <row r="12127" spans="7:7" x14ac:dyDescent="0.25">
      <c r="G12127" s="9"/>
    </row>
    <row r="12128" spans="7:7" x14ac:dyDescent="0.25">
      <c r="G12128" s="9"/>
    </row>
    <row r="12129" spans="7:7" x14ac:dyDescent="0.25">
      <c r="G12129" s="9"/>
    </row>
    <row r="12130" spans="7:7" x14ac:dyDescent="0.25">
      <c r="G12130" s="9"/>
    </row>
    <row r="12131" spans="7:7" x14ac:dyDescent="0.25">
      <c r="G12131" s="9"/>
    </row>
    <row r="12132" spans="7:7" x14ac:dyDescent="0.25">
      <c r="G12132" s="9"/>
    </row>
    <row r="12133" spans="7:7" x14ac:dyDescent="0.25">
      <c r="G12133" s="9"/>
    </row>
    <row r="12134" spans="7:7" x14ac:dyDescent="0.25">
      <c r="G12134" s="9"/>
    </row>
    <row r="12135" spans="7:7" x14ac:dyDescent="0.25">
      <c r="G12135" s="9"/>
    </row>
    <row r="12136" spans="7:7" x14ac:dyDescent="0.25">
      <c r="G12136" s="9"/>
    </row>
    <row r="12137" spans="7:7" x14ac:dyDescent="0.25">
      <c r="G12137" s="9"/>
    </row>
    <row r="12138" spans="7:7" x14ac:dyDescent="0.25">
      <c r="G12138" s="9"/>
    </row>
    <row r="12139" spans="7:7" x14ac:dyDescent="0.25">
      <c r="G12139" s="9"/>
    </row>
    <row r="12140" spans="7:7" x14ac:dyDescent="0.25">
      <c r="G12140" s="9"/>
    </row>
    <row r="12141" spans="7:7" x14ac:dyDescent="0.25">
      <c r="G12141" s="9"/>
    </row>
    <row r="12142" spans="7:7" x14ac:dyDescent="0.25">
      <c r="G12142" s="9"/>
    </row>
    <row r="12143" spans="7:7" x14ac:dyDescent="0.25">
      <c r="G12143" s="9"/>
    </row>
    <row r="12144" spans="7:7" x14ac:dyDescent="0.25">
      <c r="G12144" s="9"/>
    </row>
    <row r="12145" spans="7:7" x14ac:dyDescent="0.25">
      <c r="G12145" s="9"/>
    </row>
    <row r="12146" spans="7:7" x14ac:dyDescent="0.25">
      <c r="G12146" s="9"/>
    </row>
    <row r="12147" spans="7:7" x14ac:dyDescent="0.25">
      <c r="G12147" s="9"/>
    </row>
    <row r="12148" spans="7:7" x14ac:dyDescent="0.25">
      <c r="G12148" s="9"/>
    </row>
    <row r="12149" spans="7:7" x14ac:dyDescent="0.25">
      <c r="G12149" s="9"/>
    </row>
    <row r="12150" spans="7:7" x14ac:dyDescent="0.25">
      <c r="G12150" s="9"/>
    </row>
    <row r="12151" spans="7:7" x14ac:dyDescent="0.25">
      <c r="G12151" s="9"/>
    </row>
    <row r="12152" spans="7:7" x14ac:dyDescent="0.25">
      <c r="G12152" s="9"/>
    </row>
    <row r="12153" spans="7:7" x14ac:dyDescent="0.25">
      <c r="G12153" s="9"/>
    </row>
    <row r="12154" spans="7:7" x14ac:dyDescent="0.25">
      <c r="G12154" s="9"/>
    </row>
    <row r="12155" spans="7:7" x14ac:dyDescent="0.25">
      <c r="G12155" s="9"/>
    </row>
    <row r="12156" spans="7:7" x14ac:dyDescent="0.25">
      <c r="G12156" s="9"/>
    </row>
    <row r="12157" spans="7:7" x14ac:dyDescent="0.25">
      <c r="G12157" s="9"/>
    </row>
    <row r="12158" spans="7:7" x14ac:dyDescent="0.25">
      <c r="G12158" s="9"/>
    </row>
    <row r="12159" spans="7:7" x14ac:dyDescent="0.25">
      <c r="G12159" s="9"/>
    </row>
    <row r="12160" spans="7:7" x14ac:dyDescent="0.25">
      <c r="G12160" s="9"/>
    </row>
    <row r="12161" spans="7:7" x14ac:dyDescent="0.25">
      <c r="G12161" s="9"/>
    </row>
    <row r="12162" spans="7:7" x14ac:dyDescent="0.25">
      <c r="G12162" s="9"/>
    </row>
    <row r="12163" spans="7:7" x14ac:dyDescent="0.25">
      <c r="G12163" s="9"/>
    </row>
    <row r="12164" spans="7:7" x14ac:dyDescent="0.25">
      <c r="G12164" s="9"/>
    </row>
    <row r="12165" spans="7:7" x14ac:dyDescent="0.25">
      <c r="G12165" s="9"/>
    </row>
    <row r="12166" spans="7:7" x14ac:dyDescent="0.25">
      <c r="G12166" s="9"/>
    </row>
    <row r="12167" spans="7:7" x14ac:dyDescent="0.25">
      <c r="G12167" s="9"/>
    </row>
    <row r="12168" spans="7:7" x14ac:dyDescent="0.25">
      <c r="G12168" s="9"/>
    </row>
    <row r="12169" spans="7:7" x14ac:dyDescent="0.25">
      <c r="G12169" s="9"/>
    </row>
    <row r="12170" spans="7:7" x14ac:dyDescent="0.25">
      <c r="G12170" s="9"/>
    </row>
    <row r="12171" spans="7:7" x14ac:dyDescent="0.25">
      <c r="G12171" s="9"/>
    </row>
    <row r="12172" spans="7:7" x14ac:dyDescent="0.25">
      <c r="G12172" s="9"/>
    </row>
    <row r="12173" spans="7:7" x14ac:dyDescent="0.25">
      <c r="G12173" s="9"/>
    </row>
    <row r="12174" spans="7:7" x14ac:dyDescent="0.25">
      <c r="G12174" s="9"/>
    </row>
    <row r="12175" spans="7:7" x14ac:dyDescent="0.25">
      <c r="G12175" s="9"/>
    </row>
    <row r="12176" spans="7:7" x14ac:dyDescent="0.25">
      <c r="G12176" s="9"/>
    </row>
    <row r="12177" spans="7:7" x14ac:dyDescent="0.25">
      <c r="G12177" s="9"/>
    </row>
    <row r="12178" spans="7:7" x14ac:dyDescent="0.25">
      <c r="G12178" s="9"/>
    </row>
    <row r="12179" spans="7:7" x14ac:dyDescent="0.25">
      <c r="G12179" s="9"/>
    </row>
    <row r="12180" spans="7:7" x14ac:dyDescent="0.25">
      <c r="G12180" s="9"/>
    </row>
    <row r="12181" spans="7:7" x14ac:dyDescent="0.25">
      <c r="G12181" s="9"/>
    </row>
    <row r="12182" spans="7:7" x14ac:dyDescent="0.25">
      <c r="G12182" s="9"/>
    </row>
    <row r="12183" spans="7:7" x14ac:dyDescent="0.25">
      <c r="G12183" s="9"/>
    </row>
    <row r="12184" spans="7:7" x14ac:dyDescent="0.25">
      <c r="G12184" s="9"/>
    </row>
    <row r="12185" spans="7:7" x14ac:dyDescent="0.25">
      <c r="G12185" s="9"/>
    </row>
    <row r="12186" spans="7:7" x14ac:dyDescent="0.25">
      <c r="G12186" s="9"/>
    </row>
    <row r="12187" spans="7:7" x14ac:dyDescent="0.25">
      <c r="G12187" s="9"/>
    </row>
    <row r="12188" spans="7:7" x14ac:dyDescent="0.25">
      <c r="G12188" s="9"/>
    </row>
    <row r="12189" spans="7:7" x14ac:dyDescent="0.25">
      <c r="G12189" s="9"/>
    </row>
    <row r="12190" spans="7:7" x14ac:dyDescent="0.25">
      <c r="G12190" s="9"/>
    </row>
    <row r="12191" spans="7:7" x14ac:dyDescent="0.25">
      <c r="G12191" s="9"/>
    </row>
    <row r="12192" spans="7:7" x14ac:dyDescent="0.25">
      <c r="G12192" s="9"/>
    </row>
    <row r="12193" spans="7:7" x14ac:dyDescent="0.25">
      <c r="G12193" s="9"/>
    </row>
    <row r="12194" spans="7:7" x14ac:dyDescent="0.25">
      <c r="G12194" s="9"/>
    </row>
    <row r="12195" spans="7:7" x14ac:dyDescent="0.25">
      <c r="G12195" s="9"/>
    </row>
    <row r="12196" spans="7:7" x14ac:dyDescent="0.25">
      <c r="G12196" s="9"/>
    </row>
    <row r="12197" spans="7:7" x14ac:dyDescent="0.25">
      <c r="G12197" s="9"/>
    </row>
    <row r="12198" spans="7:7" x14ac:dyDescent="0.25">
      <c r="G12198" s="9"/>
    </row>
    <row r="12199" spans="7:7" x14ac:dyDescent="0.25">
      <c r="G12199" s="9"/>
    </row>
    <row r="12200" spans="7:7" x14ac:dyDescent="0.25">
      <c r="G12200" s="9"/>
    </row>
    <row r="12201" spans="7:7" x14ac:dyDescent="0.25">
      <c r="G12201" s="9"/>
    </row>
    <row r="12202" spans="7:7" x14ac:dyDescent="0.25">
      <c r="G12202" s="9"/>
    </row>
    <row r="12203" spans="7:7" x14ac:dyDescent="0.25">
      <c r="G12203" s="9"/>
    </row>
    <row r="12204" spans="7:7" x14ac:dyDescent="0.25">
      <c r="G12204" s="9"/>
    </row>
    <row r="12205" spans="7:7" x14ac:dyDescent="0.25">
      <c r="G12205" s="9"/>
    </row>
    <row r="12206" spans="7:7" x14ac:dyDescent="0.25">
      <c r="G12206" s="9"/>
    </row>
    <row r="12207" spans="7:7" x14ac:dyDescent="0.25">
      <c r="G12207" s="9"/>
    </row>
    <row r="12208" spans="7:7" x14ac:dyDescent="0.25">
      <c r="G12208" s="9"/>
    </row>
    <row r="12209" spans="7:7" x14ac:dyDescent="0.25">
      <c r="G12209" s="9"/>
    </row>
    <row r="12210" spans="7:7" x14ac:dyDescent="0.25">
      <c r="G12210" s="9"/>
    </row>
    <row r="12211" spans="7:7" x14ac:dyDescent="0.25">
      <c r="G12211" s="9"/>
    </row>
    <row r="12212" spans="7:7" x14ac:dyDescent="0.25">
      <c r="G12212" s="9"/>
    </row>
    <row r="12213" spans="7:7" x14ac:dyDescent="0.25">
      <c r="G12213" s="9"/>
    </row>
    <row r="12214" spans="7:7" x14ac:dyDescent="0.25">
      <c r="G12214" s="9"/>
    </row>
    <row r="12215" spans="7:7" x14ac:dyDescent="0.25">
      <c r="G12215" s="9"/>
    </row>
    <row r="12216" spans="7:7" x14ac:dyDescent="0.25">
      <c r="G12216" s="9"/>
    </row>
    <row r="12217" spans="7:7" x14ac:dyDescent="0.25">
      <c r="G12217" s="9"/>
    </row>
    <row r="12218" spans="7:7" x14ac:dyDescent="0.25">
      <c r="G12218" s="9"/>
    </row>
    <row r="12219" spans="7:7" x14ac:dyDescent="0.25">
      <c r="G12219" s="9"/>
    </row>
    <row r="12220" spans="7:7" x14ac:dyDescent="0.25">
      <c r="G12220" s="9"/>
    </row>
    <row r="12221" spans="7:7" x14ac:dyDescent="0.25">
      <c r="G12221" s="9"/>
    </row>
    <row r="12222" spans="7:7" x14ac:dyDescent="0.25">
      <c r="G12222" s="9"/>
    </row>
    <row r="12223" spans="7:7" x14ac:dyDescent="0.25">
      <c r="G12223" s="9"/>
    </row>
    <row r="12224" spans="7:7" x14ac:dyDescent="0.25">
      <c r="G12224" s="9"/>
    </row>
    <row r="12225" spans="7:7" x14ac:dyDescent="0.25">
      <c r="G12225" s="9"/>
    </row>
    <row r="12226" spans="7:7" x14ac:dyDescent="0.25">
      <c r="G12226" s="9"/>
    </row>
    <row r="12227" spans="7:7" x14ac:dyDescent="0.25">
      <c r="G12227" s="9"/>
    </row>
    <row r="12228" spans="7:7" x14ac:dyDescent="0.25">
      <c r="G12228" s="9"/>
    </row>
    <row r="12229" spans="7:7" x14ac:dyDescent="0.25">
      <c r="G12229" s="9"/>
    </row>
    <row r="12230" spans="7:7" x14ac:dyDescent="0.25">
      <c r="G12230" s="9"/>
    </row>
    <row r="12231" spans="7:7" x14ac:dyDescent="0.25">
      <c r="G12231" s="9"/>
    </row>
    <row r="12232" spans="7:7" x14ac:dyDescent="0.25">
      <c r="G12232" s="9"/>
    </row>
    <row r="12233" spans="7:7" x14ac:dyDescent="0.25">
      <c r="G12233" s="9"/>
    </row>
    <row r="12234" spans="7:7" x14ac:dyDescent="0.25">
      <c r="G12234" s="9"/>
    </row>
    <row r="12235" spans="7:7" x14ac:dyDescent="0.25">
      <c r="G12235" s="9"/>
    </row>
    <row r="12236" spans="7:7" x14ac:dyDescent="0.25">
      <c r="G12236" s="9"/>
    </row>
    <row r="12237" spans="7:7" x14ac:dyDescent="0.25">
      <c r="G12237" s="9"/>
    </row>
    <row r="12238" spans="7:7" x14ac:dyDescent="0.25">
      <c r="G12238" s="9"/>
    </row>
    <row r="12239" spans="7:7" x14ac:dyDescent="0.25">
      <c r="G12239" s="9"/>
    </row>
    <row r="12240" spans="7:7" x14ac:dyDescent="0.25">
      <c r="G12240" s="9"/>
    </row>
    <row r="12241" spans="7:7" x14ac:dyDescent="0.25">
      <c r="G12241" s="9"/>
    </row>
    <row r="12242" spans="7:7" x14ac:dyDescent="0.25">
      <c r="G12242" s="9"/>
    </row>
    <row r="12243" spans="7:7" x14ac:dyDescent="0.25">
      <c r="G12243" s="9"/>
    </row>
    <row r="12244" spans="7:7" x14ac:dyDescent="0.25">
      <c r="G12244" s="9"/>
    </row>
    <row r="12245" spans="7:7" x14ac:dyDescent="0.25">
      <c r="G12245" s="9"/>
    </row>
    <row r="12246" spans="7:7" x14ac:dyDescent="0.25">
      <c r="G12246" s="9"/>
    </row>
    <row r="12247" spans="7:7" x14ac:dyDescent="0.25">
      <c r="G12247" s="9"/>
    </row>
    <row r="12248" spans="7:7" x14ac:dyDescent="0.25">
      <c r="G12248" s="9"/>
    </row>
    <row r="12249" spans="7:7" x14ac:dyDescent="0.25">
      <c r="G12249" s="9"/>
    </row>
    <row r="12250" spans="7:7" x14ac:dyDescent="0.25">
      <c r="G12250" s="9"/>
    </row>
    <row r="12251" spans="7:7" x14ac:dyDescent="0.25">
      <c r="G12251" s="9"/>
    </row>
    <row r="12252" spans="7:7" x14ac:dyDescent="0.25">
      <c r="G12252" s="9"/>
    </row>
    <row r="12253" spans="7:7" x14ac:dyDescent="0.25">
      <c r="G12253" s="9"/>
    </row>
    <row r="12254" spans="7:7" x14ac:dyDescent="0.25">
      <c r="G12254" s="9"/>
    </row>
    <row r="12255" spans="7:7" x14ac:dyDescent="0.25">
      <c r="G12255" s="9"/>
    </row>
    <row r="12256" spans="7:7" x14ac:dyDescent="0.25">
      <c r="G12256" s="9"/>
    </row>
    <row r="12257" spans="7:7" x14ac:dyDescent="0.25">
      <c r="G12257" s="9"/>
    </row>
    <row r="12258" spans="7:7" x14ac:dyDescent="0.25">
      <c r="G12258" s="9"/>
    </row>
    <row r="12259" spans="7:7" x14ac:dyDescent="0.25">
      <c r="G12259" s="9"/>
    </row>
    <row r="12260" spans="7:7" x14ac:dyDescent="0.25">
      <c r="G12260" s="9"/>
    </row>
    <row r="12261" spans="7:7" x14ac:dyDescent="0.25">
      <c r="G12261" s="9"/>
    </row>
    <row r="12262" spans="7:7" x14ac:dyDescent="0.25">
      <c r="G12262" s="9"/>
    </row>
    <row r="12263" spans="7:7" x14ac:dyDescent="0.25">
      <c r="G12263" s="9"/>
    </row>
    <row r="12264" spans="7:7" x14ac:dyDescent="0.25">
      <c r="G12264" s="9"/>
    </row>
    <row r="12265" spans="7:7" x14ac:dyDescent="0.25">
      <c r="G12265" s="9"/>
    </row>
    <row r="12266" spans="7:7" x14ac:dyDescent="0.25">
      <c r="G12266" s="9"/>
    </row>
    <row r="12267" spans="7:7" x14ac:dyDescent="0.25">
      <c r="G12267" s="9"/>
    </row>
    <row r="12268" spans="7:7" x14ac:dyDescent="0.25">
      <c r="G12268" s="9"/>
    </row>
    <row r="12269" spans="7:7" x14ac:dyDescent="0.25">
      <c r="G12269" s="9"/>
    </row>
    <row r="12270" spans="7:7" x14ac:dyDescent="0.25">
      <c r="G12270" s="9"/>
    </row>
    <row r="12271" spans="7:7" x14ac:dyDescent="0.25">
      <c r="G12271" s="9"/>
    </row>
    <row r="12272" spans="7:7" x14ac:dyDescent="0.25">
      <c r="G12272" s="9"/>
    </row>
    <row r="12273" spans="7:7" x14ac:dyDescent="0.25">
      <c r="G12273" s="9"/>
    </row>
    <row r="12274" spans="7:7" x14ac:dyDescent="0.25">
      <c r="G12274" s="9"/>
    </row>
    <row r="12275" spans="7:7" x14ac:dyDescent="0.25">
      <c r="G12275" s="9"/>
    </row>
    <row r="12276" spans="7:7" x14ac:dyDescent="0.25">
      <c r="G12276" s="9"/>
    </row>
    <row r="12277" spans="7:7" x14ac:dyDescent="0.25">
      <c r="G12277" s="9"/>
    </row>
    <row r="12278" spans="7:7" x14ac:dyDescent="0.25">
      <c r="G12278" s="9"/>
    </row>
    <row r="12279" spans="7:7" x14ac:dyDescent="0.25">
      <c r="G12279" s="9"/>
    </row>
    <row r="12280" spans="7:7" x14ac:dyDescent="0.25">
      <c r="G12280" s="9"/>
    </row>
    <row r="12281" spans="7:7" x14ac:dyDescent="0.25">
      <c r="G12281" s="9"/>
    </row>
    <row r="12282" spans="7:7" x14ac:dyDescent="0.25">
      <c r="G12282" s="9"/>
    </row>
    <row r="12283" spans="7:7" x14ac:dyDescent="0.25">
      <c r="G12283" s="9"/>
    </row>
    <row r="12284" spans="7:7" x14ac:dyDescent="0.25">
      <c r="G12284" s="9"/>
    </row>
    <row r="12285" spans="7:7" x14ac:dyDescent="0.25">
      <c r="G12285" s="9"/>
    </row>
    <row r="12286" spans="7:7" x14ac:dyDescent="0.25">
      <c r="G12286" s="9"/>
    </row>
    <row r="12287" spans="7:7" x14ac:dyDescent="0.25">
      <c r="G12287" s="9"/>
    </row>
    <row r="12288" spans="7:7" x14ac:dyDescent="0.25">
      <c r="G12288" s="9"/>
    </row>
    <row r="12289" spans="7:7" x14ac:dyDescent="0.25">
      <c r="G12289" s="9"/>
    </row>
    <row r="12290" spans="7:7" x14ac:dyDescent="0.25">
      <c r="G12290" s="9"/>
    </row>
    <row r="12291" spans="7:7" x14ac:dyDescent="0.25">
      <c r="G12291" s="9"/>
    </row>
    <row r="12292" spans="7:7" x14ac:dyDescent="0.25">
      <c r="G12292" s="9"/>
    </row>
    <row r="12293" spans="7:7" x14ac:dyDescent="0.25">
      <c r="G12293" s="9"/>
    </row>
    <row r="12294" spans="7:7" x14ac:dyDescent="0.25">
      <c r="G12294" s="9"/>
    </row>
    <row r="12295" spans="7:7" x14ac:dyDescent="0.25">
      <c r="G12295" s="9"/>
    </row>
    <row r="12296" spans="7:7" x14ac:dyDescent="0.25">
      <c r="G12296" s="9"/>
    </row>
    <row r="12297" spans="7:7" x14ac:dyDescent="0.25">
      <c r="G12297" s="9"/>
    </row>
    <row r="12298" spans="7:7" x14ac:dyDescent="0.25">
      <c r="G12298" s="9"/>
    </row>
    <row r="12299" spans="7:7" x14ac:dyDescent="0.25">
      <c r="G12299" s="9"/>
    </row>
    <row r="12300" spans="7:7" x14ac:dyDescent="0.25">
      <c r="G12300" s="9"/>
    </row>
    <row r="12301" spans="7:7" x14ac:dyDescent="0.25">
      <c r="G12301" s="9"/>
    </row>
    <row r="12302" spans="7:7" x14ac:dyDescent="0.25">
      <c r="G12302" s="9"/>
    </row>
    <row r="12303" spans="7:7" x14ac:dyDescent="0.25">
      <c r="G12303" s="9"/>
    </row>
    <row r="12304" spans="7:7" x14ac:dyDescent="0.25">
      <c r="G12304" s="9"/>
    </row>
    <row r="12305" spans="7:7" x14ac:dyDescent="0.25">
      <c r="G12305" s="9"/>
    </row>
    <row r="12306" spans="7:7" x14ac:dyDescent="0.25">
      <c r="G12306" s="9"/>
    </row>
    <row r="12307" spans="7:7" x14ac:dyDescent="0.25">
      <c r="G12307" s="9"/>
    </row>
    <row r="12308" spans="7:7" x14ac:dyDescent="0.25">
      <c r="G12308" s="9"/>
    </row>
    <row r="12309" spans="7:7" x14ac:dyDescent="0.25">
      <c r="G12309" s="9"/>
    </row>
    <row r="12310" spans="7:7" x14ac:dyDescent="0.25">
      <c r="G12310" s="9"/>
    </row>
    <row r="12311" spans="7:7" x14ac:dyDescent="0.25">
      <c r="G12311" s="9"/>
    </row>
    <row r="12312" spans="7:7" x14ac:dyDescent="0.25">
      <c r="G12312" s="9"/>
    </row>
    <row r="12313" spans="7:7" x14ac:dyDescent="0.25">
      <c r="G12313" s="9"/>
    </row>
    <row r="12314" spans="7:7" x14ac:dyDescent="0.25">
      <c r="G12314" s="9"/>
    </row>
    <row r="12315" spans="7:7" x14ac:dyDescent="0.25">
      <c r="G12315" s="9"/>
    </row>
    <row r="12316" spans="7:7" x14ac:dyDescent="0.25">
      <c r="G12316" s="9"/>
    </row>
    <row r="12317" spans="7:7" x14ac:dyDescent="0.25">
      <c r="G12317" s="9"/>
    </row>
    <row r="12318" spans="7:7" x14ac:dyDescent="0.25">
      <c r="G12318" s="9"/>
    </row>
    <row r="12319" spans="7:7" x14ac:dyDescent="0.25">
      <c r="G12319" s="9"/>
    </row>
    <row r="12320" spans="7:7" x14ac:dyDescent="0.25">
      <c r="G12320" s="9"/>
    </row>
    <row r="12321" spans="7:7" x14ac:dyDescent="0.25">
      <c r="G12321" s="9"/>
    </row>
    <row r="12322" spans="7:7" x14ac:dyDescent="0.25">
      <c r="G12322" s="9"/>
    </row>
    <row r="12323" spans="7:7" x14ac:dyDescent="0.25">
      <c r="G12323" s="9"/>
    </row>
    <row r="12324" spans="7:7" x14ac:dyDescent="0.25">
      <c r="G12324" s="9"/>
    </row>
    <row r="12325" spans="7:7" x14ac:dyDescent="0.25">
      <c r="G12325" s="9"/>
    </row>
    <row r="12326" spans="7:7" x14ac:dyDescent="0.25">
      <c r="G12326" s="9"/>
    </row>
    <row r="12327" spans="7:7" x14ac:dyDescent="0.25">
      <c r="G12327" s="9"/>
    </row>
    <row r="12328" spans="7:7" x14ac:dyDescent="0.25">
      <c r="G12328" s="9"/>
    </row>
    <row r="12329" spans="7:7" x14ac:dyDescent="0.25">
      <c r="G12329" s="9"/>
    </row>
    <row r="12330" spans="7:7" x14ac:dyDescent="0.25">
      <c r="G12330" s="9"/>
    </row>
    <row r="12331" spans="7:7" x14ac:dyDescent="0.25">
      <c r="G12331" s="9"/>
    </row>
    <row r="12332" spans="7:7" x14ac:dyDescent="0.25">
      <c r="G12332" s="9"/>
    </row>
    <row r="12333" spans="7:7" x14ac:dyDescent="0.25">
      <c r="G12333" s="9"/>
    </row>
    <row r="12334" spans="7:7" x14ac:dyDescent="0.25">
      <c r="G12334" s="9"/>
    </row>
    <row r="12335" spans="7:7" x14ac:dyDescent="0.25">
      <c r="G12335" s="9"/>
    </row>
    <row r="12336" spans="7:7" x14ac:dyDescent="0.25">
      <c r="G12336" s="9"/>
    </row>
    <row r="12337" spans="7:7" x14ac:dyDescent="0.25">
      <c r="G12337" s="9"/>
    </row>
    <row r="12338" spans="7:7" x14ac:dyDescent="0.25">
      <c r="G12338" s="9"/>
    </row>
    <row r="12339" spans="7:7" x14ac:dyDescent="0.25">
      <c r="G12339" s="9"/>
    </row>
    <row r="12340" spans="7:7" x14ac:dyDescent="0.25">
      <c r="G12340" s="9"/>
    </row>
    <row r="12341" spans="7:7" x14ac:dyDescent="0.25">
      <c r="G12341" s="9"/>
    </row>
    <row r="12342" spans="7:7" x14ac:dyDescent="0.25">
      <c r="G12342" s="9"/>
    </row>
    <row r="12343" spans="7:7" x14ac:dyDescent="0.25">
      <c r="G12343" s="9"/>
    </row>
    <row r="12344" spans="7:7" x14ac:dyDescent="0.25">
      <c r="G12344" s="9"/>
    </row>
    <row r="12345" spans="7:7" x14ac:dyDescent="0.25">
      <c r="G12345" s="9"/>
    </row>
    <row r="12346" spans="7:7" x14ac:dyDescent="0.25">
      <c r="G12346" s="9"/>
    </row>
    <row r="12347" spans="7:7" x14ac:dyDescent="0.25">
      <c r="G12347" s="9"/>
    </row>
    <row r="12348" spans="7:7" x14ac:dyDescent="0.25">
      <c r="G12348" s="9"/>
    </row>
    <row r="12349" spans="7:7" x14ac:dyDescent="0.25">
      <c r="G12349" s="9"/>
    </row>
    <row r="12350" spans="7:7" x14ac:dyDescent="0.25">
      <c r="G12350" s="9"/>
    </row>
    <row r="12351" spans="7:7" x14ac:dyDescent="0.25">
      <c r="G12351" s="9"/>
    </row>
    <row r="12352" spans="7:7" x14ac:dyDescent="0.25">
      <c r="G12352" s="9"/>
    </row>
    <row r="12353" spans="7:7" x14ac:dyDescent="0.25">
      <c r="G12353" s="9"/>
    </row>
    <row r="12354" spans="7:7" x14ac:dyDescent="0.25">
      <c r="G12354" s="9"/>
    </row>
    <row r="12355" spans="7:7" x14ac:dyDescent="0.25">
      <c r="G12355" s="9"/>
    </row>
    <row r="12356" spans="7:7" x14ac:dyDescent="0.25">
      <c r="G12356" s="9"/>
    </row>
    <row r="12357" spans="7:7" x14ac:dyDescent="0.25">
      <c r="G12357" s="9"/>
    </row>
    <row r="12358" spans="7:7" x14ac:dyDescent="0.25">
      <c r="G12358" s="9"/>
    </row>
    <row r="12359" spans="7:7" x14ac:dyDescent="0.25">
      <c r="G12359" s="9"/>
    </row>
    <row r="12360" spans="7:7" x14ac:dyDescent="0.25">
      <c r="G12360" s="9"/>
    </row>
    <row r="12361" spans="7:7" x14ac:dyDescent="0.25">
      <c r="G12361" s="9"/>
    </row>
    <row r="12362" spans="7:7" x14ac:dyDescent="0.25">
      <c r="G12362" s="9"/>
    </row>
    <row r="12363" spans="7:7" x14ac:dyDescent="0.25">
      <c r="G12363" s="9"/>
    </row>
    <row r="12364" spans="7:7" x14ac:dyDescent="0.25">
      <c r="G12364" s="9"/>
    </row>
    <row r="12365" spans="7:7" x14ac:dyDescent="0.25">
      <c r="G12365" s="9"/>
    </row>
    <row r="12366" spans="7:7" x14ac:dyDescent="0.25">
      <c r="G12366" s="9"/>
    </row>
    <row r="12367" spans="7:7" x14ac:dyDescent="0.25">
      <c r="G12367" s="9"/>
    </row>
    <row r="12368" spans="7:7" x14ac:dyDescent="0.25">
      <c r="G12368" s="9"/>
    </row>
    <row r="12369" spans="7:7" x14ac:dyDescent="0.25">
      <c r="G12369" s="9"/>
    </row>
    <row r="12370" spans="7:7" x14ac:dyDescent="0.25">
      <c r="G12370" s="9"/>
    </row>
    <row r="12371" spans="7:7" x14ac:dyDescent="0.25">
      <c r="G12371" s="9"/>
    </row>
    <row r="12372" spans="7:7" x14ac:dyDescent="0.25">
      <c r="G12372" s="9"/>
    </row>
    <row r="12373" spans="7:7" x14ac:dyDescent="0.25">
      <c r="G12373" s="9"/>
    </row>
    <row r="12374" spans="7:7" x14ac:dyDescent="0.25">
      <c r="G12374" s="9"/>
    </row>
    <row r="12375" spans="7:7" x14ac:dyDescent="0.25">
      <c r="G12375" s="9"/>
    </row>
    <row r="12376" spans="7:7" x14ac:dyDescent="0.25">
      <c r="G12376" s="9"/>
    </row>
    <row r="12377" spans="7:7" x14ac:dyDescent="0.25">
      <c r="G12377" s="9"/>
    </row>
    <row r="12378" spans="7:7" x14ac:dyDescent="0.25">
      <c r="G12378" s="9"/>
    </row>
    <row r="12379" spans="7:7" x14ac:dyDescent="0.25">
      <c r="G12379" s="9"/>
    </row>
    <row r="12380" spans="7:7" x14ac:dyDescent="0.25">
      <c r="G12380" s="9"/>
    </row>
    <row r="12381" spans="7:7" x14ac:dyDescent="0.25">
      <c r="G12381" s="9"/>
    </row>
    <row r="12382" spans="7:7" x14ac:dyDescent="0.25">
      <c r="G12382" s="9"/>
    </row>
    <row r="12383" spans="7:7" x14ac:dyDescent="0.25">
      <c r="G12383" s="9"/>
    </row>
    <row r="12384" spans="7:7" x14ac:dyDescent="0.25">
      <c r="G12384" s="9"/>
    </row>
    <row r="12385" spans="7:7" x14ac:dyDescent="0.25">
      <c r="G12385" s="9"/>
    </row>
    <row r="12386" spans="7:7" x14ac:dyDescent="0.25">
      <c r="G12386" s="9"/>
    </row>
    <row r="12387" spans="7:7" x14ac:dyDescent="0.25">
      <c r="G12387" s="9"/>
    </row>
    <row r="12388" spans="7:7" x14ac:dyDescent="0.25">
      <c r="G12388" s="9"/>
    </row>
    <row r="12389" spans="7:7" x14ac:dyDescent="0.25">
      <c r="G12389" s="9"/>
    </row>
    <row r="12390" spans="7:7" x14ac:dyDescent="0.25">
      <c r="G12390" s="9"/>
    </row>
    <row r="12391" spans="7:7" x14ac:dyDescent="0.25">
      <c r="G12391" s="9"/>
    </row>
    <row r="12392" spans="7:7" x14ac:dyDescent="0.25">
      <c r="G12392" s="9"/>
    </row>
    <row r="12393" spans="7:7" x14ac:dyDescent="0.25">
      <c r="G12393" s="9"/>
    </row>
    <row r="12394" spans="7:7" x14ac:dyDescent="0.25">
      <c r="G12394" s="9"/>
    </row>
    <row r="12395" spans="7:7" x14ac:dyDescent="0.25">
      <c r="G12395" s="9"/>
    </row>
    <row r="12396" spans="7:7" x14ac:dyDescent="0.25">
      <c r="G12396" s="9"/>
    </row>
    <row r="12397" spans="7:7" x14ac:dyDescent="0.25">
      <c r="G12397" s="9"/>
    </row>
    <row r="12398" spans="7:7" x14ac:dyDescent="0.25">
      <c r="G12398" s="9"/>
    </row>
    <row r="12399" spans="7:7" x14ac:dyDescent="0.25">
      <c r="G12399" s="9"/>
    </row>
    <row r="12400" spans="7:7" x14ac:dyDescent="0.25">
      <c r="G12400" s="9"/>
    </row>
    <row r="12401" spans="7:7" x14ac:dyDescent="0.25">
      <c r="G12401" s="9"/>
    </row>
    <row r="12402" spans="7:7" x14ac:dyDescent="0.25">
      <c r="G12402" s="9"/>
    </row>
    <row r="12403" spans="7:7" x14ac:dyDescent="0.25">
      <c r="G12403" s="9"/>
    </row>
    <row r="12404" spans="7:7" x14ac:dyDescent="0.25">
      <c r="G12404" s="9"/>
    </row>
    <row r="12405" spans="7:7" x14ac:dyDescent="0.25">
      <c r="G12405" s="9"/>
    </row>
    <row r="12406" spans="7:7" x14ac:dyDescent="0.25">
      <c r="G12406" s="9"/>
    </row>
    <row r="12407" spans="7:7" x14ac:dyDescent="0.25">
      <c r="G12407" s="9"/>
    </row>
    <row r="12408" spans="7:7" x14ac:dyDescent="0.25">
      <c r="G12408" s="9"/>
    </row>
    <row r="12409" spans="7:7" x14ac:dyDescent="0.25">
      <c r="G12409" s="9"/>
    </row>
    <row r="12410" spans="7:7" x14ac:dyDescent="0.25">
      <c r="G12410" s="9"/>
    </row>
    <row r="12411" spans="7:7" x14ac:dyDescent="0.25">
      <c r="G12411" s="9"/>
    </row>
    <row r="12412" spans="7:7" x14ac:dyDescent="0.25">
      <c r="G12412" s="9"/>
    </row>
    <row r="12413" spans="7:7" x14ac:dyDescent="0.25">
      <c r="G12413" s="9"/>
    </row>
    <row r="12414" spans="7:7" x14ac:dyDescent="0.25">
      <c r="G12414" s="9"/>
    </row>
    <row r="12415" spans="7:7" x14ac:dyDescent="0.25">
      <c r="G12415" s="9"/>
    </row>
    <row r="12416" spans="7:7" x14ac:dyDescent="0.25">
      <c r="G12416" s="9"/>
    </row>
    <row r="12417" spans="7:7" x14ac:dyDescent="0.25">
      <c r="G12417" s="9"/>
    </row>
    <row r="12418" spans="7:7" x14ac:dyDescent="0.25">
      <c r="G12418" s="9"/>
    </row>
    <row r="12419" spans="7:7" x14ac:dyDescent="0.25">
      <c r="G12419" s="9"/>
    </row>
    <row r="12420" spans="7:7" x14ac:dyDescent="0.25">
      <c r="G12420" s="9"/>
    </row>
    <row r="12421" spans="7:7" x14ac:dyDescent="0.25">
      <c r="G12421" s="9"/>
    </row>
    <row r="12422" spans="7:7" x14ac:dyDescent="0.25">
      <c r="G12422" s="9"/>
    </row>
    <row r="12423" spans="7:7" x14ac:dyDescent="0.25">
      <c r="G12423" s="9"/>
    </row>
    <row r="12424" spans="7:7" x14ac:dyDescent="0.25">
      <c r="G12424" s="9"/>
    </row>
    <row r="12425" spans="7:7" x14ac:dyDescent="0.25">
      <c r="G12425" s="9"/>
    </row>
    <row r="12426" spans="7:7" x14ac:dyDescent="0.25">
      <c r="G12426" s="9"/>
    </row>
    <row r="12427" spans="7:7" x14ac:dyDescent="0.25">
      <c r="G12427" s="9"/>
    </row>
    <row r="12428" spans="7:7" x14ac:dyDescent="0.25">
      <c r="G12428" s="9"/>
    </row>
    <row r="12429" spans="7:7" x14ac:dyDescent="0.25">
      <c r="G12429" s="9"/>
    </row>
    <row r="12430" spans="7:7" x14ac:dyDescent="0.25">
      <c r="G12430" s="9"/>
    </row>
    <row r="12431" spans="7:7" x14ac:dyDescent="0.25">
      <c r="G12431" s="9"/>
    </row>
    <row r="12432" spans="7:7" x14ac:dyDescent="0.25">
      <c r="G12432" s="9"/>
    </row>
    <row r="12433" spans="7:7" x14ac:dyDescent="0.25">
      <c r="G12433" s="9"/>
    </row>
    <row r="12434" spans="7:7" x14ac:dyDescent="0.25">
      <c r="G12434" s="9"/>
    </row>
    <row r="12435" spans="7:7" x14ac:dyDescent="0.25">
      <c r="G12435" s="9"/>
    </row>
    <row r="12436" spans="7:7" x14ac:dyDescent="0.25">
      <c r="G12436" s="9"/>
    </row>
    <row r="12437" spans="7:7" x14ac:dyDescent="0.25">
      <c r="G12437" s="9"/>
    </row>
    <row r="12438" spans="7:7" x14ac:dyDescent="0.25">
      <c r="G12438" s="9"/>
    </row>
    <row r="12439" spans="7:7" x14ac:dyDescent="0.25">
      <c r="G12439" s="9"/>
    </row>
    <row r="12440" spans="7:7" x14ac:dyDescent="0.25">
      <c r="G12440" s="9"/>
    </row>
    <row r="12441" spans="7:7" x14ac:dyDescent="0.25">
      <c r="G12441" s="9"/>
    </row>
    <row r="12442" spans="7:7" x14ac:dyDescent="0.25">
      <c r="G12442" s="9"/>
    </row>
    <row r="12443" spans="7:7" x14ac:dyDescent="0.25">
      <c r="G12443" s="9"/>
    </row>
    <row r="12444" spans="7:7" x14ac:dyDescent="0.25">
      <c r="G12444" s="9"/>
    </row>
    <row r="12445" spans="7:7" x14ac:dyDescent="0.25">
      <c r="G12445" s="9"/>
    </row>
    <row r="12446" spans="7:7" x14ac:dyDescent="0.25">
      <c r="G12446" s="9"/>
    </row>
    <row r="12447" spans="7:7" x14ac:dyDescent="0.25">
      <c r="G12447" s="9"/>
    </row>
    <row r="12448" spans="7:7" x14ac:dyDescent="0.25">
      <c r="G12448" s="9"/>
    </row>
    <row r="12449" spans="7:7" x14ac:dyDescent="0.25">
      <c r="G12449" s="9"/>
    </row>
    <row r="12450" spans="7:7" x14ac:dyDescent="0.25">
      <c r="G12450" s="9"/>
    </row>
    <row r="12451" spans="7:7" x14ac:dyDescent="0.25">
      <c r="G12451" s="9"/>
    </row>
    <row r="12452" spans="7:7" x14ac:dyDescent="0.25">
      <c r="G12452" s="9"/>
    </row>
    <row r="12453" spans="7:7" x14ac:dyDescent="0.25">
      <c r="G12453" s="9"/>
    </row>
    <row r="12454" spans="7:7" x14ac:dyDescent="0.25">
      <c r="G12454" s="9"/>
    </row>
    <row r="12455" spans="7:7" x14ac:dyDescent="0.25">
      <c r="G12455" s="9"/>
    </row>
    <row r="12456" spans="7:7" x14ac:dyDescent="0.25">
      <c r="G12456" s="9"/>
    </row>
    <row r="12457" spans="7:7" x14ac:dyDescent="0.25">
      <c r="G12457" s="9"/>
    </row>
    <row r="12458" spans="7:7" x14ac:dyDescent="0.25">
      <c r="G12458" s="9"/>
    </row>
    <row r="12459" spans="7:7" x14ac:dyDescent="0.25">
      <c r="G12459" s="9"/>
    </row>
    <row r="12460" spans="7:7" x14ac:dyDescent="0.25">
      <c r="G12460" s="9"/>
    </row>
    <row r="12461" spans="7:7" x14ac:dyDescent="0.25">
      <c r="G12461" s="9"/>
    </row>
    <row r="12462" spans="7:7" x14ac:dyDescent="0.25">
      <c r="G12462" s="9"/>
    </row>
    <row r="12463" spans="7:7" x14ac:dyDescent="0.25">
      <c r="G12463" s="9"/>
    </row>
    <row r="12464" spans="7:7" x14ac:dyDescent="0.25">
      <c r="G12464" s="9"/>
    </row>
    <row r="12465" spans="7:7" x14ac:dyDescent="0.25">
      <c r="G12465" s="9"/>
    </row>
    <row r="12466" spans="7:7" x14ac:dyDescent="0.25">
      <c r="G12466" s="9"/>
    </row>
    <row r="12467" spans="7:7" x14ac:dyDescent="0.25">
      <c r="G12467" s="9"/>
    </row>
    <row r="12468" spans="7:7" x14ac:dyDescent="0.25">
      <c r="G12468" s="9"/>
    </row>
    <row r="12469" spans="7:7" x14ac:dyDescent="0.25">
      <c r="G12469" s="9"/>
    </row>
    <row r="12470" spans="7:7" x14ac:dyDescent="0.25">
      <c r="G12470" s="9"/>
    </row>
    <row r="12471" spans="7:7" x14ac:dyDescent="0.25">
      <c r="G12471" s="9"/>
    </row>
    <row r="12472" spans="7:7" x14ac:dyDescent="0.25">
      <c r="G12472" s="9"/>
    </row>
    <row r="12473" spans="7:7" x14ac:dyDescent="0.25">
      <c r="G12473" s="9"/>
    </row>
    <row r="12474" spans="7:7" x14ac:dyDescent="0.25">
      <c r="G12474" s="9"/>
    </row>
    <row r="12475" spans="7:7" x14ac:dyDescent="0.25">
      <c r="G12475" s="9"/>
    </row>
    <row r="12476" spans="7:7" x14ac:dyDescent="0.25">
      <c r="G12476" s="9"/>
    </row>
    <row r="12477" spans="7:7" x14ac:dyDescent="0.25">
      <c r="G12477" s="9"/>
    </row>
    <row r="12478" spans="7:7" x14ac:dyDescent="0.25">
      <c r="G12478" s="9"/>
    </row>
    <row r="12479" spans="7:7" x14ac:dyDescent="0.25">
      <c r="G12479" s="9"/>
    </row>
    <row r="12480" spans="7:7" x14ac:dyDescent="0.25">
      <c r="G12480" s="9"/>
    </row>
    <row r="12481" spans="7:7" x14ac:dyDescent="0.25">
      <c r="G12481" s="9"/>
    </row>
    <row r="12482" spans="7:7" x14ac:dyDescent="0.25">
      <c r="G12482" s="9"/>
    </row>
    <row r="12483" spans="7:7" x14ac:dyDescent="0.25">
      <c r="G12483" s="9"/>
    </row>
    <row r="12484" spans="7:7" x14ac:dyDescent="0.25">
      <c r="G12484" s="9"/>
    </row>
    <row r="12485" spans="7:7" x14ac:dyDescent="0.25">
      <c r="G12485" s="9"/>
    </row>
    <row r="12486" spans="7:7" x14ac:dyDescent="0.25">
      <c r="G12486" s="9"/>
    </row>
    <row r="12487" spans="7:7" x14ac:dyDescent="0.25">
      <c r="G12487" s="9"/>
    </row>
    <row r="12488" spans="7:7" x14ac:dyDescent="0.25">
      <c r="G12488" s="9"/>
    </row>
    <row r="12489" spans="7:7" x14ac:dyDescent="0.25">
      <c r="G12489" s="9"/>
    </row>
    <row r="12490" spans="7:7" x14ac:dyDescent="0.25">
      <c r="G12490" s="9"/>
    </row>
    <row r="12491" spans="7:7" x14ac:dyDescent="0.25">
      <c r="G12491" s="9"/>
    </row>
    <row r="12492" spans="7:7" x14ac:dyDescent="0.25">
      <c r="G12492" s="9"/>
    </row>
    <row r="12493" spans="7:7" x14ac:dyDescent="0.25">
      <c r="G12493" s="9"/>
    </row>
    <row r="12494" spans="7:7" x14ac:dyDescent="0.25">
      <c r="G12494" s="9"/>
    </row>
    <row r="12495" spans="7:7" x14ac:dyDescent="0.25">
      <c r="G12495" s="9"/>
    </row>
    <row r="12496" spans="7:7" x14ac:dyDescent="0.25">
      <c r="G12496" s="9"/>
    </row>
    <row r="12497" spans="7:7" x14ac:dyDescent="0.25">
      <c r="G12497" s="9"/>
    </row>
    <row r="12498" spans="7:7" x14ac:dyDescent="0.25">
      <c r="G12498" s="9"/>
    </row>
    <row r="12499" spans="7:7" x14ac:dyDescent="0.25">
      <c r="G12499" s="9"/>
    </row>
    <row r="12500" spans="7:7" x14ac:dyDescent="0.25">
      <c r="G12500" s="9"/>
    </row>
    <row r="12501" spans="7:7" x14ac:dyDescent="0.25">
      <c r="G12501" s="9"/>
    </row>
    <row r="12502" spans="7:7" x14ac:dyDescent="0.25">
      <c r="G12502" s="9"/>
    </row>
    <row r="12503" spans="7:7" x14ac:dyDescent="0.25">
      <c r="G12503" s="9"/>
    </row>
    <row r="12504" spans="7:7" x14ac:dyDescent="0.25">
      <c r="G12504" s="9"/>
    </row>
    <row r="12505" spans="7:7" x14ac:dyDescent="0.25">
      <c r="G12505" s="9"/>
    </row>
    <row r="12506" spans="7:7" x14ac:dyDescent="0.25">
      <c r="G12506" s="9"/>
    </row>
    <row r="12507" spans="7:7" x14ac:dyDescent="0.25">
      <c r="G12507" s="9"/>
    </row>
    <row r="12508" spans="7:7" x14ac:dyDescent="0.25">
      <c r="G12508" s="9"/>
    </row>
    <row r="12509" spans="7:7" x14ac:dyDescent="0.25">
      <c r="G12509" s="9"/>
    </row>
    <row r="12510" spans="7:7" x14ac:dyDescent="0.25">
      <c r="G12510" s="9"/>
    </row>
    <row r="12511" spans="7:7" x14ac:dyDescent="0.25">
      <c r="G12511" s="9"/>
    </row>
    <row r="12512" spans="7:7" x14ac:dyDescent="0.25">
      <c r="G12512" s="9"/>
    </row>
    <row r="12513" spans="7:7" x14ac:dyDescent="0.25">
      <c r="G12513" s="9"/>
    </row>
    <row r="12514" spans="7:7" x14ac:dyDescent="0.25">
      <c r="G12514" s="9"/>
    </row>
    <row r="12515" spans="7:7" x14ac:dyDescent="0.25">
      <c r="G12515" s="9"/>
    </row>
    <row r="12516" spans="7:7" x14ac:dyDescent="0.25">
      <c r="G12516" s="9"/>
    </row>
    <row r="12517" spans="7:7" x14ac:dyDescent="0.25">
      <c r="G12517" s="9"/>
    </row>
    <row r="12518" spans="7:7" x14ac:dyDescent="0.25">
      <c r="G12518" s="9"/>
    </row>
    <row r="12519" spans="7:7" x14ac:dyDescent="0.25">
      <c r="G12519" s="9"/>
    </row>
    <row r="12520" spans="7:7" x14ac:dyDescent="0.25">
      <c r="G12520" s="9"/>
    </row>
    <row r="12521" spans="7:7" x14ac:dyDescent="0.25">
      <c r="G12521" s="9"/>
    </row>
    <row r="12522" spans="7:7" x14ac:dyDescent="0.25">
      <c r="G12522" s="9"/>
    </row>
    <row r="12523" spans="7:7" x14ac:dyDescent="0.25">
      <c r="G12523" s="9"/>
    </row>
    <row r="12524" spans="7:7" x14ac:dyDescent="0.25">
      <c r="G12524" s="9"/>
    </row>
    <row r="12525" spans="7:7" x14ac:dyDescent="0.25">
      <c r="G12525" s="9"/>
    </row>
    <row r="12526" spans="7:7" x14ac:dyDescent="0.25">
      <c r="G12526" s="9"/>
    </row>
    <row r="12527" spans="7:7" x14ac:dyDescent="0.25">
      <c r="G12527" s="9"/>
    </row>
    <row r="12528" spans="7:7" x14ac:dyDescent="0.25">
      <c r="G12528" s="9"/>
    </row>
    <row r="12529" spans="7:7" x14ac:dyDescent="0.25">
      <c r="G12529" s="9"/>
    </row>
    <row r="12530" spans="7:7" x14ac:dyDescent="0.25">
      <c r="G12530" s="9"/>
    </row>
    <row r="12531" spans="7:7" x14ac:dyDescent="0.25">
      <c r="G12531" s="9"/>
    </row>
    <row r="12532" spans="7:7" x14ac:dyDescent="0.25">
      <c r="G12532" s="9"/>
    </row>
    <row r="12533" spans="7:7" x14ac:dyDescent="0.25">
      <c r="G12533" s="9"/>
    </row>
    <row r="12534" spans="7:7" x14ac:dyDescent="0.25">
      <c r="G12534" s="9"/>
    </row>
    <row r="12535" spans="7:7" x14ac:dyDescent="0.25">
      <c r="G12535" s="9"/>
    </row>
    <row r="12536" spans="7:7" x14ac:dyDescent="0.25">
      <c r="G12536" s="9"/>
    </row>
    <row r="12537" spans="7:7" x14ac:dyDescent="0.25">
      <c r="G12537" s="9"/>
    </row>
    <row r="12538" spans="7:7" x14ac:dyDescent="0.25">
      <c r="G12538" s="9"/>
    </row>
    <row r="12539" spans="7:7" x14ac:dyDescent="0.25">
      <c r="G12539" s="9"/>
    </row>
    <row r="12540" spans="7:7" x14ac:dyDescent="0.25">
      <c r="G12540" s="9"/>
    </row>
    <row r="12541" spans="7:7" x14ac:dyDescent="0.25">
      <c r="G12541" s="9"/>
    </row>
    <row r="12542" spans="7:7" x14ac:dyDescent="0.25">
      <c r="G12542" s="9"/>
    </row>
    <row r="12543" spans="7:7" x14ac:dyDescent="0.25">
      <c r="G12543" s="9"/>
    </row>
    <row r="12544" spans="7:7" x14ac:dyDescent="0.25">
      <c r="G12544" s="9"/>
    </row>
    <row r="12545" spans="7:7" x14ac:dyDescent="0.25">
      <c r="G12545" s="9"/>
    </row>
    <row r="12546" spans="7:7" x14ac:dyDescent="0.25">
      <c r="G12546" s="9"/>
    </row>
    <row r="12547" spans="7:7" x14ac:dyDescent="0.25">
      <c r="G12547" s="9"/>
    </row>
    <row r="12548" spans="7:7" x14ac:dyDescent="0.25">
      <c r="G12548" s="9"/>
    </row>
    <row r="12549" spans="7:7" x14ac:dyDescent="0.25">
      <c r="G12549" s="9"/>
    </row>
    <row r="12550" spans="7:7" x14ac:dyDescent="0.25">
      <c r="G12550" s="9"/>
    </row>
    <row r="12551" spans="7:7" x14ac:dyDescent="0.25">
      <c r="G12551" s="9"/>
    </row>
    <row r="12552" spans="7:7" x14ac:dyDescent="0.25">
      <c r="G12552" s="9"/>
    </row>
    <row r="12553" spans="7:7" x14ac:dyDescent="0.25">
      <c r="G12553" s="9"/>
    </row>
    <row r="12554" spans="7:7" x14ac:dyDescent="0.25">
      <c r="G12554" s="9"/>
    </row>
    <row r="12555" spans="7:7" x14ac:dyDescent="0.25">
      <c r="G12555" s="9"/>
    </row>
    <row r="12556" spans="7:7" x14ac:dyDescent="0.25">
      <c r="G12556" s="9"/>
    </row>
    <row r="12557" spans="7:7" x14ac:dyDescent="0.25">
      <c r="G12557" s="9"/>
    </row>
    <row r="12558" spans="7:7" x14ac:dyDescent="0.25">
      <c r="G12558" s="9"/>
    </row>
    <row r="12559" spans="7:7" x14ac:dyDescent="0.25">
      <c r="G12559" s="9"/>
    </row>
    <row r="12560" spans="7:7" x14ac:dyDescent="0.25">
      <c r="G12560" s="9"/>
    </row>
    <row r="12561" spans="7:7" x14ac:dyDescent="0.25">
      <c r="G12561" s="9"/>
    </row>
    <row r="12562" spans="7:7" x14ac:dyDescent="0.25">
      <c r="G12562" s="9"/>
    </row>
    <row r="12563" spans="7:7" x14ac:dyDescent="0.25">
      <c r="G12563" s="9"/>
    </row>
    <row r="12564" spans="7:7" x14ac:dyDescent="0.25">
      <c r="G12564" s="9"/>
    </row>
    <row r="12565" spans="7:7" x14ac:dyDescent="0.25">
      <c r="G12565" s="9"/>
    </row>
    <row r="12566" spans="7:7" x14ac:dyDescent="0.25">
      <c r="G12566" s="9"/>
    </row>
    <row r="12567" spans="7:7" x14ac:dyDescent="0.25">
      <c r="G12567" s="9"/>
    </row>
    <row r="12568" spans="7:7" x14ac:dyDescent="0.25">
      <c r="G12568" s="9"/>
    </row>
    <row r="12569" spans="7:7" x14ac:dyDescent="0.25">
      <c r="G12569" s="9"/>
    </row>
    <row r="12570" spans="7:7" x14ac:dyDescent="0.25">
      <c r="G12570" s="9"/>
    </row>
    <row r="12571" spans="7:7" x14ac:dyDescent="0.25">
      <c r="G12571" s="9"/>
    </row>
    <row r="12572" spans="7:7" x14ac:dyDescent="0.25">
      <c r="G12572" s="9"/>
    </row>
    <row r="12573" spans="7:7" x14ac:dyDescent="0.25">
      <c r="G12573" s="9"/>
    </row>
    <row r="12574" spans="7:7" x14ac:dyDescent="0.25">
      <c r="G12574" s="9"/>
    </row>
    <row r="12575" spans="7:7" x14ac:dyDescent="0.25">
      <c r="G12575" s="9"/>
    </row>
    <row r="12576" spans="7:7" x14ac:dyDescent="0.25">
      <c r="G12576" s="9"/>
    </row>
    <row r="12577" spans="7:7" x14ac:dyDescent="0.25">
      <c r="G12577" s="9"/>
    </row>
    <row r="12578" spans="7:7" x14ac:dyDescent="0.25">
      <c r="G12578" s="9"/>
    </row>
    <row r="12579" spans="7:7" x14ac:dyDescent="0.25">
      <c r="G12579" s="9"/>
    </row>
    <row r="12580" spans="7:7" x14ac:dyDescent="0.25">
      <c r="G12580" s="9"/>
    </row>
    <row r="12581" spans="7:7" x14ac:dyDescent="0.25">
      <c r="G12581" s="9"/>
    </row>
    <row r="12582" spans="7:7" x14ac:dyDescent="0.25">
      <c r="G12582" s="9"/>
    </row>
    <row r="12583" spans="7:7" x14ac:dyDescent="0.25">
      <c r="G12583" s="9"/>
    </row>
    <row r="12584" spans="7:7" x14ac:dyDescent="0.25">
      <c r="G12584" s="9"/>
    </row>
    <row r="12585" spans="7:7" x14ac:dyDescent="0.25">
      <c r="G12585" s="9"/>
    </row>
    <row r="12586" spans="7:7" x14ac:dyDescent="0.25">
      <c r="G12586" s="9"/>
    </row>
    <row r="12587" spans="7:7" x14ac:dyDescent="0.25">
      <c r="G12587" s="9"/>
    </row>
    <row r="12588" spans="7:7" x14ac:dyDescent="0.25">
      <c r="G12588" s="9"/>
    </row>
    <row r="12589" spans="7:7" x14ac:dyDescent="0.25">
      <c r="G12589" s="9"/>
    </row>
    <row r="12590" spans="7:7" x14ac:dyDescent="0.25">
      <c r="G12590" s="9"/>
    </row>
    <row r="12591" spans="7:7" x14ac:dyDescent="0.25">
      <c r="G12591" s="9"/>
    </row>
    <row r="12592" spans="7:7" x14ac:dyDescent="0.25">
      <c r="G12592" s="9"/>
    </row>
    <row r="12593" spans="7:7" x14ac:dyDescent="0.25">
      <c r="G12593" s="9"/>
    </row>
    <row r="12594" spans="7:7" x14ac:dyDescent="0.25">
      <c r="G12594" s="9"/>
    </row>
    <row r="12595" spans="7:7" x14ac:dyDescent="0.25">
      <c r="G12595" s="9"/>
    </row>
    <row r="12596" spans="7:7" x14ac:dyDescent="0.25">
      <c r="G12596" s="9"/>
    </row>
    <row r="12597" spans="7:7" x14ac:dyDescent="0.25">
      <c r="G12597" s="9"/>
    </row>
    <row r="12598" spans="7:7" x14ac:dyDescent="0.25">
      <c r="G12598" s="9"/>
    </row>
    <row r="12599" spans="7:7" x14ac:dyDescent="0.25">
      <c r="G12599" s="9"/>
    </row>
    <row r="12600" spans="7:7" x14ac:dyDescent="0.25">
      <c r="G12600" s="9"/>
    </row>
    <row r="12601" spans="7:7" x14ac:dyDescent="0.25">
      <c r="G12601" s="9"/>
    </row>
    <row r="12602" spans="7:7" x14ac:dyDescent="0.25">
      <c r="G12602" s="9"/>
    </row>
    <row r="12603" spans="7:7" x14ac:dyDescent="0.25">
      <c r="G12603" s="9"/>
    </row>
    <row r="12604" spans="7:7" x14ac:dyDescent="0.25">
      <c r="G12604" s="9"/>
    </row>
    <row r="12605" spans="7:7" x14ac:dyDescent="0.25">
      <c r="G12605" s="9"/>
    </row>
    <row r="12606" spans="7:7" x14ac:dyDescent="0.25">
      <c r="G12606" s="9"/>
    </row>
    <row r="12607" spans="7:7" x14ac:dyDescent="0.25">
      <c r="G12607" s="9"/>
    </row>
    <row r="12608" spans="7:7" x14ac:dyDescent="0.25">
      <c r="G12608" s="9"/>
    </row>
    <row r="12609" spans="7:7" x14ac:dyDescent="0.25">
      <c r="G12609" s="9"/>
    </row>
    <row r="12610" spans="7:7" x14ac:dyDescent="0.25">
      <c r="G12610" s="9"/>
    </row>
    <row r="12611" spans="7:7" x14ac:dyDescent="0.25">
      <c r="G12611" s="9"/>
    </row>
    <row r="12612" spans="7:7" x14ac:dyDescent="0.25">
      <c r="G12612" s="9"/>
    </row>
    <row r="12613" spans="7:7" x14ac:dyDescent="0.25">
      <c r="G12613" s="9"/>
    </row>
    <row r="12614" spans="7:7" x14ac:dyDescent="0.25">
      <c r="G12614" s="9"/>
    </row>
    <row r="12615" spans="7:7" x14ac:dyDescent="0.25">
      <c r="G12615" s="9"/>
    </row>
    <row r="12616" spans="7:7" x14ac:dyDescent="0.25">
      <c r="G12616" s="9"/>
    </row>
    <row r="12617" spans="7:7" x14ac:dyDescent="0.25">
      <c r="G12617" s="9"/>
    </row>
    <row r="12618" spans="7:7" x14ac:dyDescent="0.25">
      <c r="G12618" s="9"/>
    </row>
    <row r="12619" spans="7:7" x14ac:dyDescent="0.25">
      <c r="G12619" s="9"/>
    </row>
    <row r="12620" spans="7:7" x14ac:dyDescent="0.25">
      <c r="G12620" s="9"/>
    </row>
    <row r="12621" spans="7:7" x14ac:dyDescent="0.25">
      <c r="G12621" s="9"/>
    </row>
    <row r="12622" spans="7:7" x14ac:dyDescent="0.25">
      <c r="G12622" s="9"/>
    </row>
    <row r="12623" spans="7:7" x14ac:dyDescent="0.25">
      <c r="G12623" s="9"/>
    </row>
    <row r="12624" spans="7:7" x14ac:dyDescent="0.25">
      <c r="G12624" s="9"/>
    </row>
    <row r="12625" spans="7:7" x14ac:dyDescent="0.25">
      <c r="G12625" s="9"/>
    </row>
    <row r="12626" spans="7:7" x14ac:dyDescent="0.25">
      <c r="G12626" s="9"/>
    </row>
    <row r="12627" spans="7:7" x14ac:dyDescent="0.25">
      <c r="G12627" s="9"/>
    </row>
    <row r="12628" spans="7:7" x14ac:dyDescent="0.25">
      <c r="G12628" s="9"/>
    </row>
    <row r="12629" spans="7:7" x14ac:dyDescent="0.25">
      <c r="G12629" s="9"/>
    </row>
    <row r="12630" spans="7:7" x14ac:dyDescent="0.25">
      <c r="G12630" s="9"/>
    </row>
    <row r="12631" spans="7:7" x14ac:dyDescent="0.25">
      <c r="G12631" s="9"/>
    </row>
    <row r="12632" spans="7:7" x14ac:dyDescent="0.25">
      <c r="G12632" s="9"/>
    </row>
    <row r="12633" spans="7:7" x14ac:dyDescent="0.25">
      <c r="G12633" s="9"/>
    </row>
    <row r="12634" spans="7:7" x14ac:dyDescent="0.25">
      <c r="G12634" s="9"/>
    </row>
    <row r="12635" spans="7:7" x14ac:dyDescent="0.25">
      <c r="G12635" s="9"/>
    </row>
    <row r="12636" spans="7:7" x14ac:dyDescent="0.25">
      <c r="G12636" s="9"/>
    </row>
    <row r="12637" spans="7:7" x14ac:dyDescent="0.25">
      <c r="G12637" s="9"/>
    </row>
    <row r="12638" spans="7:7" x14ac:dyDescent="0.25">
      <c r="G12638" s="9"/>
    </row>
    <row r="12639" spans="7:7" x14ac:dyDescent="0.25">
      <c r="G12639" s="9"/>
    </row>
    <row r="12640" spans="7:7" x14ac:dyDescent="0.25">
      <c r="G12640" s="9"/>
    </row>
    <row r="12641" spans="7:7" x14ac:dyDescent="0.25">
      <c r="G12641" s="9"/>
    </row>
    <row r="12642" spans="7:7" x14ac:dyDescent="0.25">
      <c r="G12642" s="9"/>
    </row>
    <row r="12643" spans="7:7" x14ac:dyDescent="0.25">
      <c r="G12643" s="9"/>
    </row>
    <row r="12644" spans="7:7" x14ac:dyDescent="0.25">
      <c r="G12644" s="9"/>
    </row>
    <row r="12645" spans="7:7" x14ac:dyDescent="0.25">
      <c r="G12645" s="9"/>
    </row>
    <row r="12646" spans="7:7" x14ac:dyDescent="0.25">
      <c r="G12646" s="9"/>
    </row>
    <row r="12647" spans="7:7" x14ac:dyDescent="0.25">
      <c r="G12647" s="9"/>
    </row>
    <row r="12648" spans="7:7" x14ac:dyDescent="0.25">
      <c r="G12648" s="9"/>
    </row>
    <row r="12649" spans="7:7" x14ac:dyDescent="0.25">
      <c r="G12649" s="9"/>
    </row>
    <row r="12650" spans="7:7" x14ac:dyDescent="0.25">
      <c r="G12650" s="9"/>
    </row>
    <row r="12651" spans="7:7" x14ac:dyDescent="0.25">
      <c r="G12651" s="9"/>
    </row>
    <row r="12652" spans="7:7" x14ac:dyDescent="0.25">
      <c r="G12652" s="9"/>
    </row>
    <row r="12653" spans="7:7" x14ac:dyDescent="0.25">
      <c r="G12653" s="9"/>
    </row>
    <row r="12654" spans="7:7" x14ac:dyDescent="0.25">
      <c r="G12654" s="9"/>
    </row>
    <row r="12655" spans="7:7" x14ac:dyDescent="0.25">
      <c r="G12655" s="9"/>
    </row>
    <row r="12656" spans="7:7" x14ac:dyDescent="0.25">
      <c r="G12656" s="9"/>
    </row>
    <row r="12657" spans="7:7" x14ac:dyDescent="0.25">
      <c r="G12657" s="9"/>
    </row>
    <row r="12658" spans="7:7" x14ac:dyDescent="0.25">
      <c r="G12658" s="9"/>
    </row>
    <row r="12659" spans="7:7" x14ac:dyDescent="0.25">
      <c r="G12659" s="9"/>
    </row>
    <row r="12660" spans="7:7" x14ac:dyDescent="0.25">
      <c r="G12660" s="9"/>
    </row>
    <row r="12661" spans="7:7" x14ac:dyDescent="0.25">
      <c r="G12661" s="9"/>
    </row>
    <row r="12662" spans="7:7" x14ac:dyDescent="0.25">
      <c r="G12662" s="9"/>
    </row>
    <row r="12663" spans="7:7" x14ac:dyDescent="0.25">
      <c r="G12663" s="9"/>
    </row>
    <row r="12664" spans="7:7" x14ac:dyDescent="0.25">
      <c r="G12664" s="9"/>
    </row>
    <row r="12665" spans="7:7" x14ac:dyDescent="0.25">
      <c r="G12665" s="9"/>
    </row>
    <row r="12666" spans="7:7" x14ac:dyDescent="0.25">
      <c r="G12666" s="9"/>
    </row>
    <row r="12667" spans="7:7" x14ac:dyDescent="0.25">
      <c r="G12667" s="9"/>
    </row>
    <row r="12668" spans="7:7" x14ac:dyDescent="0.25">
      <c r="G12668" s="9"/>
    </row>
    <row r="12669" spans="7:7" x14ac:dyDescent="0.25">
      <c r="G12669" s="9"/>
    </row>
    <row r="12670" spans="7:7" x14ac:dyDescent="0.25">
      <c r="G12670" s="9"/>
    </row>
    <row r="12671" spans="7:7" x14ac:dyDescent="0.25">
      <c r="G12671" s="9"/>
    </row>
    <row r="12672" spans="7:7" x14ac:dyDescent="0.25">
      <c r="G12672" s="9"/>
    </row>
    <row r="12673" spans="7:7" x14ac:dyDescent="0.25">
      <c r="G12673" s="9"/>
    </row>
    <row r="12674" spans="7:7" x14ac:dyDescent="0.25">
      <c r="G12674" s="9"/>
    </row>
    <row r="12675" spans="7:7" x14ac:dyDescent="0.25">
      <c r="G12675" s="9"/>
    </row>
    <row r="12676" spans="7:7" x14ac:dyDescent="0.25">
      <c r="G12676" s="9"/>
    </row>
    <row r="12677" spans="7:7" x14ac:dyDescent="0.25">
      <c r="G12677" s="9"/>
    </row>
    <row r="12678" spans="7:7" x14ac:dyDescent="0.25">
      <c r="G12678" s="9"/>
    </row>
    <row r="12679" spans="7:7" x14ac:dyDescent="0.25">
      <c r="G12679" s="9"/>
    </row>
    <row r="12680" spans="7:7" x14ac:dyDescent="0.25">
      <c r="G12680" s="9"/>
    </row>
    <row r="12681" spans="7:7" x14ac:dyDescent="0.25">
      <c r="G12681" s="9"/>
    </row>
    <row r="12682" spans="7:7" x14ac:dyDescent="0.25">
      <c r="G12682" s="9"/>
    </row>
    <row r="12683" spans="7:7" x14ac:dyDescent="0.25">
      <c r="G12683" s="9"/>
    </row>
    <row r="12684" spans="7:7" x14ac:dyDescent="0.25">
      <c r="G12684" s="9"/>
    </row>
    <row r="12685" spans="7:7" x14ac:dyDescent="0.25">
      <c r="G12685" s="9"/>
    </row>
    <row r="12686" spans="7:7" x14ac:dyDescent="0.25">
      <c r="G12686" s="9"/>
    </row>
    <row r="12687" spans="7:7" x14ac:dyDescent="0.25">
      <c r="G12687" s="9"/>
    </row>
    <row r="12688" spans="7:7" x14ac:dyDescent="0.25">
      <c r="G12688" s="9"/>
    </row>
    <row r="12689" spans="7:7" x14ac:dyDescent="0.25">
      <c r="G12689" s="9"/>
    </row>
    <row r="12690" spans="7:7" x14ac:dyDescent="0.25">
      <c r="G12690" s="9"/>
    </row>
    <row r="12691" spans="7:7" x14ac:dyDescent="0.25">
      <c r="G12691" s="9"/>
    </row>
    <row r="12692" spans="7:7" x14ac:dyDescent="0.25">
      <c r="G12692" s="9"/>
    </row>
    <row r="12693" spans="7:7" x14ac:dyDescent="0.25">
      <c r="G12693" s="9"/>
    </row>
    <row r="12694" spans="7:7" x14ac:dyDescent="0.25">
      <c r="G12694" s="9"/>
    </row>
    <row r="12695" spans="7:7" x14ac:dyDescent="0.25">
      <c r="G12695" s="9"/>
    </row>
    <row r="12696" spans="7:7" x14ac:dyDescent="0.25">
      <c r="G12696" s="9"/>
    </row>
    <row r="12697" spans="7:7" x14ac:dyDescent="0.25">
      <c r="G12697" s="9"/>
    </row>
    <row r="12698" spans="7:7" x14ac:dyDescent="0.25">
      <c r="G12698" s="9"/>
    </row>
    <row r="12699" spans="7:7" x14ac:dyDescent="0.25">
      <c r="G12699" s="9"/>
    </row>
    <row r="12700" spans="7:7" x14ac:dyDescent="0.25">
      <c r="G12700" s="9"/>
    </row>
    <row r="12701" spans="7:7" x14ac:dyDescent="0.25">
      <c r="G12701" s="9"/>
    </row>
    <row r="12702" spans="7:7" x14ac:dyDescent="0.25">
      <c r="G12702" s="9"/>
    </row>
    <row r="12703" spans="7:7" x14ac:dyDescent="0.25">
      <c r="G12703" s="9"/>
    </row>
    <row r="12704" spans="7:7" x14ac:dyDescent="0.25">
      <c r="G12704" s="9"/>
    </row>
    <row r="12705" spans="7:7" x14ac:dyDescent="0.25">
      <c r="G12705" s="9"/>
    </row>
    <row r="12706" spans="7:7" x14ac:dyDescent="0.25">
      <c r="G12706" s="9"/>
    </row>
    <row r="12707" spans="7:7" x14ac:dyDescent="0.25">
      <c r="G12707" s="9"/>
    </row>
    <row r="12708" spans="7:7" x14ac:dyDescent="0.25">
      <c r="G12708" s="9"/>
    </row>
    <row r="12709" spans="7:7" x14ac:dyDescent="0.25">
      <c r="G12709" s="9"/>
    </row>
    <row r="12710" spans="7:7" x14ac:dyDescent="0.25">
      <c r="G12710" s="9"/>
    </row>
    <row r="12711" spans="7:7" x14ac:dyDescent="0.25">
      <c r="G12711" s="9"/>
    </row>
    <row r="12712" spans="7:7" x14ac:dyDescent="0.25">
      <c r="G12712" s="9"/>
    </row>
    <row r="12713" spans="7:7" x14ac:dyDescent="0.25">
      <c r="G12713" s="9"/>
    </row>
    <row r="12714" spans="7:7" x14ac:dyDescent="0.25">
      <c r="G12714" s="9"/>
    </row>
    <row r="12715" spans="7:7" x14ac:dyDescent="0.25">
      <c r="G12715" s="9"/>
    </row>
    <row r="12716" spans="7:7" x14ac:dyDescent="0.25">
      <c r="G12716" s="9"/>
    </row>
    <row r="12717" spans="7:7" x14ac:dyDescent="0.25">
      <c r="G12717" s="9"/>
    </row>
    <row r="12718" spans="7:7" x14ac:dyDescent="0.25">
      <c r="G12718" s="9"/>
    </row>
    <row r="12719" spans="7:7" x14ac:dyDescent="0.25">
      <c r="G12719" s="9"/>
    </row>
    <row r="12720" spans="7:7" x14ac:dyDescent="0.25">
      <c r="G12720" s="9"/>
    </row>
    <row r="12721" spans="7:7" x14ac:dyDescent="0.25">
      <c r="G12721" s="9"/>
    </row>
    <row r="12722" spans="7:7" x14ac:dyDescent="0.25">
      <c r="G12722" s="9"/>
    </row>
    <row r="12723" spans="7:7" x14ac:dyDescent="0.25">
      <c r="G12723" s="9"/>
    </row>
    <row r="12724" spans="7:7" x14ac:dyDescent="0.25">
      <c r="G12724" s="9"/>
    </row>
    <row r="12725" spans="7:7" x14ac:dyDescent="0.25">
      <c r="G12725" s="9"/>
    </row>
    <row r="12726" spans="7:7" x14ac:dyDescent="0.25">
      <c r="G12726" s="9"/>
    </row>
    <row r="12727" spans="7:7" x14ac:dyDescent="0.25">
      <c r="G12727" s="9"/>
    </row>
    <row r="12728" spans="7:7" x14ac:dyDescent="0.25">
      <c r="G12728" s="9"/>
    </row>
    <row r="12729" spans="7:7" x14ac:dyDescent="0.25">
      <c r="G12729" s="9"/>
    </row>
    <row r="12730" spans="7:7" x14ac:dyDescent="0.25">
      <c r="G12730" s="9"/>
    </row>
    <row r="12731" spans="7:7" x14ac:dyDescent="0.25">
      <c r="G12731" s="9"/>
    </row>
    <row r="12732" spans="7:7" x14ac:dyDescent="0.25">
      <c r="G12732" s="9"/>
    </row>
    <row r="12733" spans="7:7" x14ac:dyDescent="0.25">
      <c r="G12733" s="9"/>
    </row>
    <row r="12734" spans="7:7" x14ac:dyDescent="0.25">
      <c r="G12734" s="9"/>
    </row>
    <row r="12735" spans="7:7" x14ac:dyDescent="0.25">
      <c r="G12735" s="9"/>
    </row>
    <row r="12736" spans="7:7" x14ac:dyDescent="0.25">
      <c r="G12736" s="9"/>
    </row>
    <row r="12737" spans="7:7" x14ac:dyDescent="0.25">
      <c r="G12737" s="9"/>
    </row>
    <row r="12738" spans="7:7" x14ac:dyDescent="0.25">
      <c r="G12738" s="9"/>
    </row>
    <row r="12739" spans="7:7" x14ac:dyDescent="0.25">
      <c r="G12739" s="9"/>
    </row>
    <row r="12740" spans="7:7" x14ac:dyDescent="0.25">
      <c r="G12740" s="9"/>
    </row>
    <row r="12741" spans="7:7" x14ac:dyDescent="0.25">
      <c r="G12741" s="9"/>
    </row>
    <row r="12742" spans="7:7" x14ac:dyDescent="0.25">
      <c r="G12742" s="9"/>
    </row>
    <row r="12743" spans="7:7" x14ac:dyDescent="0.25">
      <c r="G12743" s="9"/>
    </row>
    <row r="12744" spans="7:7" x14ac:dyDescent="0.25">
      <c r="G12744" s="9"/>
    </row>
    <row r="12745" spans="7:7" x14ac:dyDescent="0.25">
      <c r="G12745" s="9"/>
    </row>
    <row r="12746" spans="7:7" x14ac:dyDescent="0.25">
      <c r="G12746" s="9"/>
    </row>
    <row r="12747" spans="7:7" x14ac:dyDescent="0.25">
      <c r="G12747" s="9"/>
    </row>
    <row r="12748" spans="7:7" x14ac:dyDescent="0.25">
      <c r="G12748" s="9"/>
    </row>
    <row r="12749" spans="7:7" x14ac:dyDescent="0.25">
      <c r="G12749" s="9"/>
    </row>
    <row r="12750" spans="7:7" x14ac:dyDescent="0.25">
      <c r="G12750" s="9"/>
    </row>
    <row r="12751" spans="7:7" x14ac:dyDescent="0.25">
      <c r="G12751" s="9"/>
    </row>
    <row r="12752" spans="7:7" x14ac:dyDescent="0.25">
      <c r="G12752" s="9"/>
    </row>
    <row r="12753" spans="7:7" x14ac:dyDescent="0.25">
      <c r="G12753" s="9"/>
    </row>
    <row r="12754" spans="7:7" x14ac:dyDescent="0.25">
      <c r="G12754" s="9"/>
    </row>
    <row r="12755" spans="7:7" x14ac:dyDescent="0.25">
      <c r="G12755" s="9"/>
    </row>
    <row r="12756" spans="7:7" x14ac:dyDescent="0.25">
      <c r="G12756" s="9"/>
    </row>
    <row r="12757" spans="7:7" x14ac:dyDescent="0.25">
      <c r="G12757" s="9"/>
    </row>
    <row r="12758" spans="7:7" x14ac:dyDescent="0.25">
      <c r="G12758" s="9"/>
    </row>
    <row r="12759" spans="7:7" x14ac:dyDescent="0.25">
      <c r="G12759" s="9"/>
    </row>
    <row r="12760" spans="7:7" x14ac:dyDescent="0.25">
      <c r="G12760" s="9"/>
    </row>
    <row r="12761" spans="7:7" x14ac:dyDescent="0.25">
      <c r="G12761" s="9"/>
    </row>
    <row r="12762" spans="7:7" x14ac:dyDescent="0.25">
      <c r="G12762" s="9"/>
    </row>
    <row r="12763" spans="7:7" x14ac:dyDescent="0.25">
      <c r="G12763" s="9"/>
    </row>
    <row r="12764" spans="7:7" x14ac:dyDescent="0.25">
      <c r="G12764" s="9"/>
    </row>
    <row r="12765" spans="7:7" x14ac:dyDescent="0.25">
      <c r="G12765" s="9"/>
    </row>
    <row r="12766" spans="7:7" x14ac:dyDescent="0.25">
      <c r="G12766" s="9"/>
    </row>
    <row r="12767" spans="7:7" x14ac:dyDescent="0.25">
      <c r="G12767" s="9"/>
    </row>
    <row r="12768" spans="7:7" x14ac:dyDescent="0.25">
      <c r="G12768" s="9"/>
    </row>
    <row r="12769" spans="7:7" x14ac:dyDescent="0.25">
      <c r="G12769" s="9"/>
    </row>
    <row r="12770" spans="7:7" x14ac:dyDescent="0.25">
      <c r="G12770" s="9"/>
    </row>
    <row r="12771" spans="7:7" x14ac:dyDescent="0.25">
      <c r="G12771" s="9"/>
    </row>
    <row r="12772" spans="7:7" x14ac:dyDescent="0.25">
      <c r="G12772" s="9"/>
    </row>
    <row r="12773" spans="7:7" x14ac:dyDescent="0.25">
      <c r="G12773" s="9"/>
    </row>
    <row r="12774" spans="7:7" x14ac:dyDescent="0.25">
      <c r="G12774" s="9"/>
    </row>
    <row r="12775" spans="7:7" x14ac:dyDescent="0.25">
      <c r="G12775" s="9"/>
    </row>
    <row r="12776" spans="7:7" x14ac:dyDescent="0.25">
      <c r="G12776" s="9"/>
    </row>
    <row r="12777" spans="7:7" x14ac:dyDescent="0.25">
      <c r="G12777" s="9"/>
    </row>
    <row r="12778" spans="7:7" x14ac:dyDescent="0.25">
      <c r="G12778" s="9"/>
    </row>
    <row r="12779" spans="7:7" x14ac:dyDescent="0.25">
      <c r="G12779" s="9"/>
    </row>
    <row r="12780" spans="7:7" x14ac:dyDescent="0.25">
      <c r="G12780" s="9"/>
    </row>
    <row r="12781" spans="7:7" x14ac:dyDescent="0.25">
      <c r="G12781" s="9"/>
    </row>
    <row r="12782" spans="7:7" x14ac:dyDescent="0.25">
      <c r="G12782" s="9"/>
    </row>
    <row r="12783" spans="7:7" x14ac:dyDescent="0.25">
      <c r="G12783" s="9"/>
    </row>
    <row r="12784" spans="7:7" x14ac:dyDescent="0.25">
      <c r="G12784" s="9"/>
    </row>
    <row r="12785" spans="7:7" x14ac:dyDescent="0.25">
      <c r="G12785" s="9"/>
    </row>
    <row r="12786" spans="7:7" x14ac:dyDescent="0.25">
      <c r="G12786" s="9"/>
    </row>
    <row r="12787" spans="7:7" x14ac:dyDescent="0.25">
      <c r="G12787" s="9"/>
    </row>
    <row r="12788" spans="7:7" x14ac:dyDescent="0.25">
      <c r="G12788" s="9"/>
    </row>
    <row r="12789" spans="7:7" x14ac:dyDescent="0.25">
      <c r="G12789" s="9"/>
    </row>
    <row r="12790" spans="7:7" x14ac:dyDescent="0.25">
      <c r="G12790" s="9"/>
    </row>
    <row r="12791" spans="7:7" x14ac:dyDescent="0.25">
      <c r="G12791" s="9"/>
    </row>
    <row r="12792" spans="7:7" x14ac:dyDescent="0.25">
      <c r="G12792" s="9"/>
    </row>
    <row r="12793" spans="7:7" x14ac:dyDescent="0.25">
      <c r="G12793" s="9"/>
    </row>
    <row r="12794" spans="7:7" x14ac:dyDescent="0.25">
      <c r="G12794" s="9"/>
    </row>
    <row r="12795" spans="7:7" x14ac:dyDescent="0.25">
      <c r="G12795" s="9"/>
    </row>
    <row r="12796" spans="7:7" x14ac:dyDescent="0.25">
      <c r="G12796" s="9"/>
    </row>
    <row r="12797" spans="7:7" x14ac:dyDescent="0.25">
      <c r="G12797" s="9"/>
    </row>
    <row r="12798" spans="7:7" x14ac:dyDescent="0.25">
      <c r="G12798" s="9"/>
    </row>
    <row r="12799" spans="7:7" x14ac:dyDescent="0.25">
      <c r="G12799" s="9"/>
    </row>
    <row r="12800" spans="7:7" x14ac:dyDescent="0.25">
      <c r="G12800" s="9"/>
    </row>
    <row r="12801" spans="7:7" x14ac:dyDescent="0.25">
      <c r="G12801" s="9"/>
    </row>
    <row r="12802" spans="7:7" x14ac:dyDescent="0.25">
      <c r="G12802" s="9"/>
    </row>
    <row r="12803" spans="7:7" x14ac:dyDescent="0.25">
      <c r="G12803" s="9"/>
    </row>
    <row r="12804" spans="7:7" x14ac:dyDescent="0.25">
      <c r="G12804" s="9"/>
    </row>
    <row r="12805" spans="7:7" x14ac:dyDescent="0.25">
      <c r="G12805" s="9"/>
    </row>
    <row r="12806" spans="7:7" x14ac:dyDescent="0.25">
      <c r="G12806" s="9"/>
    </row>
    <row r="12807" spans="7:7" x14ac:dyDescent="0.25">
      <c r="G12807" s="9"/>
    </row>
    <row r="12808" spans="7:7" x14ac:dyDescent="0.25">
      <c r="G12808" s="9"/>
    </row>
    <row r="12809" spans="7:7" x14ac:dyDescent="0.25">
      <c r="G12809" s="9"/>
    </row>
    <row r="12810" spans="7:7" x14ac:dyDescent="0.25">
      <c r="G12810" s="9"/>
    </row>
    <row r="12811" spans="7:7" x14ac:dyDescent="0.25">
      <c r="G12811" s="9"/>
    </row>
    <row r="12812" spans="7:7" x14ac:dyDescent="0.25">
      <c r="G12812" s="9"/>
    </row>
    <row r="12813" spans="7:7" x14ac:dyDescent="0.25">
      <c r="G12813" s="9"/>
    </row>
    <row r="12814" spans="7:7" x14ac:dyDescent="0.25">
      <c r="G12814" s="9"/>
    </row>
    <row r="12815" spans="7:7" x14ac:dyDescent="0.25">
      <c r="G12815" s="9"/>
    </row>
    <row r="12816" spans="7:7" x14ac:dyDescent="0.25">
      <c r="G12816" s="9"/>
    </row>
    <row r="12817" spans="7:7" x14ac:dyDescent="0.25">
      <c r="G12817" s="9"/>
    </row>
    <row r="12818" spans="7:7" x14ac:dyDescent="0.25">
      <c r="G12818" s="9"/>
    </row>
    <row r="12819" spans="7:7" x14ac:dyDescent="0.25">
      <c r="G12819" s="9"/>
    </row>
    <row r="12820" spans="7:7" x14ac:dyDescent="0.25">
      <c r="G12820" s="9"/>
    </row>
    <row r="12821" spans="7:7" x14ac:dyDescent="0.25">
      <c r="G12821" s="9"/>
    </row>
    <row r="12822" spans="7:7" x14ac:dyDescent="0.25">
      <c r="G12822" s="9"/>
    </row>
    <row r="12823" spans="7:7" x14ac:dyDescent="0.25">
      <c r="G12823" s="9"/>
    </row>
    <row r="12824" spans="7:7" x14ac:dyDescent="0.25">
      <c r="G12824" s="9"/>
    </row>
    <row r="12825" spans="7:7" x14ac:dyDescent="0.25">
      <c r="G12825" s="9"/>
    </row>
    <row r="12826" spans="7:7" x14ac:dyDescent="0.25">
      <c r="G12826" s="9"/>
    </row>
    <row r="12827" spans="7:7" x14ac:dyDescent="0.25">
      <c r="G12827" s="9"/>
    </row>
    <row r="12828" spans="7:7" x14ac:dyDescent="0.25">
      <c r="G12828" s="9"/>
    </row>
    <row r="12829" spans="7:7" x14ac:dyDescent="0.25">
      <c r="G12829" s="9"/>
    </row>
    <row r="12830" spans="7:7" x14ac:dyDescent="0.25">
      <c r="G12830" s="9"/>
    </row>
    <row r="12831" spans="7:7" x14ac:dyDescent="0.25">
      <c r="G12831" s="9"/>
    </row>
    <row r="12832" spans="7:7" x14ac:dyDescent="0.25">
      <c r="G12832" s="9"/>
    </row>
    <row r="12833" spans="7:7" x14ac:dyDescent="0.25">
      <c r="G12833" s="9"/>
    </row>
    <row r="12834" spans="7:7" x14ac:dyDescent="0.25">
      <c r="G12834" s="9"/>
    </row>
    <row r="12835" spans="7:7" x14ac:dyDescent="0.25">
      <c r="G12835" s="9"/>
    </row>
    <row r="12836" spans="7:7" x14ac:dyDescent="0.25">
      <c r="G12836" s="9"/>
    </row>
    <row r="12837" spans="7:7" x14ac:dyDescent="0.25">
      <c r="G12837" s="9"/>
    </row>
    <row r="12838" spans="7:7" x14ac:dyDescent="0.25">
      <c r="G12838" s="9"/>
    </row>
    <row r="12839" spans="7:7" x14ac:dyDescent="0.25">
      <c r="G12839" s="9"/>
    </row>
    <row r="12840" spans="7:7" x14ac:dyDescent="0.25">
      <c r="G12840" s="9"/>
    </row>
    <row r="12841" spans="7:7" x14ac:dyDescent="0.25">
      <c r="G12841" s="9"/>
    </row>
    <row r="12842" spans="7:7" x14ac:dyDescent="0.25">
      <c r="G12842" s="9"/>
    </row>
    <row r="12843" spans="7:7" x14ac:dyDescent="0.25">
      <c r="G12843" s="9"/>
    </row>
    <row r="12844" spans="7:7" x14ac:dyDescent="0.25">
      <c r="G12844" s="9"/>
    </row>
    <row r="12845" spans="7:7" x14ac:dyDescent="0.25">
      <c r="G12845" s="9"/>
    </row>
    <row r="12846" spans="7:7" x14ac:dyDescent="0.25">
      <c r="G12846" s="9"/>
    </row>
    <row r="12847" spans="7:7" x14ac:dyDescent="0.25">
      <c r="G12847" s="9"/>
    </row>
    <row r="12848" spans="7:7" x14ac:dyDescent="0.25">
      <c r="G12848" s="9"/>
    </row>
    <row r="12849" spans="7:7" x14ac:dyDescent="0.25">
      <c r="G12849" s="9"/>
    </row>
    <row r="12850" spans="7:7" x14ac:dyDescent="0.25">
      <c r="G12850" s="9"/>
    </row>
    <row r="12851" spans="7:7" x14ac:dyDescent="0.25">
      <c r="G12851" s="9"/>
    </row>
    <row r="12852" spans="7:7" x14ac:dyDescent="0.25">
      <c r="G12852" s="9"/>
    </row>
    <row r="12853" spans="7:7" x14ac:dyDescent="0.25">
      <c r="G12853" s="9"/>
    </row>
    <row r="12854" spans="7:7" x14ac:dyDescent="0.25">
      <c r="G12854" s="9"/>
    </row>
    <row r="12855" spans="7:7" x14ac:dyDescent="0.25">
      <c r="G12855" s="9"/>
    </row>
    <row r="12856" spans="7:7" x14ac:dyDescent="0.25">
      <c r="G12856" s="9"/>
    </row>
    <row r="12857" spans="7:7" x14ac:dyDescent="0.25">
      <c r="G12857" s="9"/>
    </row>
    <row r="12858" spans="7:7" x14ac:dyDescent="0.25">
      <c r="G12858" s="9"/>
    </row>
    <row r="12859" spans="7:7" x14ac:dyDescent="0.25">
      <c r="G12859" s="9"/>
    </row>
    <row r="12860" spans="7:7" x14ac:dyDescent="0.25">
      <c r="G12860" s="9"/>
    </row>
    <row r="12861" spans="7:7" x14ac:dyDescent="0.25">
      <c r="G12861" s="9"/>
    </row>
    <row r="12862" spans="7:7" x14ac:dyDescent="0.25">
      <c r="G12862" s="9"/>
    </row>
    <row r="12863" spans="7:7" x14ac:dyDescent="0.25">
      <c r="G12863" s="9"/>
    </row>
    <row r="12864" spans="7:7" x14ac:dyDescent="0.25">
      <c r="G12864" s="9"/>
    </row>
    <row r="12865" spans="7:7" x14ac:dyDescent="0.25">
      <c r="G12865" s="9"/>
    </row>
    <row r="12866" spans="7:7" x14ac:dyDescent="0.25">
      <c r="G12866" s="9"/>
    </row>
    <row r="12867" spans="7:7" x14ac:dyDescent="0.25">
      <c r="G12867" s="9"/>
    </row>
    <row r="12868" spans="7:7" x14ac:dyDescent="0.25">
      <c r="G12868" s="9"/>
    </row>
    <row r="12869" spans="7:7" x14ac:dyDescent="0.25">
      <c r="G12869" s="9"/>
    </row>
    <row r="12870" spans="7:7" x14ac:dyDescent="0.25">
      <c r="G12870" s="9"/>
    </row>
    <row r="12871" spans="7:7" x14ac:dyDescent="0.25">
      <c r="G12871" s="9"/>
    </row>
    <row r="12872" spans="7:7" x14ac:dyDescent="0.25">
      <c r="G12872" s="9"/>
    </row>
    <row r="12873" spans="7:7" x14ac:dyDescent="0.25">
      <c r="G12873" s="9"/>
    </row>
    <row r="12874" spans="7:7" x14ac:dyDescent="0.25">
      <c r="G12874" s="9"/>
    </row>
    <row r="12875" spans="7:7" x14ac:dyDescent="0.25">
      <c r="G12875" s="9"/>
    </row>
    <row r="12876" spans="7:7" x14ac:dyDescent="0.25">
      <c r="G12876" s="9"/>
    </row>
    <row r="12877" spans="7:7" x14ac:dyDescent="0.25">
      <c r="G12877" s="9"/>
    </row>
    <row r="12878" spans="7:7" x14ac:dyDescent="0.25">
      <c r="G12878" s="9"/>
    </row>
    <row r="12879" spans="7:7" x14ac:dyDescent="0.25">
      <c r="G12879" s="9"/>
    </row>
    <row r="12880" spans="7:7" x14ac:dyDescent="0.25">
      <c r="G12880" s="9"/>
    </row>
    <row r="12881" spans="7:7" x14ac:dyDescent="0.25">
      <c r="G12881" s="9"/>
    </row>
    <row r="12882" spans="7:7" x14ac:dyDescent="0.25">
      <c r="G12882" s="9"/>
    </row>
    <row r="12883" spans="7:7" x14ac:dyDescent="0.25">
      <c r="G12883" s="9"/>
    </row>
    <row r="12884" spans="7:7" x14ac:dyDescent="0.25">
      <c r="G12884" s="9"/>
    </row>
    <row r="12885" spans="7:7" x14ac:dyDescent="0.25">
      <c r="G12885" s="9"/>
    </row>
    <row r="12886" spans="7:7" x14ac:dyDescent="0.25">
      <c r="G12886" s="9"/>
    </row>
    <row r="12887" spans="7:7" x14ac:dyDescent="0.25">
      <c r="G12887" s="9"/>
    </row>
    <row r="12888" spans="7:7" x14ac:dyDescent="0.25">
      <c r="G12888" s="9"/>
    </row>
    <row r="12889" spans="7:7" x14ac:dyDescent="0.25">
      <c r="G12889" s="9"/>
    </row>
    <row r="12890" spans="7:7" x14ac:dyDescent="0.25">
      <c r="G12890" s="9"/>
    </row>
    <row r="12891" spans="7:7" x14ac:dyDescent="0.25">
      <c r="G12891" s="9"/>
    </row>
    <row r="12892" spans="7:7" x14ac:dyDescent="0.25">
      <c r="G12892" s="9"/>
    </row>
    <row r="12893" spans="7:7" x14ac:dyDescent="0.25">
      <c r="G12893" s="9"/>
    </row>
    <row r="12894" spans="7:7" x14ac:dyDescent="0.25">
      <c r="G12894" s="9"/>
    </row>
    <row r="12895" spans="7:7" x14ac:dyDescent="0.25">
      <c r="G12895" s="9"/>
    </row>
    <row r="12896" spans="7:7" x14ac:dyDescent="0.25">
      <c r="G12896" s="9"/>
    </row>
    <row r="12897" spans="7:7" x14ac:dyDescent="0.25">
      <c r="G12897" s="9"/>
    </row>
    <row r="12898" spans="7:7" x14ac:dyDescent="0.25">
      <c r="G12898" s="9"/>
    </row>
    <row r="12899" spans="7:7" x14ac:dyDescent="0.25">
      <c r="G12899" s="9"/>
    </row>
    <row r="12900" spans="7:7" x14ac:dyDescent="0.25">
      <c r="G12900" s="9"/>
    </row>
    <row r="12901" spans="7:7" x14ac:dyDescent="0.25">
      <c r="G12901" s="9"/>
    </row>
    <row r="12902" spans="7:7" x14ac:dyDescent="0.25">
      <c r="G12902" s="9"/>
    </row>
    <row r="12903" spans="7:7" x14ac:dyDescent="0.25">
      <c r="G12903" s="9"/>
    </row>
    <row r="12904" spans="7:7" x14ac:dyDescent="0.25">
      <c r="G12904" s="9"/>
    </row>
    <row r="12905" spans="7:7" x14ac:dyDescent="0.25">
      <c r="G12905" s="9"/>
    </row>
    <row r="12906" spans="7:7" x14ac:dyDescent="0.25">
      <c r="G12906" s="9"/>
    </row>
    <row r="12907" spans="7:7" x14ac:dyDescent="0.25">
      <c r="G12907" s="9"/>
    </row>
    <row r="12908" spans="7:7" x14ac:dyDescent="0.25">
      <c r="G12908" s="9"/>
    </row>
    <row r="12909" spans="7:7" x14ac:dyDescent="0.25">
      <c r="G12909" s="9"/>
    </row>
    <row r="12910" spans="7:7" x14ac:dyDescent="0.25">
      <c r="G12910" s="9"/>
    </row>
    <row r="12911" spans="7:7" x14ac:dyDescent="0.25">
      <c r="G12911" s="9"/>
    </row>
    <row r="12912" spans="7:7" x14ac:dyDescent="0.25">
      <c r="G12912" s="9"/>
    </row>
    <row r="12913" spans="7:7" x14ac:dyDescent="0.25">
      <c r="G12913" s="9"/>
    </row>
    <row r="12914" spans="7:7" x14ac:dyDescent="0.25">
      <c r="G12914" s="9"/>
    </row>
    <row r="12915" spans="7:7" x14ac:dyDescent="0.25">
      <c r="G12915" s="9"/>
    </row>
    <row r="12916" spans="7:7" x14ac:dyDescent="0.25">
      <c r="G12916" s="9"/>
    </row>
    <row r="12917" spans="7:7" x14ac:dyDescent="0.25">
      <c r="G12917" s="9"/>
    </row>
    <row r="12918" spans="7:7" x14ac:dyDescent="0.25">
      <c r="G12918" s="9"/>
    </row>
    <row r="12919" spans="7:7" x14ac:dyDescent="0.25">
      <c r="G12919" s="9"/>
    </row>
    <row r="12920" spans="7:7" x14ac:dyDescent="0.25">
      <c r="G12920" s="9"/>
    </row>
    <row r="12921" spans="7:7" x14ac:dyDescent="0.25">
      <c r="G12921" s="9"/>
    </row>
    <row r="12922" spans="7:7" x14ac:dyDescent="0.25">
      <c r="G12922" s="9"/>
    </row>
    <row r="12923" spans="7:7" x14ac:dyDescent="0.25">
      <c r="G12923" s="9"/>
    </row>
    <row r="12924" spans="7:7" x14ac:dyDescent="0.25">
      <c r="G12924" s="9"/>
    </row>
    <row r="12925" spans="7:7" x14ac:dyDescent="0.25">
      <c r="G12925" s="9"/>
    </row>
    <row r="12926" spans="7:7" x14ac:dyDescent="0.25">
      <c r="G12926" s="9"/>
    </row>
    <row r="12927" spans="7:7" x14ac:dyDescent="0.25">
      <c r="G12927" s="9"/>
    </row>
    <row r="12928" spans="7:7" x14ac:dyDescent="0.25">
      <c r="G12928" s="9"/>
    </row>
    <row r="12929" spans="7:7" x14ac:dyDescent="0.25">
      <c r="G12929" s="9"/>
    </row>
    <row r="12930" spans="7:7" x14ac:dyDescent="0.25">
      <c r="G12930" s="9"/>
    </row>
    <row r="12931" spans="7:7" x14ac:dyDescent="0.25">
      <c r="G12931" s="9"/>
    </row>
    <row r="12932" spans="7:7" x14ac:dyDescent="0.25">
      <c r="G12932" s="9"/>
    </row>
    <row r="12933" spans="7:7" x14ac:dyDescent="0.25">
      <c r="G12933" s="9"/>
    </row>
    <row r="12934" spans="7:7" x14ac:dyDescent="0.25">
      <c r="G12934" s="9"/>
    </row>
    <row r="12935" spans="7:7" x14ac:dyDescent="0.25">
      <c r="G12935" s="9"/>
    </row>
    <row r="12936" spans="7:7" x14ac:dyDescent="0.25">
      <c r="G12936" s="9"/>
    </row>
    <row r="12937" spans="7:7" x14ac:dyDescent="0.25">
      <c r="G12937" s="9"/>
    </row>
    <row r="12938" spans="7:7" x14ac:dyDescent="0.25">
      <c r="G12938" s="9"/>
    </row>
    <row r="12939" spans="7:7" x14ac:dyDescent="0.25">
      <c r="G12939" s="9"/>
    </row>
    <row r="12940" spans="7:7" x14ac:dyDescent="0.25">
      <c r="G12940" s="9"/>
    </row>
    <row r="12941" spans="7:7" x14ac:dyDescent="0.25">
      <c r="G12941" s="9"/>
    </row>
    <row r="12942" spans="7:7" x14ac:dyDescent="0.25">
      <c r="G12942" s="9"/>
    </row>
    <row r="12943" spans="7:7" x14ac:dyDescent="0.25">
      <c r="G12943" s="9"/>
    </row>
    <row r="12944" spans="7:7" x14ac:dyDescent="0.25">
      <c r="G12944" s="9"/>
    </row>
    <row r="12945" spans="7:7" x14ac:dyDescent="0.25">
      <c r="G12945" s="9"/>
    </row>
    <row r="12946" spans="7:7" x14ac:dyDescent="0.25">
      <c r="G12946" s="9"/>
    </row>
    <row r="12947" spans="7:7" x14ac:dyDescent="0.25">
      <c r="G12947" s="9"/>
    </row>
    <row r="12948" spans="7:7" x14ac:dyDescent="0.25">
      <c r="G12948" s="9"/>
    </row>
    <row r="12949" spans="7:7" x14ac:dyDescent="0.25">
      <c r="G12949" s="9"/>
    </row>
    <row r="12950" spans="7:7" x14ac:dyDescent="0.25">
      <c r="G12950" s="9"/>
    </row>
    <row r="12951" spans="7:7" x14ac:dyDescent="0.25">
      <c r="G12951" s="9"/>
    </row>
    <row r="12952" spans="7:7" x14ac:dyDescent="0.25">
      <c r="G12952" s="9"/>
    </row>
    <row r="12953" spans="7:7" x14ac:dyDescent="0.25">
      <c r="G12953" s="9"/>
    </row>
    <row r="12954" spans="7:7" x14ac:dyDescent="0.25">
      <c r="G12954" s="9"/>
    </row>
    <row r="12955" spans="7:7" x14ac:dyDescent="0.25">
      <c r="G12955" s="9"/>
    </row>
    <row r="12956" spans="7:7" x14ac:dyDescent="0.25">
      <c r="G12956" s="9"/>
    </row>
    <row r="12957" spans="7:7" x14ac:dyDescent="0.25">
      <c r="G12957" s="9"/>
    </row>
    <row r="12958" spans="7:7" x14ac:dyDescent="0.25">
      <c r="G12958" s="9"/>
    </row>
    <row r="12959" spans="7:7" x14ac:dyDescent="0.25">
      <c r="G12959" s="9"/>
    </row>
    <row r="12960" spans="7:7" x14ac:dyDescent="0.25">
      <c r="G12960" s="9"/>
    </row>
    <row r="12961" spans="7:7" x14ac:dyDescent="0.25">
      <c r="G12961" s="9"/>
    </row>
    <row r="12962" spans="7:7" x14ac:dyDescent="0.25">
      <c r="G12962" s="9"/>
    </row>
    <row r="12963" spans="7:7" x14ac:dyDescent="0.25">
      <c r="G12963" s="9"/>
    </row>
    <row r="12964" spans="7:7" x14ac:dyDescent="0.25">
      <c r="G12964" s="9"/>
    </row>
    <row r="12965" spans="7:7" x14ac:dyDescent="0.25">
      <c r="G12965" s="9"/>
    </row>
    <row r="12966" spans="7:7" x14ac:dyDescent="0.25">
      <c r="G12966" s="9"/>
    </row>
    <row r="12967" spans="7:7" x14ac:dyDescent="0.25">
      <c r="G12967" s="9"/>
    </row>
    <row r="12968" spans="7:7" x14ac:dyDescent="0.25">
      <c r="G12968" s="9"/>
    </row>
    <row r="12969" spans="7:7" x14ac:dyDescent="0.25">
      <c r="G12969" s="9"/>
    </row>
    <row r="12970" spans="7:7" x14ac:dyDescent="0.25">
      <c r="G12970" s="9"/>
    </row>
    <row r="12971" spans="7:7" x14ac:dyDescent="0.25">
      <c r="G12971" s="9"/>
    </row>
    <row r="12972" spans="7:7" x14ac:dyDescent="0.25">
      <c r="G12972" s="9"/>
    </row>
    <row r="12973" spans="7:7" x14ac:dyDescent="0.25">
      <c r="G12973" s="9"/>
    </row>
    <row r="12974" spans="7:7" x14ac:dyDescent="0.25">
      <c r="G12974" s="9"/>
    </row>
    <row r="12975" spans="7:7" x14ac:dyDescent="0.25">
      <c r="G12975" s="9"/>
    </row>
    <row r="12976" spans="7:7" x14ac:dyDescent="0.25">
      <c r="G12976" s="9"/>
    </row>
    <row r="12977" spans="7:7" x14ac:dyDescent="0.25">
      <c r="G12977" s="9"/>
    </row>
    <row r="12978" spans="7:7" x14ac:dyDescent="0.25">
      <c r="G12978" s="9"/>
    </row>
    <row r="12979" spans="7:7" x14ac:dyDescent="0.25">
      <c r="G12979" s="9"/>
    </row>
    <row r="12980" spans="7:7" x14ac:dyDescent="0.25">
      <c r="G12980" s="9"/>
    </row>
    <row r="12981" spans="7:7" x14ac:dyDescent="0.25">
      <c r="G12981" s="9"/>
    </row>
    <row r="12982" spans="7:7" x14ac:dyDescent="0.25">
      <c r="G12982" s="9"/>
    </row>
    <row r="12983" spans="7:7" x14ac:dyDescent="0.25">
      <c r="G12983" s="9"/>
    </row>
    <row r="12984" spans="7:7" x14ac:dyDescent="0.25">
      <c r="G12984" s="9"/>
    </row>
    <row r="12985" spans="7:7" x14ac:dyDescent="0.25">
      <c r="G12985" s="9"/>
    </row>
    <row r="12986" spans="7:7" x14ac:dyDescent="0.25">
      <c r="G12986" s="9"/>
    </row>
    <row r="12987" spans="7:7" x14ac:dyDescent="0.25">
      <c r="G12987" s="9"/>
    </row>
    <row r="12988" spans="7:7" x14ac:dyDescent="0.25">
      <c r="G12988" s="9"/>
    </row>
    <row r="12989" spans="7:7" x14ac:dyDescent="0.25">
      <c r="G12989" s="9"/>
    </row>
    <row r="12990" spans="7:7" x14ac:dyDescent="0.25">
      <c r="G12990" s="9"/>
    </row>
    <row r="12991" spans="7:7" x14ac:dyDescent="0.25">
      <c r="G12991" s="9"/>
    </row>
    <row r="12992" spans="7:7" x14ac:dyDescent="0.25">
      <c r="G12992" s="9"/>
    </row>
    <row r="12993" spans="7:7" x14ac:dyDescent="0.25">
      <c r="G12993" s="9"/>
    </row>
    <row r="12994" spans="7:7" x14ac:dyDescent="0.25">
      <c r="G12994" s="9"/>
    </row>
    <row r="12995" spans="7:7" x14ac:dyDescent="0.25">
      <c r="G12995" s="9"/>
    </row>
    <row r="12996" spans="7:7" x14ac:dyDescent="0.25">
      <c r="G12996" s="9"/>
    </row>
    <row r="12997" spans="7:7" x14ac:dyDescent="0.25">
      <c r="G12997" s="9"/>
    </row>
    <row r="12998" spans="7:7" x14ac:dyDescent="0.25">
      <c r="G12998" s="9"/>
    </row>
    <row r="12999" spans="7:7" x14ac:dyDescent="0.25">
      <c r="G12999" s="9"/>
    </row>
    <row r="13000" spans="7:7" x14ac:dyDescent="0.25">
      <c r="G13000" s="9"/>
    </row>
    <row r="13001" spans="7:7" x14ac:dyDescent="0.25">
      <c r="G13001" s="9"/>
    </row>
    <row r="13002" spans="7:7" x14ac:dyDescent="0.25">
      <c r="G13002" s="9"/>
    </row>
    <row r="13003" spans="7:7" x14ac:dyDescent="0.25">
      <c r="G13003" s="9"/>
    </row>
    <row r="13004" spans="7:7" x14ac:dyDescent="0.25">
      <c r="G13004" s="9"/>
    </row>
    <row r="13005" spans="7:7" x14ac:dyDescent="0.25">
      <c r="G13005" s="9"/>
    </row>
    <row r="13006" spans="7:7" x14ac:dyDescent="0.25">
      <c r="G13006" s="9"/>
    </row>
    <row r="13007" spans="7:7" x14ac:dyDescent="0.25">
      <c r="G13007" s="9"/>
    </row>
  </sheetData>
  <autoFilter ref="B32:I32" xr:uid="{00000000-0009-0000-0000-000009000000}"/>
  <dataValidations count="1">
    <dataValidation type="list" allowBlank="1" showInputMessage="1" showErrorMessage="1" sqref="C33:C137" xr:uid="{00000000-0002-0000-0900-000000000000}">
      <formula1>Lookups_RunLabel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2:N138"/>
  <sheetViews>
    <sheetView showGridLines="0" zoomScale="85" zoomScaleNormal="85" workbookViewId="0">
      <selection activeCell="B33" sqref="B33"/>
    </sheetView>
  </sheetViews>
  <sheetFormatPr defaultColWidth="9.140625" defaultRowHeight="15" x14ac:dyDescent="0.25"/>
  <cols>
    <col min="2" max="2" width="17.42578125" bestFit="1" customWidth="1"/>
    <col min="3" max="3" width="35.7109375" bestFit="1" customWidth="1"/>
    <col min="4" max="4" width="12.5703125" customWidth="1"/>
    <col min="5" max="5" width="13.140625" customWidth="1"/>
    <col min="6" max="6" width="15" bestFit="1" customWidth="1"/>
    <col min="7" max="7" width="22.7109375" customWidth="1"/>
    <col min="8" max="8" width="14.7109375" bestFit="1" customWidth="1"/>
    <col min="9" max="9" width="13.28515625" bestFit="1" customWidth="1"/>
    <col min="10" max="10" width="15.28515625" bestFit="1" customWidth="1"/>
    <col min="11" max="11" width="17.5703125" bestFit="1" customWidth="1"/>
    <col min="14" max="14" width="12" bestFit="1" customWidth="1"/>
  </cols>
  <sheetData>
    <row r="32" spans="2:11" ht="30.75" thickBot="1" x14ac:dyDescent="0.3">
      <c r="B32" s="139" t="s">
        <v>195</v>
      </c>
      <c r="C32" s="139" t="s">
        <v>194</v>
      </c>
      <c r="D32" s="139" t="s">
        <v>27</v>
      </c>
      <c r="E32" s="139" t="s">
        <v>290</v>
      </c>
      <c r="F32" s="139" t="s">
        <v>170</v>
      </c>
      <c r="G32" s="139" t="s">
        <v>171</v>
      </c>
      <c r="H32" s="139" t="s">
        <v>32</v>
      </c>
      <c r="I32" s="139" t="s">
        <v>28</v>
      </c>
      <c r="J32" s="139" t="s">
        <v>4</v>
      </c>
      <c r="K32" s="139" t="s">
        <v>185</v>
      </c>
    </row>
    <row r="33" spans="2:12" ht="15.75" thickBot="1" x14ac:dyDescent="0.3">
      <c r="B33" s="146" t="str">
        <f t="shared" ref="B33:B64" si="0">C33&amp;"&gt;"&amp;D33&amp;"&gt;&gt;"&amp;F33&amp;G33</f>
        <v>RORAC - Max UW and 20%, 1x RiskApp&gt;*&gt;&gt;GroupGroup</v>
      </c>
      <c r="C33" s="147" t="s">
        <v>379</v>
      </c>
      <c r="D33" s="147" t="s">
        <v>282</v>
      </c>
      <c r="E33" s="148" t="e">
        <f>INDEX(Opti!ResultsTable, MATCH($B33,Opti!Labels_LookupString,0),MATCH(E$32,Opti!Labels_Headers,0))</f>
        <v>#N/A</v>
      </c>
      <c r="F33" s="149" t="s">
        <v>196</v>
      </c>
      <c r="G33" s="150" t="s">
        <v>196</v>
      </c>
      <c r="H33" s="151" t="e">
        <f>INDEX(Base!ResultsTable, MATCH($B33,Base!Labels_LookupString,0),MATCH(H$32,Base!Labels_Headers,0))</f>
        <v>#N/A</v>
      </c>
      <c r="I33" s="151" t="e">
        <f>INDEX(Base!ResultsTable, MATCH($B33,Base!Labels_LookupString,0),MATCH(I$32,Base!Labels_Headers,0))</f>
        <v>#N/A</v>
      </c>
      <c r="J33" s="155" t="e">
        <f>INDEX(Base!ResultsTable, MATCH($B33,Base!Labels_LookupString,0),MATCH(J$32,Base!Labels_Headers,0))</f>
        <v>#N/A</v>
      </c>
      <c r="K33" s="152" t="e">
        <f>INDEX(Base!ResultsTable, MATCH($B33,Base!Labels_LookupString,0),MATCH(K$32,Base!Labels_Headers,0))</f>
        <v>#N/A</v>
      </c>
      <c r="L33" s="111" t="s">
        <v>373</v>
      </c>
    </row>
    <row r="34" spans="2:12" x14ac:dyDescent="0.25">
      <c r="B34" s="140" t="str">
        <f t="shared" si="0"/>
        <v>RORAC - No Constraints, 1.5x RiskApp&gt;*&gt;&gt;GroupGroup</v>
      </c>
      <c r="C34" s="141" t="str">
        <f t="shared" ref="C34:C54" si="1">"RORAC - No Constraints, "&amp;L34&amp;"x RiskApp"</f>
        <v>RORAC - No Constraints, 1.5x RiskApp</v>
      </c>
      <c r="D34" s="141" t="s">
        <v>282</v>
      </c>
      <c r="E34" s="142" t="e">
        <f>INDEX(Opti!ResultsTable, MATCH($B34,Opti!Labels_LookupString,0),MATCH(E$32,Opti!Labels_Headers,0))</f>
        <v>#N/A</v>
      </c>
      <c r="F34" s="143" t="s">
        <v>196</v>
      </c>
      <c r="G34" s="144" t="s">
        <v>196</v>
      </c>
      <c r="H34" s="145" t="e">
        <f>IF($E34="Success",INDEX(Opti!ResultsTable, MATCH($B34,Opti!Labels_LookupString,0),MATCH(H$32,Opti!Labels_Headers,0)),NA())</f>
        <v>#N/A</v>
      </c>
      <c r="I34" s="145" t="e">
        <f>IF($E34="Success",INDEX(Opti!ResultsTable, MATCH($B34,Opti!Labels_LookupString,0),MATCH(I$32,Opti!Labels_Headers,0)),NA())</f>
        <v>#N/A</v>
      </c>
      <c r="J34" s="153" t="e">
        <f>IF($E34="Success",INDEX(Opti!ResultsTable, MATCH($B34,Opti!Labels_LookupString,0),MATCH(J$32,Opti!Labels_Headers,0)),NA())</f>
        <v>#N/A</v>
      </c>
      <c r="K34" s="154" t="e">
        <f>IF($E34="Success",INDEX(Opti!ResultsTable, MATCH($B34,Opti!Labels_LookupString,0),MATCH(K$32,Opti!Labels_Headers,0)),NA())</f>
        <v>#N/A</v>
      </c>
      <c r="L34" s="111">
        <v>1.5</v>
      </c>
    </row>
    <row r="35" spans="2:12" x14ac:dyDescent="0.25">
      <c r="B35" s="11" t="str">
        <f t="shared" si="0"/>
        <v>RORAC - No Constraints, 1.4x RiskApp&gt;*&gt;&gt;GroupGroup</v>
      </c>
      <c r="C35" s="106" t="str">
        <f t="shared" si="1"/>
        <v>RORAC - No Constraints, 1.4x RiskApp</v>
      </c>
      <c r="D35" s="106" t="s">
        <v>282</v>
      </c>
      <c r="E35" s="4" t="e">
        <f>INDEX(Opti!ResultsTable, MATCH($B35,Opti!Labels_LookupString,0),MATCH(E$32,Opti!Labels_Headers,0))</f>
        <v>#N/A</v>
      </c>
      <c r="F35" s="116" t="s">
        <v>196</v>
      </c>
      <c r="G35" s="117" t="s">
        <v>196</v>
      </c>
      <c r="H35" s="9" t="e">
        <f>IF($E35="Success",INDEX(Opti!ResultsTable, MATCH($B35,Opti!Labels_LookupString,0),MATCH(H$32,Opti!Labels_Headers,0)),NA())</f>
        <v>#N/A</v>
      </c>
      <c r="I35" s="9" t="e">
        <f>IF($E35="Success",INDEX(Opti!ResultsTable, MATCH($B35,Opti!Labels_LookupString,0),MATCH(I$32,Opti!Labels_Headers,0)),NA())</f>
        <v>#N/A</v>
      </c>
      <c r="J35" s="10" t="e">
        <f>IF($E35="Success",INDEX(Opti!ResultsTable, MATCH($B35,Opti!Labels_LookupString,0),MATCH(J$32,Opti!Labels_Headers,0)),NA())</f>
        <v>#N/A</v>
      </c>
      <c r="K35" s="110" t="e">
        <f>IF($E35="Success",INDEX(Opti!ResultsTable, MATCH($B35,Opti!Labels_LookupString,0),MATCH(K$32,Opti!Labels_Headers,0)),NA())</f>
        <v>#N/A</v>
      </c>
      <c r="L35" s="111">
        <f>+L34-0.1</f>
        <v>1.4</v>
      </c>
    </row>
    <row r="36" spans="2:12" x14ac:dyDescent="0.25">
      <c r="B36" s="11" t="str">
        <f t="shared" si="0"/>
        <v>RORAC - No Constraints, 1.3x RiskApp&gt;*&gt;&gt;GroupGroup</v>
      </c>
      <c r="C36" s="106" t="str">
        <f t="shared" si="1"/>
        <v>RORAC - No Constraints, 1.3x RiskApp</v>
      </c>
      <c r="D36" s="106" t="s">
        <v>282</v>
      </c>
      <c r="E36" s="4" t="e">
        <f>INDEX(Opti!ResultsTable, MATCH($B36,Opti!Labels_LookupString,0),MATCH(E$32,Opti!Labels_Headers,0))</f>
        <v>#N/A</v>
      </c>
      <c r="F36" s="116" t="s">
        <v>196</v>
      </c>
      <c r="G36" s="117" t="s">
        <v>196</v>
      </c>
      <c r="H36" s="9" t="e">
        <f>IF($E36="Success",INDEX(Opti!ResultsTable, MATCH($B36,Opti!Labels_LookupString,0),MATCH(H$32,Opti!Labels_Headers,0)),NA())</f>
        <v>#N/A</v>
      </c>
      <c r="I36" s="9" t="e">
        <f>IF($E36="Success",INDEX(Opti!ResultsTable, MATCH($B36,Opti!Labels_LookupString,0),MATCH(I$32,Opti!Labels_Headers,0)),NA())</f>
        <v>#N/A</v>
      </c>
      <c r="J36" s="10" t="e">
        <f>IF($E36="Success",INDEX(Opti!ResultsTable, MATCH($B36,Opti!Labels_LookupString,0),MATCH(J$32,Opti!Labels_Headers,0)),NA())</f>
        <v>#N/A</v>
      </c>
      <c r="K36" s="110" t="e">
        <f>IF($E36="Success",INDEX(Opti!ResultsTable, MATCH($B36,Opti!Labels_LookupString,0),MATCH(K$32,Opti!Labels_Headers,0)),NA())</f>
        <v>#N/A</v>
      </c>
      <c r="L36" s="111">
        <f>+L35-0.1</f>
        <v>1.2999999999999998</v>
      </c>
    </row>
    <row r="37" spans="2:12" x14ac:dyDescent="0.25">
      <c r="B37" s="11" t="str">
        <f t="shared" si="0"/>
        <v>RORAC - No Constraints, 1.2x RiskApp&gt;*&gt;&gt;GroupGroup</v>
      </c>
      <c r="C37" s="106" t="str">
        <f t="shared" si="1"/>
        <v>RORAC - No Constraints, 1.2x RiskApp</v>
      </c>
      <c r="D37" s="106" t="s">
        <v>282</v>
      </c>
      <c r="E37" s="4" t="e">
        <f>INDEX(Opti!ResultsTable, MATCH($B37,Opti!Labels_LookupString,0),MATCH(E$32,Opti!Labels_Headers,0))</f>
        <v>#N/A</v>
      </c>
      <c r="F37" s="116" t="s">
        <v>196</v>
      </c>
      <c r="G37" s="117" t="s">
        <v>196</v>
      </c>
      <c r="H37" s="9" t="e">
        <f>IF($E37="Success",INDEX(Opti!ResultsTable, MATCH($B37,Opti!Labels_LookupString,0),MATCH(H$32,Opti!Labels_Headers,0)),NA())</f>
        <v>#N/A</v>
      </c>
      <c r="I37" s="9" t="e">
        <f>IF($E37="Success",INDEX(Opti!ResultsTable, MATCH($B37,Opti!Labels_LookupString,0),MATCH(I$32,Opti!Labels_Headers,0)),NA())</f>
        <v>#N/A</v>
      </c>
      <c r="J37" s="10" t="e">
        <f>IF($E37="Success",INDEX(Opti!ResultsTable, MATCH($B37,Opti!Labels_LookupString,0),MATCH(J$32,Opti!Labels_Headers,0)),NA())</f>
        <v>#N/A</v>
      </c>
      <c r="K37" s="110" t="e">
        <f>IF($E37="Success",INDEX(Opti!ResultsTable, MATCH($B37,Opti!Labels_LookupString,0),MATCH(K$32,Opti!Labels_Headers,0)),NA())</f>
        <v>#N/A</v>
      </c>
      <c r="L37" s="111">
        <f>+L36-0.1</f>
        <v>1.1999999999999997</v>
      </c>
    </row>
    <row r="38" spans="2:12" x14ac:dyDescent="0.25">
      <c r="B38" s="11" t="str">
        <f t="shared" si="0"/>
        <v>RORAC - No Constraints, 1.1x RiskApp&gt;*&gt;&gt;GroupGroup</v>
      </c>
      <c r="C38" s="106" t="str">
        <f t="shared" si="1"/>
        <v>RORAC - No Constraints, 1.1x RiskApp</v>
      </c>
      <c r="D38" s="106" t="s">
        <v>282</v>
      </c>
      <c r="E38" s="4" t="e">
        <f>INDEX(Opti!ResultsTable, MATCH($B38,Opti!Labels_LookupString,0),MATCH(E$32,Opti!Labels_Headers,0))</f>
        <v>#N/A</v>
      </c>
      <c r="F38" s="116" t="s">
        <v>196</v>
      </c>
      <c r="G38" s="117" t="s">
        <v>196</v>
      </c>
      <c r="H38" s="9" t="e">
        <f>IF($E38="Success",INDEX(Opti!ResultsTable, MATCH($B38,Opti!Labels_LookupString,0),MATCH(H$32,Opti!Labels_Headers,0)),NA())</f>
        <v>#N/A</v>
      </c>
      <c r="I38" s="9" t="e">
        <f>IF($E38="Success",INDEX(Opti!ResultsTable, MATCH($B38,Opti!Labels_LookupString,0),MATCH(I$32,Opti!Labels_Headers,0)),NA())</f>
        <v>#N/A</v>
      </c>
      <c r="J38" s="10" t="e">
        <f>IF($E38="Success",INDEX(Opti!ResultsTable, MATCH($B38,Opti!Labels_LookupString,0),MATCH(J$32,Opti!Labels_Headers,0)),NA())</f>
        <v>#N/A</v>
      </c>
      <c r="K38" s="110" t="e">
        <f>IF($E38="Success",INDEX(Opti!ResultsTable, MATCH($B38,Opti!Labels_LookupString,0),MATCH(K$32,Opti!Labels_Headers,0)),NA())</f>
        <v>#N/A</v>
      </c>
      <c r="L38" s="111">
        <f>+L37-0.1</f>
        <v>1.0999999999999996</v>
      </c>
    </row>
    <row r="39" spans="2:12" x14ac:dyDescent="0.25">
      <c r="B39" s="102" t="str">
        <f t="shared" si="0"/>
        <v>RORAC - No Constraints, 1.05x RiskApp&gt;*&gt;&gt;GroupGroup</v>
      </c>
      <c r="C39" s="106" t="str">
        <f t="shared" si="1"/>
        <v>RORAC - No Constraints, 1.05x RiskApp</v>
      </c>
      <c r="D39" s="106" t="s">
        <v>282</v>
      </c>
      <c r="E39" s="4" t="e">
        <f>INDEX(Opti!ResultsTable, MATCH($B39,Opti!Labels_LookupString,0),MATCH(E$32,Opti!Labels_Headers,0))</f>
        <v>#N/A</v>
      </c>
      <c r="F39" s="116" t="s">
        <v>196</v>
      </c>
      <c r="G39" s="117" t="s">
        <v>196</v>
      </c>
      <c r="H39" s="9" t="e">
        <f>IF($E39="Success",INDEX(Opti!ResultsTable, MATCH($B39,Opti!Labels_LookupString,0),MATCH(H$32,Opti!Labels_Headers,0)),NA())</f>
        <v>#N/A</v>
      </c>
      <c r="I39" s="9" t="e">
        <f>IF($E39="Success",INDEX(Opti!ResultsTable, MATCH($B39,Opti!Labels_LookupString,0),MATCH(I$32,Opti!Labels_Headers,0)),NA())</f>
        <v>#N/A</v>
      </c>
      <c r="J39" s="10" t="e">
        <f>IF($E39="Success",INDEX(Opti!ResultsTable, MATCH($B39,Opti!Labels_LookupString,0),MATCH(J$32,Opti!Labels_Headers,0)),NA())</f>
        <v>#N/A</v>
      </c>
      <c r="K39" s="110" t="e">
        <f>IF($E39="Success",INDEX(Opti!ResultsTable, MATCH($B39,Opti!Labels_LookupString,0),MATCH(K$32,Opti!Labels_Headers,0)),NA())</f>
        <v>#N/A</v>
      </c>
      <c r="L39" s="111">
        <v>1.05</v>
      </c>
    </row>
    <row r="40" spans="2:12" x14ac:dyDescent="0.25">
      <c r="B40" s="102" t="str">
        <f t="shared" si="0"/>
        <v>RORAC - No Constraints, 1.04x RiskApp&gt;*&gt;&gt;GroupGroup</v>
      </c>
      <c r="C40" s="106" t="str">
        <f t="shared" si="1"/>
        <v>RORAC - No Constraints, 1.04x RiskApp</v>
      </c>
      <c r="D40" s="106" t="s">
        <v>282</v>
      </c>
      <c r="E40" s="4" t="e">
        <f>INDEX(Opti!ResultsTable, MATCH($B40,Opti!Labels_LookupString,0),MATCH(E$32,Opti!Labels_Headers,0))</f>
        <v>#N/A</v>
      </c>
      <c r="F40" s="116" t="s">
        <v>196</v>
      </c>
      <c r="G40" s="117" t="s">
        <v>196</v>
      </c>
      <c r="H40" s="9" t="e">
        <f>IF($E40="Success",INDEX(Opti!ResultsTable, MATCH($B40,Opti!Labels_LookupString,0),MATCH(H$32,Opti!Labels_Headers,0)),NA())</f>
        <v>#N/A</v>
      </c>
      <c r="I40" s="9" t="e">
        <f>IF($E40="Success",INDEX(Opti!ResultsTable, MATCH($B40,Opti!Labels_LookupString,0),MATCH(I$32,Opti!Labels_Headers,0)),NA())</f>
        <v>#N/A</v>
      </c>
      <c r="J40" s="10" t="e">
        <f>IF($E40="Success",INDEX(Opti!ResultsTable, MATCH($B40,Opti!Labels_LookupString,0),MATCH(J$32,Opti!Labels_Headers,0)),NA())</f>
        <v>#N/A</v>
      </c>
      <c r="K40" s="110" t="e">
        <f>IF($E40="Success",INDEX(Opti!ResultsTable, MATCH($B40,Opti!Labels_LookupString,0),MATCH(K$32,Opti!Labels_Headers,0)),NA())</f>
        <v>#N/A</v>
      </c>
      <c r="L40" s="111">
        <f t="shared" ref="L40:L49" si="2">L39-0.01</f>
        <v>1.04</v>
      </c>
    </row>
    <row r="41" spans="2:12" x14ac:dyDescent="0.25">
      <c r="B41" s="102" t="str">
        <f t="shared" si="0"/>
        <v>RORAC - No Constraints, 1.03x RiskApp&gt;*&gt;&gt;GroupGroup</v>
      </c>
      <c r="C41" s="106" t="str">
        <f t="shared" si="1"/>
        <v>RORAC - No Constraints, 1.03x RiskApp</v>
      </c>
      <c r="D41" s="106" t="s">
        <v>282</v>
      </c>
      <c r="E41" s="4" t="e">
        <f>INDEX(Opti!ResultsTable, MATCH($B41,Opti!Labels_LookupString,0),MATCH(E$32,Opti!Labels_Headers,0))</f>
        <v>#N/A</v>
      </c>
      <c r="F41" s="116" t="s">
        <v>196</v>
      </c>
      <c r="G41" s="117" t="s">
        <v>196</v>
      </c>
      <c r="H41" s="9" t="e">
        <f>IF($E41="Success",INDEX(Opti!ResultsTable, MATCH($B41,Opti!Labels_LookupString,0),MATCH(H$32,Opti!Labels_Headers,0)),NA())</f>
        <v>#N/A</v>
      </c>
      <c r="I41" s="9" t="e">
        <f>IF($E41="Success",INDEX(Opti!ResultsTable, MATCH($B41,Opti!Labels_LookupString,0),MATCH(I$32,Opti!Labels_Headers,0)),NA())</f>
        <v>#N/A</v>
      </c>
      <c r="J41" s="10" t="e">
        <f>IF($E41="Success",INDEX(Opti!ResultsTable, MATCH($B41,Opti!Labels_LookupString,0),MATCH(J$32,Opti!Labels_Headers,0)),NA())</f>
        <v>#N/A</v>
      </c>
      <c r="K41" s="110" t="e">
        <f>IF($E41="Success",INDEX(Opti!ResultsTable, MATCH($B41,Opti!Labels_LookupString,0),MATCH(K$32,Opti!Labels_Headers,0)),NA())</f>
        <v>#N/A</v>
      </c>
      <c r="L41" s="111">
        <f t="shared" si="2"/>
        <v>1.03</v>
      </c>
    </row>
    <row r="42" spans="2:12" x14ac:dyDescent="0.25">
      <c r="B42" s="102" t="str">
        <f t="shared" si="0"/>
        <v>RORAC - No Constraints, 1.02x RiskApp&gt;*&gt;&gt;GroupGroup</v>
      </c>
      <c r="C42" s="106" t="str">
        <f t="shared" si="1"/>
        <v>RORAC - No Constraints, 1.02x RiskApp</v>
      </c>
      <c r="D42" s="106" t="s">
        <v>282</v>
      </c>
      <c r="E42" s="4" t="e">
        <f>INDEX(Opti!ResultsTable, MATCH($B42,Opti!Labels_LookupString,0),MATCH(E$32,Opti!Labels_Headers,0))</f>
        <v>#N/A</v>
      </c>
      <c r="F42" s="116" t="s">
        <v>196</v>
      </c>
      <c r="G42" s="117" t="s">
        <v>196</v>
      </c>
      <c r="H42" s="9" t="e">
        <f>IF($E42="Success",INDEX(Opti!ResultsTable, MATCH($B42,Opti!Labels_LookupString,0),MATCH(H$32,Opti!Labels_Headers,0)),NA())</f>
        <v>#N/A</v>
      </c>
      <c r="I42" s="9" t="e">
        <f>IF($E42="Success",INDEX(Opti!ResultsTable, MATCH($B42,Opti!Labels_LookupString,0),MATCH(I$32,Opti!Labels_Headers,0)),NA())</f>
        <v>#N/A</v>
      </c>
      <c r="J42" s="10" t="e">
        <f>IF($E42="Success",INDEX(Opti!ResultsTable, MATCH($B42,Opti!Labels_LookupString,0),MATCH(J$32,Opti!Labels_Headers,0)),NA())</f>
        <v>#N/A</v>
      </c>
      <c r="K42" s="110" t="e">
        <f>IF($E42="Success",INDEX(Opti!ResultsTable, MATCH($B42,Opti!Labels_LookupString,0),MATCH(K$32,Opti!Labels_Headers,0)),NA())</f>
        <v>#N/A</v>
      </c>
      <c r="L42" s="111">
        <f t="shared" si="2"/>
        <v>1.02</v>
      </c>
    </row>
    <row r="43" spans="2:12" x14ac:dyDescent="0.25">
      <c r="B43" s="102" t="str">
        <f t="shared" si="0"/>
        <v>RORAC - No Constraints, 1.01x RiskApp&gt;*&gt;&gt;GroupGroup</v>
      </c>
      <c r="C43" s="106" t="str">
        <f t="shared" si="1"/>
        <v>RORAC - No Constraints, 1.01x RiskApp</v>
      </c>
      <c r="D43" s="106" t="s">
        <v>282</v>
      </c>
      <c r="E43" s="4" t="e">
        <f>INDEX(Opti!ResultsTable, MATCH($B43,Opti!Labels_LookupString,0),MATCH(E$32,Opti!Labels_Headers,0))</f>
        <v>#N/A</v>
      </c>
      <c r="F43" s="116" t="s">
        <v>196</v>
      </c>
      <c r="G43" s="117" t="s">
        <v>196</v>
      </c>
      <c r="H43" s="9" t="e">
        <f>IF($E43="Success",INDEX(Opti!ResultsTable, MATCH($B43,Opti!Labels_LookupString,0),MATCH(H$32,Opti!Labels_Headers,0)),NA())</f>
        <v>#N/A</v>
      </c>
      <c r="I43" s="9" t="e">
        <f>IF($E43="Success",INDEX(Opti!ResultsTable, MATCH($B43,Opti!Labels_LookupString,0),MATCH(I$32,Opti!Labels_Headers,0)),NA())</f>
        <v>#N/A</v>
      </c>
      <c r="J43" s="10" t="e">
        <f>IF($E43="Success",INDEX(Opti!ResultsTable, MATCH($B43,Opti!Labels_LookupString,0),MATCH(J$32,Opti!Labels_Headers,0)),NA())</f>
        <v>#N/A</v>
      </c>
      <c r="K43" s="110" t="e">
        <f>IF($E43="Success",INDEX(Opti!ResultsTable, MATCH($B43,Opti!Labels_LookupString,0),MATCH(K$32,Opti!Labels_Headers,0)),NA())</f>
        <v>#N/A</v>
      </c>
      <c r="L43" s="111">
        <f t="shared" si="2"/>
        <v>1.01</v>
      </c>
    </row>
    <row r="44" spans="2:12" x14ac:dyDescent="0.25">
      <c r="B44" s="11" t="str">
        <f t="shared" si="0"/>
        <v>RORAC - No Constraints, 1x RiskApp&gt;*&gt;&gt;GroupGroup</v>
      </c>
      <c r="C44" s="106" t="str">
        <f t="shared" si="1"/>
        <v>RORAC - No Constraints, 1x RiskApp</v>
      </c>
      <c r="D44" s="106" t="s">
        <v>282</v>
      </c>
      <c r="E44" s="4" t="e">
        <f>INDEX(Opti!ResultsTable, MATCH($B44,Opti!Labels_LookupString,0),MATCH(E$32,Opti!Labels_Headers,0))</f>
        <v>#N/A</v>
      </c>
      <c r="F44" s="116" t="s">
        <v>196</v>
      </c>
      <c r="G44" s="117" t="s">
        <v>196</v>
      </c>
      <c r="H44" s="9" t="e">
        <f>IF($E44="Success",INDEX(Opti!ResultsTable, MATCH($B44,Opti!Labels_LookupString,0),MATCH(H$32,Opti!Labels_Headers,0)),NA())</f>
        <v>#N/A</v>
      </c>
      <c r="I44" s="9" t="e">
        <f>IF($E44="Success",INDEX(Opti!ResultsTable, MATCH($B44,Opti!Labels_LookupString,0),MATCH(I$32,Opti!Labels_Headers,0)),NA())</f>
        <v>#N/A</v>
      </c>
      <c r="J44" s="10" t="e">
        <f>IF($E44="Success",INDEX(Opti!ResultsTable, MATCH($B44,Opti!Labels_LookupString,0),MATCH(J$32,Opti!Labels_Headers,0)),NA())</f>
        <v>#N/A</v>
      </c>
      <c r="K44" s="110" t="e">
        <f>IF($E44="Success",INDEX(Opti!ResultsTable, MATCH($B44,Opti!Labels_LookupString,0),MATCH(K$32,Opti!Labels_Headers,0)),NA())</f>
        <v>#N/A</v>
      </c>
      <c r="L44" s="111">
        <f t="shared" si="2"/>
        <v>1</v>
      </c>
    </row>
    <row r="45" spans="2:12" x14ac:dyDescent="0.25">
      <c r="B45" s="102" t="str">
        <f t="shared" si="0"/>
        <v>RORAC - No Constraints, 0.99x RiskApp&gt;*&gt;&gt;GroupGroup</v>
      </c>
      <c r="C45" s="106" t="str">
        <f t="shared" si="1"/>
        <v>RORAC - No Constraints, 0.99x RiskApp</v>
      </c>
      <c r="D45" s="106" t="s">
        <v>282</v>
      </c>
      <c r="E45" s="4" t="e">
        <f>INDEX(Opti!ResultsTable, MATCH($B45,Opti!Labels_LookupString,0),MATCH(E$32,Opti!Labels_Headers,0))</f>
        <v>#N/A</v>
      </c>
      <c r="F45" s="116" t="s">
        <v>196</v>
      </c>
      <c r="G45" s="117" t="s">
        <v>196</v>
      </c>
      <c r="H45" s="9" t="e">
        <f>IF($E45="Success",INDEX(Opti!ResultsTable, MATCH($B45,Opti!Labels_LookupString,0),MATCH(H$32,Opti!Labels_Headers,0)),NA())</f>
        <v>#N/A</v>
      </c>
      <c r="I45" s="9" t="e">
        <f>IF($E45="Success",INDEX(Opti!ResultsTable, MATCH($B45,Opti!Labels_LookupString,0),MATCH(I$32,Opti!Labels_Headers,0)),NA())</f>
        <v>#N/A</v>
      </c>
      <c r="J45" s="10" t="e">
        <f>IF($E45="Success",INDEX(Opti!ResultsTable, MATCH($B45,Opti!Labels_LookupString,0),MATCH(J$32,Opti!Labels_Headers,0)),NA())</f>
        <v>#N/A</v>
      </c>
      <c r="K45" s="110" t="e">
        <f>IF($E45="Success",INDEX(Opti!ResultsTable, MATCH($B45,Opti!Labels_LookupString,0),MATCH(K$32,Opti!Labels_Headers,0)),NA())</f>
        <v>#N/A</v>
      </c>
      <c r="L45" s="111">
        <f t="shared" si="2"/>
        <v>0.99</v>
      </c>
    </row>
    <row r="46" spans="2:12" x14ac:dyDescent="0.25">
      <c r="B46" s="102" t="str">
        <f t="shared" si="0"/>
        <v>RORAC - No Constraints, 0.98x RiskApp&gt;*&gt;&gt;GroupGroup</v>
      </c>
      <c r="C46" s="106" t="str">
        <f t="shared" si="1"/>
        <v>RORAC - No Constraints, 0.98x RiskApp</v>
      </c>
      <c r="D46" s="106" t="s">
        <v>282</v>
      </c>
      <c r="E46" s="4" t="e">
        <f>INDEX(Opti!ResultsTable, MATCH($B46,Opti!Labels_LookupString,0),MATCH(E$32,Opti!Labels_Headers,0))</f>
        <v>#N/A</v>
      </c>
      <c r="F46" s="116" t="s">
        <v>196</v>
      </c>
      <c r="G46" s="117" t="s">
        <v>196</v>
      </c>
      <c r="H46" s="9" t="e">
        <f>IF($E46="Success",INDEX(Opti!ResultsTable, MATCH($B46,Opti!Labels_LookupString,0),MATCH(H$32,Opti!Labels_Headers,0)),NA())</f>
        <v>#N/A</v>
      </c>
      <c r="I46" s="9" t="e">
        <f>IF($E46="Success",INDEX(Opti!ResultsTable, MATCH($B46,Opti!Labels_LookupString,0),MATCH(I$32,Opti!Labels_Headers,0)),NA())</f>
        <v>#N/A</v>
      </c>
      <c r="J46" s="10" t="e">
        <f>IF($E46="Success",INDEX(Opti!ResultsTable, MATCH($B46,Opti!Labels_LookupString,0),MATCH(J$32,Opti!Labels_Headers,0)),NA())</f>
        <v>#N/A</v>
      </c>
      <c r="K46" s="110" t="e">
        <f>IF($E46="Success",INDEX(Opti!ResultsTable, MATCH($B46,Opti!Labels_LookupString,0),MATCH(K$32,Opti!Labels_Headers,0)),NA())</f>
        <v>#N/A</v>
      </c>
      <c r="L46" s="111">
        <f t="shared" si="2"/>
        <v>0.98</v>
      </c>
    </row>
    <row r="47" spans="2:12" x14ac:dyDescent="0.25">
      <c r="B47" s="102" t="str">
        <f t="shared" si="0"/>
        <v>RORAC - No Constraints, 0.97x RiskApp&gt;*&gt;&gt;GroupGroup</v>
      </c>
      <c r="C47" s="106" t="str">
        <f t="shared" si="1"/>
        <v>RORAC - No Constraints, 0.97x RiskApp</v>
      </c>
      <c r="D47" s="106" t="s">
        <v>282</v>
      </c>
      <c r="E47" s="4" t="e">
        <f>INDEX(Opti!ResultsTable, MATCH($B47,Opti!Labels_LookupString,0),MATCH(E$32,Opti!Labels_Headers,0))</f>
        <v>#N/A</v>
      </c>
      <c r="F47" s="116" t="s">
        <v>196</v>
      </c>
      <c r="G47" s="117" t="s">
        <v>196</v>
      </c>
      <c r="H47" s="9" t="e">
        <f>IF($E47="Success",INDEX(Opti!ResultsTable, MATCH($B47,Opti!Labels_LookupString,0),MATCH(H$32,Opti!Labels_Headers,0)),NA())</f>
        <v>#N/A</v>
      </c>
      <c r="I47" s="9" t="e">
        <f>IF($E47="Success",INDEX(Opti!ResultsTable, MATCH($B47,Opti!Labels_LookupString,0),MATCH(I$32,Opti!Labels_Headers,0)),NA())</f>
        <v>#N/A</v>
      </c>
      <c r="J47" s="10" t="e">
        <f>IF($E47="Success",INDEX(Opti!ResultsTable, MATCH($B47,Opti!Labels_LookupString,0),MATCH(J$32,Opti!Labels_Headers,0)),NA())</f>
        <v>#N/A</v>
      </c>
      <c r="K47" s="110" t="e">
        <f>IF($E47="Success",INDEX(Opti!ResultsTable, MATCH($B47,Opti!Labels_LookupString,0),MATCH(K$32,Opti!Labels_Headers,0)),NA())</f>
        <v>#N/A</v>
      </c>
      <c r="L47" s="111">
        <f t="shared" si="2"/>
        <v>0.97</v>
      </c>
    </row>
    <row r="48" spans="2:12" x14ac:dyDescent="0.25">
      <c r="B48" s="102" t="str">
        <f t="shared" si="0"/>
        <v>RORAC - No Constraints, 0.96x RiskApp&gt;*&gt;&gt;GroupGroup</v>
      </c>
      <c r="C48" s="106" t="str">
        <f t="shared" si="1"/>
        <v>RORAC - No Constraints, 0.96x RiskApp</v>
      </c>
      <c r="D48" s="106" t="s">
        <v>282</v>
      </c>
      <c r="E48" s="4" t="e">
        <f>INDEX(Opti!ResultsTable, MATCH($B48,Opti!Labels_LookupString,0),MATCH(E$32,Opti!Labels_Headers,0))</f>
        <v>#N/A</v>
      </c>
      <c r="F48" s="116" t="s">
        <v>196</v>
      </c>
      <c r="G48" s="117" t="s">
        <v>196</v>
      </c>
      <c r="H48" s="9" t="e">
        <f>IF($E48="Success",INDEX(Opti!ResultsTable, MATCH($B48,Opti!Labels_LookupString,0),MATCH(H$32,Opti!Labels_Headers,0)),NA())</f>
        <v>#N/A</v>
      </c>
      <c r="I48" s="9" t="e">
        <f>IF($E48="Success",INDEX(Opti!ResultsTable, MATCH($B48,Opti!Labels_LookupString,0),MATCH(I$32,Opti!Labels_Headers,0)),NA())</f>
        <v>#N/A</v>
      </c>
      <c r="J48" s="10" t="e">
        <f>IF($E48="Success",INDEX(Opti!ResultsTable, MATCH($B48,Opti!Labels_LookupString,0),MATCH(J$32,Opti!Labels_Headers,0)),NA())</f>
        <v>#N/A</v>
      </c>
      <c r="K48" s="110" t="e">
        <f>IF($E48="Success",INDEX(Opti!ResultsTable, MATCH($B48,Opti!Labels_LookupString,0),MATCH(K$32,Opti!Labels_Headers,0)),NA())</f>
        <v>#N/A</v>
      </c>
      <c r="L48" s="111">
        <f t="shared" si="2"/>
        <v>0.96</v>
      </c>
    </row>
    <row r="49" spans="2:12" x14ac:dyDescent="0.25">
      <c r="B49" s="102" t="str">
        <f t="shared" si="0"/>
        <v>RORAC - No Constraints, 0.95x RiskApp&gt;*&gt;&gt;GroupGroup</v>
      </c>
      <c r="C49" s="106" t="str">
        <f t="shared" si="1"/>
        <v>RORAC - No Constraints, 0.95x RiskApp</v>
      </c>
      <c r="D49" s="106" t="s">
        <v>282</v>
      </c>
      <c r="E49" s="4" t="e">
        <f>INDEX(Opti!ResultsTable, MATCH($B49,Opti!Labels_LookupString,0),MATCH(E$32,Opti!Labels_Headers,0))</f>
        <v>#N/A</v>
      </c>
      <c r="F49" s="116" t="s">
        <v>196</v>
      </c>
      <c r="G49" s="117" t="s">
        <v>196</v>
      </c>
      <c r="H49" s="9" t="e">
        <f>IF($E49="Success",INDEX(Opti!ResultsTable, MATCH($B49,Opti!Labels_LookupString,0),MATCH(H$32,Opti!Labels_Headers,0)),NA())</f>
        <v>#N/A</v>
      </c>
      <c r="I49" s="9" t="e">
        <f>IF($E49="Success",INDEX(Opti!ResultsTable, MATCH($B49,Opti!Labels_LookupString,0),MATCH(I$32,Opti!Labels_Headers,0)),NA())</f>
        <v>#N/A</v>
      </c>
      <c r="J49" s="10" t="e">
        <f>IF($E49="Success",INDEX(Opti!ResultsTable, MATCH($B49,Opti!Labels_LookupString,0),MATCH(J$32,Opti!Labels_Headers,0)),NA())</f>
        <v>#N/A</v>
      </c>
      <c r="K49" s="110" t="e">
        <f>IF($E49="Success",INDEX(Opti!ResultsTable, MATCH($B49,Opti!Labels_LookupString,0),MATCH(K$32,Opti!Labels_Headers,0)),NA())</f>
        <v>#N/A</v>
      </c>
      <c r="L49" s="111">
        <f t="shared" si="2"/>
        <v>0.95</v>
      </c>
    </row>
    <row r="50" spans="2:12" x14ac:dyDescent="0.25">
      <c r="B50" s="11" t="str">
        <f t="shared" si="0"/>
        <v>RORAC - No Constraints, 0.9x RiskApp&gt;*&gt;&gt;GroupGroup</v>
      </c>
      <c r="C50" s="106" t="str">
        <f t="shared" si="1"/>
        <v>RORAC - No Constraints, 0.9x RiskApp</v>
      </c>
      <c r="D50" s="106" t="s">
        <v>282</v>
      </c>
      <c r="E50" s="4" t="e">
        <f>INDEX(Opti!ResultsTable, MATCH($B50,Opti!Labels_LookupString,0),MATCH(E$32,Opti!Labels_Headers,0))</f>
        <v>#N/A</v>
      </c>
      <c r="F50" s="116" t="s">
        <v>196</v>
      </c>
      <c r="G50" s="117" t="s">
        <v>196</v>
      </c>
      <c r="H50" s="9" t="e">
        <f>IF($E50="Success",INDEX(Opti!ResultsTable, MATCH($B50,Opti!Labels_LookupString,0),MATCH(H$32,Opti!Labels_Headers,0)),NA())</f>
        <v>#N/A</v>
      </c>
      <c r="I50" s="9" t="e">
        <f>IF($E50="Success",INDEX(Opti!ResultsTable, MATCH($B50,Opti!Labels_LookupString,0),MATCH(I$32,Opti!Labels_Headers,0)),NA())</f>
        <v>#N/A</v>
      </c>
      <c r="J50" s="10" t="e">
        <f>IF($E50="Success",INDEX(Opti!ResultsTable, MATCH($B50,Opti!Labels_LookupString,0),MATCH(J$32,Opti!Labels_Headers,0)),NA())</f>
        <v>#N/A</v>
      </c>
      <c r="K50" s="110" t="e">
        <f>IF($E50="Success",INDEX(Opti!ResultsTable, MATCH($B50,Opti!Labels_LookupString,0),MATCH(K$32,Opti!Labels_Headers,0)),NA())</f>
        <v>#N/A</v>
      </c>
      <c r="L50" s="111">
        <f>+L44-0.1</f>
        <v>0.9</v>
      </c>
    </row>
    <row r="51" spans="2:12" x14ac:dyDescent="0.25">
      <c r="B51" s="11" t="str">
        <f t="shared" si="0"/>
        <v>RORAC - No Constraints, 0.8x RiskApp&gt;*&gt;&gt;GroupGroup</v>
      </c>
      <c r="C51" s="106" t="str">
        <f t="shared" si="1"/>
        <v>RORAC - No Constraints, 0.8x RiskApp</v>
      </c>
      <c r="D51" s="106" t="s">
        <v>282</v>
      </c>
      <c r="E51" s="4" t="e">
        <f>INDEX(Opti!ResultsTable, MATCH($B51,Opti!Labels_LookupString,0),MATCH(E$32,Opti!Labels_Headers,0))</f>
        <v>#N/A</v>
      </c>
      <c r="F51" s="116" t="s">
        <v>196</v>
      </c>
      <c r="G51" s="117" t="s">
        <v>196</v>
      </c>
      <c r="H51" s="9" t="e">
        <f>IF($E51="Success",INDEX(Opti!ResultsTable, MATCH($B51,Opti!Labels_LookupString,0),MATCH(H$32,Opti!Labels_Headers,0)),NA())</f>
        <v>#N/A</v>
      </c>
      <c r="I51" s="9" t="e">
        <f>IF($E51="Success",INDEX(Opti!ResultsTable, MATCH($B51,Opti!Labels_LookupString,0),MATCH(I$32,Opti!Labels_Headers,0)),NA())</f>
        <v>#N/A</v>
      </c>
      <c r="J51" s="10" t="e">
        <f>IF($E51="Success",INDEX(Opti!ResultsTable, MATCH($B51,Opti!Labels_LookupString,0),MATCH(J$32,Opti!Labels_Headers,0)),NA())</f>
        <v>#N/A</v>
      </c>
      <c r="K51" s="110" t="e">
        <f>IF($E51="Success",INDEX(Opti!ResultsTable, MATCH($B51,Opti!Labels_LookupString,0),MATCH(K$32,Opti!Labels_Headers,0)),NA())</f>
        <v>#N/A</v>
      </c>
      <c r="L51" s="111">
        <f>+L50-0.1</f>
        <v>0.8</v>
      </c>
    </row>
    <row r="52" spans="2:12" x14ac:dyDescent="0.25">
      <c r="B52" s="11" t="str">
        <f t="shared" si="0"/>
        <v>RORAC - No Constraints, 0.7x RiskApp&gt;*&gt;&gt;GroupGroup</v>
      </c>
      <c r="C52" s="106" t="str">
        <f t="shared" si="1"/>
        <v>RORAC - No Constraints, 0.7x RiskApp</v>
      </c>
      <c r="D52" s="106" t="s">
        <v>282</v>
      </c>
      <c r="E52" s="4" t="e">
        <f>INDEX(Opti!ResultsTable, MATCH($B52,Opti!Labels_LookupString,0),MATCH(E$32,Opti!Labels_Headers,0))</f>
        <v>#N/A</v>
      </c>
      <c r="F52" s="116" t="s">
        <v>196</v>
      </c>
      <c r="G52" s="117" t="s">
        <v>196</v>
      </c>
      <c r="H52" s="9" t="e">
        <f>IF($E52="Success",INDEX(Opti!ResultsTable, MATCH($B52,Opti!Labels_LookupString,0),MATCH(H$32,Opti!Labels_Headers,0)),NA())</f>
        <v>#N/A</v>
      </c>
      <c r="I52" s="9" t="e">
        <f>IF($E52="Success",INDEX(Opti!ResultsTable, MATCH($B52,Opti!Labels_LookupString,0),MATCH(I$32,Opti!Labels_Headers,0)),NA())</f>
        <v>#N/A</v>
      </c>
      <c r="J52" s="10" t="e">
        <f>IF($E52="Success",INDEX(Opti!ResultsTable, MATCH($B52,Opti!Labels_LookupString,0),MATCH(J$32,Opti!Labels_Headers,0)),NA())</f>
        <v>#N/A</v>
      </c>
      <c r="K52" s="110" t="e">
        <f>IF($E52="Success",INDEX(Opti!ResultsTable, MATCH($B52,Opti!Labels_LookupString,0),MATCH(K$32,Opti!Labels_Headers,0)),NA())</f>
        <v>#N/A</v>
      </c>
      <c r="L52" s="111">
        <f>+L51-0.1</f>
        <v>0.70000000000000007</v>
      </c>
    </row>
    <row r="53" spans="2:12" x14ac:dyDescent="0.25">
      <c r="B53" s="11" t="str">
        <f t="shared" si="0"/>
        <v>RORAC - No Constraints, 0.6x RiskApp&gt;*&gt;&gt;GroupGroup</v>
      </c>
      <c r="C53" s="106" t="str">
        <f t="shared" si="1"/>
        <v>RORAC - No Constraints, 0.6x RiskApp</v>
      </c>
      <c r="D53" s="106" t="s">
        <v>282</v>
      </c>
      <c r="E53" s="4" t="e">
        <f>INDEX(Opti!ResultsTable, MATCH($B53,Opti!Labels_LookupString,0),MATCH(E$32,Opti!Labels_Headers,0))</f>
        <v>#N/A</v>
      </c>
      <c r="F53" s="116" t="s">
        <v>196</v>
      </c>
      <c r="G53" s="117" t="s">
        <v>196</v>
      </c>
      <c r="H53" s="9" t="e">
        <f>IF($E53="Success",INDEX(Opti!ResultsTable, MATCH($B53,Opti!Labels_LookupString,0),MATCH(H$32,Opti!Labels_Headers,0)),NA())</f>
        <v>#N/A</v>
      </c>
      <c r="I53" s="9" t="e">
        <f>IF($E53="Success",INDEX(Opti!ResultsTable, MATCH($B53,Opti!Labels_LookupString,0),MATCH(I$32,Opti!Labels_Headers,0)),NA())</f>
        <v>#N/A</v>
      </c>
      <c r="J53" s="10" t="e">
        <f>IF($E53="Success",INDEX(Opti!ResultsTable, MATCH($B53,Opti!Labels_LookupString,0),MATCH(J$32,Opti!Labels_Headers,0)),NA())</f>
        <v>#N/A</v>
      </c>
      <c r="K53" s="110" t="e">
        <f>IF($E53="Success",INDEX(Opti!ResultsTable, MATCH($B53,Opti!Labels_LookupString,0),MATCH(K$32,Opti!Labels_Headers,0)),NA())</f>
        <v>#N/A</v>
      </c>
      <c r="L53" s="111">
        <f>+L52-0.1</f>
        <v>0.60000000000000009</v>
      </c>
    </row>
    <row r="54" spans="2:12" x14ac:dyDescent="0.25">
      <c r="B54" s="11" t="str">
        <f t="shared" si="0"/>
        <v>RORAC - No Constraints, 0.5x RiskApp&gt;*&gt;&gt;GroupGroup</v>
      </c>
      <c r="C54" s="106" t="str">
        <f t="shared" si="1"/>
        <v>RORAC - No Constraints, 0.5x RiskApp</v>
      </c>
      <c r="D54" s="106" t="s">
        <v>282</v>
      </c>
      <c r="E54" s="4" t="e">
        <f>INDEX(Opti!ResultsTable, MATCH($B54,Opti!Labels_LookupString,0),MATCH(E$32,Opti!Labels_Headers,0))</f>
        <v>#N/A</v>
      </c>
      <c r="F54" s="116" t="s">
        <v>196</v>
      </c>
      <c r="G54" s="117" t="s">
        <v>196</v>
      </c>
      <c r="H54" s="9" t="e">
        <f>IF($E54="Success",INDEX(Opti!ResultsTable, MATCH($B54,Opti!Labels_LookupString,0),MATCH(H$32,Opti!Labels_Headers,0)),NA())</f>
        <v>#N/A</v>
      </c>
      <c r="I54" s="9" t="e">
        <f>IF($E54="Success",INDEX(Opti!ResultsTable, MATCH($B54,Opti!Labels_LookupString,0),MATCH(I$32,Opti!Labels_Headers,0)),NA())</f>
        <v>#N/A</v>
      </c>
      <c r="J54" s="10" t="e">
        <f>IF($E54="Success",INDEX(Opti!ResultsTable, MATCH($B54,Opti!Labels_LookupString,0),MATCH(J$32,Opti!Labels_Headers,0)),NA())</f>
        <v>#N/A</v>
      </c>
      <c r="K54" s="110" t="e">
        <f>IF($E54="Success",INDEX(Opti!ResultsTable, MATCH($B54,Opti!Labels_LookupString,0),MATCH(K$32,Opti!Labels_Headers,0)),NA())</f>
        <v>#N/A</v>
      </c>
      <c r="L54" s="111">
        <f>+L53-0.1</f>
        <v>0.50000000000000011</v>
      </c>
    </row>
    <row r="55" spans="2:12" x14ac:dyDescent="0.25">
      <c r="B55" s="11" t="str">
        <f t="shared" si="0"/>
        <v>RORAC - UW Assumptions, 1.5x RiskApp&gt;*&gt;&gt;GroupGroup</v>
      </c>
      <c r="C55" s="106" t="str">
        <f t="shared" ref="C55:C75" si="3">"RORAC - UW Assumptions, "&amp;L55&amp;"x RiskApp"</f>
        <v>RORAC - UW Assumptions, 1.5x RiskApp</v>
      </c>
      <c r="D55" s="106" t="s">
        <v>282</v>
      </c>
      <c r="E55" s="4" t="e">
        <f>INDEX(Opti!ResultsTable, MATCH($B55,Opti!Labels_LookupString,0),MATCH(E$32,Opti!Labels_Headers,0))</f>
        <v>#N/A</v>
      </c>
      <c r="F55" s="116" t="s">
        <v>196</v>
      </c>
      <c r="G55" s="117" t="s">
        <v>196</v>
      </c>
      <c r="H55" s="9" t="e">
        <f>IF($E55="Success",INDEX(Opti!ResultsTable, MATCH($B55,Opti!Labels_LookupString,0),MATCH(H$32,Opti!Labels_Headers,0)),NA())</f>
        <v>#N/A</v>
      </c>
      <c r="I55" s="9" t="e">
        <f>IF($E55="Success",INDEX(Opti!ResultsTable, MATCH($B55,Opti!Labels_LookupString,0),MATCH(I$32,Opti!Labels_Headers,0)),NA())</f>
        <v>#N/A</v>
      </c>
      <c r="J55" s="10" t="e">
        <f>IF($E55="Success",INDEX(Opti!ResultsTable, MATCH($B55,Opti!Labels_LookupString,0),MATCH(J$32,Opti!Labels_Headers,0)),NA())</f>
        <v>#N/A</v>
      </c>
      <c r="K55" s="110" t="e">
        <f>IF($E55="Success",INDEX(Opti!ResultsTable, MATCH($B55,Opti!Labels_LookupString,0),MATCH(K$32,Opti!Labels_Headers,0)),NA())</f>
        <v>#N/A</v>
      </c>
      <c r="L55" s="111">
        <v>1.5</v>
      </c>
    </row>
    <row r="56" spans="2:12" x14ac:dyDescent="0.25">
      <c r="B56" s="11" t="str">
        <f t="shared" si="0"/>
        <v>RORAC - UW Assumptions, 1.4x RiskApp&gt;*&gt;&gt;GroupGroup</v>
      </c>
      <c r="C56" s="106" t="str">
        <f t="shared" si="3"/>
        <v>RORAC - UW Assumptions, 1.4x RiskApp</v>
      </c>
      <c r="D56" s="106" t="s">
        <v>282</v>
      </c>
      <c r="E56" s="4" t="e">
        <f>INDEX(Opti!ResultsTable, MATCH($B56,Opti!Labels_LookupString,0),MATCH(E$32,Opti!Labels_Headers,0))</f>
        <v>#N/A</v>
      </c>
      <c r="F56" s="116" t="s">
        <v>196</v>
      </c>
      <c r="G56" s="117" t="s">
        <v>196</v>
      </c>
      <c r="H56" s="9" t="e">
        <f>IF($E56="Success",INDEX(Opti!ResultsTable, MATCH($B56,Opti!Labels_LookupString,0),MATCH(H$32,Opti!Labels_Headers,0)),NA())</f>
        <v>#N/A</v>
      </c>
      <c r="I56" s="9" t="e">
        <f>IF($E56="Success",INDEX(Opti!ResultsTable, MATCH($B56,Opti!Labels_LookupString,0),MATCH(I$32,Opti!Labels_Headers,0)),NA())</f>
        <v>#N/A</v>
      </c>
      <c r="J56" s="10" t="e">
        <f>IF($E56="Success",INDEX(Opti!ResultsTable, MATCH($B56,Opti!Labels_LookupString,0),MATCH(J$32,Opti!Labels_Headers,0)),NA())</f>
        <v>#N/A</v>
      </c>
      <c r="K56" s="110" t="e">
        <f>IF($E56="Success",INDEX(Opti!ResultsTable, MATCH($B56,Opti!Labels_LookupString,0),MATCH(K$32,Opti!Labels_Headers,0)),NA())</f>
        <v>#N/A</v>
      </c>
      <c r="L56" s="111">
        <f>+L55-0.1</f>
        <v>1.4</v>
      </c>
    </row>
    <row r="57" spans="2:12" x14ac:dyDescent="0.25">
      <c r="B57" s="11" t="str">
        <f t="shared" si="0"/>
        <v>RORAC - UW Assumptions, 1.3x RiskApp&gt;*&gt;&gt;GroupGroup</v>
      </c>
      <c r="C57" s="106" t="str">
        <f t="shared" si="3"/>
        <v>RORAC - UW Assumptions, 1.3x RiskApp</v>
      </c>
      <c r="D57" s="106" t="s">
        <v>282</v>
      </c>
      <c r="E57" s="4" t="e">
        <f>INDEX(Opti!ResultsTable, MATCH($B57,Opti!Labels_LookupString,0),MATCH(E$32,Opti!Labels_Headers,0))</f>
        <v>#N/A</v>
      </c>
      <c r="F57" s="116" t="s">
        <v>196</v>
      </c>
      <c r="G57" s="117" t="s">
        <v>196</v>
      </c>
      <c r="H57" s="9" t="e">
        <f>IF($E57="Success",INDEX(Opti!ResultsTable, MATCH($B57,Opti!Labels_LookupString,0),MATCH(H$32,Opti!Labels_Headers,0)),NA())</f>
        <v>#N/A</v>
      </c>
      <c r="I57" s="9" t="e">
        <f>IF($E57="Success",INDEX(Opti!ResultsTable, MATCH($B57,Opti!Labels_LookupString,0),MATCH(I$32,Opti!Labels_Headers,0)),NA())</f>
        <v>#N/A</v>
      </c>
      <c r="J57" s="10" t="e">
        <f>IF($E57="Success",INDEX(Opti!ResultsTable, MATCH($B57,Opti!Labels_LookupString,0),MATCH(J$32,Opti!Labels_Headers,0)),NA())</f>
        <v>#N/A</v>
      </c>
      <c r="K57" s="110" t="e">
        <f>IF($E57="Success",INDEX(Opti!ResultsTable, MATCH($B57,Opti!Labels_LookupString,0),MATCH(K$32,Opti!Labels_Headers,0)),NA())</f>
        <v>#N/A</v>
      </c>
      <c r="L57" s="111">
        <f>+L56-0.1</f>
        <v>1.2999999999999998</v>
      </c>
    </row>
    <row r="58" spans="2:12" x14ac:dyDescent="0.25">
      <c r="B58" s="11" t="str">
        <f t="shared" si="0"/>
        <v>RORAC - UW Assumptions, 1.2x RiskApp&gt;*&gt;&gt;GroupGroup</v>
      </c>
      <c r="C58" s="106" t="str">
        <f t="shared" si="3"/>
        <v>RORAC - UW Assumptions, 1.2x RiskApp</v>
      </c>
      <c r="D58" s="106" t="s">
        <v>282</v>
      </c>
      <c r="E58" s="4" t="e">
        <f>INDEX(Opti!ResultsTable, MATCH($B58,Opti!Labels_LookupString,0),MATCH(E$32,Opti!Labels_Headers,0))</f>
        <v>#N/A</v>
      </c>
      <c r="F58" s="116" t="s">
        <v>196</v>
      </c>
      <c r="G58" s="117" t="s">
        <v>196</v>
      </c>
      <c r="H58" s="9" t="e">
        <f>IF($E58="Success",INDEX(Opti!ResultsTable, MATCH($B58,Opti!Labels_LookupString,0),MATCH(H$32,Opti!Labels_Headers,0)),NA())</f>
        <v>#N/A</v>
      </c>
      <c r="I58" s="9" t="e">
        <f>IF($E58="Success",INDEX(Opti!ResultsTable, MATCH($B58,Opti!Labels_LookupString,0),MATCH(I$32,Opti!Labels_Headers,0)),NA())</f>
        <v>#N/A</v>
      </c>
      <c r="J58" s="10" t="e">
        <f>IF($E58="Success",INDEX(Opti!ResultsTable, MATCH($B58,Opti!Labels_LookupString,0),MATCH(J$32,Opti!Labels_Headers,0)),NA())</f>
        <v>#N/A</v>
      </c>
      <c r="K58" s="110" t="e">
        <f>IF($E58="Success",INDEX(Opti!ResultsTable, MATCH($B58,Opti!Labels_LookupString,0),MATCH(K$32,Opti!Labels_Headers,0)),NA())</f>
        <v>#N/A</v>
      </c>
      <c r="L58" s="111">
        <f>+L57-0.1</f>
        <v>1.1999999999999997</v>
      </c>
    </row>
    <row r="59" spans="2:12" x14ac:dyDescent="0.25">
      <c r="B59" s="11" t="str">
        <f t="shared" si="0"/>
        <v>RORAC - UW Assumptions, 1.1x RiskApp&gt;*&gt;&gt;GroupGroup</v>
      </c>
      <c r="C59" s="106" t="str">
        <f t="shared" si="3"/>
        <v>RORAC - UW Assumptions, 1.1x RiskApp</v>
      </c>
      <c r="D59" s="106" t="s">
        <v>282</v>
      </c>
      <c r="E59" s="4" t="e">
        <f>INDEX(Opti!ResultsTable, MATCH($B59,Opti!Labels_LookupString,0),MATCH(E$32,Opti!Labels_Headers,0))</f>
        <v>#N/A</v>
      </c>
      <c r="F59" s="116" t="s">
        <v>196</v>
      </c>
      <c r="G59" s="117" t="s">
        <v>196</v>
      </c>
      <c r="H59" s="9" t="e">
        <f>IF($E59="Success",INDEX(Opti!ResultsTable, MATCH($B59,Opti!Labels_LookupString,0),MATCH(H$32,Opti!Labels_Headers,0)),NA())</f>
        <v>#N/A</v>
      </c>
      <c r="I59" s="9" t="e">
        <f>IF($E59="Success",INDEX(Opti!ResultsTable, MATCH($B59,Opti!Labels_LookupString,0),MATCH(I$32,Opti!Labels_Headers,0)),NA())</f>
        <v>#N/A</v>
      </c>
      <c r="J59" s="10" t="e">
        <f>IF($E59="Success",INDEX(Opti!ResultsTable, MATCH($B59,Opti!Labels_LookupString,0),MATCH(J$32,Opti!Labels_Headers,0)),NA())</f>
        <v>#N/A</v>
      </c>
      <c r="K59" s="110" t="e">
        <f>IF($E59="Success",INDEX(Opti!ResultsTable, MATCH($B59,Opti!Labels_LookupString,0),MATCH(K$32,Opti!Labels_Headers,0)),NA())</f>
        <v>#N/A</v>
      </c>
      <c r="L59" s="111">
        <f>+L58-0.1</f>
        <v>1.0999999999999996</v>
      </c>
    </row>
    <row r="60" spans="2:12" x14ac:dyDescent="0.25">
      <c r="B60" s="102" t="str">
        <f t="shared" si="0"/>
        <v>RORAC - UW Assumptions, 1.05x RiskApp&gt;*&gt;&gt;GroupGroup</v>
      </c>
      <c r="C60" s="106" t="str">
        <f t="shared" si="3"/>
        <v>RORAC - UW Assumptions, 1.05x RiskApp</v>
      </c>
      <c r="D60" s="106" t="s">
        <v>282</v>
      </c>
      <c r="E60" s="4" t="e">
        <f>INDEX(Opti!ResultsTable, MATCH($B60,Opti!Labels_LookupString,0),MATCH(E$32,Opti!Labels_Headers,0))</f>
        <v>#N/A</v>
      </c>
      <c r="F60" s="116" t="s">
        <v>196</v>
      </c>
      <c r="G60" s="117" t="s">
        <v>196</v>
      </c>
      <c r="H60" s="9" t="e">
        <f>IF($E60="Success",INDEX(Opti!ResultsTable, MATCH($B60,Opti!Labels_LookupString,0),MATCH(H$32,Opti!Labels_Headers,0)),NA())</f>
        <v>#N/A</v>
      </c>
      <c r="I60" s="9" t="e">
        <f>IF($E60="Success",INDEX(Opti!ResultsTable, MATCH($B60,Opti!Labels_LookupString,0),MATCH(I$32,Opti!Labels_Headers,0)),NA())</f>
        <v>#N/A</v>
      </c>
      <c r="J60" s="10" t="e">
        <f>IF($E60="Success",INDEX(Opti!ResultsTable, MATCH($B60,Opti!Labels_LookupString,0),MATCH(J$32,Opti!Labels_Headers,0)),NA())</f>
        <v>#N/A</v>
      </c>
      <c r="K60" s="110" t="e">
        <f>IF($E60="Success",INDEX(Opti!ResultsTable, MATCH($B60,Opti!Labels_LookupString,0),MATCH(K$32,Opti!Labels_Headers,0)),NA())</f>
        <v>#N/A</v>
      </c>
      <c r="L60" s="111">
        <v>1.05</v>
      </c>
    </row>
    <row r="61" spans="2:12" x14ac:dyDescent="0.25">
      <c r="B61" s="102" t="str">
        <f t="shared" si="0"/>
        <v>RORAC - UW Assumptions, 1.04x RiskApp&gt;*&gt;&gt;GroupGroup</v>
      </c>
      <c r="C61" s="106" t="str">
        <f t="shared" si="3"/>
        <v>RORAC - UW Assumptions, 1.04x RiskApp</v>
      </c>
      <c r="D61" s="106" t="s">
        <v>282</v>
      </c>
      <c r="E61" s="4" t="e">
        <f>INDEX(Opti!ResultsTable, MATCH($B61,Opti!Labels_LookupString,0),MATCH(E$32,Opti!Labels_Headers,0))</f>
        <v>#N/A</v>
      </c>
      <c r="F61" s="116" t="s">
        <v>196</v>
      </c>
      <c r="G61" s="117" t="s">
        <v>196</v>
      </c>
      <c r="H61" s="9" t="e">
        <f>IF($E61="Success",INDEX(Opti!ResultsTable, MATCH($B61,Opti!Labels_LookupString,0),MATCH(H$32,Opti!Labels_Headers,0)),NA())</f>
        <v>#N/A</v>
      </c>
      <c r="I61" s="9" t="e">
        <f>IF($E61="Success",INDEX(Opti!ResultsTable, MATCH($B61,Opti!Labels_LookupString,0),MATCH(I$32,Opti!Labels_Headers,0)),NA())</f>
        <v>#N/A</v>
      </c>
      <c r="J61" s="10" t="e">
        <f>IF($E61="Success",INDEX(Opti!ResultsTable, MATCH($B61,Opti!Labels_LookupString,0),MATCH(J$32,Opti!Labels_Headers,0)),NA())</f>
        <v>#N/A</v>
      </c>
      <c r="K61" s="110" t="e">
        <f>IF($E61="Success",INDEX(Opti!ResultsTable, MATCH($B61,Opti!Labels_LookupString,0),MATCH(K$32,Opti!Labels_Headers,0)),NA())</f>
        <v>#N/A</v>
      </c>
      <c r="L61" s="111">
        <f t="shared" ref="L61:L70" si="4">L60-0.01</f>
        <v>1.04</v>
      </c>
    </row>
    <row r="62" spans="2:12" x14ac:dyDescent="0.25">
      <c r="B62" s="102" t="str">
        <f t="shared" si="0"/>
        <v>RORAC - UW Assumptions, 1.03x RiskApp&gt;*&gt;&gt;GroupGroup</v>
      </c>
      <c r="C62" s="106" t="str">
        <f t="shared" si="3"/>
        <v>RORAC - UW Assumptions, 1.03x RiskApp</v>
      </c>
      <c r="D62" s="106" t="s">
        <v>282</v>
      </c>
      <c r="E62" s="4" t="e">
        <f>INDEX(Opti!ResultsTable, MATCH($B62,Opti!Labels_LookupString,0),MATCH(E$32,Opti!Labels_Headers,0))</f>
        <v>#N/A</v>
      </c>
      <c r="F62" s="116" t="s">
        <v>196</v>
      </c>
      <c r="G62" s="117" t="s">
        <v>196</v>
      </c>
      <c r="H62" s="9" t="e">
        <f>IF($E62="Success",INDEX(Opti!ResultsTable, MATCH($B62,Opti!Labels_LookupString,0),MATCH(H$32,Opti!Labels_Headers,0)),NA())</f>
        <v>#N/A</v>
      </c>
      <c r="I62" s="9" t="e">
        <f>IF($E62="Success",INDEX(Opti!ResultsTable, MATCH($B62,Opti!Labels_LookupString,0),MATCH(I$32,Opti!Labels_Headers,0)),NA())</f>
        <v>#N/A</v>
      </c>
      <c r="J62" s="10" t="e">
        <f>IF($E62="Success",INDEX(Opti!ResultsTable, MATCH($B62,Opti!Labels_LookupString,0),MATCH(J$32,Opti!Labels_Headers,0)),NA())</f>
        <v>#N/A</v>
      </c>
      <c r="K62" s="110" t="e">
        <f>IF($E62="Success",INDEX(Opti!ResultsTable, MATCH($B62,Opti!Labels_LookupString,0),MATCH(K$32,Opti!Labels_Headers,0)),NA())</f>
        <v>#N/A</v>
      </c>
      <c r="L62" s="111">
        <f t="shared" si="4"/>
        <v>1.03</v>
      </c>
    </row>
    <row r="63" spans="2:12" x14ac:dyDescent="0.25">
      <c r="B63" s="102" t="str">
        <f t="shared" si="0"/>
        <v>RORAC - UW Assumptions, 1.02x RiskApp&gt;*&gt;&gt;GroupGroup</v>
      </c>
      <c r="C63" s="106" t="str">
        <f t="shared" si="3"/>
        <v>RORAC - UW Assumptions, 1.02x RiskApp</v>
      </c>
      <c r="D63" s="106" t="s">
        <v>282</v>
      </c>
      <c r="E63" s="4" t="e">
        <f>INDEX(Opti!ResultsTable, MATCH($B63,Opti!Labels_LookupString,0),MATCH(E$32,Opti!Labels_Headers,0))</f>
        <v>#N/A</v>
      </c>
      <c r="F63" s="116" t="s">
        <v>196</v>
      </c>
      <c r="G63" s="117" t="s">
        <v>196</v>
      </c>
      <c r="H63" s="9" t="e">
        <f>IF($E63="Success",INDEX(Opti!ResultsTable, MATCH($B63,Opti!Labels_LookupString,0),MATCH(H$32,Opti!Labels_Headers,0)),NA())</f>
        <v>#N/A</v>
      </c>
      <c r="I63" s="9" t="e">
        <f>IF($E63="Success",INDEX(Opti!ResultsTable, MATCH($B63,Opti!Labels_LookupString,0),MATCH(I$32,Opti!Labels_Headers,0)),NA())</f>
        <v>#N/A</v>
      </c>
      <c r="J63" s="10" t="e">
        <f>IF($E63="Success",INDEX(Opti!ResultsTable, MATCH($B63,Opti!Labels_LookupString,0),MATCH(J$32,Opti!Labels_Headers,0)),NA())</f>
        <v>#N/A</v>
      </c>
      <c r="K63" s="110" t="e">
        <f>IF($E63="Success",INDEX(Opti!ResultsTable, MATCH($B63,Opti!Labels_LookupString,0),MATCH(K$32,Opti!Labels_Headers,0)),NA())</f>
        <v>#N/A</v>
      </c>
      <c r="L63" s="111">
        <f t="shared" si="4"/>
        <v>1.02</v>
      </c>
    </row>
    <row r="64" spans="2:12" x14ac:dyDescent="0.25">
      <c r="B64" s="102" t="str">
        <f t="shared" si="0"/>
        <v>RORAC - UW Assumptions, 1.01x RiskApp&gt;*&gt;&gt;GroupGroup</v>
      </c>
      <c r="C64" s="106" t="str">
        <f t="shared" si="3"/>
        <v>RORAC - UW Assumptions, 1.01x RiskApp</v>
      </c>
      <c r="D64" s="106" t="s">
        <v>282</v>
      </c>
      <c r="E64" s="4" t="e">
        <f>INDEX(Opti!ResultsTable, MATCH($B64,Opti!Labels_LookupString,0),MATCH(E$32,Opti!Labels_Headers,0))</f>
        <v>#N/A</v>
      </c>
      <c r="F64" s="116" t="s">
        <v>196</v>
      </c>
      <c r="G64" s="117" t="s">
        <v>196</v>
      </c>
      <c r="H64" s="9" t="e">
        <f>IF($E64="Success",INDEX(Opti!ResultsTable, MATCH($B64,Opti!Labels_LookupString,0),MATCH(H$32,Opti!Labels_Headers,0)),NA())</f>
        <v>#N/A</v>
      </c>
      <c r="I64" s="9" t="e">
        <f>IF($E64="Success",INDEX(Opti!ResultsTable, MATCH($B64,Opti!Labels_LookupString,0),MATCH(I$32,Opti!Labels_Headers,0)),NA())</f>
        <v>#N/A</v>
      </c>
      <c r="J64" s="10" t="e">
        <f>IF($E64="Success",INDEX(Opti!ResultsTable, MATCH($B64,Opti!Labels_LookupString,0),MATCH(J$32,Opti!Labels_Headers,0)),NA())</f>
        <v>#N/A</v>
      </c>
      <c r="K64" s="110" t="e">
        <f>IF($E64="Success",INDEX(Opti!ResultsTable, MATCH($B64,Opti!Labels_LookupString,0),MATCH(K$32,Opti!Labels_Headers,0)),NA())</f>
        <v>#N/A</v>
      </c>
      <c r="L64" s="111">
        <f t="shared" si="4"/>
        <v>1.01</v>
      </c>
    </row>
    <row r="65" spans="2:12" x14ac:dyDescent="0.25">
      <c r="B65" s="102" t="str">
        <f t="shared" ref="B65:B96" si="5">C65&amp;"&gt;"&amp;D65&amp;"&gt;&gt;"&amp;F65&amp;G65</f>
        <v>RORAC - UW Assumptions, 1x RiskApp&gt;*&gt;&gt;GroupGroup</v>
      </c>
      <c r="C65" s="106" t="str">
        <f t="shared" si="3"/>
        <v>RORAC - UW Assumptions, 1x RiskApp</v>
      </c>
      <c r="D65" s="106" t="s">
        <v>282</v>
      </c>
      <c r="E65" s="4" t="e">
        <f>INDEX(Opti!ResultsTable, MATCH($B65,Opti!Labels_LookupString,0),MATCH(E$32,Opti!Labels_Headers,0))</f>
        <v>#N/A</v>
      </c>
      <c r="F65" s="116" t="s">
        <v>196</v>
      </c>
      <c r="G65" s="117" t="s">
        <v>196</v>
      </c>
      <c r="H65" s="9" t="e">
        <f>IF($E65="Success",INDEX(Opti!ResultsTable, MATCH($B65,Opti!Labels_LookupString,0),MATCH(H$32,Opti!Labels_Headers,0)),NA())</f>
        <v>#N/A</v>
      </c>
      <c r="I65" s="9" t="e">
        <f>IF($E65="Success",INDEX(Opti!ResultsTable, MATCH($B65,Opti!Labels_LookupString,0),MATCH(I$32,Opti!Labels_Headers,0)),NA())</f>
        <v>#N/A</v>
      </c>
      <c r="J65" s="10" t="e">
        <f>IF($E65="Success",INDEX(Opti!ResultsTable, MATCH($B65,Opti!Labels_LookupString,0),MATCH(J$32,Opti!Labels_Headers,0)),NA())</f>
        <v>#N/A</v>
      </c>
      <c r="K65" s="110" t="e">
        <f>IF($E65="Success",INDEX(Opti!ResultsTable, MATCH($B65,Opti!Labels_LookupString,0),MATCH(K$32,Opti!Labels_Headers,0)),NA())</f>
        <v>#N/A</v>
      </c>
      <c r="L65" s="111">
        <f t="shared" si="4"/>
        <v>1</v>
      </c>
    </row>
    <row r="66" spans="2:12" x14ac:dyDescent="0.25">
      <c r="B66" s="102" t="str">
        <f t="shared" si="5"/>
        <v>RORAC - UW Assumptions, 0.99x RiskApp&gt;*&gt;&gt;GroupGroup</v>
      </c>
      <c r="C66" s="106" t="str">
        <f t="shared" si="3"/>
        <v>RORAC - UW Assumptions, 0.99x RiskApp</v>
      </c>
      <c r="D66" s="106" t="s">
        <v>282</v>
      </c>
      <c r="E66" s="4" t="e">
        <f>INDEX(Opti!ResultsTable, MATCH($B66,Opti!Labels_LookupString,0),MATCH(E$32,Opti!Labels_Headers,0))</f>
        <v>#N/A</v>
      </c>
      <c r="F66" s="116" t="s">
        <v>196</v>
      </c>
      <c r="G66" s="117" t="s">
        <v>196</v>
      </c>
      <c r="H66" s="9" t="e">
        <f>IF($E66="Success",INDEX(Opti!ResultsTable, MATCH($B66,Opti!Labels_LookupString,0),MATCH(H$32,Opti!Labels_Headers,0)),NA())</f>
        <v>#N/A</v>
      </c>
      <c r="I66" s="9" t="e">
        <f>IF($E66="Success",INDEX(Opti!ResultsTable, MATCH($B66,Opti!Labels_LookupString,0),MATCH(I$32,Opti!Labels_Headers,0)),NA())</f>
        <v>#N/A</v>
      </c>
      <c r="J66" s="10" t="e">
        <f>IF($E66="Success",INDEX(Opti!ResultsTable, MATCH($B66,Opti!Labels_LookupString,0),MATCH(J$32,Opti!Labels_Headers,0)),NA())</f>
        <v>#N/A</v>
      </c>
      <c r="K66" s="110" t="e">
        <f>IF($E66="Success",INDEX(Opti!ResultsTable, MATCH($B66,Opti!Labels_LookupString,0),MATCH(K$32,Opti!Labels_Headers,0)),NA())</f>
        <v>#N/A</v>
      </c>
      <c r="L66" s="111">
        <f t="shared" si="4"/>
        <v>0.99</v>
      </c>
    </row>
    <row r="67" spans="2:12" x14ac:dyDescent="0.25">
      <c r="B67" s="102" t="str">
        <f t="shared" si="5"/>
        <v>RORAC - UW Assumptions, 0.98x RiskApp&gt;*&gt;&gt;GroupGroup</v>
      </c>
      <c r="C67" s="106" t="str">
        <f t="shared" si="3"/>
        <v>RORAC - UW Assumptions, 0.98x RiskApp</v>
      </c>
      <c r="D67" s="106" t="s">
        <v>282</v>
      </c>
      <c r="E67" s="4" t="e">
        <f>INDEX(Opti!ResultsTable, MATCH($B67,Opti!Labels_LookupString,0),MATCH(E$32,Opti!Labels_Headers,0))</f>
        <v>#N/A</v>
      </c>
      <c r="F67" s="116" t="s">
        <v>196</v>
      </c>
      <c r="G67" s="117" t="s">
        <v>196</v>
      </c>
      <c r="H67" s="9" t="e">
        <f>IF($E67="Success",INDEX(Opti!ResultsTable, MATCH($B67,Opti!Labels_LookupString,0),MATCH(H$32,Opti!Labels_Headers,0)),NA())</f>
        <v>#N/A</v>
      </c>
      <c r="I67" s="9" t="e">
        <f>IF($E67="Success",INDEX(Opti!ResultsTable, MATCH($B67,Opti!Labels_LookupString,0),MATCH(I$32,Opti!Labels_Headers,0)),NA())</f>
        <v>#N/A</v>
      </c>
      <c r="J67" s="10" t="e">
        <f>IF($E67="Success",INDEX(Opti!ResultsTable, MATCH($B67,Opti!Labels_LookupString,0),MATCH(J$32,Opti!Labels_Headers,0)),NA())</f>
        <v>#N/A</v>
      </c>
      <c r="K67" s="110" t="e">
        <f>IF($E67="Success",INDEX(Opti!ResultsTable, MATCH($B67,Opti!Labels_LookupString,0),MATCH(K$32,Opti!Labels_Headers,0)),NA())</f>
        <v>#N/A</v>
      </c>
      <c r="L67" s="111">
        <f t="shared" si="4"/>
        <v>0.98</v>
      </c>
    </row>
    <row r="68" spans="2:12" x14ac:dyDescent="0.25">
      <c r="B68" s="102" t="str">
        <f t="shared" si="5"/>
        <v>RORAC - UW Assumptions, 0.97x RiskApp&gt;*&gt;&gt;GroupGroup</v>
      </c>
      <c r="C68" s="106" t="str">
        <f t="shared" si="3"/>
        <v>RORAC - UW Assumptions, 0.97x RiskApp</v>
      </c>
      <c r="D68" s="106" t="s">
        <v>282</v>
      </c>
      <c r="E68" s="4" t="e">
        <f>INDEX(Opti!ResultsTable, MATCH($B68,Opti!Labels_LookupString,0),MATCH(E$32,Opti!Labels_Headers,0))</f>
        <v>#N/A</v>
      </c>
      <c r="F68" s="116" t="s">
        <v>196</v>
      </c>
      <c r="G68" s="117" t="s">
        <v>196</v>
      </c>
      <c r="H68" s="9" t="e">
        <f>IF($E68="Success",INDEX(Opti!ResultsTable, MATCH($B68,Opti!Labels_LookupString,0),MATCH(H$32,Opti!Labels_Headers,0)),NA())</f>
        <v>#N/A</v>
      </c>
      <c r="I68" s="9" t="e">
        <f>IF($E68="Success",INDEX(Opti!ResultsTable, MATCH($B68,Opti!Labels_LookupString,0),MATCH(I$32,Opti!Labels_Headers,0)),NA())</f>
        <v>#N/A</v>
      </c>
      <c r="J68" s="10" t="e">
        <f>IF($E68="Success",INDEX(Opti!ResultsTable, MATCH($B68,Opti!Labels_LookupString,0),MATCH(J$32,Opti!Labels_Headers,0)),NA())</f>
        <v>#N/A</v>
      </c>
      <c r="K68" s="110" t="e">
        <f>IF($E68="Success",INDEX(Opti!ResultsTable, MATCH($B68,Opti!Labels_LookupString,0),MATCH(K$32,Opti!Labels_Headers,0)),NA())</f>
        <v>#N/A</v>
      </c>
      <c r="L68" s="111">
        <f t="shared" si="4"/>
        <v>0.97</v>
      </c>
    </row>
    <row r="69" spans="2:12" x14ac:dyDescent="0.25">
      <c r="B69" s="102" t="str">
        <f t="shared" si="5"/>
        <v>RORAC - UW Assumptions, 0.96x RiskApp&gt;*&gt;&gt;GroupGroup</v>
      </c>
      <c r="C69" s="106" t="str">
        <f t="shared" si="3"/>
        <v>RORAC - UW Assumptions, 0.96x RiskApp</v>
      </c>
      <c r="D69" s="106" t="s">
        <v>282</v>
      </c>
      <c r="E69" s="4" t="e">
        <f>INDEX(Opti!ResultsTable, MATCH($B69,Opti!Labels_LookupString,0),MATCH(E$32,Opti!Labels_Headers,0))</f>
        <v>#N/A</v>
      </c>
      <c r="F69" s="116" t="s">
        <v>196</v>
      </c>
      <c r="G69" s="117" t="s">
        <v>196</v>
      </c>
      <c r="H69" s="9" t="e">
        <f>IF($E69="Success",INDEX(Opti!ResultsTable, MATCH($B69,Opti!Labels_LookupString,0),MATCH(H$32,Opti!Labels_Headers,0)),NA())</f>
        <v>#N/A</v>
      </c>
      <c r="I69" s="9" t="e">
        <f>IF($E69="Success",INDEX(Opti!ResultsTable, MATCH($B69,Opti!Labels_LookupString,0),MATCH(I$32,Opti!Labels_Headers,0)),NA())</f>
        <v>#N/A</v>
      </c>
      <c r="J69" s="10" t="e">
        <f>IF($E69="Success",INDEX(Opti!ResultsTable, MATCH($B69,Opti!Labels_LookupString,0),MATCH(J$32,Opti!Labels_Headers,0)),NA())</f>
        <v>#N/A</v>
      </c>
      <c r="K69" s="110" t="e">
        <f>IF($E69="Success",INDEX(Opti!ResultsTable, MATCH($B69,Opti!Labels_LookupString,0),MATCH(K$32,Opti!Labels_Headers,0)),NA())</f>
        <v>#N/A</v>
      </c>
      <c r="L69" s="111">
        <f t="shared" si="4"/>
        <v>0.96</v>
      </c>
    </row>
    <row r="70" spans="2:12" x14ac:dyDescent="0.25">
      <c r="B70" s="102" t="str">
        <f t="shared" si="5"/>
        <v>RORAC - UW Assumptions, 0.95x RiskApp&gt;*&gt;&gt;GroupGroup</v>
      </c>
      <c r="C70" s="106" t="str">
        <f t="shared" si="3"/>
        <v>RORAC - UW Assumptions, 0.95x RiskApp</v>
      </c>
      <c r="D70" s="106" t="s">
        <v>282</v>
      </c>
      <c r="E70" s="4" t="e">
        <f>INDEX(Opti!ResultsTable, MATCH($B70,Opti!Labels_LookupString,0),MATCH(E$32,Opti!Labels_Headers,0))</f>
        <v>#N/A</v>
      </c>
      <c r="F70" s="116" t="s">
        <v>196</v>
      </c>
      <c r="G70" s="117" t="s">
        <v>196</v>
      </c>
      <c r="H70" s="9" t="e">
        <f>IF($E70="Success",INDEX(Opti!ResultsTable, MATCH($B70,Opti!Labels_LookupString,0),MATCH(H$32,Opti!Labels_Headers,0)),NA())</f>
        <v>#N/A</v>
      </c>
      <c r="I70" s="9" t="e">
        <f>IF($E70="Success",INDEX(Opti!ResultsTable, MATCH($B70,Opti!Labels_LookupString,0),MATCH(I$32,Opti!Labels_Headers,0)),NA())</f>
        <v>#N/A</v>
      </c>
      <c r="J70" s="10" t="e">
        <f>IF($E70="Success",INDEX(Opti!ResultsTable, MATCH($B70,Opti!Labels_LookupString,0),MATCH(J$32,Opti!Labels_Headers,0)),NA())</f>
        <v>#N/A</v>
      </c>
      <c r="K70" s="110" t="e">
        <f>IF($E70="Success",INDEX(Opti!ResultsTable, MATCH($B70,Opti!Labels_LookupString,0),MATCH(K$32,Opti!Labels_Headers,0)),NA())</f>
        <v>#N/A</v>
      </c>
      <c r="L70" s="111">
        <f t="shared" si="4"/>
        <v>0.95</v>
      </c>
    </row>
    <row r="71" spans="2:12" x14ac:dyDescent="0.25">
      <c r="B71" s="11" t="str">
        <f t="shared" si="5"/>
        <v>RORAC - UW Assumptions, 0.9x RiskApp&gt;*&gt;&gt;GroupGroup</v>
      </c>
      <c r="C71" s="106" t="str">
        <f t="shared" si="3"/>
        <v>RORAC - UW Assumptions, 0.9x RiskApp</v>
      </c>
      <c r="D71" s="106" t="s">
        <v>282</v>
      </c>
      <c r="E71" s="4" t="e">
        <f>INDEX(Opti!ResultsTable, MATCH($B71,Opti!Labels_LookupString,0),MATCH(E$32,Opti!Labels_Headers,0))</f>
        <v>#N/A</v>
      </c>
      <c r="F71" s="116" t="s">
        <v>196</v>
      </c>
      <c r="G71" s="117" t="s">
        <v>196</v>
      </c>
      <c r="H71" s="9" t="e">
        <f>IF($E71="Success",INDEX(Opti!ResultsTable, MATCH($B71,Opti!Labels_LookupString,0),MATCH(H$32,Opti!Labels_Headers,0)),NA())</f>
        <v>#N/A</v>
      </c>
      <c r="I71" s="9" t="e">
        <f>IF($E71="Success",INDEX(Opti!ResultsTable, MATCH($B71,Opti!Labels_LookupString,0),MATCH(I$32,Opti!Labels_Headers,0)),NA())</f>
        <v>#N/A</v>
      </c>
      <c r="J71" s="10" t="e">
        <f>IF($E71="Success",INDEX(Opti!ResultsTable, MATCH($B71,Opti!Labels_LookupString,0),MATCH(J$32,Opti!Labels_Headers,0)),NA())</f>
        <v>#N/A</v>
      </c>
      <c r="K71" s="110" t="e">
        <f>IF($E71="Success",INDEX(Opti!ResultsTable, MATCH($B71,Opti!Labels_LookupString,0),MATCH(K$32,Opti!Labels_Headers,0)),NA())</f>
        <v>#N/A</v>
      </c>
      <c r="L71" s="111">
        <f>+L65-0.1</f>
        <v>0.9</v>
      </c>
    </row>
    <row r="72" spans="2:12" x14ac:dyDescent="0.25">
      <c r="B72" s="11" t="str">
        <f t="shared" si="5"/>
        <v>RORAC - UW Assumptions, 0.8x RiskApp&gt;*&gt;&gt;GroupGroup</v>
      </c>
      <c r="C72" s="106" t="str">
        <f t="shared" si="3"/>
        <v>RORAC - UW Assumptions, 0.8x RiskApp</v>
      </c>
      <c r="D72" s="106" t="s">
        <v>282</v>
      </c>
      <c r="E72" s="4" t="e">
        <f>INDEX(Opti!ResultsTable, MATCH($B72,Opti!Labels_LookupString,0),MATCH(E$32,Opti!Labels_Headers,0))</f>
        <v>#N/A</v>
      </c>
      <c r="F72" s="116" t="s">
        <v>196</v>
      </c>
      <c r="G72" s="117" t="s">
        <v>196</v>
      </c>
      <c r="H72" s="9" t="e">
        <f>IF($E72="Success",INDEX(Opti!ResultsTable, MATCH($B72,Opti!Labels_LookupString,0),MATCH(H$32,Opti!Labels_Headers,0)),NA())</f>
        <v>#N/A</v>
      </c>
      <c r="I72" s="9" t="e">
        <f>IF($E72="Success",INDEX(Opti!ResultsTable, MATCH($B72,Opti!Labels_LookupString,0),MATCH(I$32,Opti!Labels_Headers,0)),NA())</f>
        <v>#N/A</v>
      </c>
      <c r="J72" s="10" t="e">
        <f>IF($E72="Success",INDEX(Opti!ResultsTable, MATCH($B72,Opti!Labels_LookupString,0),MATCH(J$32,Opti!Labels_Headers,0)),NA())</f>
        <v>#N/A</v>
      </c>
      <c r="K72" s="110" t="e">
        <f>IF($E72="Success",INDEX(Opti!ResultsTable, MATCH($B72,Opti!Labels_LookupString,0),MATCH(K$32,Opti!Labels_Headers,0)),NA())</f>
        <v>#N/A</v>
      </c>
      <c r="L72" s="111">
        <f>+L71-0.1</f>
        <v>0.8</v>
      </c>
    </row>
    <row r="73" spans="2:12" x14ac:dyDescent="0.25">
      <c r="B73" s="11" t="str">
        <f t="shared" si="5"/>
        <v>RORAC - UW Assumptions, 0.7x RiskApp&gt;*&gt;&gt;GroupGroup</v>
      </c>
      <c r="C73" s="106" t="str">
        <f t="shared" si="3"/>
        <v>RORAC - UW Assumptions, 0.7x RiskApp</v>
      </c>
      <c r="D73" s="106" t="s">
        <v>282</v>
      </c>
      <c r="E73" s="4" t="e">
        <f>INDEX(Opti!ResultsTable, MATCH($B73,Opti!Labels_LookupString,0),MATCH(E$32,Opti!Labels_Headers,0))</f>
        <v>#N/A</v>
      </c>
      <c r="F73" s="116" t="s">
        <v>196</v>
      </c>
      <c r="G73" s="117" t="s">
        <v>196</v>
      </c>
      <c r="H73" s="9" t="e">
        <f>IF($E73="Success",INDEX(Opti!ResultsTable, MATCH($B73,Opti!Labels_LookupString,0),MATCH(H$32,Opti!Labels_Headers,0)),NA())</f>
        <v>#N/A</v>
      </c>
      <c r="I73" s="9" t="e">
        <f>IF($E73="Success",INDEX(Opti!ResultsTable, MATCH($B73,Opti!Labels_LookupString,0),MATCH(I$32,Opti!Labels_Headers,0)),NA())</f>
        <v>#N/A</v>
      </c>
      <c r="J73" s="10" t="e">
        <f>IF($E73="Success",INDEX(Opti!ResultsTable, MATCH($B73,Opti!Labels_LookupString,0),MATCH(J$32,Opti!Labels_Headers,0)),NA())</f>
        <v>#N/A</v>
      </c>
      <c r="K73" s="110" t="e">
        <f>IF($E73="Success",INDEX(Opti!ResultsTable, MATCH($B73,Opti!Labels_LookupString,0),MATCH(K$32,Opti!Labels_Headers,0)),NA())</f>
        <v>#N/A</v>
      </c>
      <c r="L73" s="111">
        <f>+L72-0.1</f>
        <v>0.70000000000000007</v>
      </c>
    </row>
    <row r="74" spans="2:12" x14ac:dyDescent="0.25">
      <c r="B74" s="11" t="str">
        <f t="shared" si="5"/>
        <v>RORAC - UW Assumptions, 0.6x RiskApp&gt;*&gt;&gt;GroupGroup</v>
      </c>
      <c r="C74" s="106" t="str">
        <f t="shared" si="3"/>
        <v>RORAC - UW Assumptions, 0.6x RiskApp</v>
      </c>
      <c r="D74" s="106" t="s">
        <v>282</v>
      </c>
      <c r="E74" s="4" t="e">
        <f>INDEX(Opti!ResultsTable, MATCH($B74,Opti!Labels_LookupString,0),MATCH(E$32,Opti!Labels_Headers,0))</f>
        <v>#N/A</v>
      </c>
      <c r="F74" s="116" t="s">
        <v>196</v>
      </c>
      <c r="G74" s="117" t="s">
        <v>196</v>
      </c>
      <c r="H74" s="9" t="e">
        <f>IF($E74="Success",INDEX(Opti!ResultsTable, MATCH($B74,Opti!Labels_LookupString,0),MATCH(H$32,Opti!Labels_Headers,0)),NA())</f>
        <v>#N/A</v>
      </c>
      <c r="I74" s="9" t="e">
        <f>IF($E74="Success",INDEX(Opti!ResultsTable, MATCH($B74,Opti!Labels_LookupString,0),MATCH(I$32,Opti!Labels_Headers,0)),NA())</f>
        <v>#N/A</v>
      </c>
      <c r="J74" s="10" t="e">
        <f>IF($E74="Success",INDEX(Opti!ResultsTable, MATCH($B74,Opti!Labels_LookupString,0),MATCH(J$32,Opti!Labels_Headers,0)),NA())</f>
        <v>#N/A</v>
      </c>
      <c r="K74" s="110" t="e">
        <f>IF($E74="Success",INDEX(Opti!ResultsTable, MATCH($B74,Opti!Labels_LookupString,0),MATCH(K$32,Opti!Labels_Headers,0)),NA())</f>
        <v>#N/A</v>
      </c>
      <c r="L74" s="111">
        <f>+L73-0.1</f>
        <v>0.60000000000000009</v>
      </c>
    </row>
    <row r="75" spans="2:12" x14ac:dyDescent="0.25">
      <c r="B75" s="11" t="str">
        <f t="shared" si="5"/>
        <v>RORAC - UW Assumptions, 0.5x RiskApp&gt;*&gt;&gt;GroupGroup</v>
      </c>
      <c r="C75" s="106" t="str">
        <f t="shared" si="3"/>
        <v>RORAC - UW Assumptions, 0.5x RiskApp</v>
      </c>
      <c r="D75" s="106" t="s">
        <v>282</v>
      </c>
      <c r="E75" s="4" t="e">
        <f>INDEX(Opti!ResultsTable, MATCH($B75,Opti!Labels_LookupString,0),MATCH(E$32,Opti!Labels_Headers,0))</f>
        <v>#N/A</v>
      </c>
      <c r="F75" s="116" t="s">
        <v>196</v>
      </c>
      <c r="G75" s="117" t="s">
        <v>196</v>
      </c>
      <c r="H75" s="9" t="e">
        <f>IF($E75="Success",INDEX(Opti!ResultsTable, MATCH($B75,Opti!Labels_LookupString,0),MATCH(H$32,Opti!Labels_Headers,0)),NA())</f>
        <v>#N/A</v>
      </c>
      <c r="I75" s="9" t="e">
        <f>IF($E75="Success",INDEX(Opti!ResultsTable, MATCH($B75,Opti!Labels_LookupString,0),MATCH(I$32,Opti!Labels_Headers,0)),NA())</f>
        <v>#N/A</v>
      </c>
      <c r="J75" s="10" t="e">
        <f>IF($E75="Success",INDEX(Opti!ResultsTable, MATCH($B75,Opti!Labels_LookupString,0),MATCH(J$32,Opti!Labels_Headers,0)),NA())</f>
        <v>#N/A</v>
      </c>
      <c r="K75" s="110" t="e">
        <f>IF($E75="Success",INDEX(Opti!ResultsTable, MATCH($B75,Opti!Labels_LookupString,0),MATCH(K$32,Opti!Labels_Headers,0)),NA())</f>
        <v>#N/A</v>
      </c>
      <c r="L75" s="111">
        <f>+L74-0.1</f>
        <v>0.50000000000000011</v>
      </c>
    </row>
    <row r="76" spans="2:12" x14ac:dyDescent="0.25">
      <c r="B76" s="11" t="str">
        <f t="shared" si="5"/>
        <v>RORAC - Max UW and 20%, 1.5x RiskApp&gt;*&gt;&gt;GroupGroup</v>
      </c>
      <c r="C76" s="106" t="str">
        <f t="shared" ref="C76:C96" si="6">"RORAC - Max UW and 20%, "&amp;L76&amp;"x RiskApp"</f>
        <v>RORAC - Max UW and 20%, 1.5x RiskApp</v>
      </c>
      <c r="D76" s="106" t="s">
        <v>282</v>
      </c>
      <c r="E76" s="4" t="e">
        <f>INDEX(Opti!ResultsTable, MATCH($B76,Opti!Labels_LookupString,0),MATCH(E$32,Opti!Labels_Headers,0))</f>
        <v>#N/A</v>
      </c>
      <c r="F76" s="116" t="s">
        <v>196</v>
      </c>
      <c r="G76" s="117" t="s">
        <v>196</v>
      </c>
      <c r="H76" s="9" t="e">
        <f>IF($E76="Success",INDEX(Opti!ResultsTable, MATCH($B76,Opti!Labels_LookupString,0),MATCH(H$32,Opti!Labels_Headers,0)),NA())</f>
        <v>#N/A</v>
      </c>
      <c r="I76" s="9" t="e">
        <f>IF($E76="Success",INDEX(Opti!ResultsTable, MATCH($B76,Opti!Labels_LookupString,0),MATCH(I$32,Opti!Labels_Headers,0)),NA())</f>
        <v>#N/A</v>
      </c>
      <c r="J76" s="10" t="e">
        <f>IF($E76="Success",INDEX(Opti!ResultsTable, MATCH($B76,Opti!Labels_LookupString,0),MATCH(J$32,Opti!Labels_Headers,0)),NA())</f>
        <v>#N/A</v>
      </c>
      <c r="K76" s="110" t="e">
        <f>IF($E76="Success",INDEX(Opti!ResultsTable, MATCH($B76,Opti!Labels_LookupString,0),MATCH(K$32,Opti!Labels_Headers,0)),NA())</f>
        <v>#N/A</v>
      </c>
      <c r="L76" s="111">
        <v>1.5</v>
      </c>
    </row>
    <row r="77" spans="2:12" x14ac:dyDescent="0.25">
      <c r="B77" s="11" t="str">
        <f t="shared" si="5"/>
        <v>RORAC - Max UW and 20%, 1.4x RiskApp&gt;*&gt;&gt;GroupGroup</v>
      </c>
      <c r="C77" s="106" t="str">
        <f t="shared" si="6"/>
        <v>RORAC - Max UW and 20%, 1.4x RiskApp</v>
      </c>
      <c r="D77" s="106" t="s">
        <v>282</v>
      </c>
      <c r="E77" s="4" t="e">
        <f>INDEX(Opti!ResultsTable, MATCH($B77,Opti!Labels_LookupString,0),MATCH(E$32,Opti!Labels_Headers,0))</f>
        <v>#N/A</v>
      </c>
      <c r="F77" s="116" t="s">
        <v>196</v>
      </c>
      <c r="G77" s="117" t="s">
        <v>196</v>
      </c>
      <c r="H77" s="9" t="e">
        <f>IF($E77="Success",INDEX(Opti!ResultsTable, MATCH($B77,Opti!Labels_LookupString,0),MATCH(H$32,Opti!Labels_Headers,0)),NA())</f>
        <v>#N/A</v>
      </c>
      <c r="I77" s="9" t="e">
        <f>IF($E77="Success",INDEX(Opti!ResultsTable, MATCH($B77,Opti!Labels_LookupString,0),MATCH(I$32,Opti!Labels_Headers,0)),NA())</f>
        <v>#N/A</v>
      </c>
      <c r="J77" s="10" t="e">
        <f>IF($E77="Success",INDEX(Opti!ResultsTable, MATCH($B77,Opti!Labels_LookupString,0),MATCH(J$32,Opti!Labels_Headers,0)),NA())</f>
        <v>#N/A</v>
      </c>
      <c r="K77" s="110" t="e">
        <f>IF($E77="Success",INDEX(Opti!ResultsTable, MATCH($B77,Opti!Labels_LookupString,0),MATCH(K$32,Opti!Labels_Headers,0)),NA())</f>
        <v>#N/A</v>
      </c>
      <c r="L77" s="111">
        <f>+L76-0.1</f>
        <v>1.4</v>
      </c>
    </row>
    <row r="78" spans="2:12" x14ac:dyDescent="0.25">
      <c r="B78" s="11" t="str">
        <f t="shared" si="5"/>
        <v>RORAC - Max UW and 20%, 1.3x RiskApp&gt;*&gt;&gt;GroupGroup</v>
      </c>
      <c r="C78" s="106" t="str">
        <f t="shared" si="6"/>
        <v>RORAC - Max UW and 20%, 1.3x RiskApp</v>
      </c>
      <c r="D78" s="106" t="s">
        <v>282</v>
      </c>
      <c r="E78" s="4" t="e">
        <f>INDEX(Opti!ResultsTable, MATCH($B78,Opti!Labels_LookupString,0),MATCH(E$32,Opti!Labels_Headers,0))</f>
        <v>#N/A</v>
      </c>
      <c r="F78" s="116" t="s">
        <v>196</v>
      </c>
      <c r="G78" s="117" t="s">
        <v>196</v>
      </c>
      <c r="H78" s="9" t="e">
        <f>IF($E78="Success",INDEX(Opti!ResultsTable, MATCH($B78,Opti!Labels_LookupString,0),MATCH(H$32,Opti!Labels_Headers,0)),NA())</f>
        <v>#N/A</v>
      </c>
      <c r="I78" s="9" t="e">
        <f>IF($E78="Success",INDEX(Opti!ResultsTable, MATCH($B78,Opti!Labels_LookupString,0),MATCH(I$32,Opti!Labels_Headers,0)),NA())</f>
        <v>#N/A</v>
      </c>
      <c r="J78" s="10" t="e">
        <f>IF($E78="Success",INDEX(Opti!ResultsTable, MATCH($B78,Opti!Labels_LookupString,0),MATCH(J$32,Opti!Labels_Headers,0)),NA())</f>
        <v>#N/A</v>
      </c>
      <c r="K78" s="110" t="e">
        <f>IF($E78="Success",INDEX(Opti!ResultsTable, MATCH($B78,Opti!Labels_LookupString,0),MATCH(K$32,Opti!Labels_Headers,0)),NA())</f>
        <v>#N/A</v>
      </c>
      <c r="L78" s="111">
        <f>+L77-0.1</f>
        <v>1.2999999999999998</v>
      </c>
    </row>
    <row r="79" spans="2:12" x14ac:dyDescent="0.25">
      <c r="B79" s="11" t="str">
        <f t="shared" si="5"/>
        <v>RORAC - Max UW and 20%, 1.2x RiskApp&gt;*&gt;&gt;GroupGroup</v>
      </c>
      <c r="C79" s="106" t="str">
        <f t="shared" si="6"/>
        <v>RORAC - Max UW and 20%, 1.2x RiskApp</v>
      </c>
      <c r="D79" s="106" t="s">
        <v>282</v>
      </c>
      <c r="E79" s="4" t="e">
        <f>INDEX(Opti!ResultsTable, MATCH($B79,Opti!Labels_LookupString,0),MATCH(E$32,Opti!Labels_Headers,0))</f>
        <v>#N/A</v>
      </c>
      <c r="F79" s="116" t="s">
        <v>196</v>
      </c>
      <c r="G79" s="117" t="s">
        <v>196</v>
      </c>
      <c r="H79" s="9" t="e">
        <f>IF($E79="Success",INDEX(Opti!ResultsTable, MATCH($B79,Opti!Labels_LookupString,0),MATCH(H$32,Opti!Labels_Headers,0)),NA())</f>
        <v>#N/A</v>
      </c>
      <c r="I79" s="9" t="e">
        <f>IF($E79="Success",INDEX(Opti!ResultsTable, MATCH($B79,Opti!Labels_LookupString,0),MATCH(I$32,Opti!Labels_Headers,0)),NA())</f>
        <v>#N/A</v>
      </c>
      <c r="J79" s="10" t="e">
        <f>IF($E79="Success",INDEX(Opti!ResultsTable, MATCH($B79,Opti!Labels_LookupString,0),MATCH(J$32,Opti!Labels_Headers,0)),NA())</f>
        <v>#N/A</v>
      </c>
      <c r="K79" s="110" t="e">
        <f>IF($E79="Success",INDEX(Opti!ResultsTable, MATCH($B79,Opti!Labels_LookupString,0),MATCH(K$32,Opti!Labels_Headers,0)),NA())</f>
        <v>#N/A</v>
      </c>
      <c r="L79" s="111">
        <f>+L78-0.1</f>
        <v>1.1999999999999997</v>
      </c>
    </row>
    <row r="80" spans="2:12" x14ac:dyDescent="0.25">
      <c r="B80" s="11" t="str">
        <f t="shared" si="5"/>
        <v>RORAC - Max UW and 20%, 1.1x RiskApp&gt;*&gt;&gt;GroupGroup</v>
      </c>
      <c r="C80" s="106" t="str">
        <f t="shared" si="6"/>
        <v>RORAC - Max UW and 20%, 1.1x RiskApp</v>
      </c>
      <c r="D80" s="106" t="s">
        <v>282</v>
      </c>
      <c r="E80" s="4" t="e">
        <f>INDEX(Opti!ResultsTable, MATCH($B80,Opti!Labels_LookupString,0),MATCH(E$32,Opti!Labels_Headers,0))</f>
        <v>#N/A</v>
      </c>
      <c r="F80" s="116" t="s">
        <v>196</v>
      </c>
      <c r="G80" s="117" t="s">
        <v>196</v>
      </c>
      <c r="H80" s="9" t="e">
        <f>IF($E80="Success",INDEX(Opti!ResultsTable, MATCH($B80,Opti!Labels_LookupString,0),MATCH(H$32,Opti!Labels_Headers,0)),NA())</f>
        <v>#N/A</v>
      </c>
      <c r="I80" s="9" t="e">
        <f>IF($E80="Success",INDEX(Opti!ResultsTable, MATCH($B80,Opti!Labels_LookupString,0),MATCH(I$32,Opti!Labels_Headers,0)),NA())</f>
        <v>#N/A</v>
      </c>
      <c r="J80" s="10" t="e">
        <f>IF($E80="Success",INDEX(Opti!ResultsTable, MATCH($B80,Opti!Labels_LookupString,0),MATCH(J$32,Opti!Labels_Headers,0)),NA())</f>
        <v>#N/A</v>
      </c>
      <c r="K80" s="110" t="e">
        <f>IF($E80="Success",INDEX(Opti!ResultsTable, MATCH($B80,Opti!Labels_LookupString,0),MATCH(K$32,Opti!Labels_Headers,0)),NA())</f>
        <v>#N/A</v>
      </c>
      <c r="L80" s="111">
        <f>+L79-0.1</f>
        <v>1.0999999999999996</v>
      </c>
    </row>
    <row r="81" spans="2:12" x14ac:dyDescent="0.25">
      <c r="B81" s="102" t="str">
        <f t="shared" si="5"/>
        <v>RORAC - Max UW and 20%, 1.05x RiskApp&gt;*&gt;&gt;GroupGroup</v>
      </c>
      <c r="C81" s="106" t="str">
        <f t="shared" si="6"/>
        <v>RORAC - Max UW and 20%, 1.05x RiskApp</v>
      </c>
      <c r="D81" s="106" t="s">
        <v>282</v>
      </c>
      <c r="E81" s="4" t="e">
        <f>INDEX(Opti!ResultsTable, MATCH($B81,Opti!Labels_LookupString,0),MATCH(E$32,Opti!Labels_Headers,0))</f>
        <v>#N/A</v>
      </c>
      <c r="F81" s="116" t="s">
        <v>196</v>
      </c>
      <c r="G81" s="117" t="s">
        <v>196</v>
      </c>
      <c r="H81" s="9" t="e">
        <f>IF($E81="Success",INDEX(Opti!ResultsTable, MATCH($B81,Opti!Labels_LookupString,0),MATCH(H$32,Opti!Labels_Headers,0)),NA())</f>
        <v>#N/A</v>
      </c>
      <c r="I81" s="9" t="e">
        <f>IF($E81="Success",INDEX(Opti!ResultsTable, MATCH($B81,Opti!Labels_LookupString,0),MATCH(I$32,Opti!Labels_Headers,0)),NA())</f>
        <v>#N/A</v>
      </c>
      <c r="J81" s="10" t="e">
        <f>IF($E81="Success",INDEX(Opti!ResultsTable, MATCH($B81,Opti!Labels_LookupString,0),MATCH(J$32,Opti!Labels_Headers,0)),NA())</f>
        <v>#N/A</v>
      </c>
      <c r="K81" s="110" t="e">
        <f>IF($E81="Success",INDEX(Opti!ResultsTable, MATCH($B81,Opti!Labels_LookupString,0),MATCH(K$32,Opti!Labels_Headers,0)),NA())</f>
        <v>#N/A</v>
      </c>
      <c r="L81" s="111">
        <v>1.05</v>
      </c>
    </row>
    <row r="82" spans="2:12" x14ac:dyDescent="0.25">
      <c r="B82" s="102" t="str">
        <f t="shared" si="5"/>
        <v>RORAC - Max UW and 20%, 1.04x RiskApp&gt;*&gt;&gt;GroupGroup</v>
      </c>
      <c r="C82" s="106" t="str">
        <f t="shared" si="6"/>
        <v>RORAC - Max UW and 20%, 1.04x RiskApp</v>
      </c>
      <c r="D82" s="106" t="s">
        <v>282</v>
      </c>
      <c r="E82" s="4" t="e">
        <f>INDEX(Opti!ResultsTable, MATCH($B82,Opti!Labels_LookupString,0),MATCH(E$32,Opti!Labels_Headers,0))</f>
        <v>#N/A</v>
      </c>
      <c r="F82" s="116" t="s">
        <v>196</v>
      </c>
      <c r="G82" s="117" t="s">
        <v>196</v>
      </c>
      <c r="H82" s="9" t="e">
        <f>IF($E82="Success",INDEX(Opti!ResultsTable, MATCH($B82,Opti!Labels_LookupString,0),MATCH(H$32,Opti!Labels_Headers,0)),NA())</f>
        <v>#N/A</v>
      </c>
      <c r="I82" s="9" t="e">
        <f>IF($E82="Success",INDEX(Opti!ResultsTable, MATCH($B82,Opti!Labels_LookupString,0),MATCH(I$32,Opti!Labels_Headers,0)),NA())</f>
        <v>#N/A</v>
      </c>
      <c r="J82" s="10" t="e">
        <f>IF($E82="Success",INDEX(Opti!ResultsTable, MATCH($B82,Opti!Labels_LookupString,0),MATCH(J$32,Opti!Labels_Headers,0)),NA())</f>
        <v>#N/A</v>
      </c>
      <c r="K82" s="110" t="e">
        <f>IF($E82="Success",INDEX(Opti!ResultsTable, MATCH($B82,Opti!Labels_LookupString,0),MATCH(K$32,Opti!Labels_Headers,0)),NA())</f>
        <v>#N/A</v>
      </c>
      <c r="L82" s="111">
        <f t="shared" ref="L82:L91" si="7">L81-0.01</f>
        <v>1.04</v>
      </c>
    </row>
    <row r="83" spans="2:12" x14ac:dyDescent="0.25">
      <c r="B83" s="102" t="str">
        <f t="shared" si="5"/>
        <v>RORAC - Max UW and 20%, 1.03x RiskApp&gt;*&gt;&gt;GroupGroup</v>
      </c>
      <c r="C83" s="106" t="str">
        <f t="shared" si="6"/>
        <v>RORAC - Max UW and 20%, 1.03x RiskApp</v>
      </c>
      <c r="D83" s="106" t="s">
        <v>282</v>
      </c>
      <c r="E83" s="4" t="e">
        <f>INDEX(Opti!ResultsTable, MATCH($B83,Opti!Labels_LookupString,0),MATCH(E$32,Opti!Labels_Headers,0))</f>
        <v>#N/A</v>
      </c>
      <c r="F83" s="116" t="s">
        <v>196</v>
      </c>
      <c r="G83" s="117" t="s">
        <v>196</v>
      </c>
      <c r="H83" s="9" t="e">
        <f>IF($E83="Success",INDEX(Opti!ResultsTable, MATCH($B83,Opti!Labels_LookupString,0),MATCH(H$32,Opti!Labels_Headers,0)),NA())</f>
        <v>#N/A</v>
      </c>
      <c r="I83" s="9" t="e">
        <f>IF($E83="Success",INDEX(Opti!ResultsTable, MATCH($B83,Opti!Labels_LookupString,0),MATCH(I$32,Opti!Labels_Headers,0)),NA())</f>
        <v>#N/A</v>
      </c>
      <c r="J83" s="10" t="e">
        <f>IF($E83="Success",INDEX(Opti!ResultsTable, MATCH($B83,Opti!Labels_LookupString,0),MATCH(J$32,Opti!Labels_Headers,0)),NA())</f>
        <v>#N/A</v>
      </c>
      <c r="K83" s="110" t="e">
        <f>IF($E83="Success",INDEX(Opti!ResultsTable, MATCH($B83,Opti!Labels_LookupString,0),MATCH(K$32,Opti!Labels_Headers,0)),NA())</f>
        <v>#N/A</v>
      </c>
      <c r="L83" s="111">
        <f t="shared" si="7"/>
        <v>1.03</v>
      </c>
    </row>
    <row r="84" spans="2:12" x14ac:dyDescent="0.25">
      <c r="B84" s="102" t="str">
        <f t="shared" si="5"/>
        <v>RORAC - Max UW and 20%, 1.02x RiskApp&gt;*&gt;&gt;GroupGroup</v>
      </c>
      <c r="C84" s="106" t="str">
        <f t="shared" si="6"/>
        <v>RORAC - Max UW and 20%, 1.02x RiskApp</v>
      </c>
      <c r="D84" s="106" t="s">
        <v>282</v>
      </c>
      <c r="E84" s="4" t="e">
        <f>INDEX(Opti!ResultsTable, MATCH($B84,Opti!Labels_LookupString,0),MATCH(E$32,Opti!Labels_Headers,0))</f>
        <v>#N/A</v>
      </c>
      <c r="F84" s="116" t="s">
        <v>196</v>
      </c>
      <c r="G84" s="117" t="s">
        <v>196</v>
      </c>
      <c r="H84" s="9" t="e">
        <f>IF($E84="Success",INDEX(Opti!ResultsTable, MATCH($B84,Opti!Labels_LookupString,0),MATCH(H$32,Opti!Labels_Headers,0)),NA())</f>
        <v>#N/A</v>
      </c>
      <c r="I84" s="9" t="e">
        <f>IF($E84="Success",INDEX(Opti!ResultsTable, MATCH($B84,Opti!Labels_LookupString,0),MATCH(I$32,Opti!Labels_Headers,0)),NA())</f>
        <v>#N/A</v>
      </c>
      <c r="J84" s="10" t="e">
        <f>IF($E84="Success",INDEX(Opti!ResultsTable, MATCH($B84,Opti!Labels_LookupString,0),MATCH(J$32,Opti!Labels_Headers,0)),NA())</f>
        <v>#N/A</v>
      </c>
      <c r="K84" s="110" t="e">
        <f>IF($E84="Success",INDEX(Opti!ResultsTable, MATCH($B84,Opti!Labels_LookupString,0),MATCH(K$32,Opti!Labels_Headers,0)),NA())</f>
        <v>#N/A</v>
      </c>
      <c r="L84" s="111">
        <f t="shared" si="7"/>
        <v>1.02</v>
      </c>
    </row>
    <row r="85" spans="2:12" x14ac:dyDescent="0.25">
      <c r="B85" s="102" t="str">
        <f t="shared" si="5"/>
        <v>RORAC - Max UW and 20%, 1.01x RiskApp&gt;*&gt;&gt;GroupGroup</v>
      </c>
      <c r="C85" s="106" t="str">
        <f t="shared" si="6"/>
        <v>RORAC - Max UW and 20%, 1.01x RiskApp</v>
      </c>
      <c r="D85" s="106" t="s">
        <v>282</v>
      </c>
      <c r="E85" s="4" t="e">
        <f>INDEX(Opti!ResultsTable, MATCH($B85,Opti!Labels_LookupString,0),MATCH(E$32,Opti!Labels_Headers,0))</f>
        <v>#N/A</v>
      </c>
      <c r="F85" s="116" t="s">
        <v>196</v>
      </c>
      <c r="G85" s="117" t="s">
        <v>196</v>
      </c>
      <c r="H85" s="9" t="e">
        <f>IF($E85="Success",INDEX(Opti!ResultsTable, MATCH($B85,Opti!Labels_LookupString,0),MATCH(H$32,Opti!Labels_Headers,0)),NA())</f>
        <v>#N/A</v>
      </c>
      <c r="I85" s="9" t="e">
        <f>IF($E85="Success",INDEX(Opti!ResultsTable, MATCH($B85,Opti!Labels_LookupString,0),MATCH(I$32,Opti!Labels_Headers,0)),NA())</f>
        <v>#N/A</v>
      </c>
      <c r="J85" s="10" t="e">
        <f>IF($E85="Success",INDEX(Opti!ResultsTable, MATCH($B85,Opti!Labels_LookupString,0),MATCH(J$32,Opti!Labels_Headers,0)),NA())</f>
        <v>#N/A</v>
      </c>
      <c r="K85" s="110" t="e">
        <f>IF($E85="Success",INDEX(Opti!ResultsTable, MATCH($B85,Opti!Labels_LookupString,0),MATCH(K$32,Opti!Labels_Headers,0)),NA())</f>
        <v>#N/A</v>
      </c>
      <c r="L85" s="111">
        <f t="shared" si="7"/>
        <v>1.01</v>
      </c>
    </row>
    <row r="86" spans="2:12" x14ac:dyDescent="0.25">
      <c r="B86" s="102" t="str">
        <f t="shared" si="5"/>
        <v>RORAC - Max UW and 20%, 1x RiskApp&gt;*&gt;&gt;GroupGroup</v>
      </c>
      <c r="C86" s="106" t="str">
        <f t="shared" si="6"/>
        <v>RORAC - Max UW and 20%, 1x RiskApp</v>
      </c>
      <c r="D86" s="106" t="s">
        <v>282</v>
      </c>
      <c r="E86" s="4" t="e">
        <f>INDEX(Opti!ResultsTable, MATCH($B86,Opti!Labels_LookupString,0),MATCH(E$32,Opti!Labels_Headers,0))</f>
        <v>#N/A</v>
      </c>
      <c r="F86" s="116" t="s">
        <v>196</v>
      </c>
      <c r="G86" s="117" t="s">
        <v>196</v>
      </c>
      <c r="H86" s="9" t="e">
        <f>IF($E86="Success",INDEX(Opti!ResultsTable, MATCH($B86,Opti!Labels_LookupString,0),MATCH(H$32,Opti!Labels_Headers,0)),NA())</f>
        <v>#N/A</v>
      </c>
      <c r="I86" s="9" t="e">
        <f>IF($E86="Success",INDEX(Opti!ResultsTable, MATCH($B86,Opti!Labels_LookupString,0),MATCH(I$32,Opti!Labels_Headers,0)),NA())</f>
        <v>#N/A</v>
      </c>
      <c r="J86" s="10" t="e">
        <f>IF($E86="Success",INDEX(Opti!ResultsTable, MATCH($B86,Opti!Labels_LookupString,0),MATCH(J$32,Opti!Labels_Headers,0)),NA())</f>
        <v>#N/A</v>
      </c>
      <c r="K86" s="110" t="e">
        <f>IF($E86="Success",INDEX(Opti!ResultsTable, MATCH($B86,Opti!Labels_LookupString,0),MATCH(K$32,Opti!Labels_Headers,0)),NA())</f>
        <v>#N/A</v>
      </c>
      <c r="L86" s="111">
        <f t="shared" si="7"/>
        <v>1</v>
      </c>
    </row>
    <row r="87" spans="2:12" x14ac:dyDescent="0.25">
      <c r="B87" s="102" t="str">
        <f t="shared" si="5"/>
        <v>RORAC - Max UW and 20%, 0.99x RiskApp&gt;*&gt;&gt;GroupGroup</v>
      </c>
      <c r="C87" s="106" t="str">
        <f t="shared" si="6"/>
        <v>RORAC - Max UW and 20%, 0.99x RiskApp</v>
      </c>
      <c r="D87" s="106" t="s">
        <v>282</v>
      </c>
      <c r="E87" s="4" t="e">
        <f>INDEX(Opti!ResultsTable, MATCH($B87,Opti!Labels_LookupString,0),MATCH(E$32,Opti!Labels_Headers,0))</f>
        <v>#N/A</v>
      </c>
      <c r="F87" s="116" t="s">
        <v>196</v>
      </c>
      <c r="G87" s="117" t="s">
        <v>196</v>
      </c>
      <c r="H87" s="9" t="e">
        <f>IF($E87="Success",INDEX(Opti!ResultsTable, MATCH($B87,Opti!Labels_LookupString,0),MATCH(H$32,Opti!Labels_Headers,0)),NA())</f>
        <v>#N/A</v>
      </c>
      <c r="I87" s="9" t="e">
        <f>IF($E87="Success",INDEX(Opti!ResultsTable, MATCH($B87,Opti!Labels_LookupString,0),MATCH(I$32,Opti!Labels_Headers,0)),NA())</f>
        <v>#N/A</v>
      </c>
      <c r="J87" s="10" t="e">
        <f>IF($E87="Success",INDEX(Opti!ResultsTable, MATCH($B87,Opti!Labels_LookupString,0),MATCH(J$32,Opti!Labels_Headers,0)),NA())</f>
        <v>#N/A</v>
      </c>
      <c r="K87" s="110" t="e">
        <f>IF($E87="Success",INDEX(Opti!ResultsTable, MATCH($B87,Opti!Labels_LookupString,0),MATCH(K$32,Opti!Labels_Headers,0)),NA())</f>
        <v>#N/A</v>
      </c>
      <c r="L87" s="111">
        <f t="shared" si="7"/>
        <v>0.99</v>
      </c>
    </row>
    <row r="88" spans="2:12" x14ac:dyDescent="0.25">
      <c r="B88" s="102" t="str">
        <f t="shared" si="5"/>
        <v>RORAC - Max UW and 20%, 0.98x RiskApp&gt;*&gt;&gt;GroupGroup</v>
      </c>
      <c r="C88" s="106" t="str">
        <f t="shared" si="6"/>
        <v>RORAC - Max UW and 20%, 0.98x RiskApp</v>
      </c>
      <c r="D88" s="106" t="s">
        <v>282</v>
      </c>
      <c r="E88" s="4" t="e">
        <f>INDEX(Opti!ResultsTable, MATCH($B88,Opti!Labels_LookupString,0),MATCH(E$32,Opti!Labels_Headers,0))</f>
        <v>#N/A</v>
      </c>
      <c r="F88" s="116" t="s">
        <v>196</v>
      </c>
      <c r="G88" s="117" t="s">
        <v>196</v>
      </c>
      <c r="H88" s="9" t="e">
        <f>IF($E88="Success",INDEX(Opti!ResultsTable, MATCH($B88,Opti!Labels_LookupString,0),MATCH(H$32,Opti!Labels_Headers,0)),NA())</f>
        <v>#N/A</v>
      </c>
      <c r="I88" s="9" t="e">
        <f>IF($E88="Success",INDEX(Opti!ResultsTable, MATCH($B88,Opti!Labels_LookupString,0),MATCH(I$32,Opti!Labels_Headers,0)),NA())</f>
        <v>#N/A</v>
      </c>
      <c r="J88" s="10" t="e">
        <f>IF($E88="Success",INDEX(Opti!ResultsTable, MATCH($B88,Opti!Labels_LookupString,0),MATCH(J$32,Opti!Labels_Headers,0)),NA())</f>
        <v>#N/A</v>
      </c>
      <c r="K88" s="110" t="e">
        <f>IF($E88="Success",INDEX(Opti!ResultsTable, MATCH($B88,Opti!Labels_LookupString,0),MATCH(K$32,Opti!Labels_Headers,0)),NA())</f>
        <v>#N/A</v>
      </c>
      <c r="L88" s="111">
        <f t="shared" si="7"/>
        <v>0.98</v>
      </c>
    </row>
    <row r="89" spans="2:12" x14ac:dyDescent="0.25">
      <c r="B89" s="102" t="str">
        <f t="shared" si="5"/>
        <v>RORAC - Max UW and 20%, 0.97x RiskApp&gt;*&gt;&gt;GroupGroup</v>
      </c>
      <c r="C89" s="106" t="str">
        <f t="shared" si="6"/>
        <v>RORAC - Max UW and 20%, 0.97x RiskApp</v>
      </c>
      <c r="D89" s="106" t="s">
        <v>282</v>
      </c>
      <c r="E89" s="4" t="e">
        <f>INDEX(Opti!ResultsTable, MATCH($B89,Opti!Labels_LookupString,0),MATCH(E$32,Opti!Labels_Headers,0))</f>
        <v>#N/A</v>
      </c>
      <c r="F89" s="116" t="s">
        <v>196</v>
      </c>
      <c r="G89" s="117" t="s">
        <v>196</v>
      </c>
      <c r="H89" s="9" t="e">
        <f>IF($E89="Success",INDEX(Opti!ResultsTable, MATCH($B89,Opti!Labels_LookupString,0),MATCH(H$32,Opti!Labels_Headers,0)),NA())</f>
        <v>#N/A</v>
      </c>
      <c r="I89" s="9" t="e">
        <f>IF($E89="Success",INDEX(Opti!ResultsTable, MATCH($B89,Opti!Labels_LookupString,0),MATCH(I$32,Opti!Labels_Headers,0)),NA())</f>
        <v>#N/A</v>
      </c>
      <c r="J89" s="10" t="e">
        <f>IF($E89="Success",INDEX(Opti!ResultsTable, MATCH($B89,Opti!Labels_LookupString,0),MATCH(J$32,Opti!Labels_Headers,0)),NA())</f>
        <v>#N/A</v>
      </c>
      <c r="K89" s="110" t="e">
        <f>IF($E89="Success",INDEX(Opti!ResultsTable, MATCH($B89,Opti!Labels_LookupString,0),MATCH(K$32,Opti!Labels_Headers,0)),NA())</f>
        <v>#N/A</v>
      </c>
      <c r="L89" s="111">
        <f t="shared" si="7"/>
        <v>0.97</v>
      </c>
    </row>
    <row r="90" spans="2:12" x14ac:dyDescent="0.25">
      <c r="B90" s="102" t="str">
        <f t="shared" si="5"/>
        <v>RORAC - Max UW and 20%, 0.96x RiskApp&gt;*&gt;&gt;GroupGroup</v>
      </c>
      <c r="C90" s="106" t="str">
        <f t="shared" si="6"/>
        <v>RORAC - Max UW and 20%, 0.96x RiskApp</v>
      </c>
      <c r="D90" s="106" t="s">
        <v>282</v>
      </c>
      <c r="E90" s="4" t="e">
        <f>INDEX(Opti!ResultsTable, MATCH($B90,Opti!Labels_LookupString,0),MATCH(E$32,Opti!Labels_Headers,0))</f>
        <v>#N/A</v>
      </c>
      <c r="F90" s="116" t="s">
        <v>196</v>
      </c>
      <c r="G90" s="117" t="s">
        <v>196</v>
      </c>
      <c r="H90" s="9" t="e">
        <f>IF($E90="Success",INDEX(Opti!ResultsTable, MATCH($B90,Opti!Labels_LookupString,0),MATCH(H$32,Opti!Labels_Headers,0)),NA())</f>
        <v>#N/A</v>
      </c>
      <c r="I90" s="9" t="e">
        <f>IF($E90="Success",INDEX(Opti!ResultsTable, MATCH($B90,Opti!Labels_LookupString,0),MATCH(I$32,Opti!Labels_Headers,0)),NA())</f>
        <v>#N/A</v>
      </c>
      <c r="J90" s="10" t="e">
        <f>IF($E90="Success",INDEX(Opti!ResultsTable, MATCH($B90,Opti!Labels_LookupString,0),MATCH(J$32,Opti!Labels_Headers,0)),NA())</f>
        <v>#N/A</v>
      </c>
      <c r="K90" s="110" t="e">
        <f>IF($E90="Success",INDEX(Opti!ResultsTable, MATCH($B90,Opti!Labels_LookupString,0),MATCH(K$32,Opti!Labels_Headers,0)),NA())</f>
        <v>#N/A</v>
      </c>
      <c r="L90" s="111">
        <f t="shared" si="7"/>
        <v>0.96</v>
      </c>
    </row>
    <row r="91" spans="2:12" x14ac:dyDescent="0.25">
      <c r="B91" s="102" t="str">
        <f t="shared" si="5"/>
        <v>RORAC - Max UW and 20%, 0.95x RiskApp&gt;*&gt;&gt;GroupGroup</v>
      </c>
      <c r="C91" s="106" t="str">
        <f t="shared" si="6"/>
        <v>RORAC - Max UW and 20%, 0.95x RiskApp</v>
      </c>
      <c r="D91" s="106" t="s">
        <v>282</v>
      </c>
      <c r="E91" s="4" t="e">
        <f>INDEX(Opti!ResultsTable, MATCH($B91,Opti!Labels_LookupString,0),MATCH(E$32,Opti!Labels_Headers,0))</f>
        <v>#N/A</v>
      </c>
      <c r="F91" s="116" t="s">
        <v>196</v>
      </c>
      <c r="G91" s="117" t="s">
        <v>196</v>
      </c>
      <c r="H91" s="9" t="e">
        <f>IF($E91="Success",INDEX(Opti!ResultsTable, MATCH($B91,Opti!Labels_LookupString,0),MATCH(H$32,Opti!Labels_Headers,0)),NA())</f>
        <v>#N/A</v>
      </c>
      <c r="I91" s="9" t="e">
        <f>IF($E91="Success",INDEX(Opti!ResultsTable, MATCH($B91,Opti!Labels_LookupString,0),MATCH(I$32,Opti!Labels_Headers,0)),NA())</f>
        <v>#N/A</v>
      </c>
      <c r="J91" s="10" t="e">
        <f>IF($E91="Success",INDEX(Opti!ResultsTable, MATCH($B91,Opti!Labels_LookupString,0),MATCH(J$32,Opti!Labels_Headers,0)),NA())</f>
        <v>#N/A</v>
      </c>
      <c r="K91" s="110" t="e">
        <f>IF($E91="Success",INDEX(Opti!ResultsTable, MATCH($B91,Opti!Labels_LookupString,0),MATCH(K$32,Opti!Labels_Headers,0)),NA())</f>
        <v>#N/A</v>
      </c>
      <c r="L91" s="111">
        <f t="shared" si="7"/>
        <v>0.95</v>
      </c>
    </row>
    <row r="92" spans="2:12" x14ac:dyDescent="0.25">
      <c r="B92" s="11" t="str">
        <f t="shared" si="5"/>
        <v>RORAC - Max UW and 20%, 0.9x RiskApp&gt;*&gt;&gt;GroupGroup</v>
      </c>
      <c r="C92" s="106" t="str">
        <f t="shared" si="6"/>
        <v>RORAC - Max UW and 20%, 0.9x RiskApp</v>
      </c>
      <c r="D92" s="106" t="s">
        <v>282</v>
      </c>
      <c r="E92" s="4" t="e">
        <f>INDEX(Opti!ResultsTable, MATCH($B92,Opti!Labels_LookupString,0),MATCH(E$32,Opti!Labels_Headers,0))</f>
        <v>#N/A</v>
      </c>
      <c r="F92" s="116" t="s">
        <v>196</v>
      </c>
      <c r="G92" s="117" t="s">
        <v>196</v>
      </c>
      <c r="H92" s="9" t="e">
        <f>IF($E92="Success",INDEX(Opti!ResultsTable, MATCH($B92,Opti!Labels_LookupString,0),MATCH(H$32,Opti!Labels_Headers,0)),NA())</f>
        <v>#N/A</v>
      </c>
      <c r="I92" s="9" t="e">
        <f>IF($E92="Success",INDEX(Opti!ResultsTable, MATCH($B92,Opti!Labels_LookupString,0),MATCH(I$32,Opti!Labels_Headers,0)),NA())</f>
        <v>#N/A</v>
      </c>
      <c r="J92" s="10" t="e">
        <f>IF($E92="Success",INDEX(Opti!ResultsTable, MATCH($B92,Opti!Labels_LookupString,0),MATCH(J$32,Opti!Labels_Headers,0)),NA())</f>
        <v>#N/A</v>
      </c>
      <c r="K92" s="110" t="e">
        <f>IF($E92="Success",INDEX(Opti!ResultsTable, MATCH($B92,Opti!Labels_LookupString,0),MATCH(K$32,Opti!Labels_Headers,0)),NA())</f>
        <v>#N/A</v>
      </c>
      <c r="L92" s="111">
        <f>+L86-0.1</f>
        <v>0.9</v>
      </c>
    </row>
    <row r="93" spans="2:12" x14ac:dyDescent="0.25">
      <c r="B93" s="11" t="str">
        <f t="shared" si="5"/>
        <v>RORAC - Max UW and 20%, 0.8x RiskApp&gt;*&gt;&gt;GroupGroup</v>
      </c>
      <c r="C93" s="106" t="str">
        <f t="shared" si="6"/>
        <v>RORAC - Max UW and 20%, 0.8x RiskApp</v>
      </c>
      <c r="D93" s="106" t="s">
        <v>282</v>
      </c>
      <c r="E93" s="4" t="e">
        <f>INDEX(Opti!ResultsTable, MATCH($B93,Opti!Labels_LookupString,0),MATCH(E$32,Opti!Labels_Headers,0))</f>
        <v>#N/A</v>
      </c>
      <c r="F93" s="116" t="s">
        <v>196</v>
      </c>
      <c r="G93" s="117" t="s">
        <v>196</v>
      </c>
      <c r="H93" s="9" t="e">
        <f>IF($E93="Success",INDEX(Opti!ResultsTable, MATCH($B93,Opti!Labels_LookupString,0),MATCH(H$32,Opti!Labels_Headers,0)),NA())</f>
        <v>#N/A</v>
      </c>
      <c r="I93" s="9" t="e">
        <f>IF($E93="Success",INDEX(Opti!ResultsTable, MATCH($B93,Opti!Labels_LookupString,0),MATCH(I$32,Opti!Labels_Headers,0)),NA())</f>
        <v>#N/A</v>
      </c>
      <c r="J93" s="10" t="e">
        <f>IF($E93="Success",INDEX(Opti!ResultsTable, MATCH($B93,Opti!Labels_LookupString,0),MATCH(J$32,Opti!Labels_Headers,0)),NA())</f>
        <v>#N/A</v>
      </c>
      <c r="K93" s="110" t="e">
        <f>IF($E93="Success",INDEX(Opti!ResultsTable, MATCH($B93,Opti!Labels_LookupString,0),MATCH(K$32,Opti!Labels_Headers,0)),NA())</f>
        <v>#N/A</v>
      </c>
      <c r="L93" s="111">
        <f>+L92-0.1</f>
        <v>0.8</v>
      </c>
    </row>
    <row r="94" spans="2:12" x14ac:dyDescent="0.25">
      <c r="B94" s="11" t="str">
        <f t="shared" si="5"/>
        <v>RORAC - Max UW and 20%, 0.7x RiskApp&gt;*&gt;&gt;GroupGroup</v>
      </c>
      <c r="C94" s="106" t="str">
        <f t="shared" si="6"/>
        <v>RORAC - Max UW and 20%, 0.7x RiskApp</v>
      </c>
      <c r="D94" s="106" t="s">
        <v>282</v>
      </c>
      <c r="E94" s="4" t="e">
        <f>INDEX(Opti!ResultsTable, MATCH($B94,Opti!Labels_LookupString,0),MATCH(E$32,Opti!Labels_Headers,0))</f>
        <v>#N/A</v>
      </c>
      <c r="F94" s="116" t="s">
        <v>196</v>
      </c>
      <c r="G94" s="117" t="s">
        <v>196</v>
      </c>
      <c r="H94" s="9" t="e">
        <f>IF($E94="Success",INDEX(Opti!ResultsTable, MATCH($B94,Opti!Labels_LookupString,0),MATCH(H$32,Opti!Labels_Headers,0)),NA())</f>
        <v>#N/A</v>
      </c>
      <c r="I94" s="9" t="e">
        <f>IF($E94="Success",INDEX(Opti!ResultsTable, MATCH($B94,Opti!Labels_LookupString,0),MATCH(I$32,Opti!Labels_Headers,0)),NA())</f>
        <v>#N/A</v>
      </c>
      <c r="J94" s="10" t="e">
        <f>IF($E94="Success",INDEX(Opti!ResultsTable, MATCH($B94,Opti!Labels_LookupString,0),MATCH(J$32,Opti!Labels_Headers,0)),NA())</f>
        <v>#N/A</v>
      </c>
      <c r="K94" s="110" t="e">
        <f>IF($E94="Success",INDEX(Opti!ResultsTable, MATCH($B94,Opti!Labels_LookupString,0),MATCH(K$32,Opti!Labels_Headers,0)),NA())</f>
        <v>#N/A</v>
      </c>
      <c r="L94" s="111">
        <f>+L93-0.1</f>
        <v>0.70000000000000007</v>
      </c>
    </row>
    <row r="95" spans="2:12" x14ac:dyDescent="0.25">
      <c r="B95" s="11" t="str">
        <f t="shared" si="5"/>
        <v>RORAC - Max UW and 20%, 0.6x RiskApp&gt;*&gt;&gt;GroupGroup</v>
      </c>
      <c r="C95" s="106" t="str">
        <f t="shared" si="6"/>
        <v>RORAC - Max UW and 20%, 0.6x RiskApp</v>
      </c>
      <c r="D95" s="106" t="s">
        <v>282</v>
      </c>
      <c r="E95" s="4" t="e">
        <f>INDEX(Opti!ResultsTable, MATCH($B95,Opti!Labels_LookupString,0),MATCH(E$32,Opti!Labels_Headers,0))</f>
        <v>#N/A</v>
      </c>
      <c r="F95" s="116" t="s">
        <v>196</v>
      </c>
      <c r="G95" s="117" t="s">
        <v>196</v>
      </c>
      <c r="H95" s="9" t="e">
        <f>IF($E95="Success",INDEX(Opti!ResultsTable, MATCH($B95,Opti!Labels_LookupString,0),MATCH(H$32,Opti!Labels_Headers,0)),NA())</f>
        <v>#N/A</v>
      </c>
      <c r="I95" s="9" t="e">
        <f>IF($E95="Success",INDEX(Opti!ResultsTable, MATCH($B95,Opti!Labels_LookupString,0),MATCH(I$32,Opti!Labels_Headers,0)),NA())</f>
        <v>#N/A</v>
      </c>
      <c r="J95" s="10" t="e">
        <f>IF($E95="Success",INDEX(Opti!ResultsTable, MATCH($B95,Opti!Labels_LookupString,0),MATCH(J$32,Opti!Labels_Headers,0)),NA())</f>
        <v>#N/A</v>
      </c>
      <c r="K95" s="110" t="e">
        <f>IF($E95="Success",INDEX(Opti!ResultsTable, MATCH($B95,Opti!Labels_LookupString,0),MATCH(K$32,Opti!Labels_Headers,0)),NA())</f>
        <v>#N/A</v>
      </c>
      <c r="L95" s="111">
        <f>+L94-0.1</f>
        <v>0.60000000000000009</v>
      </c>
    </row>
    <row r="96" spans="2:12" x14ac:dyDescent="0.25">
      <c r="B96" s="11" t="str">
        <f t="shared" si="5"/>
        <v>RORAC - Max UW and 20%, 0.5x RiskApp&gt;*&gt;&gt;GroupGroup</v>
      </c>
      <c r="C96" s="106" t="str">
        <f t="shared" si="6"/>
        <v>RORAC - Max UW and 20%, 0.5x RiskApp</v>
      </c>
      <c r="D96" s="106" t="s">
        <v>282</v>
      </c>
      <c r="E96" s="4" t="e">
        <f>INDEX(Opti!ResultsTable, MATCH($B96,Opti!Labels_LookupString,0),MATCH(E$32,Opti!Labels_Headers,0))</f>
        <v>#N/A</v>
      </c>
      <c r="F96" s="116" t="s">
        <v>196</v>
      </c>
      <c r="G96" s="117" t="s">
        <v>196</v>
      </c>
      <c r="H96" s="9" t="e">
        <f>IF($E96="Success",INDEX(Opti!ResultsTable, MATCH($B96,Opti!Labels_LookupString,0),MATCH(H$32,Opti!Labels_Headers,0)),NA())</f>
        <v>#N/A</v>
      </c>
      <c r="I96" s="9" t="e">
        <f>IF($E96="Success",INDEX(Opti!ResultsTable, MATCH($B96,Opti!Labels_LookupString,0),MATCH(I$32,Opti!Labels_Headers,0)),NA())</f>
        <v>#N/A</v>
      </c>
      <c r="J96" s="10" t="e">
        <f>IF($E96="Success",INDEX(Opti!ResultsTable, MATCH($B96,Opti!Labels_LookupString,0),MATCH(J$32,Opti!Labels_Headers,0)),NA())</f>
        <v>#N/A</v>
      </c>
      <c r="K96" s="110" t="e">
        <f>IF($E96="Success",INDEX(Opti!ResultsTable, MATCH($B96,Opti!Labels_LookupString,0),MATCH(K$32,Opti!Labels_Headers,0)),NA())</f>
        <v>#N/A</v>
      </c>
      <c r="L96" s="111">
        <f>+L95-0.1</f>
        <v>0.50000000000000011</v>
      </c>
    </row>
    <row r="97" spans="2:12" x14ac:dyDescent="0.25">
      <c r="B97" s="11" t="str">
        <f t="shared" ref="B97:B128" si="8">C97&amp;"&gt;"&amp;D97&amp;"&gt;&gt;"&amp;F97&amp;G97</f>
        <v>RORAC - Max UW and 30%, 1.5x RiskApp&gt;*&gt;&gt;GroupGroup</v>
      </c>
      <c r="C97" s="106" t="str">
        <f t="shared" ref="C97:C117" si="9">"RORAC - Max UW and 30%, "&amp;L97&amp;"x RiskApp"</f>
        <v>RORAC - Max UW and 30%, 1.5x RiskApp</v>
      </c>
      <c r="D97" s="106" t="s">
        <v>282</v>
      </c>
      <c r="E97" s="4" t="e">
        <f>INDEX(Opti!ResultsTable, MATCH($B97,Opti!Labels_LookupString,0),MATCH(E$32,Opti!Labels_Headers,0))</f>
        <v>#N/A</v>
      </c>
      <c r="F97" s="116" t="s">
        <v>196</v>
      </c>
      <c r="G97" s="117" t="s">
        <v>196</v>
      </c>
      <c r="H97" s="9" t="e">
        <f>IF($E97="Success",INDEX(Opti!ResultsTable, MATCH($B97,Opti!Labels_LookupString,0),MATCH(H$32,Opti!Labels_Headers,0)),NA())</f>
        <v>#N/A</v>
      </c>
      <c r="I97" s="9" t="e">
        <f>IF($E97="Success",INDEX(Opti!ResultsTable, MATCH($B97,Opti!Labels_LookupString,0),MATCH(I$32,Opti!Labels_Headers,0)),NA())</f>
        <v>#N/A</v>
      </c>
      <c r="J97" s="10" t="e">
        <f>IF($E97="Success",INDEX(Opti!ResultsTable, MATCH($B97,Opti!Labels_LookupString,0),MATCH(J$32,Opti!Labels_Headers,0)),NA())</f>
        <v>#N/A</v>
      </c>
      <c r="K97" s="110" t="e">
        <f>IF($E97="Success",INDEX(Opti!ResultsTable, MATCH($B97,Opti!Labels_LookupString,0),MATCH(K$32,Opti!Labels_Headers,0)),NA())</f>
        <v>#N/A</v>
      </c>
      <c r="L97" s="111">
        <v>1.5</v>
      </c>
    </row>
    <row r="98" spans="2:12" x14ac:dyDescent="0.25">
      <c r="B98" s="11" t="str">
        <f t="shared" si="8"/>
        <v>RORAC - Max UW and 30%, 1.4x RiskApp&gt;*&gt;&gt;GroupGroup</v>
      </c>
      <c r="C98" s="106" t="str">
        <f t="shared" si="9"/>
        <v>RORAC - Max UW and 30%, 1.4x RiskApp</v>
      </c>
      <c r="D98" s="106" t="s">
        <v>282</v>
      </c>
      <c r="E98" s="4" t="e">
        <f>INDEX(Opti!ResultsTable, MATCH($B98,Opti!Labels_LookupString,0),MATCH(E$32,Opti!Labels_Headers,0))</f>
        <v>#N/A</v>
      </c>
      <c r="F98" s="116" t="s">
        <v>196</v>
      </c>
      <c r="G98" s="117" t="s">
        <v>196</v>
      </c>
      <c r="H98" s="9" t="e">
        <f>IF($E98="Success",INDEX(Opti!ResultsTable, MATCH($B98,Opti!Labels_LookupString,0),MATCH(H$32,Opti!Labels_Headers,0)),NA())</f>
        <v>#N/A</v>
      </c>
      <c r="I98" s="9" t="e">
        <f>IF($E98="Success",INDEX(Opti!ResultsTable, MATCH($B98,Opti!Labels_LookupString,0),MATCH(I$32,Opti!Labels_Headers,0)),NA())</f>
        <v>#N/A</v>
      </c>
      <c r="J98" s="10" t="e">
        <f>IF($E98="Success",INDEX(Opti!ResultsTable, MATCH($B98,Opti!Labels_LookupString,0),MATCH(J$32,Opti!Labels_Headers,0)),NA())</f>
        <v>#N/A</v>
      </c>
      <c r="K98" s="110" t="e">
        <f>IF($E98="Success",INDEX(Opti!ResultsTable, MATCH($B98,Opti!Labels_LookupString,0),MATCH(K$32,Opti!Labels_Headers,0)),NA())</f>
        <v>#N/A</v>
      </c>
      <c r="L98" s="111">
        <f>+L97-0.1</f>
        <v>1.4</v>
      </c>
    </row>
    <row r="99" spans="2:12" x14ac:dyDescent="0.25">
      <c r="B99" s="11" t="str">
        <f t="shared" si="8"/>
        <v>RORAC - Max UW and 30%, 1.3x RiskApp&gt;*&gt;&gt;GroupGroup</v>
      </c>
      <c r="C99" s="106" t="str">
        <f t="shared" si="9"/>
        <v>RORAC - Max UW and 30%, 1.3x RiskApp</v>
      </c>
      <c r="D99" s="106" t="s">
        <v>282</v>
      </c>
      <c r="E99" s="4" t="e">
        <f>INDEX(Opti!ResultsTable, MATCH($B99,Opti!Labels_LookupString,0),MATCH(E$32,Opti!Labels_Headers,0))</f>
        <v>#N/A</v>
      </c>
      <c r="F99" s="116" t="s">
        <v>196</v>
      </c>
      <c r="G99" s="117" t="s">
        <v>196</v>
      </c>
      <c r="H99" s="9" t="e">
        <f>IF($E99="Success",INDEX(Opti!ResultsTable, MATCH($B99,Opti!Labels_LookupString,0),MATCH(H$32,Opti!Labels_Headers,0)),NA())</f>
        <v>#N/A</v>
      </c>
      <c r="I99" s="9" t="e">
        <f>IF($E99="Success",INDEX(Opti!ResultsTable, MATCH($B99,Opti!Labels_LookupString,0),MATCH(I$32,Opti!Labels_Headers,0)),NA())</f>
        <v>#N/A</v>
      </c>
      <c r="J99" s="10" t="e">
        <f>IF($E99="Success",INDEX(Opti!ResultsTable, MATCH($B99,Opti!Labels_LookupString,0),MATCH(J$32,Opti!Labels_Headers,0)),NA())</f>
        <v>#N/A</v>
      </c>
      <c r="K99" s="110" t="e">
        <f>IF($E99="Success",INDEX(Opti!ResultsTable, MATCH($B99,Opti!Labels_LookupString,0),MATCH(K$32,Opti!Labels_Headers,0)),NA())</f>
        <v>#N/A</v>
      </c>
      <c r="L99" s="111">
        <f>+L98-0.1</f>
        <v>1.2999999999999998</v>
      </c>
    </row>
    <row r="100" spans="2:12" x14ac:dyDescent="0.25">
      <c r="B100" s="11" t="str">
        <f t="shared" si="8"/>
        <v>RORAC - Max UW and 30%, 1.2x RiskApp&gt;*&gt;&gt;GroupGroup</v>
      </c>
      <c r="C100" s="106" t="str">
        <f t="shared" si="9"/>
        <v>RORAC - Max UW and 30%, 1.2x RiskApp</v>
      </c>
      <c r="D100" s="106" t="s">
        <v>282</v>
      </c>
      <c r="E100" s="4" t="e">
        <f>INDEX(Opti!ResultsTable, MATCH($B100,Opti!Labels_LookupString,0),MATCH(E$32,Opti!Labels_Headers,0))</f>
        <v>#N/A</v>
      </c>
      <c r="F100" s="116" t="s">
        <v>196</v>
      </c>
      <c r="G100" s="117" t="s">
        <v>196</v>
      </c>
      <c r="H100" s="9" t="e">
        <f>IF($E100="Success",INDEX(Opti!ResultsTable, MATCH($B100,Opti!Labels_LookupString,0),MATCH(H$32,Opti!Labels_Headers,0)),NA())</f>
        <v>#N/A</v>
      </c>
      <c r="I100" s="9" t="e">
        <f>IF($E100="Success",INDEX(Opti!ResultsTable, MATCH($B100,Opti!Labels_LookupString,0),MATCH(I$32,Opti!Labels_Headers,0)),NA())</f>
        <v>#N/A</v>
      </c>
      <c r="J100" s="10" t="e">
        <f>IF($E100="Success",INDEX(Opti!ResultsTable, MATCH($B100,Opti!Labels_LookupString,0),MATCH(J$32,Opti!Labels_Headers,0)),NA())</f>
        <v>#N/A</v>
      </c>
      <c r="K100" s="110" t="e">
        <f>IF($E100="Success",INDEX(Opti!ResultsTable, MATCH($B100,Opti!Labels_LookupString,0),MATCH(K$32,Opti!Labels_Headers,0)),NA())</f>
        <v>#N/A</v>
      </c>
      <c r="L100" s="111">
        <f>+L99-0.1</f>
        <v>1.1999999999999997</v>
      </c>
    </row>
    <row r="101" spans="2:12" x14ac:dyDescent="0.25">
      <c r="B101" s="11" t="str">
        <f t="shared" si="8"/>
        <v>RORAC - Max UW and 30%, 1.1x RiskApp&gt;*&gt;&gt;GroupGroup</v>
      </c>
      <c r="C101" s="106" t="str">
        <f t="shared" si="9"/>
        <v>RORAC - Max UW and 30%, 1.1x RiskApp</v>
      </c>
      <c r="D101" s="106" t="s">
        <v>282</v>
      </c>
      <c r="E101" s="4" t="e">
        <f>INDEX(Opti!ResultsTable, MATCH($B101,Opti!Labels_LookupString,0),MATCH(E$32,Opti!Labels_Headers,0))</f>
        <v>#N/A</v>
      </c>
      <c r="F101" s="116" t="s">
        <v>196</v>
      </c>
      <c r="G101" s="117" t="s">
        <v>196</v>
      </c>
      <c r="H101" s="9" t="e">
        <f>IF($E101="Success",INDEX(Opti!ResultsTable, MATCH($B101,Opti!Labels_LookupString,0),MATCH(H$32,Opti!Labels_Headers,0)),NA())</f>
        <v>#N/A</v>
      </c>
      <c r="I101" s="9" t="e">
        <f>IF($E101="Success",INDEX(Opti!ResultsTable, MATCH($B101,Opti!Labels_LookupString,0),MATCH(I$32,Opti!Labels_Headers,0)),NA())</f>
        <v>#N/A</v>
      </c>
      <c r="J101" s="10" t="e">
        <f>IF($E101="Success",INDEX(Opti!ResultsTable, MATCH($B101,Opti!Labels_LookupString,0),MATCH(J$32,Opti!Labels_Headers,0)),NA())</f>
        <v>#N/A</v>
      </c>
      <c r="K101" s="110" t="e">
        <f>IF($E101="Success",INDEX(Opti!ResultsTable, MATCH($B101,Opti!Labels_LookupString,0),MATCH(K$32,Opti!Labels_Headers,0)),NA())</f>
        <v>#N/A</v>
      </c>
      <c r="L101" s="111">
        <f>+L100-0.1</f>
        <v>1.0999999999999996</v>
      </c>
    </row>
    <row r="102" spans="2:12" x14ac:dyDescent="0.25">
      <c r="B102" s="102" t="str">
        <f t="shared" si="8"/>
        <v>RORAC - Max UW and 30%, 1.05x RiskApp&gt;*&gt;&gt;GroupGroup</v>
      </c>
      <c r="C102" s="106" t="str">
        <f t="shared" si="9"/>
        <v>RORAC - Max UW and 30%, 1.05x RiskApp</v>
      </c>
      <c r="D102" s="106" t="s">
        <v>282</v>
      </c>
      <c r="E102" s="4" t="e">
        <f>INDEX(Opti!ResultsTable, MATCH($B102,Opti!Labels_LookupString,0),MATCH(E$32,Opti!Labels_Headers,0))</f>
        <v>#N/A</v>
      </c>
      <c r="F102" s="116" t="s">
        <v>196</v>
      </c>
      <c r="G102" s="117" t="s">
        <v>196</v>
      </c>
      <c r="H102" s="9" t="e">
        <f>IF($E102="Success",INDEX(Opti!ResultsTable, MATCH($B102,Opti!Labels_LookupString,0),MATCH(H$32,Opti!Labels_Headers,0)),NA())</f>
        <v>#N/A</v>
      </c>
      <c r="I102" s="9" t="e">
        <f>IF($E102="Success",INDEX(Opti!ResultsTable, MATCH($B102,Opti!Labels_LookupString,0),MATCH(I$32,Opti!Labels_Headers,0)),NA())</f>
        <v>#N/A</v>
      </c>
      <c r="J102" s="10" t="e">
        <f>IF($E102="Success",INDEX(Opti!ResultsTable, MATCH($B102,Opti!Labels_LookupString,0),MATCH(J$32,Opti!Labels_Headers,0)),NA())</f>
        <v>#N/A</v>
      </c>
      <c r="K102" s="110" t="e">
        <f>IF($E102="Success",INDEX(Opti!ResultsTable, MATCH($B102,Opti!Labels_LookupString,0),MATCH(K$32,Opti!Labels_Headers,0)),NA())</f>
        <v>#N/A</v>
      </c>
      <c r="L102" s="111">
        <v>1.05</v>
      </c>
    </row>
    <row r="103" spans="2:12" x14ac:dyDescent="0.25">
      <c r="B103" s="102" t="str">
        <f t="shared" si="8"/>
        <v>RORAC - Max UW and 30%, 1.04x RiskApp&gt;*&gt;&gt;GroupGroup</v>
      </c>
      <c r="C103" s="106" t="str">
        <f t="shared" si="9"/>
        <v>RORAC - Max UW and 30%, 1.04x RiskApp</v>
      </c>
      <c r="D103" s="106" t="s">
        <v>282</v>
      </c>
      <c r="E103" s="4" t="e">
        <f>INDEX(Opti!ResultsTable, MATCH($B103,Opti!Labels_LookupString,0),MATCH(E$32,Opti!Labels_Headers,0))</f>
        <v>#N/A</v>
      </c>
      <c r="F103" s="116" t="s">
        <v>196</v>
      </c>
      <c r="G103" s="117" t="s">
        <v>196</v>
      </c>
      <c r="H103" s="9" t="e">
        <f>IF($E103="Success",INDEX(Opti!ResultsTable, MATCH($B103,Opti!Labels_LookupString,0),MATCH(H$32,Opti!Labels_Headers,0)),NA())</f>
        <v>#N/A</v>
      </c>
      <c r="I103" s="9" t="e">
        <f>IF($E103="Success",INDEX(Opti!ResultsTable, MATCH($B103,Opti!Labels_LookupString,0),MATCH(I$32,Opti!Labels_Headers,0)),NA())</f>
        <v>#N/A</v>
      </c>
      <c r="J103" s="10" t="e">
        <f>IF($E103="Success",INDEX(Opti!ResultsTable, MATCH($B103,Opti!Labels_LookupString,0),MATCH(J$32,Opti!Labels_Headers,0)),NA())</f>
        <v>#N/A</v>
      </c>
      <c r="K103" s="110" t="e">
        <f>IF($E103="Success",INDEX(Opti!ResultsTable, MATCH($B103,Opti!Labels_LookupString,0),MATCH(K$32,Opti!Labels_Headers,0)),NA())</f>
        <v>#N/A</v>
      </c>
      <c r="L103" s="111">
        <f t="shared" ref="L103:L112" si="10">L102-0.01</f>
        <v>1.04</v>
      </c>
    </row>
    <row r="104" spans="2:12" x14ac:dyDescent="0.25">
      <c r="B104" s="102" t="str">
        <f t="shared" si="8"/>
        <v>RORAC - Max UW and 30%, 1.03x RiskApp&gt;*&gt;&gt;GroupGroup</v>
      </c>
      <c r="C104" s="106" t="str">
        <f t="shared" si="9"/>
        <v>RORAC - Max UW and 30%, 1.03x RiskApp</v>
      </c>
      <c r="D104" s="106" t="s">
        <v>282</v>
      </c>
      <c r="E104" s="4" t="e">
        <f>INDEX(Opti!ResultsTable, MATCH($B104,Opti!Labels_LookupString,0),MATCH(E$32,Opti!Labels_Headers,0))</f>
        <v>#N/A</v>
      </c>
      <c r="F104" s="116" t="s">
        <v>196</v>
      </c>
      <c r="G104" s="117" t="s">
        <v>196</v>
      </c>
      <c r="H104" s="9" t="e">
        <f>IF($E104="Success",INDEX(Opti!ResultsTable, MATCH($B104,Opti!Labels_LookupString,0),MATCH(H$32,Opti!Labels_Headers,0)),NA())</f>
        <v>#N/A</v>
      </c>
      <c r="I104" s="9" t="e">
        <f>IF($E104="Success",INDEX(Opti!ResultsTable, MATCH($B104,Opti!Labels_LookupString,0),MATCH(I$32,Opti!Labels_Headers,0)),NA())</f>
        <v>#N/A</v>
      </c>
      <c r="J104" s="10" t="e">
        <f>IF($E104="Success",INDEX(Opti!ResultsTable, MATCH($B104,Opti!Labels_LookupString,0),MATCH(J$32,Opti!Labels_Headers,0)),NA())</f>
        <v>#N/A</v>
      </c>
      <c r="K104" s="110" t="e">
        <f>IF($E104="Success",INDEX(Opti!ResultsTable, MATCH($B104,Opti!Labels_LookupString,0),MATCH(K$32,Opti!Labels_Headers,0)),NA())</f>
        <v>#N/A</v>
      </c>
      <c r="L104" s="111">
        <f t="shared" si="10"/>
        <v>1.03</v>
      </c>
    </row>
    <row r="105" spans="2:12" x14ac:dyDescent="0.25">
      <c r="B105" s="102" t="str">
        <f t="shared" si="8"/>
        <v>RORAC - Max UW and 30%, 1.02x RiskApp&gt;*&gt;&gt;GroupGroup</v>
      </c>
      <c r="C105" s="106" t="str">
        <f t="shared" si="9"/>
        <v>RORAC - Max UW and 30%, 1.02x RiskApp</v>
      </c>
      <c r="D105" s="106" t="s">
        <v>282</v>
      </c>
      <c r="E105" s="4" t="e">
        <f>INDEX(Opti!ResultsTable, MATCH($B105,Opti!Labels_LookupString,0),MATCH(E$32,Opti!Labels_Headers,0))</f>
        <v>#N/A</v>
      </c>
      <c r="F105" s="116" t="s">
        <v>196</v>
      </c>
      <c r="G105" s="117" t="s">
        <v>196</v>
      </c>
      <c r="H105" s="9" t="e">
        <f>IF($E105="Success",INDEX(Opti!ResultsTable, MATCH($B105,Opti!Labels_LookupString,0),MATCH(H$32,Opti!Labels_Headers,0)),NA())</f>
        <v>#N/A</v>
      </c>
      <c r="I105" s="9" t="e">
        <f>IF($E105="Success",INDEX(Opti!ResultsTable, MATCH($B105,Opti!Labels_LookupString,0),MATCH(I$32,Opti!Labels_Headers,0)),NA())</f>
        <v>#N/A</v>
      </c>
      <c r="J105" s="10" t="e">
        <f>IF($E105="Success",INDEX(Opti!ResultsTable, MATCH($B105,Opti!Labels_LookupString,0),MATCH(J$32,Opti!Labels_Headers,0)),NA())</f>
        <v>#N/A</v>
      </c>
      <c r="K105" s="110" t="e">
        <f>IF($E105="Success",INDEX(Opti!ResultsTable, MATCH($B105,Opti!Labels_LookupString,0),MATCH(K$32,Opti!Labels_Headers,0)),NA())</f>
        <v>#N/A</v>
      </c>
      <c r="L105" s="111">
        <f t="shared" si="10"/>
        <v>1.02</v>
      </c>
    </row>
    <row r="106" spans="2:12" x14ac:dyDescent="0.25">
      <c r="B106" s="102" t="str">
        <f t="shared" si="8"/>
        <v>RORAC - Max UW and 30%, 1.01x RiskApp&gt;*&gt;&gt;GroupGroup</v>
      </c>
      <c r="C106" s="106" t="str">
        <f t="shared" si="9"/>
        <v>RORAC - Max UW and 30%, 1.01x RiskApp</v>
      </c>
      <c r="D106" s="106" t="s">
        <v>282</v>
      </c>
      <c r="E106" s="4" t="e">
        <f>INDEX(Opti!ResultsTable, MATCH($B106,Opti!Labels_LookupString,0),MATCH(E$32,Opti!Labels_Headers,0))</f>
        <v>#N/A</v>
      </c>
      <c r="F106" s="116" t="s">
        <v>196</v>
      </c>
      <c r="G106" s="117" t="s">
        <v>196</v>
      </c>
      <c r="H106" s="9" t="e">
        <f>IF($E106="Success",INDEX(Opti!ResultsTable, MATCH($B106,Opti!Labels_LookupString,0),MATCH(H$32,Opti!Labels_Headers,0)),NA())</f>
        <v>#N/A</v>
      </c>
      <c r="I106" s="9" t="e">
        <f>IF($E106="Success",INDEX(Opti!ResultsTable, MATCH($B106,Opti!Labels_LookupString,0),MATCH(I$32,Opti!Labels_Headers,0)),NA())</f>
        <v>#N/A</v>
      </c>
      <c r="J106" s="10" t="e">
        <f>IF($E106="Success",INDEX(Opti!ResultsTable, MATCH($B106,Opti!Labels_LookupString,0),MATCH(J$32,Opti!Labels_Headers,0)),NA())</f>
        <v>#N/A</v>
      </c>
      <c r="K106" s="110" t="e">
        <f>IF($E106="Success",INDEX(Opti!ResultsTable, MATCH($B106,Opti!Labels_LookupString,0),MATCH(K$32,Opti!Labels_Headers,0)),NA())</f>
        <v>#N/A</v>
      </c>
      <c r="L106" s="111">
        <f t="shared" si="10"/>
        <v>1.01</v>
      </c>
    </row>
    <row r="107" spans="2:12" x14ac:dyDescent="0.25">
      <c r="B107" s="102" t="str">
        <f t="shared" si="8"/>
        <v>RORAC - Max UW and 30%, 1x RiskApp&gt;*&gt;&gt;GroupGroup</v>
      </c>
      <c r="C107" s="106" t="str">
        <f t="shared" si="9"/>
        <v>RORAC - Max UW and 30%, 1x RiskApp</v>
      </c>
      <c r="D107" s="106" t="s">
        <v>282</v>
      </c>
      <c r="E107" s="4" t="e">
        <f>INDEX(Opti!ResultsTable, MATCH($B107,Opti!Labels_LookupString,0),MATCH(E$32,Opti!Labels_Headers,0))</f>
        <v>#N/A</v>
      </c>
      <c r="F107" s="116" t="s">
        <v>196</v>
      </c>
      <c r="G107" s="117" t="s">
        <v>196</v>
      </c>
      <c r="H107" s="9" t="e">
        <f>IF($E107="Success",INDEX(Opti!ResultsTable, MATCH($B107,Opti!Labels_LookupString,0),MATCH(H$32,Opti!Labels_Headers,0)),NA())</f>
        <v>#N/A</v>
      </c>
      <c r="I107" s="9" t="e">
        <f>IF($E107="Success",INDEX(Opti!ResultsTable, MATCH($B107,Opti!Labels_LookupString,0),MATCH(I$32,Opti!Labels_Headers,0)),NA())</f>
        <v>#N/A</v>
      </c>
      <c r="J107" s="10" t="e">
        <f>IF($E107="Success",INDEX(Opti!ResultsTable, MATCH($B107,Opti!Labels_LookupString,0),MATCH(J$32,Opti!Labels_Headers,0)),NA())</f>
        <v>#N/A</v>
      </c>
      <c r="K107" s="110" t="e">
        <f>IF($E107="Success",INDEX(Opti!ResultsTable, MATCH($B107,Opti!Labels_LookupString,0),MATCH(K$32,Opti!Labels_Headers,0)),NA())</f>
        <v>#N/A</v>
      </c>
      <c r="L107" s="111">
        <f t="shared" si="10"/>
        <v>1</v>
      </c>
    </row>
    <row r="108" spans="2:12" x14ac:dyDescent="0.25">
      <c r="B108" s="102" t="str">
        <f t="shared" si="8"/>
        <v>RORAC - Max UW and 30%, 0.99x RiskApp&gt;*&gt;&gt;GroupGroup</v>
      </c>
      <c r="C108" s="106" t="str">
        <f t="shared" si="9"/>
        <v>RORAC - Max UW and 30%, 0.99x RiskApp</v>
      </c>
      <c r="D108" s="106" t="s">
        <v>282</v>
      </c>
      <c r="E108" s="4" t="e">
        <f>INDEX(Opti!ResultsTable, MATCH($B108,Opti!Labels_LookupString,0),MATCH(E$32,Opti!Labels_Headers,0))</f>
        <v>#N/A</v>
      </c>
      <c r="F108" s="116" t="s">
        <v>196</v>
      </c>
      <c r="G108" s="117" t="s">
        <v>196</v>
      </c>
      <c r="H108" s="9" t="e">
        <f>IF($E108="Success",INDEX(Opti!ResultsTable, MATCH($B108,Opti!Labels_LookupString,0),MATCH(H$32,Opti!Labels_Headers,0)),NA())</f>
        <v>#N/A</v>
      </c>
      <c r="I108" s="9" t="e">
        <f>IF($E108="Success",INDEX(Opti!ResultsTable, MATCH($B108,Opti!Labels_LookupString,0),MATCH(I$32,Opti!Labels_Headers,0)),NA())</f>
        <v>#N/A</v>
      </c>
      <c r="J108" s="10" t="e">
        <f>IF($E108="Success",INDEX(Opti!ResultsTable, MATCH($B108,Opti!Labels_LookupString,0),MATCH(J$32,Opti!Labels_Headers,0)),NA())</f>
        <v>#N/A</v>
      </c>
      <c r="K108" s="110" t="e">
        <f>IF($E108="Success",INDEX(Opti!ResultsTable, MATCH($B108,Opti!Labels_LookupString,0),MATCH(K$32,Opti!Labels_Headers,0)),NA())</f>
        <v>#N/A</v>
      </c>
      <c r="L108" s="111">
        <f t="shared" si="10"/>
        <v>0.99</v>
      </c>
    </row>
    <row r="109" spans="2:12" x14ac:dyDescent="0.25">
      <c r="B109" s="102" t="str">
        <f t="shared" si="8"/>
        <v>RORAC - Max UW and 30%, 0.98x RiskApp&gt;*&gt;&gt;GroupGroup</v>
      </c>
      <c r="C109" s="106" t="str">
        <f t="shared" si="9"/>
        <v>RORAC - Max UW and 30%, 0.98x RiskApp</v>
      </c>
      <c r="D109" s="106" t="s">
        <v>282</v>
      </c>
      <c r="E109" s="4" t="e">
        <f>INDEX(Opti!ResultsTable, MATCH($B109,Opti!Labels_LookupString,0),MATCH(E$32,Opti!Labels_Headers,0))</f>
        <v>#N/A</v>
      </c>
      <c r="F109" s="116" t="s">
        <v>196</v>
      </c>
      <c r="G109" s="117" t="s">
        <v>196</v>
      </c>
      <c r="H109" s="9" t="e">
        <f>IF($E109="Success",INDEX(Opti!ResultsTable, MATCH($B109,Opti!Labels_LookupString,0),MATCH(H$32,Opti!Labels_Headers,0)),NA())</f>
        <v>#N/A</v>
      </c>
      <c r="I109" s="9" t="e">
        <f>IF($E109="Success",INDEX(Opti!ResultsTable, MATCH($B109,Opti!Labels_LookupString,0),MATCH(I$32,Opti!Labels_Headers,0)),NA())</f>
        <v>#N/A</v>
      </c>
      <c r="J109" s="10" t="e">
        <f>IF($E109="Success",INDEX(Opti!ResultsTable, MATCH($B109,Opti!Labels_LookupString,0),MATCH(J$32,Opti!Labels_Headers,0)),NA())</f>
        <v>#N/A</v>
      </c>
      <c r="K109" s="110" t="e">
        <f>IF($E109="Success",INDEX(Opti!ResultsTable, MATCH($B109,Opti!Labels_LookupString,0),MATCH(K$32,Opti!Labels_Headers,0)),NA())</f>
        <v>#N/A</v>
      </c>
      <c r="L109" s="111">
        <f t="shared" si="10"/>
        <v>0.98</v>
      </c>
    </row>
    <row r="110" spans="2:12" x14ac:dyDescent="0.25">
      <c r="B110" s="102" t="str">
        <f t="shared" si="8"/>
        <v>RORAC - Max UW and 30%, 0.97x RiskApp&gt;*&gt;&gt;GroupGroup</v>
      </c>
      <c r="C110" s="106" t="str">
        <f t="shared" si="9"/>
        <v>RORAC - Max UW and 30%, 0.97x RiskApp</v>
      </c>
      <c r="D110" s="106" t="s">
        <v>282</v>
      </c>
      <c r="E110" s="4" t="e">
        <f>INDEX(Opti!ResultsTable, MATCH($B110,Opti!Labels_LookupString,0),MATCH(E$32,Opti!Labels_Headers,0))</f>
        <v>#N/A</v>
      </c>
      <c r="F110" s="116" t="s">
        <v>196</v>
      </c>
      <c r="G110" s="117" t="s">
        <v>196</v>
      </c>
      <c r="H110" s="9" t="e">
        <f>IF($E110="Success",INDEX(Opti!ResultsTable, MATCH($B110,Opti!Labels_LookupString,0),MATCH(H$32,Opti!Labels_Headers,0)),NA())</f>
        <v>#N/A</v>
      </c>
      <c r="I110" s="9" t="e">
        <f>IF($E110="Success",INDEX(Opti!ResultsTable, MATCH($B110,Opti!Labels_LookupString,0),MATCH(I$32,Opti!Labels_Headers,0)),NA())</f>
        <v>#N/A</v>
      </c>
      <c r="J110" s="10" t="e">
        <f>IF($E110="Success",INDEX(Opti!ResultsTable, MATCH($B110,Opti!Labels_LookupString,0),MATCH(J$32,Opti!Labels_Headers,0)),NA())</f>
        <v>#N/A</v>
      </c>
      <c r="K110" s="110" t="e">
        <f>IF($E110="Success",INDEX(Opti!ResultsTable, MATCH($B110,Opti!Labels_LookupString,0),MATCH(K$32,Opti!Labels_Headers,0)),NA())</f>
        <v>#N/A</v>
      </c>
      <c r="L110" s="111">
        <f t="shared" si="10"/>
        <v>0.97</v>
      </c>
    </row>
    <row r="111" spans="2:12" x14ac:dyDescent="0.25">
      <c r="B111" s="102" t="str">
        <f t="shared" si="8"/>
        <v>RORAC - Max UW and 30%, 0.96x RiskApp&gt;*&gt;&gt;GroupGroup</v>
      </c>
      <c r="C111" s="106" t="str">
        <f t="shared" si="9"/>
        <v>RORAC - Max UW and 30%, 0.96x RiskApp</v>
      </c>
      <c r="D111" s="106" t="s">
        <v>282</v>
      </c>
      <c r="E111" s="4" t="e">
        <f>INDEX(Opti!ResultsTable, MATCH($B111,Opti!Labels_LookupString,0),MATCH(E$32,Opti!Labels_Headers,0))</f>
        <v>#N/A</v>
      </c>
      <c r="F111" s="116" t="s">
        <v>196</v>
      </c>
      <c r="G111" s="117" t="s">
        <v>196</v>
      </c>
      <c r="H111" s="9" t="e">
        <f>IF($E111="Success",INDEX(Opti!ResultsTable, MATCH($B111,Opti!Labels_LookupString,0),MATCH(H$32,Opti!Labels_Headers,0)),NA())</f>
        <v>#N/A</v>
      </c>
      <c r="I111" s="9" t="e">
        <f>IF($E111="Success",INDEX(Opti!ResultsTable, MATCH($B111,Opti!Labels_LookupString,0),MATCH(I$32,Opti!Labels_Headers,0)),NA())</f>
        <v>#N/A</v>
      </c>
      <c r="J111" s="10" t="e">
        <f>IF($E111="Success",INDEX(Opti!ResultsTable, MATCH($B111,Opti!Labels_LookupString,0),MATCH(J$32,Opti!Labels_Headers,0)),NA())</f>
        <v>#N/A</v>
      </c>
      <c r="K111" s="110" t="e">
        <f>IF($E111="Success",INDEX(Opti!ResultsTable, MATCH($B111,Opti!Labels_LookupString,0),MATCH(K$32,Opti!Labels_Headers,0)),NA())</f>
        <v>#N/A</v>
      </c>
      <c r="L111" s="111">
        <f t="shared" si="10"/>
        <v>0.96</v>
      </c>
    </row>
    <row r="112" spans="2:12" x14ac:dyDescent="0.25">
      <c r="B112" s="102" t="str">
        <f t="shared" si="8"/>
        <v>RORAC - Max UW and 30%, 0.95x RiskApp&gt;*&gt;&gt;GroupGroup</v>
      </c>
      <c r="C112" s="106" t="str">
        <f t="shared" si="9"/>
        <v>RORAC - Max UW and 30%, 0.95x RiskApp</v>
      </c>
      <c r="D112" s="106" t="s">
        <v>282</v>
      </c>
      <c r="E112" s="4" t="e">
        <f>INDEX(Opti!ResultsTable, MATCH($B112,Opti!Labels_LookupString,0),MATCH(E$32,Opti!Labels_Headers,0))</f>
        <v>#N/A</v>
      </c>
      <c r="F112" s="116" t="s">
        <v>196</v>
      </c>
      <c r="G112" s="117" t="s">
        <v>196</v>
      </c>
      <c r="H112" s="9" t="e">
        <f>IF($E112="Success",INDEX(Opti!ResultsTable, MATCH($B112,Opti!Labels_LookupString,0),MATCH(H$32,Opti!Labels_Headers,0)),NA())</f>
        <v>#N/A</v>
      </c>
      <c r="I112" s="9" t="e">
        <f>IF($E112="Success",INDEX(Opti!ResultsTable, MATCH($B112,Opti!Labels_LookupString,0),MATCH(I$32,Opti!Labels_Headers,0)),NA())</f>
        <v>#N/A</v>
      </c>
      <c r="J112" s="10" t="e">
        <f>IF($E112="Success",INDEX(Opti!ResultsTable, MATCH($B112,Opti!Labels_LookupString,0),MATCH(J$32,Opti!Labels_Headers,0)),NA())</f>
        <v>#N/A</v>
      </c>
      <c r="K112" s="110" t="e">
        <f>IF($E112="Success",INDEX(Opti!ResultsTable, MATCH($B112,Opti!Labels_LookupString,0),MATCH(K$32,Opti!Labels_Headers,0)),NA())</f>
        <v>#N/A</v>
      </c>
      <c r="L112" s="111">
        <f t="shared" si="10"/>
        <v>0.95</v>
      </c>
    </row>
    <row r="113" spans="2:14" x14ac:dyDescent="0.25">
      <c r="B113" s="11" t="str">
        <f t="shared" si="8"/>
        <v>RORAC - Max UW and 30%, 0.9x RiskApp&gt;*&gt;&gt;GroupGroup</v>
      </c>
      <c r="C113" s="106" t="str">
        <f t="shared" si="9"/>
        <v>RORAC - Max UW and 30%, 0.9x RiskApp</v>
      </c>
      <c r="D113" s="106" t="s">
        <v>282</v>
      </c>
      <c r="E113" s="4" t="e">
        <f>INDEX(Opti!ResultsTable, MATCH($B113,Opti!Labels_LookupString,0),MATCH(E$32,Opti!Labels_Headers,0))</f>
        <v>#N/A</v>
      </c>
      <c r="F113" s="116" t="s">
        <v>196</v>
      </c>
      <c r="G113" s="117" t="s">
        <v>196</v>
      </c>
      <c r="H113" s="9" t="e">
        <f>IF($E113="Success",INDEX(Opti!ResultsTable, MATCH($B113,Opti!Labels_LookupString,0),MATCH(H$32,Opti!Labels_Headers,0)),NA())</f>
        <v>#N/A</v>
      </c>
      <c r="I113" s="9" t="e">
        <f>IF($E113="Success",INDEX(Opti!ResultsTable, MATCH($B113,Opti!Labels_LookupString,0),MATCH(I$32,Opti!Labels_Headers,0)),NA())</f>
        <v>#N/A</v>
      </c>
      <c r="J113" s="10" t="e">
        <f>IF($E113="Success",INDEX(Opti!ResultsTable, MATCH($B113,Opti!Labels_LookupString,0),MATCH(J$32,Opti!Labels_Headers,0)),NA())</f>
        <v>#N/A</v>
      </c>
      <c r="K113" s="110" t="e">
        <f>IF($E113="Success",INDEX(Opti!ResultsTable, MATCH($B113,Opti!Labels_LookupString,0),MATCH(K$32,Opti!Labels_Headers,0)),NA())</f>
        <v>#N/A</v>
      </c>
      <c r="L113" s="111">
        <f>+L107-0.1</f>
        <v>0.9</v>
      </c>
    </row>
    <row r="114" spans="2:14" x14ac:dyDescent="0.25">
      <c r="B114" s="11" t="str">
        <f t="shared" si="8"/>
        <v>RORAC - Max UW and 30%, 0.8x RiskApp&gt;*&gt;&gt;GroupGroup</v>
      </c>
      <c r="C114" s="106" t="str">
        <f t="shared" si="9"/>
        <v>RORAC - Max UW and 30%, 0.8x RiskApp</v>
      </c>
      <c r="D114" s="106" t="s">
        <v>282</v>
      </c>
      <c r="E114" s="4" t="e">
        <f>INDEX(Opti!ResultsTable, MATCH($B114,Opti!Labels_LookupString,0),MATCH(E$32,Opti!Labels_Headers,0))</f>
        <v>#N/A</v>
      </c>
      <c r="F114" s="116" t="s">
        <v>196</v>
      </c>
      <c r="G114" s="117" t="s">
        <v>196</v>
      </c>
      <c r="H114" s="9" t="e">
        <f>IF($E114="Success",INDEX(Opti!ResultsTable, MATCH($B114,Opti!Labels_LookupString,0),MATCH(H$32,Opti!Labels_Headers,0)),NA())</f>
        <v>#N/A</v>
      </c>
      <c r="I114" s="9" t="e">
        <f>IF($E114="Success",INDEX(Opti!ResultsTable, MATCH($B114,Opti!Labels_LookupString,0),MATCH(I$32,Opti!Labels_Headers,0)),NA())</f>
        <v>#N/A</v>
      </c>
      <c r="J114" s="10" t="e">
        <f>IF($E114="Success",INDEX(Opti!ResultsTable, MATCH($B114,Opti!Labels_LookupString,0),MATCH(J$32,Opti!Labels_Headers,0)),NA())</f>
        <v>#N/A</v>
      </c>
      <c r="K114" s="110" t="e">
        <f>IF($E114="Success",INDEX(Opti!ResultsTable, MATCH($B114,Opti!Labels_LookupString,0),MATCH(K$32,Opti!Labels_Headers,0)),NA())</f>
        <v>#N/A</v>
      </c>
      <c r="L114" s="111">
        <f>+L113-0.1</f>
        <v>0.8</v>
      </c>
    </row>
    <row r="115" spans="2:14" x14ac:dyDescent="0.25">
      <c r="B115" s="11" t="str">
        <f t="shared" si="8"/>
        <v>RORAC - Max UW and 30%, 0.7x RiskApp&gt;*&gt;&gt;GroupGroup</v>
      </c>
      <c r="C115" s="106" t="str">
        <f t="shared" si="9"/>
        <v>RORAC - Max UW and 30%, 0.7x RiskApp</v>
      </c>
      <c r="D115" s="106" t="s">
        <v>282</v>
      </c>
      <c r="E115" s="4" t="e">
        <f>INDEX(Opti!ResultsTable, MATCH($B115,Opti!Labels_LookupString,0),MATCH(E$32,Opti!Labels_Headers,0))</f>
        <v>#N/A</v>
      </c>
      <c r="F115" s="116" t="s">
        <v>196</v>
      </c>
      <c r="G115" s="117" t="s">
        <v>196</v>
      </c>
      <c r="H115" s="9" t="e">
        <f>IF($E115="Success",INDEX(Opti!ResultsTable, MATCH($B115,Opti!Labels_LookupString,0),MATCH(H$32,Opti!Labels_Headers,0)),NA())</f>
        <v>#N/A</v>
      </c>
      <c r="I115" s="9" t="e">
        <f>IF($E115="Success",INDEX(Opti!ResultsTable, MATCH($B115,Opti!Labels_LookupString,0),MATCH(I$32,Opti!Labels_Headers,0)),NA())</f>
        <v>#N/A</v>
      </c>
      <c r="J115" s="10" t="e">
        <f>IF($E115="Success",INDEX(Opti!ResultsTable, MATCH($B115,Opti!Labels_LookupString,0),MATCH(J$32,Opti!Labels_Headers,0)),NA())</f>
        <v>#N/A</v>
      </c>
      <c r="K115" s="110" t="e">
        <f>IF($E115="Success",INDEX(Opti!ResultsTable, MATCH($B115,Opti!Labels_LookupString,0),MATCH(K$32,Opti!Labels_Headers,0)),NA())</f>
        <v>#N/A</v>
      </c>
      <c r="L115" s="111">
        <f>+L114-0.1</f>
        <v>0.70000000000000007</v>
      </c>
    </row>
    <row r="116" spans="2:14" x14ac:dyDescent="0.25">
      <c r="B116" s="11" t="str">
        <f t="shared" si="8"/>
        <v>RORAC - Max UW and 30%, 0.6x RiskApp&gt;*&gt;&gt;GroupGroup</v>
      </c>
      <c r="C116" s="106" t="str">
        <f t="shared" si="9"/>
        <v>RORAC - Max UW and 30%, 0.6x RiskApp</v>
      </c>
      <c r="D116" s="106" t="s">
        <v>282</v>
      </c>
      <c r="E116" s="4" t="e">
        <f>INDEX(Opti!ResultsTable, MATCH($B116,Opti!Labels_LookupString,0),MATCH(E$32,Opti!Labels_Headers,0))</f>
        <v>#N/A</v>
      </c>
      <c r="F116" s="116" t="s">
        <v>196</v>
      </c>
      <c r="G116" s="117" t="s">
        <v>196</v>
      </c>
      <c r="H116" s="9" t="e">
        <f>IF($E116="Success",INDEX(Opti!ResultsTable, MATCH($B116,Opti!Labels_LookupString,0),MATCH(H$32,Opti!Labels_Headers,0)),NA())</f>
        <v>#N/A</v>
      </c>
      <c r="I116" s="9" t="e">
        <f>IF($E116="Success",INDEX(Opti!ResultsTable, MATCH($B116,Opti!Labels_LookupString,0),MATCH(I$32,Opti!Labels_Headers,0)),NA())</f>
        <v>#N/A</v>
      </c>
      <c r="J116" s="10" t="e">
        <f>IF($E116="Success",INDEX(Opti!ResultsTable, MATCH($B116,Opti!Labels_LookupString,0),MATCH(J$32,Opti!Labels_Headers,0)),NA())</f>
        <v>#N/A</v>
      </c>
      <c r="K116" s="110" t="e">
        <f>IF($E116="Success",INDEX(Opti!ResultsTable, MATCH($B116,Opti!Labels_LookupString,0),MATCH(K$32,Opti!Labels_Headers,0)),NA())</f>
        <v>#N/A</v>
      </c>
      <c r="L116" s="111">
        <f>+L115-0.1</f>
        <v>0.60000000000000009</v>
      </c>
    </row>
    <row r="117" spans="2:14" x14ac:dyDescent="0.25">
      <c r="B117" s="11" t="str">
        <f t="shared" si="8"/>
        <v>RORAC - Max UW and 30%, 0.5x RiskApp&gt;*&gt;&gt;GroupGroup</v>
      </c>
      <c r="C117" s="106" t="str">
        <f t="shared" si="9"/>
        <v>RORAC - Max UW and 30%, 0.5x RiskApp</v>
      </c>
      <c r="D117" s="106" t="s">
        <v>282</v>
      </c>
      <c r="E117" s="4" t="e">
        <f>INDEX(Opti!ResultsTable, MATCH($B117,Opti!Labels_LookupString,0),MATCH(E$32,Opti!Labels_Headers,0))</f>
        <v>#N/A</v>
      </c>
      <c r="F117" s="116" t="s">
        <v>196</v>
      </c>
      <c r="G117" s="117" t="s">
        <v>196</v>
      </c>
      <c r="H117" s="9" t="e">
        <f>IF($E117="Success",INDEX(Opti!ResultsTable, MATCH($B117,Opti!Labels_LookupString,0),MATCH(H$32,Opti!Labels_Headers,0)),NA())</f>
        <v>#N/A</v>
      </c>
      <c r="I117" s="9" t="e">
        <f>IF($E117="Success",INDEX(Opti!ResultsTable, MATCH($B117,Opti!Labels_LookupString,0),MATCH(I$32,Opti!Labels_Headers,0)),NA())</f>
        <v>#N/A</v>
      </c>
      <c r="J117" s="10" t="e">
        <f>IF($E117="Success",INDEX(Opti!ResultsTable, MATCH($B117,Opti!Labels_LookupString,0),MATCH(J$32,Opti!Labels_Headers,0)),NA())</f>
        <v>#N/A</v>
      </c>
      <c r="K117" s="110" t="e">
        <f>IF($E117="Success",INDEX(Opti!ResultsTable, MATCH($B117,Opti!Labels_LookupString,0),MATCH(K$32,Opti!Labels_Headers,0)),NA())</f>
        <v>#N/A</v>
      </c>
      <c r="L117" s="111">
        <f>+L116-0.1</f>
        <v>0.50000000000000011</v>
      </c>
    </row>
    <row r="118" spans="2:14" x14ac:dyDescent="0.25">
      <c r="B118" s="11" t="str">
        <f t="shared" si="8"/>
        <v>RORAC - Max UW and 40%, 1.5x RiskApp&gt;*&gt;&gt;GroupGroup</v>
      </c>
      <c r="C118" s="106" t="str">
        <f t="shared" ref="C118:C138" si="11">"RORAC - Max UW and 40%, "&amp;L118&amp;"x RiskApp"</f>
        <v>RORAC - Max UW and 40%, 1.5x RiskApp</v>
      </c>
      <c r="D118" s="106" t="s">
        <v>282</v>
      </c>
      <c r="E118" s="4" t="e">
        <f>INDEX(Opti!ResultsTable, MATCH($B118,Opti!Labels_LookupString,0),MATCH(E$32,Opti!Labels_Headers,0))</f>
        <v>#N/A</v>
      </c>
      <c r="F118" s="116" t="s">
        <v>196</v>
      </c>
      <c r="G118" s="117" t="s">
        <v>196</v>
      </c>
      <c r="H118" s="9" t="e">
        <f>IF($E118="Success",INDEX(Opti!ResultsTable, MATCH($B118,Opti!Labels_LookupString,0),MATCH(H$32,Opti!Labels_Headers,0)),NA())</f>
        <v>#N/A</v>
      </c>
      <c r="I118" s="9" t="e">
        <f>IF($E118="Success",INDEX(Opti!ResultsTable, MATCH($B118,Opti!Labels_LookupString,0),MATCH(I$32,Opti!Labels_Headers,0)),NA())</f>
        <v>#N/A</v>
      </c>
      <c r="J118" s="10" t="e">
        <f>IF($E118="Success",INDEX(Opti!ResultsTable, MATCH($B118,Opti!Labels_LookupString,0),MATCH(J$32,Opti!Labels_Headers,0)),NA())</f>
        <v>#N/A</v>
      </c>
      <c r="K118" s="110" t="e">
        <f>IF($E118="Success",INDEX(Opti!ResultsTable, MATCH($B118,Opti!Labels_LookupString,0),MATCH(K$32,Opti!Labels_Headers,0)),NA())</f>
        <v>#N/A</v>
      </c>
      <c r="L118" s="111">
        <v>1.5</v>
      </c>
      <c r="N118" s="118"/>
    </row>
    <row r="119" spans="2:14" x14ac:dyDescent="0.25">
      <c r="B119" s="11" t="str">
        <f t="shared" si="8"/>
        <v>RORAC - Max UW and 40%, 1.4x RiskApp&gt;*&gt;&gt;GroupGroup</v>
      </c>
      <c r="C119" s="106" t="str">
        <f t="shared" si="11"/>
        <v>RORAC - Max UW and 40%, 1.4x RiskApp</v>
      </c>
      <c r="D119" s="106" t="s">
        <v>282</v>
      </c>
      <c r="E119" s="4" t="e">
        <f>INDEX(Opti!ResultsTable, MATCH($B119,Opti!Labels_LookupString,0),MATCH(E$32,Opti!Labels_Headers,0))</f>
        <v>#N/A</v>
      </c>
      <c r="F119" s="116" t="s">
        <v>196</v>
      </c>
      <c r="G119" s="117" t="s">
        <v>196</v>
      </c>
      <c r="H119" s="9" t="e">
        <f>IF($E119="Success",INDEX(Opti!ResultsTable, MATCH($B119,Opti!Labels_LookupString,0),MATCH(H$32,Opti!Labels_Headers,0)),NA())</f>
        <v>#N/A</v>
      </c>
      <c r="I119" s="9" t="e">
        <f>IF($E119="Success",INDEX(Opti!ResultsTable, MATCH($B119,Opti!Labels_LookupString,0),MATCH(I$32,Opti!Labels_Headers,0)),NA())</f>
        <v>#N/A</v>
      </c>
      <c r="J119" s="10" t="e">
        <f>IF($E119="Success",INDEX(Opti!ResultsTable, MATCH($B119,Opti!Labels_LookupString,0),MATCH(J$32,Opti!Labels_Headers,0)),NA())</f>
        <v>#N/A</v>
      </c>
      <c r="K119" s="110" t="e">
        <f>IF($E119="Success",INDEX(Opti!ResultsTable, MATCH($B119,Opti!Labels_LookupString,0),MATCH(K$32,Opti!Labels_Headers,0)),NA())</f>
        <v>#N/A</v>
      </c>
      <c r="L119" s="111">
        <f>+L118-0.1</f>
        <v>1.4</v>
      </c>
    </row>
    <row r="120" spans="2:14" x14ac:dyDescent="0.25">
      <c r="B120" s="11" t="str">
        <f t="shared" si="8"/>
        <v>RORAC - Max UW and 40%, 1.3x RiskApp&gt;*&gt;&gt;GroupGroup</v>
      </c>
      <c r="C120" s="106" t="str">
        <f t="shared" si="11"/>
        <v>RORAC - Max UW and 40%, 1.3x RiskApp</v>
      </c>
      <c r="D120" s="106" t="s">
        <v>282</v>
      </c>
      <c r="E120" s="4" t="e">
        <f>INDEX(Opti!ResultsTable, MATCH($B120,Opti!Labels_LookupString,0),MATCH(E$32,Opti!Labels_Headers,0))</f>
        <v>#N/A</v>
      </c>
      <c r="F120" s="116" t="s">
        <v>196</v>
      </c>
      <c r="G120" s="117" t="s">
        <v>196</v>
      </c>
      <c r="H120" s="9" t="e">
        <f>IF($E120="Success",INDEX(Opti!ResultsTable, MATCH($B120,Opti!Labels_LookupString,0),MATCH(H$32,Opti!Labels_Headers,0)),NA())</f>
        <v>#N/A</v>
      </c>
      <c r="I120" s="9" t="e">
        <f>IF($E120="Success",INDEX(Opti!ResultsTable, MATCH($B120,Opti!Labels_LookupString,0),MATCH(I$32,Opti!Labels_Headers,0)),NA())</f>
        <v>#N/A</v>
      </c>
      <c r="J120" s="10" t="e">
        <f>IF($E120="Success",INDEX(Opti!ResultsTable, MATCH($B120,Opti!Labels_LookupString,0),MATCH(J$32,Opti!Labels_Headers,0)),NA())</f>
        <v>#N/A</v>
      </c>
      <c r="K120" s="110" t="e">
        <f>IF($E120="Success",INDEX(Opti!ResultsTable, MATCH($B120,Opti!Labels_LookupString,0),MATCH(K$32,Opti!Labels_Headers,0)),NA())</f>
        <v>#N/A</v>
      </c>
      <c r="L120" s="111">
        <f>+L119-0.1</f>
        <v>1.2999999999999998</v>
      </c>
    </row>
    <row r="121" spans="2:14" x14ac:dyDescent="0.25">
      <c r="B121" s="11" t="str">
        <f t="shared" si="8"/>
        <v>RORAC - Max UW and 40%, 1.2x RiskApp&gt;*&gt;&gt;GroupGroup</v>
      </c>
      <c r="C121" s="106" t="str">
        <f t="shared" si="11"/>
        <v>RORAC - Max UW and 40%, 1.2x RiskApp</v>
      </c>
      <c r="D121" s="106" t="s">
        <v>282</v>
      </c>
      <c r="E121" s="4" t="e">
        <f>INDEX(Opti!ResultsTable, MATCH($B121,Opti!Labels_LookupString,0),MATCH(E$32,Opti!Labels_Headers,0))</f>
        <v>#N/A</v>
      </c>
      <c r="F121" s="116" t="s">
        <v>196</v>
      </c>
      <c r="G121" s="117" t="s">
        <v>196</v>
      </c>
      <c r="H121" s="9" t="e">
        <f>IF($E121="Success",INDEX(Opti!ResultsTable, MATCH($B121,Opti!Labels_LookupString,0),MATCH(H$32,Opti!Labels_Headers,0)),NA())</f>
        <v>#N/A</v>
      </c>
      <c r="I121" s="9" t="e">
        <f>IF($E121="Success",INDEX(Opti!ResultsTable, MATCH($B121,Opti!Labels_LookupString,0),MATCH(I$32,Opti!Labels_Headers,0)),NA())</f>
        <v>#N/A</v>
      </c>
      <c r="J121" s="10" t="e">
        <f>IF($E121="Success",INDEX(Opti!ResultsTable, MATCH($B121,Opti!Labels_LookupString,0),MATCH(J$32,Opti!Labels_Headers,0)),NA())</f>
        <v>#N/A</v>
      </c>
      <c r="K121" s="110" t="e">
        <f>IF($E121="Success",INDEX(Opti!ResultsTable, MATCH($B121,Opti!Labels_LookupString,0),MATCH(K$32,Opti!Labels_Headers,0)),NA())</f>
        <v>#N/A</v>
      </c>
      <c r="L121" s="111">
        <f>+L120-0.1</f>
        <v>1.1999999999999997</v>
      </c>
    </row>
    <row r="122" spans="2:14" x14ac:dyDescent="0.25">
      <c r="B122" s="11" t="str">
        <f t="shared" si="8"/>
        <v>RORAC - Max UW and 40%, 1.1x RiskApp&gt;*&gt;&gt;GroupGroup</v>
      </c>
      <c r="C122" s="106" t="str">
        <f t="shared" si="11"/>
        <v>RORAC - Max UW and 40%, 1.1x RiskApp</v>
      </c>
      <c r="D122" s="106" t="s">
        <v>282</v>
      </c>
      <c r="E122" s="4" t="e">
        <f>INDEX(Opti!ResultsTable, MATCH($B122,Opti!Labels_LookupString,0),MATCH(E$32,Opti!Labels_Headers,0))</f>
        <v>#N/A</v>
      </c>
      <c r="F122" s="116" t="s">
        <v>196</v>
      </c>
      <c r="G122" s="117" t="s">
        <v>196</v>
      </c>
      <c r="H122" s="9" t="e">
        <f>IF($E122="Success",INDEX(Opti!ResultsTable, MATCH($B122,Opti!Labels_LookupString,0),MATCH(H$32,Opti!Labels_Headers,0)),NA())</f>
        <v>#N/A</v>
      </c>
      <c r="I122" s="9" t="e">
        <f>IF($E122="Success",INDEX(Opti!ResultsTable, MATCH($B122,Opti!Labels_LookupString,0),MATCH(I$32,Opti!Labels_Headers,0)),NA())</f>
        <v>#N/A</v>
      </c>
      <c r="J122" s="10" t="e">
        <f>IF($E122="Success",INDEX(Opti!ResultsTable, MATCH($B122,Opti!Labels_LookupString,0),MATCH(J$32,Opti!Labels_Headers,0)),NA())</f>
        <v>#N/A</v>
      </c>
      <c r="K122" s="110" t="e">
        <f>IF($E122="Success",INDEX(Opti!ResultsTable, MATCH($B122,Opti!Labels_LookupString,0),MATCH(K$32,Opti!Labels_Headers,0)),NA())</f>
        <v>#N/A</v>
      </c>
      <c r="L122" s="111">
        <f>+L121-0.1</f>
        <v>1.0999999999999996</v>
      </c>
    </row>
    <row r="123" spans="2:14" x14ac:dyDescent="0.25">
      <c r="B123" s="102" t="str">
        <f t="shared" si="8"/>
        <v>RORAC - Max UW and 40%, 1.05x RiskApp&gt;*&gt;&gt;GroupGroup</v>
      </c>
      <c r="C123" s="106" t="str">
        <f t="shared" si="11"/>
        <v>RORAC - Max UW and 40%, 1.05x RiskApp</v>
      </c>
      <c r="D123" s="106" t="s">
        <v>282</v>
      </c>
      <c r="E123" s="4" t="e">
        <f>INDEX(Opti!ResultsTable, MATCH($B123,Opti!Labels_LookupString,0),MATCH(E$32,Opti!Labels_Headers,0))</f>
        <v>#N/A</v>
      </c>
      <c r="F123" s="116" t="s">
        <v>196</v>
      </c>
      <c r="G123" s="117" t="s">
        <v>196</v>
      </c>
      <c r="H123" s="9" t="e">
        <f>IF($E123="Success",INDEX(Opti!ResultsTable, MATCH($B123,Opti!Labels_LookupString,0),MATCH(H$32,Opti!Labels_Headers,0)),NA())</f>
        <v>#N/A</v>
      </c>
      <c r="I123" s="9" t="e">
        <f>IF($E123="Success",INDEX(Opti!ResultsTable, MATCH($B123,Opti!Labels_LookupString,0),MATCH(I$32,Opti!Labels_Headers,0)),NA())</f>
        <v>#N/A</v>
      </c>
      <c r="J123" s="10" t="e">
        <f>IF($E123="Success",INDEX(Opti!ResultsTable, MATCH($B123,Opti!Labels_LookupString,0),MATCH(J$32,Opti!Labels_Headers,0)),NA())</f>
        <v>#N/A</v>
      </c>
      <c r="K123" s="110" t="e">
        <f>IF($E123="Success",INDEX(Opti!ResultsTable, MATCH($B123,Opti!Labels_LookupString,0),MATCH(K$32,Opti!Labels_Headers,0)),NA())</f>
        <v>#N/A</v>
      </c>
      <c r="L123" s="111">
        <v>1.05</v>
      </c>
    </row>
    <row r="124" spans="2:14" x14ac:dyDescent="0.25">
      <c r="B124" s="102" t="str">
        <f t="shared" si="8"/>
        <v>RORAC - Max UW and 40%, 1.04x RiskApp&gt;*&gt;&gt;GroupGroup</v>
      </c>
      <c r="C124" s="106" t="str">
        <f t="shared" si="11"/>
        <v>RORAC - Max UW and 40%, 1.04x RiskApp</v>
      </c>
      <c r="D124" s="106" t="s">
        <v>282</v>
      </c>
      <c r="E124" s="4" t="e">
        <f>INDEX(Opti!ResultsTable, MATCH($B124,Opti!Labels_LookupString,0),MATCH(E$32,Opti!Labels_Headers,0))</f>
        <v>#N/A</v>
      </c>
      <c r="F124" s="116" t="s">
        <v>196</v>
      </c>
      <c r="G124" s="117" t="s">
        <v>196</v>
      </c>
      <c r="H124" s="9" t="e">
        <f>IF($E124="Success",INDEX(Opti!ResultsTable, MATCH($B124,Opti!Labels_LookupString,0),MATCH(H$32,Opti!Labels_Headers,0)),NA())</f>
        <v>#N/A</v>
      </c>
      <c r="I124" s="9" t="e">
        <f>IF($E124="Success",INDEX(Opti!ResultsTable, MATCH($B124,Opti!Labels_LookupString,0),MATCH(I$32,Opti!Labels_Headers,0)),NA())</f>
        <v>#N/A</v>
      </c>
      <c r="J124" s="10" t="e">
        <f>IF($E124="Success",INDEX(Opti!ResultsTable, MATCH($B124,Opti!Labels_LookupString,0),MATCH(J$32,Opti!Labels_Headers,0)),NA())</f>
        <v>#N/A</v>
      </c>
      <c r="K124" s="110" t="e">
        <f>IF($E124="Success",INDEX(Opti!ResultsTable, MATCH($B124,Opti!Labels_LookupString,0),MATCH(K$32,Opti!Labels_Headers,0)),NA())</f>
        <v>#N/A</v>
      </c>
      <c r="L124" s="111">
        <f t="shared" ref="L124:L133" si="12">L123-0.01</f>
        <v>1.04</v>
      </c>
    </row>
    <row r="125" spans="2:14" x14ac:dyDescent="0.25">
      <c r="B125" s="102" t="str">
        <f t="shared" si="8"/>
        <v>RORAC - Max UW and 40%, 1.03x RiskApp&gt;*&gt;&gt;GroupGroup</v>
      </c>
      <c r="C125" s="106" t="str">
        <f t="shared" si="11"/>
        <v>RORAC - Max UW and 40%, 1.03x RiskApp</v>
      </c>
      <c r="D125" s="106" t="s">
        <v>282</v>
      </c>
      <c r="E125" s="4" t="e">
        <f>INDEX(Opti!ResultsTable, MATCH($B125,Opti!Labels_LookupString,0),MATCH(E$32,Opti!Labels_Headers,0))</f>
        <v>#N/A</v>
      </c>
      <c r="F125" s="116" t="s">
        <v>196</v>
      </c>
      <c r="G125" s="117" t="s">
        <v>196</v>
      </c>
      <c r="H125" s="9" t="e">
        <f>IF($E125="Success",INDEX(Opti!ResultsTable, MATCH($B125,Opti!Labels_LookupString,0),MATCH(H$32,Opti!Labels_Headers,0)),NA())</f>
        <v>#N/A</v>
      </c>
      <c r="I125" s="9" t="e">
        <f>IF($E125="Success",INDEX(Opti!ResultsTable, MATCH($B125,Opti!Labels_LookupString,0),MATCH(I$32,Opti!Labels_Headers,0)),NA())</f>
        <v>#N/A</v>
      </c>
      <c r="J125" s="10" t="e">
        <f>IF($E125="Success",INDEX(Opti!ResultsTable, MATCH($B125,Opti!Labels_LookupString,0),MATCH(J$32,Opti!Labels_Headers,0)),NA())</f>
        <v>#N/A</v>
      </c>
      <c r="K125" s="110" t="e">
        <f>IF($E125="Success",INDEX(Opti!ResultsTable, MATCH($B125,Opti!Labels_LookupString,0),MATCH(K$32,Opti!Labels_Headers,0)),NA())</f>
        <v>#N/A</v>
      </c>
      <c r="L125" s="111">
        <f t="shared" si="12"/>
        <v>1.03</v>
      </c>
    </row>
    <row r="126" spans="2:14" x14ac:dyDescent="0.25">
      <c r="B126" s="102" t="str">
        <f t="shared" si="8"/>
        <v>RORAC - Max UW and 40%, 1.02x RiskApp&gt;*&gt;&gt;GroupGroup</v>
      </c>
      <c r="C126" s="106" t="str">
        <f t="shared" si="11"/>
        <v>RORAC - Max UW and 40%, 1.02x RiskApp</v>
      </c>
      <c r="D126" s="106" t="s">
        <v>282</v>
      </c>
      <c r="E126" s="4" t="e">
        <f>INDEX(Opti!ResultsTable, MATCH($B126,Opti!Labels_LookupString,0),MATCH(E$32,Opti!Labels_Headers,0))</f>
        <v>#N/A</v>
      </c>
      <c r="F126" s="116" t="s">
        <v>196</v>
      </c>
      <c r="G126" s="117" t="s">
        <v>196</v>
      </c>
      <c r="H126" s="9" t="e">
        <f>IF($E126="Success",INDEX(Opti!ResultsTable, MATCH($B126,Opti!Labels_LookupString,0),MATCH(H$32,Opti!Labels_Headers,0)),NA())</f>
        <v>#N/A</v>
      </c>
      <c r="I126" s="9" t="e">
        <f>IF($E126="Success",INDEX(Opti!ResultsTable, MATCH($B126,Opti!Labels_LookupString,0),MATCH(I$32,Opti!Labels_Headers,0)),NA())</f>
        <v>#N/A</v>
      </c>
      <c r="J126" s="10" t="e">
        <f>IF($E126="Success",INDEX(Opti!ResultsTable, MATCH($B126,Opti!Labels_LookupString,0),MATCH(J$32,Opti!Labels_Headers,0)),NA())</f>
        <v>#N/A</v>
      </c>
      <c r="K126" s="110" t="e">
        <f>IF($E126="Success",INDEX(Opti!ResultsTable, MATCH($B126,Opti!Labels_LookupString,0),MATCH(K$32,Opti!Labels_Headers,0)),NA())</f>
        <v>#N/A</v>
      </c>
      <c r="L126" s="111">
        <f t="shared" si="12"/>
        <v>1.02</v>
      </c>
    </row>
    <row r="127" spans="2:14" x14ac:dyDescent="0.25">
      <c r="B127" s="102" t="str">
        <f t="shared" si="8"/>
        <v>RORAC - Max UW and 40%, 1.01x RiskApp&gt;*&gt;&gt;GroupGroup</v>
      </c>
      <c r="C127" s="106" t="str">
        <f t="shared" si="11"/>
        <v>RORAC - Max UW and 40%, 1.01x RiskApp</v>
      </c>
      <c r="D127" s="106" t="s">
        <v>282</v>
      </c>
      <c r="E127" s="4" t="e">
        <f>INDEX(Opti!ResultsTable, MATCH($B127,Opti!Labels_LookupString,0),MATCH(E$32,Opti!Labels_Headers,0))</f>
        <v>#N/A</v>
      </c>
      <c r="F127" s="116" t="s">
        <v>196</v>
      </c>
      <c r="G127" s="117" t="s">
        <v>196</v>
      </c>
      <c r="H127" s="9" t="e">
        <f>IF($E127="Success",INDEX(Opti!ResultsTable, MATCH($B127,Opti!Labels_LookupString,0),MATCH(H$32,Opti!Labels_Headers,0)),NA())</f>
        <v>#N/A</v>
      </c>
      <c r="I127" s="9" t="e">
        <f>IF($E127="Success",INDEX(Opti!ResultsTable, MATCH($B127,Opti!Labels_LookupString,0),MATCH(I$32,Opti!Labels_Headers,0)),NA())</f>
        <v>#N/A</v>
      </c>
      <c r="J127" s="10" t="e">
        <f>IF($E127="Success",INDEX(Opti!ResultsTable, MATCH($B127,Opti!Labels_LookupString,0),MATCH(J$32,Opti!Labels_Headers,0)),NA())</f>
        <v>#N/A</v>
      </c>
      <c r="K127" s="110" t="e">
        <f>IF($E127="Success",INDEX(Opti!ResultsTable, MATCH($B127,Opti!Labels_LookupString,0),MATCH(K$32,Opti!Labels_Headers,0)),NA())</f>
        <v>#N/A</v>
      </c>
      <c r="L127" s="111">
        <f t="shared" si="12"/>
        <v>1.01</v>
      </c>
    </row>
    <row r="128" spans="2:14" x14ac:dyDescent="0.25">
      <c r="B128" s="102" t="str">
        <f t="shared" si="8"/>
        <v>RORAC - Max UW and 40%, 1x RiskApp&gt;*&gt;&gt;GroupGroup</v>
      </c>
      <c r="C128" s="106" t="str">
        <f t="shared" si="11"/>
        <v>RORAC - Max UW and 40%, 1x RiskApp</v>
      </c>
      <c r="D128" s="106" t="s">
        <v>282</v>
      </c>
      <c r="E128" s="4" t="e">
        <f>INDEX(Opti!ResultsTable, MATCH($B128,Opti!Labels_LookupString,0),MATCH(E$32,Opti!Labels_Headers,0))</f>
        <v>#N/A</v>
      </c>
      <c r="F128" s="116" t="s">
        <v>196</v>
      </c>
      <c r="G128" s="117" t="s">
        <v>196</v>
      </c>
      <c r="H128" s="9" t="e">
        <f>IF($E128="Success",INDEX(Opti!ResultsTable, MATCH($B128,Opti!Labels_LookupString,0),MATCH(H$32,Opti!Labels_Headers,0)),NA())</f>
        <v>#N/A</v>
      </c>
      <c r="I128" s="9" t="e">
        <f>IF($E128="Success",INDEX(Opti!ResultsTable, MATCH($B128,Opti!Labels_LookupString,0),MATCH(I$32,Opti!Labels_Headers,0)),NA())</f>
        <v>#N/A</v>
      </c>
      <c r="J128" s="10" t="e">
        <f>IF($E128="Success",INDEX(Opti!ResultsTable, MATCH($B128,Opti!Labels_LookupString,0),MATCH(J$32,Opti!Labels_Headers,0)),NA())</f>
        <v>#N/A</v>
      </c>
      <c r="K128" s="110" t="e">
        <f>IF($E128="Success",INDEX(Opti!ResultsTable, MATCH($B128,Opti!Labels_LookupString,0),MATCH(K$32,Opti!Labels_Headers,0)),NA())</f>
        <v>#N/A</v>
      </c>
      <c r="L128" s="111">
        <f t="shared" si="12"/>
        <v>1</v>
      </c>
    </row>
    <row r="129" spans="2:12" x14ac:dyDescent="0.25">
      <c r="B129" s="102" t="str">
        <f t="shared" ref="B129:B138" si="13">C129&amp;"&gt;"&amp;D129&amp;"&gt;&gt;"&amp;F129&amp;G129</f>
        <v>RORAC - Max UW and 40%, 0.99x RiskApp&gt;*&gt;&gt;GroupGroup</v>
      </c>
      <c r="C129" s="106" t="str">
        <f t="shared" si="11"/>
        <v>RORAC - Max UW and 40%, 0.99x RiskApp</v>
      </c>
      <c r="D129" s="106" t="s">
        <v>282</v>
      </c>
      <c r="E129" s="4" t="e">
        <f>INDEX(Opti!ResultsTable, MATCH($B129,Opti!Labels_LookupString,0),MATCH(E$32,Opti!Labels_Headers,0))</f>
        <v>#N/A</v>
      </c>
      <c r="F129" s="116" t="s">
        <v>196</v>
      </c>
      <c r="G129" s="117" t="s">
        <v>196</v>
      </c>
      <c r="H129" s="9" t="e">
        <f>IF($E129="Success",INDEX(Opti!ResultsTable, MATCH($B129,Opti!Labels_LookupString,0),MATCH(H$32,Opti!Labels_Headers,0)),NA())</f>
        <v>#N/A</v>
      </c>
      <c r="I129" s="9" t="e">
        <f>IF($E129="Success",INDEX(Opti!ResultsTable, MATCH($B129,Opti!Labels_LookupString,0),MATCH(I$32,Opti!Labels_Headers,0)),NA())</f>
        <v>#N/A</v>
      </c>
      <c r="J129" s="10" t="e">
        <f>IF($E129="Success",INDEX(Opti!ResultsTable, MATCH($B129,Opti!Labels_LookupString,0),MATCH(J$32,Opti!Labels_Headers,0)),NA())</f>
        <v>#N/A</v>
      </c>
      <c r="K129" s="110" t="e">
        <f>IF($E129="Success",INDEX(Opti!ResultsTable, MATCH($B129,Opti!Labels_LookupString,0),MATCH(K$32,Opti!Labels_Headers,0)),NA())</f>
        <v>#N/A</v>
      </c>
      <c r="L129" s="111">
        <f t="shared" si="12"/>
        <v>0.99</v>
      </c>
    </row>
    <row r="130" spans="2:12" x14ac:dyDescent="0.25">
      <c r="B130" s="102" t="str">
        <f t="shared" si="13"/>
        <v>RORAC - Max UW and 40%, 0.98x RiskApp&gt;*&gt;&gt;GroupGroup</v>
      </c>
      <c r="C130" s="106" t="str">
        <f t="shared" si="11"/>
        <v>RORAC - Max UW and 40%, 0.98x RiskApp</v>
      </c>
      <c r="D130" s="106" t="s">
        <v>282</v>
      </c>
      <c r="E130" s="4" t="e">
        <f>INDEX(Opti!ResultsTable, MATCH($B130,Opti!Labels_LookupString,0),MATCH(E$32,Opti!Labels_Headers,0))</f>
        <v>#N/A</v>
      </c>
      <c r="F130" s="116" t="s">
        <v>196</v>
      </c>
      <c r="G130" s="117" t="s">
        <v>196</v>
      </c>
      <c r="H130" s="9" t="e">
        <f>IF($E130="Success",INDEX(Opti!ResultsTable, MATCH($B130,Opti!Labels_LookupString,0),MATCH(H$32,Opti!Labels_Headers,0)),NA())</f>
        <v>#N/A</v>
      </c>
      <c r="I130" s="9" t="e">
        <f>IF($E130="Success",INDEX(Opti!ResultsTable, MATCH($B130,Opti!Labels_LookupString,0),MATCH(I$32,Opti!Labels_Headers,0)),NA())</f>
        <v>#N/A</v>
      </c>
      <c r="J130" s="10" t="e">
        <f>IF($E130="Success",INDEX(Opti!ResultsTable, MATCH($B130,Opti!Labels_LookupString,0),MATCH(J$32,Opti!Labels_Headers,0)),NA())</f>
        <v>#N/A</v>
      </c>
      <c r="K130" s="110" t="e">
        <f>IF($E130="Success",INDEX(Opti!ResultsTable, MATCH($B130,Opti!Labels_LookupString,0),MATCH(K$32,Opti!Labels_Headers,0)),NA())</f>
        <v>#N/A</v>
      </c>
      <c r="L130" s="111">
        <f t="shared" si="12"/>
        <v>0.98</v>
      </c>
    </row>
    <row r="131" spans="2:12" x14ac:dyDescent="0.25">
      <c r="B131" s="102" t="str">
        <f t="shared" si="13"/>
        <v>RORAC - Max UW and 40%, 0.97x RiskApp&gt;*&gt;&gt;GroupGroup</v>
      </c>
      <c r="C131" s="106" t="str">
        <f t="shared" si="11"/>
        <v>RORAC - Max UW and 40%, 0.97x RiskApp</v>
      </c>
      <c r="D131" s="106" t="s">
        <v>282</v>
      </c>
      <c r="E131" s="4" t="e">
        <f>INDEX(Opti!ResultsTable, MATCH($B131,Opti!Labels_LookupString,0),MATCH(E$32,Opti!Labels_Headers,0))</f>
        <v>#N/A</v>
      </c>
      <c r="F131" s="116" t="s">
        <v>196</v>
      </c>
      <c r="G131" s="117" t="s">
        <v>196</v>
      </c>
      <c r="H131" s="9" t="e">
        <f>IF($E131="Success",INDEX(Opti!ResultsTable, MATCH($B131,Opti!Labels_LookupString,0),MATCH(H$32,Opti!Labels_Headers,0)),NA())</f>
        <v>#N/A</v>
      </c>
      <c r="I131" s="9" t="e">
        <f>IF($E131="Success",INDEX(Opti!ResultsTable, MATCH($B131,Opti!Labels_LookupString,0),MATCH(I$32,Opti!Labels_Headers,0)),NA())</f>
        <v>#N/A</v>
      </c>
      <c r="J131" s="10" t="e">
        <f>IF($E131="Success",INDEX(Opti!ResultsTable, MATCH($B131,Opti!Labels_LookupString,0),MATCH(J$32,Opti!Labels_Headers,0)),NA())</f>
        <v>#N/A</v>
      </c>
      <c r="K131" s="110" t="e">
        <f>IF($E131="Success",INDEX(Opti!ResultsTable, MATCH($B131,Opti!Labels_LookupString,0),MATCH(K$32,Opti!Labels_Headers,0)),NA())</f>
        <v>#N/A</v>
      </c>
      <c r="L131" s="111">
        <f t="shared" si="12"/>
        <v>0.97</v>
      </c>
    </row>
    <row r="132" spans="2:12" x14ac:dyDescent="0.25">
      <c r="B132" s="102" t="str">
        <f t="shared" si="13"/>
        <v>RORAC - Max UW and 40%, 0.96x RiskApp&gt;*&gt;&gt;GroupGroup</v>
      </c>
      <c r="C132" s="106" t="str">
        <f t="shared" si="11"/>
        <v>RORAC - Max UW and 40%, 0.96x RiskApp</v>
      </c>
      <c r="D132" s="106" t="s">
        <v>282</v>
      </c>
      <c r="E132" s="4" t="e">
        <f>INDEX(Opti!ResultsTable, MATCH($B132,Opti!Labels_LookupString,0),MATCH(E$32,Opti!Labels_Headers,0))</f>
        <v>#N/A</v>
      </c>
      <c r="F132" s="116" t="s">
        <v>196</v>
      </c>
      <c r="G132" s="117" t="s">
        <v>196</v>
      </c>
      <c r="H132" s="9" t="e">
        <f>IF($E132="Success",INDEX(Opti!ResultsTable, MATCH($B132,Opti!Labels_LookupString,0),MATCH(H$32,Opti!Labels_Headers,0)),NA())</f>
        <v>#N/A</v>
      </c>
      <c r="I132" s="9" t="e">
        <f>IF($E132="Success",INDEX(Opti!ResultsTable, MATCH($B132,Opti!Labels_LookupString,0),MATCH(I$32,Opti!Labels_Headers,0)),NA())</f>
        <v>#N/A</v>
      </c>
      <c r="J132" s="10" t="e">
        <f>IF($E132="Success",INDEX(Opti!ResultsTable, MATCH($B132,Opti!Labels_LookupString,0),MATCH(J$32,Opti!Labels_Headers,0)),NA())</f>
        <v>#N/A</v>
      </c>
      <c r="K132" s="110" t="e">
        <f>IF($E132="Success",INDEX(Opti!ResultsTable, MATCH($B132,Opti!Labels_LookupString,0),MATCH(K$32,Opti!Labels_Headers,0)),NA())</f>
        <v>#N/A</v>
      </c>
      <c r="L132" s="111">
        <f t="shared" si="12"/>
        <v>0.96</v>
      </c>
    </row>
    <row r="133" spans="2:12" x14ac:dyDescent="0.25">
      <c r="B133" s="102" t="str">
        <f t="shared" si="13"/>
        <v>RORAC - Max UW and 40%, 0.95x RiskApp&gt;*&gt;&gt;GroupGroup</v>
      </c>
      <c r="C133" s="106" t="str">
        <f t="shared" si="11"/>
        <v>RORAC - Max UW and 40%, 0.95x RiskApp</v>
      </c>
      <c r="D133" s="106" t="s">
        <v>282</v>
      </c>
      <c r="E133" s="4" t="e">
        <f>INDEX(Opti!ResultsTable, MATCH($B133,Opti!Labels_LookupString,0),MATCH(E$32,Opti!Labels_Headers,0))</f>
        <v>#N/A</v>
      </c>
      <c r="F133" s="116" t="s">
        <v>196</v>
      </c>
      <c r="G133" s="117" t="s">
        <v>196</v>
      </c>
      <c r="H133" s="9" t="e">
        <f>IF($E133="Success",INDEX(Opti!ResultsTable, MATCH($B133,Opti!Labels_LookupString,0),MATCH(H$32,Opti!Labels_Headers,0)),NA())</f>
        <v>#N/A</v>
      </c>
      <c r="I133" s="9" t="e">
        <f>IF($E133="Success",INDEX(Opti!ResultsTable, MATCH($B133,Opti!Labels_LookupString,0),MATCH(I$32,Opti!Labels_Headers,0)),NA())</f>
        <v>#N/A</v>
      </c>
      <c r="J133" s="10" t="e">
        <f>IF($E133="Success",INDEX(Opti!ResultsTable, MATCH($B133,Opti!Labels_LookupString,0),MATCH(J$32,Opti!Labels_Headers,0)),NA())</f>
        <v>#N/A</v>
      </c>
      <c r="K133" s="110" t="e">
        <f>IF($E133="Success",INDEX(Opti!ResultsTable, MATCH($B133,Opti!Labels_LookupString,0),MATCH(K$32,Opti!Labels_Headers,0)),NA())</f>
        <v>#N/A</v>
      </c>
      <c r="L133" s="111">
        <f t="shared" si="12"/>
        <v>0.95</v>
      </c>
    </row>
    <row r="134" spans="2:12" x14ac:dyDescent="0.25">
      <c r="B134" s="11" t="str">
        <f t="shared" si="13"/>
        <v>RORAC - Max UW and 40%, 0.9x RiskApp&gt;*&gt;&gt;GroupGroup</v>
      </c>
      <c r="C134" s="106" t="str">
        <f t="shared" si="11"/>
        <v>RORAC - Max UW and 40%, 0.9x RiskApp</v>
      </c>
      <c r="D134" s="106" t="s">
        <v>282</v>
      </c>
      <c r="E134" s="4" t="e">
        <f>INDEX(Opti!ResultsTable, MATCH($B134,Opti!Labels_LookupString,0),MATCH(E$32,Opti!Labels_Headers,0))</f>
        <v>#N/A</v>
      </c>
      <c r="F134" s="116" t="s">
        <v>196</v>
      </c>
      <c r="G134" s="117" t="s">
        <v>196</v>
      </c>
      <c r="H134" s="9" t="e">
        <f>IF($E134="Success",INDEX(Opti!ResultsTable, MATCH($B134,Opti!Labels_LookupString,0),MATCH(H$32,Opti!Labels_Headers,0)),NA())</f>
        <v>#N/A</v>
      </c>
      <c r="I134" s="9" t="e">
        <f>IF($E134="Success",INDEX(Opti!ResultsTable, MATCH($B134,Opti!Labels_LookupString,0),MATCH(I$32,Opti!Labels_Headers,0)),NA())</f>
        <v>#N/A</v>
      </c>
      <c r="J134" s="10" t="e">
        <f>IF($E134="Success",INDEX(Opti!ResultsTable, MATCH($B134,Opti!Labels_LookupString,0),MATCH(J$32,Opti!Labels_Headers,0)),NA())</f>
        <v>#N/A</v>
      </c>
      <c r="K134" s="110" t="e">
        <f>IF($E134="Success",INDEX(Opti!ResultsTable, MATCH($B134,Opti!Labels_LookupString,0),MATCH(K$32,Opti!Labels_Headers,0)),NA())</f>
        <v>#N/A</v>
      </c>
      <c r="L134" s="111">
        <f>+L128-0.1</f>
        <v>0.9</v>
      </c>
    </row>
    <row r="135" spans="2:12" x14ac:dyDescent="0.25">
      <c r="B135" s="11" t="str">
        <f t="shared" si="13"/>
        <v>RORAC - Max UW and 40%, 0.8x RiskApp&gt;*&gt;&gt;GroupGroup</v>
      </c>
      <c r="C135" s="106" t="str">
        <f t="shared" si="11"/>
        <v>RORAC - Max UW and 40%, 0.8x RiskApp</v>
      </c>
      <c r="D135" s="106" t="s">
        <v>282</v>
      </c>
      <c r="E135" s="4" t="e">
        <f>INDEX(Opti!ResultsTable, MATCH($B135,Opti!Labels_LookupString,0),MATCH(E$32,Opti!Labels_Headers,0))</f>
        <v>#N/A</v>
      </c>
      <c r="F135" s="116" t="s">
        <v>196</v>
      </c>
      <c r="G135" s="117" t="s">
        <v>196</v>
      </c>
      <c r="H135" s="9" t="e">
        <f>IF($E135="Success",INDEX(Opti!ResultsTable, MATCH($B135,Opti!Labels_LookupString,0),MATCH(H$32,Opti!Labels_Headers,0)),NA())</f>
        <v>#N/A</v>
      </c>
      <c r="I135" s="9" t="e">
        <f>IF($E135="Success",INDEX(Opti!ResultsTable, MATCH($B135,Opti!Labels_LookupString,0),MATCH(I$32,Opti!Labels_Headers,0)),NA())</f>
        <v>#N/A</v>
      </c>
      <c r="J135" s="10" t="e">
        <f>IF($E135="Success",INDEX(Opti!ResultsTable, MATCH($B135,Opti!Labels_LookupString,0),MATCH(J$32,Opti!Labels_Headers,0)),NA())</f>
        <v>#N/A</v>
      </c>
      <c r="K135" s="110" t="e">
        <f>IF($E135="Success",INDEX(Opti!ResultsTable, MATCH($B135,Opti!Labels_LookupString,0),MATCH(K$32,Opti!Labels_Headers,0)),NA())</f>
        <v>#N/A</v>
      </c>
      <c r="L135" s="111">
        <f>+L134-0.1</f>
        <v>0.8</v>
      </c>
    </row>
    <row r="136" spans="2:12" x14ac:dyDescent="0.25">
      <c r="B136" s="11" t="str">
        <f t="shared" si="13"/>
        <v>RORAC - Max UW and 40%, 0.7x RiskApp&gt;*&gt;&gt;GroupGroup</v>
      </c>
      <c r="C136" s="106" t="str">
        <f t="shared" si="11"/>
        <v>RORAC - Max UW and 40%, 0.7x RiskApp</v>
      </c>
      <c r="D136" s="106" t="s">
        <v>282</v>
      </c>
      <c r="E136" s="4" t="e">
        <f>INDEX(Opti!ResultsTable, MATCH($B136,Opti!Labels_LookupString,0),MATCH(E$32,Opti!Labels_Headers,0))</f>
        <v>#N/A</v>
      </c>
      <c r="F136" s="116" t="s">
        <v>196</v>
      </c>
      <c r="G136" s="117" t="s">
        <v>196</v>
      </c>
      <c r="H136" s="9" t="e">
        <f>IF($E136="Success",INDEX(Opti!ResultsTable, MATCH($B136,Opti!Labels_LookupString,0),MATCH(H$32,Opti!Labels_Headers,0)),NA())</f>
        <v>#N/A</v>
      </c>
      <c r="I136" s="9" t="e">
        <f>IF($E136="Success",INDEX(Opti!ResultsTable, MATCH($B136,Opti!Labels_LookupString,0),MATCH(I$32,Opti!Labels_Headers,0)),NA())</f>
        <v>#N/A</v>
      </c>
      <c r="J136" s="10" t="e">
        <f>IF($E136="Success",INDEX(Opti!ResultsTable, MATCH($B136,Opti!Labels_LookupString,0),MATCH(J$32,Opti!Labels_Headers,0)),NA())</f>
        <v>#N/A</v>
      </c>
      <c r="K136" s="110" t="e">
        <f>IF($E136="Success",INDEX(Opti!ResultsTable, MATCH($B136,Opti!Labels_LookupString,0),MATCH(K$32,Opti!Labels_Headers,0)),NA())</f>
        <v>#N/A</v>
      </c>
      <c r="L136" s="111">
        <f>+L135-0.1</f>
        <v>0.70000000000000007</v>
      </c>
    </row>
    <row r="137" spans="2:12" x14ac:dyDescent="0.25">
      <c r="B137" s="11" t="str">
        <f t="shared" si="13"/>
        <v>RORAC - Max UW and 40%, 0.6x RiskApp&gt;*&gt;&gt;GroupGroup</v>
      </c>
      <c r="C137" s="106" t="str">
        <f t="shared" si="11"/>
        <v>RORAC - Max UW and 40%, 0.6x RiskApp</v>
      </c>
      <c r="D137" s="106" t="s">
        <v>282</v>
      </c>
      <c r="E137" s="4" t="e">
        <f>INDEX(Opti!ResultsTable, MATCH($B137,Opti!Labels_LookupString,0),MATCH(E$32,Opti!Labels_Headers,0))</f>
        <v>#N/A</v>
      </c>
      <c r="F137" s="116" t="s">
        <v>196</v>
      </c>
      <c r="G137" s="117" t="s">
        <v>196</v>
      </c>
      <c r="H137" s="9" t="e">
        <f>IF($E137="Success",INDEX(Opti!ResultsTable, MATCH($B137,Opti!Labels_LookupString,0),MATCH(H$32,Opti!Labels_Headers,0)),NA())</f>
        <v>#N/A</v>
      </c>
      <c r="I137" s="9" t="e">
        <f>IF($E137="Success",INDEX(Opti!ResultsTable, MATCH($B137,Opti!Labels_LookupString,0),MATCH(I$32,Opti!Labels_Headers,0)),NA())</f>
        <v>#N/A</v>
      </c>
      <c r="J137" s="10" t="e">
        <f>IF($E137="Success",INDEX(Opti!ResultsTable, MATCH($B137,Opti!Labels_LookupString,0),MATCH(J$32,Opti!Labels_Headers,0)),NA())</f>
        <v>#N/A</v>
      </c>
      <c r="K137" s="110" t="e">
        <f>IF($E137="Success",INDEX(Opti!ResultsTable, MATCH($B137,Opti!Labels_LookupString,0),MATCH(K$32,Opti!Labels_Headers,0)),NA())</f>
        <v>#N/A</v>
      </c>
      <c r="L137" s="111">
        <f>+L136-0.1</f>
        <v>0.60000000000000009</v>
      </c>
    </row>
    <row r="138" spans="2:12" x14ac:dyDescent="0.25">
      <c r="B138" s="11" t="str">
        <f t="shared" si="13"/>
        <v>RORAC - Max UW and 40%, 0.5x RiskApp&gt;*&gt;&gt;GroupGroup</v>
      </c>
      <c r="C138" s="106" t="str">
        <f t="shared" si="11"/>
        <v>RORAC - Max UW and 40%, 0.5x RiskApp</v>
      </c>
      <c r="D138" s="106" t="s">
        <v>282</v>
      </c>
      <c r="E138" s="4" t="e">
        <f>INDEX(Opti!ResultsTable, MATCH($B138,Opti!Labels_LookupString,0),MATCH(E$32,Opti!Labels_Headers,0))</f>
        <v>#N/A</v>
      </c>
      <c r="F138" s="116" t="s">
        <v>196</v>
      </c>
      <c r="G138" s="117" t="s">
        <v>196</v>
      </c>
      <c r="H138" s="9" t="e">
        <f>IF($E138="Success",INDEX(Opti!ResultsTable, MATCH($B138,Opti!Labels_LookupString,0),MATCH(H$32,Opti!Labels_Headers,0)),NA())</f>
        <v>#N/A</v>
      </c>
      <c r="I138" s="9" t="e">
        <f>IF($E138="Success",INDEX(Opti!ResultsTable, MATCH($B138,Opti!Labels_LookupString,0),MATCH(I$32,Opti!Labels_Headers,0)),NA())</f>
        <v>#N/A</v>
      </c>
      <c r="J138" s="10" t="e">
        <f>IF($E138="Success",INDEX(Opti!ResultsTable, MATCH($B138,Opti!Labels_LookupString,0),MATCH(J$32,Opti!Labels_Headers,0)),NA())</f>
        <v>#N/A</v>
      </c>
      <c r="K138" s="110" t="e">
        <f>IF($E138="Success",INDEX(Opti!ResultsTable, MATCH($B138,Opti!Labels_LookupString,0),MATCH(K$32,Opti!Labels_Headers,0)),NA())</f>
        <v>#N/A</v>
      </c>
      <c r="L138" s="111">
        <f>+L137-0.1</f>
        <v>0.50000000000000011</v>
      </c>
    </row>
  </sheetData>
  <dataValidations count="1">
    <dataValidation type="list" allowBlank="1" showInputMessage="1" showErrorMessage="1" sqref="C33:C138" xr:uid="{00000000-0002-0000-0A00-000000000000}">
      <formula1>Lookups_RunLabel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1:N139"/>
  <sheetViews>
    <sheetView showGridLines="0" zoomScale="70" zoomScaleNormal="70" workbookViewId="0">
      <selection activeCell="C34" sqref="C34"/>
    </sheetView>
  </sheetViews>
  <sheetFormatPr defaultColWidth="9.140625" defaultRowHeight="15" x14ac:dyDescent="0.25"/>
  <cols>
    <col min="2" max="2" width="17.42578125" bestFit="1" customWidth="1"/>
    <col min="3" max="3" width="35.7109375" bestFit="1" customWidth="1"/>
    <col min="4" max="4" width="12.5703125" customWidth="1"/>
    <col min="5" max="5" width="13.140625" customWidth="1"/>
    <col min="6" max="6" width="15" bestFit="1" customWidth="1"/>
    <col min="7" max="7" width="22.7109375" customWidth="1"/>
    <col min="8" max="8" width="14.7109375" bestFit="1" customWidth="1"/>
    <col min="9" max="9" width="13.28515625" bestFit="1" customWidth="1"/>
    <col min="10" max="10" width="15.28515625" bestFit="1" customWidth="1"/>
    <col min="11" max="11" width="17.5703125" bestFit="1" customWidth="1"/>
    <col min="14" max="14" width="12" bestFit="1" customWidth="1"/>
  </cols>
  <sheetData>
    <row r="31" spans="9:10" ht="30" x14ac:dyDescent="0.25">
      <c r="I31" s="5" t="s">
        <v>348</v>
      </c>
      <c r="J31" s="132">
        <v>211243677.86847073</v>
      </c>
    </row>
    <row r="33" spans="2:12" ht="30.75" thickBot="1" x14ac:dyDescent="0.3">
      <c r="B33" s="139" t="s">
        <v>195</v>
      </c>
      <c r="C33" s="139" t="s">
        <v>194</v>
      </c>
      <c r="D33" s="139" t="s">
        <v>27</v>
      </c>
      <c r="E33" s="139" t="s">
        <v>290</v>
      </c>
      <c r="F33" s="139" t="s">
        <v>170</v>
      </c>
      <c r="G33" s="139" t="s">
        <v>171</v>
      </c>
      <c r="H33" s="139" t="s">
        <v>32</v>
      </c>
      <c r="I33" s="139" t="s">
        <v>28</v>
      </c>
      <c r="J33" s="139" t="s">
        <v>4</v>
      </c>
      <c r="K33" s="139" t="s">
        <v>185</v>
      </c>
    </row>
    <row r="34" spans="2:12" ht="15.75" thickBot="1" x14ac:dyDescent="0.3">
      <c r="B34" s="146" t="str">
        <f t="shared" ref="B34:B65" si="0">C34&amp;"&gt;"&amp;D34&amp;"&gt;&gt;"&amp;F34&amp;G34</f>
        <v>RORAC - Max UW and 20%, 1x RiskApp&gt;*&gt;&gt;GroupGroup</v>
      </c>
      <c r="C34" s="147" t="s">
        <v>379</v>
      </c>
      <c r="D34" s="147" t="s">
        <v>282</v>
      </c>
      <c r="E34" s="148" t="e">
        <f>INDEX(Opti!ResultsTable, MATCH($B34,Opti!Labels_LookupString,0),MATCH(E$33,Opti!Labels_Headers,0))</f>
        <v>#N/A</v>
      </c>
      <c r="F34" s="149" t="s">
        <v>196</v>
      </c>
      <c r="G34" s="150" t="s">
        <v>196</v>
      </c>
      <c r="H34" s="151" t="e">
        <f>INDEX(Base!ResultsTable, MATCH($B34,Base!Labels_LookupString,0),MATCH(H$33,Base!Labels_Headers,0))</f>
        <v>#N/A</v>
      </c>
      <c r="I34" s="151" t="e">
        <f>INDEX(Base!ResultsTable, MATCH($B34,Base!Labels_LookupString,0),MATCH(I$33,Base!Labels_Headers,0))</f>
        <v>#N/A</v>
      </c>
      <c r="J34" s="155" t="e">
        <f>INDEX(Base!ResultsTable, MATCH($B34,Base!Labels_LookupString,0),MATCH(J$33,Base!Labels_Headers,0))+J31</f>
        <v>#N/A</v>
      </c>
      <c r="K34" s="152" t="e">
        <f>J34/INDEX(Base!ResultsTable, MATCH($B34,Base!Labels_LookupString,0),MATCH("SP Group - Diversified Capital",Base!Labels_Headers,0))</f>
        <v>#N/A</v>
      </c>
      <c r="L34" s="111" t="s">
        <v>373</v>
      </c>
    </row>
    <row r="35" spans="2:12" x14ac:dyDescent="0.25">
      <c r="B35" s="140" t="str">
        <f t="shared" si="0"/>
        <v>RORAC - No Constraints, 1.5x RiskApp&gt;*&gt;&gt;GroupGroup</v>
      </c>
      <c r="C35" s="141" t="str">
        <f t="shared" ref="C35:C55" si="1">"RORAC - No Constraints, "&amp;L35&amp;"x RiskApp"</f>
        <v>RORAC - No Constraints, 1.5x RiskApp</v>
      </c>
      <c r="D35" s="141" t="s">
        <v>282</v>
      </c>
      <c r="E35" s="142" t="e">
        <f>INDEX(Opti!ResultsTable, MATCH($B35,Opti!Labels_LookupString,0),MATCH(E$33,Opti!Labels_Headers,0))</f>
        <v>#N/A</v>
      </c>
      <c r="F35" s="143" t="s">
        <v>196</v>
      </c>
      <c r="G35" s="144" t="s">
        <v>196</v>
      </c>
      <c r="H35" s="145" t="e">
        <f>IF($E35="Success",INDEX(Opti!ResultsTable, MATCH($B35,Opti!Labels_LookupString,0),MATCH(H$33,Opti!Labels_Headers,0)),NA())</f>
        <v>#N/A</v>
      </c>
      <c r="I35" s="145" t="e">
        <f>IF($E35="Success",INDEX(Opti!ResultsTable, MATCH($B35,Opti!Labels_LookupString,0),MATCH(I$33,Opti!Labels_Headers,0)),NA())</f>
        <v>#N/A</v>
      </c>
      <c r="J35" s="153" t="e">
        <f>IF($E35="Success",INDEX(Opti!ResultsTable, MATCH($B35,Opti!Labels_LookupString,0),MATCH(J$33,Opti!Labels_Headers,0))+$J$31,NA())</f>
        <v>#N/A</v>
      </c>
      <c r="K35" s="154" t="e">
        <f>IF($E35="Success",J35/INDEX(Opti!ResultsTable,MATCH($B35,Opti!Labels_LookupString,0),MATCH("SP Group - Diversified Capital",Opti!Labels_Headers,0)),NA())</f>
        <v>#N/A</v>
      </c>
      <c r="L35" s="111">
        <v>1.5</v>
      </c>
    </row>
    <row r="36" spans="2:12" x14ac:dyDescent="0.25">
      <c r="B36" s="102" t="str">
        <f t="shared" si="0"/>
        <v>RORAC - No Constraints, 1.4x RiskApp&gt;*&gt;&gt;GroupGroup</v>
      </c>
      <c r="C36" s="106" t="str">
        <f t="shared" si="1"/>
        <v>RORAC - No Constraints, 1.4x RiskApp</v>
      </c>
      <c r="D36" s="106" t="s">
        <v>282</v>
      </c>
      <c r="E36" s="4" t="e">
        <f>INDEX(Opti!ResultsTable, MATCH($B36,Opti!Labels_LookupString,0),MATCH(E$33,Opti!Labels_Headers,0))</f>
        <v>#N/A</v>
      </c>
      <c r="F36" s="116" t="s">
        <v>196</v>
      </c>
      <c r="G36" s="117" t="s">
        <v>196</v>
      </c>
      <c r="H36" s="9" t="e">
        <f>IF($E36="Success",INDEX(Opti!ResultsTable, MATCH($B36,Opti!Labels_LookupString,0),MATCH(H$33,Opti!Labels_Headers,0)),NA())</f>
        <v>#N/A</v>
      </c>
      <c r="I36" s="9" t="e">
        <f>IF($E36="Success",INDEX(Opti!ResultsTable, MATCH($B36,Opti!Labels_LookupString,0),MATCH(I$33,Opti!Labels_Headers,0)),NA())</f>
        <v>#N/A</v>
      </c>
      <c r="J36" s="10" t="e">
        <f>IF($E36="Success",INDEX(Opti!ResultsTable, MATCH($B36,Opti!Labels_LookupString,0),MATCH(J$33,Opti!Labels_Headers,0))+$J$31,NA())</f>
        <v>#N/A</v>
      </c>
      <c r="K36" s="110" t="e">
        <f>IF($E36="Success",J36/INDEX(Opti!ResultsTable,MATCH($B36,Opti!Labels_LookupString,0),MATCH("SP Group - Diversified Capital",Opti!Labels_Headers,0)),NA())</f>
        <v>#N/A</v>
      </c>
      <c r="L36" s="111">
        <f>+L35-0.1</f>
        <v>1.4</v>
      </c>
    </row>
    <row r="37" spans="2:12" x14ac:dyDescent="0.25">
      <c r="B37" s="102" t="str">
        <f t="shared" si="0"/>
        <v>RORAC - No Constraints, 1.3x RiskApp&gt;*&gt;&gt;GroupGroup</v>
      </c>
      <c r="C37" s="106" t="str">
        <f t="shared" si="1"/>
        <v>RORAC - No Constraints, 1.3x RiskApp</v>
      </c>
      <c r="D37" s="106" t="s">
        <v>282</v>
      </c>
      <c r="E37" s="4" t="e">
        <f>INDEX(Opti!ResultsTable, MATCH($B37,Opti!Labels_LookupString,0),MATCH(E$33,Opti!Labels_Headers,0))</f>
        <v>#N/A</v>
      </c>
      <c r="F37" s="116" t="s">
        <v>196</v>
      </c>
      <c r="G37" s="117" t="s">
        <v>196</v>
      </c>
      <c r="H37" s="9" t="e">
        <f>IF($E37="Success",INDEX(Opti!ResultsTable, MATCH($B37,Opti!Labels_LookupString,0),MATCH(H$33,Opti!Labels_Headers,0)),NA())</f>
        <v>#N/A</v>
      </c>
      <c r="I37" s="9" t="e">
        <f>IF($E37="Success",INDEX(Opti!ResultsTable, MATCH($B37,Opti!Labels_LookupString,0),MATCH(I$33,Opti!Labels_Headers,0)),NA())</f>
        <v>#N/A</v>
      </c>
      <c r="J37" s="10" t="e">
        <f>IF($E37="Success",INDEX(Opti!ResultsTable, MATCH($B37,Opti!Labels_LookupString,0),MATCH(J$33,Opti!Labels_Headers,0))+$J$31,NA())</f>
        <v>#N/A</v>
      </c>
      <c r="K37" s="110" t="e">
        <f>IF($E37="Success",J37/INDEX(Opti!ResultsTable,MATCH($B37,Opti!Labels_LookupString,0),MATCH("SP Group - Diversified Capital",Opti!Labels_Headers,0)),NA())</f>
        <v>#N/A</v>
      </c>
      <c r="L37" s="111">
        <f>+L36-0.1</f>
        <v>1.2999999999999998</v>
      </c>
    </row>
    <row r="38" spans="2:12" x14ac:dyDescent="0.25">
      <c r="B38" s="102" t="str">
        <f t="shared" si="0"/>
        <v>RORAC - No Constraints, 1.2x RiskApp&gt;*&gt;&gt;GroupGroup</v>
      </c>
      <c r="C38" s="106" t="str">
        <f t="shared" si="1"/>
        <v>RORAC - No Constraints, 1.2x RiskApp</v>
      </c>
      <c r="D38" s="106" t="s">
        <v>282</v>
      </c>
      <c r="E38" s="4" t="e">
        <f>INDEX(Opti!ResultsTable, MATCH($B38,Opti!Labels_LookupString,0),MATCH(E$33,Opti!Labels_Headers,0))</f>
        <v>#N/A</v>
      </c>
      <c r="F38" s="116" t="s">
        <v>196</v>
      </c>
      <c r="G38" s="117" t="s">
        <v>196</v>
      </c>
      <c r="H38" s="9" t="e">
        <f>IF($E38="Success",INDEX(Opti!ResultsTable, MATCH($B38,Opti!Labels_LookupString,0),MATCH(H$33,Opti!Labels_Headers,0)),NA())</f>
        <v>#N/A</v>
      </c>
      <c r="I38" s="9" t="e">
        <f>IF($E38="Success",INDEX(Opti!ResultsTable, MATCH($B38,Opti!Labels_LookupString,0),MATCH(I$33,Opti!Labels_Headers,0)),NA())</f>
        <v>#N/A</v>
      </c>
      <c r="J38" s="10" t="e">
        <f>IF($E38="Success",INDEX(Opti!ResultsTable, MATCH($B38,Opti!Labels_LookupString,0),MATCH(J$33,Opti!Labels_Headers,0))+$J$31,NA())</f>
        <v>#N/A</v>
      </c>
      <c r="K38" s="110" t="e">
        <f>IF($E38="Success",J38/INDEX(Opti!ResultsTable,MATCH($B38,Opti!Labels_LookupString,0),MATCH("SP Group - Diversified Capital",Opti!Labels_Headers,0)),NA())</f>
        <v>#N/A</v>
      </c>
      <c r="L38" s="111">
        <f>+L37-0.1</f>
        <v>1.1999999999999997</v>
      </c>
    </row>
    <row r="39" spans="2:12" x14ac:dyDescent="0.25">
      <c r="B39" s="102" t="str">
        <f t="shared" si="0"/>
        <v>RORAC - No Constraints, 1.1x RiskApp&gt;*&gt;&gt;GroupGroup</v>
      </c>
      <c r="C39" s="106" t="str">
        <f t="shared" si="1"/>
        <v>RORAC - No Constraints, 1.1x RiskApp</v>
      </c>
      <c r="D39" s="106" t="s">
        <v>282</v>
      </c>
      <c r="E39" s="4" t="e">
        <f>INDEX(Opti!ResultsTable, MATCH($B39,Opti!Labels_LookupString,0),MATCH(E$33,Opti!Labels_Headers,0))</f>
        <v>#N/A</v>
      </c>
      <c r="F39" s="116" t="s">
        <v>196</v>
      </c>
      <c r="G39" s="117" t="s">
        <v>196</v>
      </c>
      <c r="H39" s="9" t="e">
        <f>IF($E39="Success",INDEX(Opti!ResultsTable, MATCH($B39,Opti!Labels_LookupString,0),MATCH(H$33,Opti!Labels_Headers,0)),NA())</f>
        <v>#N/A</v>
      </c>
      <c r="I39" s="9" t="e">
        <f>IF($E39="Success",INDEX(Opti!ResultsTable, MATCH($B39,Opti!Labels_LookupString,0),MATCH(I$33,Opti!Labels_Headers,0)),NA())</f>
        <v>#N/A</v>
      </c>
      <c r="J39" s="10" t="e">
        <f>IF($E39="Success",INDEX(Opti!ResultsTable, MATCH($B39,Opti!Labels_LookupString,0),MATCH(J$33,Opti!Labels_Headers,0))+$J$31,NA())</f>
        <v>#N/A</v>
      </c>
      <c r="K39" s="110" t="e">
        <f>IF($E39="Success",J39/INDEX(Opti!ResultsTable,MATCH($B39,Opti!Labels_LookupString,0),MATCH("SP Group - Diversified Capital",Opti!Labels_Headers,0)),NA())</f>
        <v>#N/A</v>
      </c>
      <c r="L39" s="111">
        <f>+L38-0.1</f>
        <v>1.0999999999999996</v>
      </c>
    </row>
    <row r="40" spans="2:12" x14ac:dyDescent="0.25">
      <c r="B40" s="102" t="str">
        <f t="shared" si="0"/>
        <v>RORAC - No Constraints, 1.05x RiskApp&gt;*&gt;&gt;GroupGroup</v>
      </c>
      <c r="C40" s="106" t="str">
        <f t="shared" si="1"/>
        <v>RORAC - No Constraints, 1.05x RiskApp</v>
      </c>
      <c r="D40" s="106" t="s">
        <v>282</v>
      </c>
      <c r="E40" s="4" t="e">
        <f>INDEX(Opti!ResultsTable, MATCH($B40,Opti!Labels_LookupString,0),MATCH(E$33,Opti!Labels_Headers,0))</f>
        <v>#N/A</v>
      </c>
      <c r="F40" s="116" t="s">
        <v>196</v>
      </c>
      <c r="G40" s="117" t="s">
        <v>196</v>
      </c>
      <c r="H40" s="9" t="e">
        <f>IF($E40="Success",INDEX(Opti!ResultsTable, MATCH($B40,Opti!Labels_LookupString,0),MATCH(H$33,Opti!Labels_Headers,0)),NA())</f>
        <v>#N/A</v>
      </c>
      <c r="I40" s="9" t="e">
        <f>IF($E40="Success",INDEX(Opti!ResultsTable, MATCH($B40,Opti!Labels_LookupString,0),MATCH(I$33,Opti!Labels_Headers,0)),NA())</f>
        <v>#N/A</v>
      </c>
      <c r="J40" s="10" t="e">
        <f>IF($E40="Success",INDEX(Opti!ResultsTable, MATCH($B40,Opti!Labels_LookupString,0),MATCH(J$33,Opti!Labels_Headers,0))+$J$31,NA())</f>
        <v>#N/A</v>
      </c>
      <c r="K40" s="110" t="e">
        <f>IF($E40="Success",J40/INDEX(Opti!ResultsTable,MATCH($B40,Opti!Labels_LookupString,0),MATCH("SP Group - Diversified Capital",Opti!Labels_Headers,0)),NA())</f>
        <v>#N/A</v>
      </c>
      <c r="L40" s="111">
        <v>1.05</v>
      </c>
    </row>
    <row r="41" spans="2:12" x14ac:dyDescent="0.25">
      <c r="B41" s="102" t="str">
        <f t="shared" si="0"/>
        <v>RORAC - No Constraints, 1.04x RiskApp&gt;*&gt;&gt;GroupGroup</v>
      </c>
      <c r="C41" s="106" t="str">
        <f t="shared" si="1"/>
        <v>RORAC - No Constraints, 1.04x RiskApp</v>
      </c>
      <c r="D41" s="106" t="s">
        <v>282</v>
      </c>
      <c r="E41" s="4" t="e">
        <f>INDEX(Opti!ResultsTable, MATCH($B41,Opti!Labels_LookupString,0),MATCH(E$33,Opti!Labels_Headers,0))</f>
        <v>#N/A</v>
      </c>
      <c r="F41" s="116" t="s">
        <v>196</v>
      </c>
      <c r="G41" s="117" t="s">
        <v>196</v>
      </c>
      <c r="H41" s="9" t="e">
        <f>IF($E41="Success",INDEX(Opti!ResultsTable, MATCH($B41,Opti!Labels_LookupString,0),MATCH(H$33,Opti!Labels_Headers,0)),NA())</f>
        <v>#N/A</v>
      </c>
      <c r="I41" s="9" t="e">
        <f>IF($E41="Success",INDEX(Opti!ResultsTable, MATCH($B41,Opti!Labels_LookupString,0),MATCH(I$33,Opti!Labels_Headers,0)),NA())</f>
        <v>#N/A</v>
      </c>
      <c r="J41" s="10" t="e">
        <f>IF($E41="Success",INDEX(Opti!ResultsTable, MATCH($B41,Opti!Labels_LookupString,0),MATCH(J$33,Opti!Labels_Headers,0))+$J$31,NA())</f>
        <v>#N/A</v>
      </c>
      <c r="K41" s="110" t="e">
        <f>IF($E41="Success",J41/INDEX(Opti!ResultsTable,MATCH($B41,Opti!Labels_LookupString,0),MATCH("SP Group - Diversified Capital",Opti!Labels_Headers,0)),NA())</f>
        <v>#N/A</v>
      </c>
      <c r="L41" s="111">
        <f t="shared" ref="L41:L50" si="2">L40-0.01</f>
        <v>1.04</v>
      </c>
    </row>
    <row r="42" spans="2:12" x14ac:dyDescent="0.25">
      <c r="B42" s="102" t="str">
        <f t="shared" si="0"/>
        <v>RORAC - No Constraints, 1.03x RiskApp&gt;*&gt;&gt;GroupGroup</v>
      </c>
      <c r="C42" s="106" t="str">
        <f t="shared" si="1"/>
        <v>RORAC - No Constraints, 1.03x RiskApp</v>
      </c>
      <c r="D42" s="106" t="s">
        <v>282</v>
      </c>
      <c r="E42" s="4" t="e">
        <f>INDEX(Opti!ResultsTable, MATCH($B42,Opti!Labels_LookupString,0),MATCH(E$33,Opti!Labels_Headers,0))</f>
        <v>#N/A</v>
      </c>
      <c r="F42" s="116" t="s">
        <v>196</v>
      </c>
      <c r="G42" s="117" t="s">
        <v>196</v>
      </c>
      <c r="H42" s="9" t="e">
        <f>IF($E42="Success",INDEX(Opti!ResultsTable, MATCH($B42,Opti!Labels_LookupString,0),MATCH(H$33,Opti!Labels_Headers,0)),NA())</f>
        <v>#N/A</v>
      </c>
      <c r="I42" s="9" t="e">
        <f>IF($E42="Success",INDEX(Opti!ResultsTable, MATCH($B42,Opti!Labels_LookupString,0),MATCH(I$33,Opti!Labels_Headers,0)),NA())</f>
        <v>#N/A</v>
      </c>
      <c r="J42" s="10" t="e">
        <f>IF($E42="Success",INDEX(Opti!ResultsTable, MATCH($B42,Opti!Labels_LookupString,0),MATCH(J$33,Opti!Labels_Headers,0))+$J$31,NA())</f>
        <v>#N/A</v>
      </c>
      <c r="K42" s="110" t="e">
        <f>IF($E42="Success",J42/INDEX(Opti!ResultsTable,MATCH($B42,Opti!Labels_LookupString,0),MATCH("SP Group - Diversified Capital",Opti!Labels_Headers,0)),NA())</f>
        <v>#N/A</v>
      </c>
      <c r="L42" s="111">
        <f t="shared" si="2"/>
        <v>1.03</v>
      </c>
    </row>
    <row r="43" spans="2:12" x14ac:dyDescent="0.25">
      <c r="B43" s="102" t="str">
        <f t="shared" si="0"/>
        <v>RORAC - No Constraints, 1.02x RiskApp&gt;*&gt;&gt;GroupGroup</v>
      </c>
      <c r="C43" s="106" t="str">
        <f t="shared" si="1"/>
        <v>RORAC - No Constraints, 1.02x RiskApp</v>
      </c>
      <c r="D43" s="106" t="s">
        <v>282</v>
      </c>
      <c r="E43" s="4" t="e">
        <f>INDEX(Opti!ResultsTable, MATCH($B43,Opti!Labels_LookupString,0),MATCH(E$33,Opti!Labels_Headers,0))</f>
        <v>#N/A</v>
      </c>
      <c r="F43" s="116" t="s">
        <v>196</v>
      </c>
      <c r="G43" s="117" t="s">
        <v>196</v>
      </c>
      <c r="H43" s="9" t="e">
        <f>IF($E43="Success",INDEX(Opti!ResultsTable, MATCH($B43,Opti!Labels_LookupString,0),MATCH(H$33,Opti!Labels_Headers,0)),NA())</f>
        <v>#N/A</v>
      </c>
      <c r="I43" s="9" t="e">
        <f>IF($E43="Success",INDEX(Opti!ResultsTable, MATCH($B43,Opti!Labels_LookupString,0),MATCH(I$33,Opti!Labels_Headers,0)),NA())</f>
        <v>#N/A</v>
      </c>
      <c r="J43" s="10" t="e">
        <f>IF($E43="Success",INDEX(Opti!ResultsTable, MATCH($B43,Opti!Labels_LookupString,0),MATCH(J$33,Opti!Labels_Headers,0))+$J$31,NA())</f>
        <v>#N/A</v>
      </c>
      <c r="K43" s="110" t="e">
        <f>IF($E43="Success",J43/INDEX(Opti!ResultsTable,MATCH($B43,Opti!Labels_LookupString,0),MATCH("SP Group - Diversified Capital",Opti!Labels_Headers,0)),NA())</f>
        <v>#N/A</v>
      </c>
      <c r="L43" s="111">
        <f t="shared" si="2"/>
        <v>1.02</v>
      </c>
    </row>
    <row r="44" spans="2:12" x14ac:dyDescent="0.25">
      <c r="B44" s="102" t="str">
        <f t="shared" si="0"/>
        <v>RORAC - No Constraints, 1.01x RiskApp&gt;*&gt;&gt;GroupGroup</v>
      </c>
      <c r="C44" s="106" t="str">
        <f t="shared" si="1"/>
        <v>RORAC - No Constraints, 1.01x RiskApp</v>
      </c>
      <c r="D44" s="106" t="s">
        <v>282</v>
      </c>
      <c r="E44" s="4" t="e">
        <f>INDEX(Opti!ResultsTable, MATCH($B44,Opti!Labels_LookupString,0),MATCH(E$33,Opti!Labels_Headers,0))</f>
        <v>#N/A</v>
      </c>
      <c r="F44" s="116" t="s">
        <v>196</v>
      </c>
      <c r="G44" s="117" t="s">
        <v>196</v>
      </c>
      <c r="H44" s="9" t="e">
        <f>IF($E44="Success",INDEX(Opti!ResultsTable, MATCH($B44,Opti!Labels_LookupString,0),MATCH(H$33,Opti!Labels_Headers,0)),NA())</f>
        <v>#N/A</v>
      </c>
      <c r="I44" s="9" t="e">
        <f>IF($E44="Success",INDEX(Opti!ResultsTable, MATCH($B44,Opti!Labels_LookupString,0),MATCH(I$33,Opti!Labels_Headers,0)),NA())</f>
        <v>#N/A</v>
      </c>
      <c r="J44" s="10" t="e">
        <f>IF($E44="Success",INDEX(Opti!ResultsTable, MATCH($B44,Opti!Labels_LookupString,0),MATCH(J$33,Opti!Labels_Headers,0))+$J$31,NA())</f>
        <v>#N/A</v>
      </c>
      <c r="K44" s="110" t="e">
        <f>IF($E44="Success",J44/INDEX(Opti!ResultsTable,MATCH($B44,Opti!Labels_LookupString,0),MATCH("SP Group - Diversified Capital",Opti!Labels_Headers,0)),NA())</f>
        <v>#N/A</v>
      </c>
      <c r="L44" s="111">
        <f t="shared" si="2"/>
        <v>1.01</v>
      </c>
    </row>
    <row r="45" spans="2:12" x14ac:dyDescent="0.25">
      <c r="B45" s="102" t="str">
        <f t="shared" si="0"/>
        <v>RORAC - No Constraints, 1x RiskApp&gt;*&gt;&gt;GroupGroup</v>
      </c>
      <c r="C45" s="106" t="str">
        <f t="shared" si="1"/>
        <v>RORAC - No Constraints, 1x RiskApp</v>
      </c>
      <c r="D45" s="106" t="s">
        <v>282</v>
      </c>
      <c r="E45" s="4" t="e">
        <f>INDEX(Opti!ResultsTable, MATCH($B45,Opti!Labels_LookupString,0),MATCH(E$33,Opti!Labels_Headers,0))</f>
        <v>#N/A</v>
      </c>
      <c r="F45" s="116" t="s">
        <v>196</v>
      </c>
      <c r="G45" s="117" t="s">
        <v>196</v>
      </c>
      <c r="H45" s="9" t="e">
        <f>IF($E45="Success",INDEX(Opti!ResultsTable, MATCH($B45,Opti!Labels_LookupString,0),MATCH(H$33,Opti!Labels_Headers,0)),NA())</f>
        <v>#N/A</v>
      </c>
      <c r="I45" s="9" t="e">
        <f>IF($E45="Success",INDEX(Opti!ResultsTable, MATCH($B45,Opti!Labels_LookupString,0),MATCH(I$33,Opti!Labels_Headers,0)),NA())</f>
        <v>#N/A</v>
      </c>
      <c r="J45" s="10" t="e">
        <f>IF($E45="Success",INDEX(Opti!ResultsTable, MATCH($B45,Opti!Labels_LookupString,0),MATCH(J$33,Opti!Labels_Headers,0))+$J$31,NA())</f>
        <v>#N/A</v>
      </c>
      <c r="K45" s="110" t="e">
        <f>IF($E45="Success",J45/INDEX(Opti!ResultsTable,MATCH($B45,Opti!Labels_LookupString,0),MATCH("SP Group - Diversified Capital",Opti!Labels_Headers,0)),NA())</f>
        <v>#N/A</v>
      </c>
      <c r="L45" s="111">
        <f t="shared" si="2"/>
        <v>1</v>
      </c>
    </row>
    <row r="46" spans="2:12" x14ac:dyDescent="0.25">
      <c r="B46" s="102" t="str">
        <f t="shared" si="0"/>
        <v>RORAC - No Constraints, 0.99x RiskApp&gt;*&gt;&gt;GroupGroup</v>
      </c>
      <c r="C46" s="106" t="str">
        <f t="shared" si="1"/>
        <v>RORAC - No Constraints, 0.99x RiskApp</v>
      </c>
      <c r="D46" s="106" t="s">
        <v>282</v>
      </c>
      <c r="E46" s="4" t="e">
        <f>INDEX(Opti!ResultsTable, MATCH($B46,Opti!Labels_LookupString,0),MATCH(E$33,Opti!Labels_Headers,0))</f>
        <v>#N/A</v>
      </c>
      <c r="F46" s="116" t="s">
        <v>196</v>
      </c>
      <c r="G46" s="117" t="s">
        <v>196</v>
      </c>
      <c r="H46" s="9" t="e">
        <f>IF($E46="Success",INDEX(Opti!ResultsTable, MATCH($B46,Opti!Labels_LookupString,0),MATCH(H$33,Opti!Labels_Headers,0)),NA())</f>
        <v>#N/A</v>
      </c>
      <c r="I46" s="9" t="e">
        <f>IF($E46="Success",INDEX(Opti!ResultsTable, MATCH($B46,Opti!Labels_LookupString,0),MATCH(I$33,Opti!Labels_Headers,0)),NA())</f>
        <v>#N/A</v>
      </c>
      <c r="J46" s="10" t="e">
        <f>IF($E46="Success",INDEX(Opti!ResultsTable, MATCH($B46,Opti!Labels_LookupString,0),MATCH(J$33,Opti!Labels_Headers,0))+$J$31,NA())</f>
        <v>#N/A</v>
      </c>
      <c r="K46" s="110" t="e">
        <f>IF($E46="Success",J46/INDEX(Opti!ResultsTable,MATCH($B46,Opti!Labels_LookupString,0),MATCH("SP Group - Diversified Capital",Opti!Labels_Headers,0)),NA())</f>
        <v>#N/A</v>
      </c>
      <c r="L46" s="111">
        <f t="shared" si="2"/>
        <v>0.99</v>
      </c>
    </row>
    <row r="47" spans="2:12" x14ac:dyDescent="0.25">
      <c r="B47" s="102" t="str">
        <f t="shared" si="0"/>
        <v>RORAC - No Constraints, 0.98x RiskApp&gt;*&gt;&gt;GroupGroup</v>
      </c>
      <c r="C47" s="106" t="str">
        <f t="shared" si="1"/>
        <v>RORAC - No Constraints, 0.98x RiskApp</v>
      </c>
      <c r="D47" s="106" t="s">
        <v>282</v>
      </c>
      <c r="E47" s="4" t="e">
        <f>INDEX(Opti!ResultsTable, MATCH($B47,Opti!Labels_LookupString,0),MATCH(E$33,Opti!Labels_Headers,0))</f>
        <v>#N/A</v>
      </c>
      <c r="F47" s="116" t="s">
        <v>196</v>
      </c>
      <c r="G47" s="117" t="s">
        <v>196</v>
      </c>
      <c r="H47" s="9" t="e">
        <f>IF($E47="Success",INDEX(Opti!ResultsTable, MATCH($B47,Opti!Labels_LookupString,0),MATCH(H$33,Opti!Labels_Headers,0)),NA())</f>
        <v>#N/A</v>
      </c>
      <c r="I47" s="9" t="e">
        <f>IF($E47="Success",INDEX(Opti!ResultsTable, MATCH($B47,Opti!Labels_LookupString,0),MATCH(I$33,Opti!Labels_Headers,0)),NA())</f>
        <v>#N/A</v>
      </c>
      <c r="J47" s="10" t="e">
        <f>IF($E47="Success",INDEX(Opti!ResultsTable, MATCH($B47,Opti!Labels_LookupString,0),MATCH(J$33,Opti!Labels_Headers,0))+$J$31,NA())</f>
        <v>#N/A</v>
      </c>
      <c r="K47" s="110" t="e">
        <f>IF($E47="Success",J47/INDEX(Opti!ResultsTable,MATCH($B47,Opti!Labels_LookupString,0),MATCH("SP Group - Diversified Capital",Opti!Labels_Headers,0)),NA())</f>
        <v>#N/A</v>
      </c>
      <c r="L47" s="111">
        <f t="shared" si="2"/>
        <v>0.98</v>
      </c>
    </row>
    <row r="48" spans="2:12" x14ac:dyDescent="0.25">
      <c r="B48" s="102" t="str">
        <f t="shared" si="0"/>
        <v>RORAC - No Constraints, 0.97x RiskApp&gt;*&gt;&gt;GroupGroup</v>
      </c>
      <c r="C48" s="106" t="str">
        <f t="shared" si="1"/>
        <v>RORAC - No Constraints, 0.97x RiskApp</v>
      </c>
      <c r="D48" s="106" t="s">
        <v>282</v>
      </c>
      <c r="E48" s="4" t="e">
        <f>INDEX(Opti!ResultsTable, MATCH($B48,Opti!Labels_LookupString,0),MATCH(E$33,Opti!Labels_Headers,0))</f>
        <v>#N/A</v>
      </c>
      <c r="F48" s="116" t="s">
        <v>196</v>
      </c>
      <c r="G48" s="117" t="s">
        <v>196</v>
      </c>
      <c r="H48" s="9" t="e">
        <f>IF($E48="Success",INDEX(Opti!ResultsTable, MATCH($B48,Opti!Labels_LookupString,0),MATCH(H$33,Opti!Labels_Headers,0)),NA())</f>
        <v>#N/A</v>
      </c>
      <c r="I48" s="9" t="e">
        <f>IF($E48="Success",INDEX(Opti!ResultsTable, MATCH($B48,Opti!Labels_LookupString,0),MATCH(I$33,Opti!Labels_Headers,0)),NA())</f>
        <v>#N/A</v>
      </c>
      <c r="J48" s="10" t="e">
        <f>IF($E48="Success",INDEX(Opti!ResultsTable, MATCH($B48,Opti!Labels_LookupString,0),MATCH(J$33,Opti!Labels_Headers,0))+$J$31,NA())</f>
        <v>#N/A</v>
      </c>
      <c r="K48" s="110" t="e">
        <f>IF($E48="Success",J48/INDEX(Opti!ResultsTable,MATCH($B48,Opti!Labels_LookupString,0),MATCH("SP Group - Diversified Capital",Opti!Labels_Headers,0)),NA())</f>
        <v>#N/A</v>
      </c>
      <c r="L48" s="111">
        <f t="shared" si="2"/>
        <v>0.97</v>
      </c>
    </row>
    <row r="49" spans="2:12" x14ac:dyDescent="0.25">
      <c r="B49" s="102" t="str">
        <f t="shared" si="0"/>
        <v>RORAC - No Constraints, 0.96x RiskApp&gt;*&gt;&gt;GroupGroup</v>
      </c>
      <c r="C49" s="106" t="str">
        <f t="shared" si="1"/>
        <v>RORAC - No Constraints, 0.96x RiskApp</v>
      </c>
      <c r="D49" s="106" t="s">
        <v>282</v>
      </c>
      <c r="E49" s="4" t="e">
        <f>INDEX(Opti!ResultsTable, MATCH($B49,Opti!Labels_LookupString,0),MATCH(E$33,Opti!Labels_Headers,0))</f>
        <v>#N/A</v>
      </c>
      <c r="F49" s="116" t="s">
        <v>196</v>
      </c>
      <c r="G49" s="117" t="s">
        <v>196</v>
      </c>
      <c r="H49" s="9" t="e">
        <f>IF($E49="Success",INDEX(Opti!ResultsTable, MATCH($B49,Opti!Labels_LookupString,0),MATCH(H$33,Opti!Labels_Headers,0)),NA())</f>
        <v>#N/A</v>
      </c>
      <c r="I49" s="9" t="e">
        <f>IF($E49="Success",INDEX(Opti!ResultsTable, MATCH($B49,Opti!Labels_LookupString,0),MATCH(I$33,Opti!Labels_Headers,0)),NA())</f>
        <v>#N/A</v>
      </c>
      <c r="J49" s="10" t="e">
        <f>IF($E49="Success",INDEX(Opti!ResultsTable, MATCH($B49,Opti!Labels_LookupString,0),MATCH(J$33,Opti!Labels_Headers,0))+$J$31,NA())</f>
        <v>#N/A</v>
      </c>
      <c r="K49" s="110" t="e">
        <f>IF($E49="Success",J49/INDEX(Opti!ResultsTable,MATCH($B49,Opti!Labels_LookupString,0),MATCH("SP Group - Diversified Capital",Opti!Labels_Headers,0)),NA())</f>
        <v>#N/A</v>
      </c>
      <c r="L49" s="111">
        <f t="shared" si="2"/>
        <v>0.96</v>
      </c>
    </row>
    <row r="50" spans="2:12" x14ac:dyDescent="0.25">
      <c r="B50" s="102" t="str">
        <f t="shared" si="0"/>
        <v>RORAC - No Constraints, 0.95x RiskApp&gt;*&gt;&gt;GroupGroup</v>
      </c>
      <c r="C50" s="106" t="str">
        <f t="shared" si="1"/>
        <v>RORAC - No Constraints, 0.95x RiskApp</v>
      </c>
      <c r="D50" s="106" t="s">
        <v>282</v>
      </c>
      <c r="E50" s="4" t="e">
        <f>INDEX(Opti!ResultsTable, MATCH($B50,Opti!Labels_LookupString,0),MATCH(E$33,Opti!Labels_Headers,0))</f>
        <v>#N/A</v>
      </c>
      <c r="F50" s="116" t="s">
        <v>196</v>
      </c>
      <c r="G50" s="117" t="s">
        <v>196</v>
      </c>
      <c r="H50" s="9" t="e">
        <f>IF($E50="Success",INDEX(Opti!ResultsTable, MATCH($B50,Opti!Labels_LookupString,0),MATCH(H$33,Opti!Labels_Headers,0)),NA())</f>
        <v>#N/A</v>
      </c>
      <c r="I50" s="9" t="e">
        <f>IF($E50="Success",INDEX(Opti!ResultsTable, MATCH($B50,Opti!Labels_LookupString,0),MATCH(I$33,Opti!Labels_Headers,0)),NA())</f>
        <v>#N/A</v>
      </c>
      <c r="J50" s="10" t="e">
        <f>IF($E50="Success",INDEX(Opti!ResultsTable, MATCH($B50,Opti!Labels_LookupString,0),MATCH(J$33,Opti!Labels_Headers,0))+$J$31,NA())</f>
        <v>#N/A</v>
      </c>
      <c r="K50" s="110" t="e">
        <f>IF($E50="Success",J50/INDEX(Opti!ResultsTable,MATCH($B50,Opti!Labels_LookupString,0),MATCH("SP Group - Diversified Capital",Opti!Labels_Headers,0)),NA())</f>
        <v>#N/A</v>
      </c>
      <c r="L50" s="111">
        <f t="shared" si="2"/>
        <v>0.95</v>
      </c>
    </row>
    <row r="51" spans="2:12" x14ac:dyDescent="0.25">
      <c r="B51" s="102" t="str">
        <f t="shared" si="0"/>
        <v>RORAC - No Constraints, 0.9x RiskApp&gt;*&gt;&gt;GroupGroup</v>
      </c>
      <c r="C51" s="106" t="str">
        <f t="shared" si="1"/>
        <v>RORAC - No Constraints, 0.9x RiskApp</v>
      </c>
      <c r="D51" s="106" t="s">
        <v>282</v>
      </c>
      <c r="E51" s="4" t="e">
        <f>INDEX(Opti!ResultsTable, MATCH($B51,Opti!Labels_LookupString,0),MATCH(E$33,Opti!Labels_Headers,0))</f>
        <v>#N/A</v>
      </c>
      <c r="F51" s="116" t="s">
        <v>196</v>
      </c>
      <c r="G51" s="117" t="s">
        <v>196</v>
      </c>
      <c r="H51" s="9" t="e">
        <f>IF($E51="Success",INDEX(Opti!ResultsTable, MATCH($B51,Opti!Labels_LookupString,0),MATCH(H$33,Opti!Labels_Headers,0)),NA())</f>
        <v>#N/A</v>
      </c>
      <c r="I51" s="9" t="e">
        <f>IF($E51="Success",INDEX(Opti!ResultsTable, MATCH($B51,Opti!Labels_LookupString,0),MATCH(I$33,Opti!Labels_Headers,0)),NA())</f>
        <v>#N/A</v>
      </c>
      <c r="J51" s="10" t="e">
        <f>IF($E51="Success",INDEX(Opti!ResultsTable, MATCH($B51,Opti!Labels_LookupString,0),MATCH(J$33,Opti!Labels_Headers,0))+$J$31,NA())</f>
        <v>#N/A</v>
      </c>
      <c r="K51" s="110" t="e">
        <f>IF($E51="Success",J51/INDEX(Opti!ResultsTable,MATCH($B51,Opti!Labels_LookupString,0),MATCH("SP Group - Diversified Capital",Opti!Labels_Headers,0)),NA())</f>
        <v>#N/A</v>
      </c>
      <c r="L51" s="111">
        <f>+L45-0.1</f>
        <v>0.9</v>
      </c>
    </row>
    <row r="52" spans="2:12" x14ac:dyDescent="0.25">
      <c r="B52" s="102" t="str">
        <f t="shared" si="0"/>
        <v>RORAC - No Constraints, 0.8x RiskApp&gt;*&gt;&gt;GroupGroup</v>
      </c>
      <c r="C52" s="106" t="str">
        <f t="shared" si="1"/>
        <v>RORAC - No Constraints, 0.8x RiskApp</v>
      </c>
      <c r="D52" s="106" t="s">
        <v>282</v>
      </c>
      <c r="E52" s="4" t="e">
        <f>INDEX(Opti!ResultsTable, MATCH($B52,Opti!Labels_LookupString,0),MATCH(E$33,Opti!Labels_Headers,0))</f>
        <v>#N/A</v>
      </c>
      <c r="F52" s="116" t="s">
        <v>196</v>
      </c>
      <c r="G52" s="117" t="s">
        <v>196</v>
      </c>
      <c r="H52" s="9" t="e">
        <f>IF($E52="Success",INDEX(Opti!ResultsTable, MATCH($B52,Opti!Labels_LookupString,0),MATCH(H$33,Opti!Labels_Headers,0)),NA())</f>
        <v>#N/A</v>
      </c>
      <c r="I52" s="9" t="e">
        <f>IF($E52="Success",INDEX(Opti!ResultsTable, MATCH($B52,Opti!Labels_LookupString,0),MATCH(I$33,Opti!Labels_Headers,0)),NA())</f>
        <v>#N/A</v>
      </c>
      <c r="J52" s="10" t="e">
        <f>IF($E52="Success",INDEX(Opti!ResultsTable, MATCH($B52,Opti!Labels_LookupString,0),MATCH(J$33,Opti!Labels_Headers,0))+$J$31,NA())</f>
        <v>#N/A</v>
      </c>
      <c r="K52" s="110" t="e">
        <f>IF($E52="Success",J52/INDEX(Opti!ResultsTable,MATCH($B52,Opti!Labels_LookupString,0),MATCH("SP Group - Diversified Capital",Opti!Labels_Headers,0)),NA())</f>
        <v>#N/A</v>
      </c>
      <c r="L52" s="111">
        <f>+L51-0.1</f>
        <v>0.8</v>
      </c>
    </row>
    <row r="53" spans="2:12" x14ac:dyDescent="0.25">
      <c r="B53" s="102" t="str">
        <f t="shared" si="0"/>
        <v>RORAC - No Constraints, 0.7x RiskApp&gt;*&gt;&gt;GroupGroup</v>
      </c>
      <c r="C53" s="106" t="str">
        <f t="shared" si="1"/>
        <v>RORAC - No Constraints, 0.7x RiskApp</v>
      </c>
      <c r="D53" s="106" t="s">
        <v>282</v>
      </c>
      <c r="E53" s="4" t="e">
        <f>INDEX(Opti!ResultsTable, MATCH($B53,Opti!Labels_LookupString,0),MATCH(E$33,Opti!Labels_Headers,0))</f>
        <v>#N/A</v>
      </c>
      <c r="F53" s="116" t="s">
        <v>196</v>
      </c>
      <c r="G53" s="117" t="s">
        <v>196</v>
      </c>
      <c r="H53" s="9" t="e">
        <f>IF($E53="Success",INDEX(Opti!ResultsTable, MATCH($B53,Opti!Labels_LookupString,0),MATCH(H$33,Opti!Labels_Headers,0)),NA())</f>
        <v>#N/A</v>
      </c>
      <c r="I53" s="9" t="e">
        <f>IF($E53="Success",INDEX(Opti!ResultsTable, MATCH($B53,Opti!Labels_LookupString,0),MATCH(I$33,Opti!Labels_Headers,0)),NA())</f>
        <v>#N/A</v>
      </c>
      <c r="J53" s="10" t="e">
        <f>IF($E53="Success",INDEX(Opti!ResultsTable, MATCH($B53,Opti!Labels_LookupString,0),MATCH(J$33,Opti!Labels_Headers,0))+$J$31,NA())</f>
        <v>#N/A</v>
      </c>
      <c r="K53" s="110" t="e">
        <f>IF($E53="Success",J53/INDEX(Opti!ResultsTable,MATCH($B53,Opti!Labels_LookupString,0),MATCH("SP Group - Diversified Capital",Opti!Labels_Headers,0)),NA())</f>
        <v>#N/A</v>
      </c>
      <c r="L53" s="111">
        <f>+L52-0.1</f>
        <v>0.70000000000000007</v>
      </c>
    </row>
    <row r="54" spans="2:12" x14ac:dyDescent="0.25">
      <c r="B54" s="102" t="str">
        <f t="shared" si="0"/>
        <v>RORAC - No Constraints, 0.6x RiskApp&gt;*&gt;&gt;GroupGroup</v>
      </c>
      <c r="C54" s="106" t="str">
        <f t="shared" si="1"/>
        <v>RORAC - No Constraints, 0.6x RiskApp</v>
      </c>
      <c r="D54" s="106" t="s">
        <v>282</v>
      </c>
      <c r="E54" s="4" t="e">
        <f>INDEX(Opti!ResultsTable, MATCH($B54,Opti!Labels_LookupString,0),MATCH(E$33,Opti!Labels_Headers,0))</f>
        <v>#N/A</v>
      </c>
      <c r="F54" s="116" t="s">
        <v>196</v>
      </c>
      <c r="G54" s="117" t="s">
        <v>196</v>
      </c>
      <c r="H54" s="9" t="e">
        <f>IF($E54="Success",INDEX(Opti!ResultsTable, MATCH($B54,Opti!Labels_LookupString,0),MATCH(H$33,Opti!Labels_Headers,0)),NA())</f>
        <v>#N/A</v>
      </c>
      <c r="I54" s="9" t="e">
        <f>IF($E54="Success",INDEX(Opti!ResultsTable, MATCH($B54,Opti!Labels_LookupString,0),MATCH(I$33,Opti!Labels_Headers,0)),NA())</f>
        <v>#N/A</v>
      </c>
      <c r="J54" s="10" t="e">
        <f>IF($E54="Success",INDEX(Opti!ResultsTable, MATCH($B54,Opti!Labels_LookupString,0),MATCH(J$33,Opti!Labels_Headers,0))+$J$31,NA())</f>
        <v>#N/A</v>
      </c>
      <c r="K54" s="110" t="e">
        <f>IF($E54="Success",J54/INDEX(Opti!ResultsTable,MATCH($B54,Opti!Labels_LookupString,0),MATCH("SP Group - Diversified Capital",Opti!Labels_Headers,0)),NA())</f>
        <v>#N/A</v>
      </c>
      <c r="L54" s="111">
        <f>+L53-0.1</f>
        <v>0.60000000000000009</v>
      </c>
    </row>
    <row r="55" spans="2:12" x14ac:dyDescent="0.25">
      <c r="B55" s="102" t="str">
        <f t="shared" si="0"/>
        <v>RORAC - No Constraints, 0.5x RiskApp&gt;*&gt;&gt;GroupGroup</v>
      </c>
      <c r="C55" s="106" t="str">
        <f t="shared" si="1"/>
        <v>RORAC - No Constraints, 0.5x RiskApp</v>
      </c>
      <c r="D55" s="106" t="s">
        <v>282</v>
      </c>
      <c r="E55" s="4" t="e">
        <f>INDEX(Opti!ResultsTable, MATCH($B55,Opti!Labels_LookupString,0),MATCH(E$33,Opti!Labels_Headers,0))</f>
        <v>#N/A</v>
      </c>
      <c r="F55" s="116" t="s">
        <v>196</v>
      </c>
      <c r="G55" s="117" t="s">
        <v>196</v>
      </c>
      <c r="H55" s="9" t="e">
        <f>IF($E55="Success",INDEX(Opti!ResultsTable, MATCH($B55,Opti!Labels_LookupString,0),MATCH(H$33,Opti!Labels_Headers,0)),NA())</f>
        <v>#N/A</v>
      </c>
      <c r="I55" s="9" t="e">
        <f>IF($E55="Success",INDEX(Opti!ResultsTable, MATCH($B55,Opti!Labels_LookupString,0),MATCH(I$33,Opti!Labels_Headers,0)),NA())</f>
        <v>#N/A</v>
      </c>
      <c r="J55" s="10" t="e">
        <f>IF($E55="Success",INDEX(Opti!ResultsTable, MATCH($B55,Opti!Labels_LookupString,0),MATCH(J$33,Opti!Labels_Headers,0))+$J$31,NA())</f>
        <v>#N/A</v>
      </c>
      <c r="K55" s="110" t="e">
        <f>IF($E55="Success",J55/INDEX(Opti!ResultsTable,MATCH($B55,Opti!Labels_LookupString,0),MATCH("SP Group - Diversified Capital",Opti!Labels_Headers,0)),NA())</f>
        <v>#N/A</v>
      </c>
      <c r="L55" s="111">
        <f>+L54-0.1</f>
        <v>0.50000000000000011</v>
      </c>
    </row>
    <row r="56" spans="2:12" x14ac:dyDescent="0.25">
      <c r="B56" s="102" t="str">
        <f t="shared" si="0"/>
        <v>RORAC - UW Assumptions, 1.5x RiskApp&gt;*&gt;&gt;GroupGroup</v>
      </c>
      <c r="C56" s="106" t="str">
        <f t="shared" ref="C56:C76" si="3">"RORAC - UW Assumptions, "&amp;L56&amp;"x RiskApp"</f>
        <v>RORAC - UW Assumptions, 1.5x RiskApp</v>
      </c>
      <c r="D56" s="106" t="s">
        <v>282</v>
      </c>
      <c r="E56" s="4" t="e">
        <f>INDEX(Opti!ResultsTable, MATCH($B56,Opti!Labels_LookupString,0),MATCH(E$33,Opti!Labels_Headers,0))</f>
        <v>#N/A</v>
      </c>
      <c r="F56" s="116" t="s">
        <v>196</v>
      </c>
      <c r="G56" s="117" t="s">
        <v>196</v>
      </c>
      <c r="H56" s="9" t="e">
        <f>IF($E56="Success",INDEX(Opti!ResultsTable, MATCH($B56,Opti!Labels_LookupString,0),MATCH(H$33,Opti!Labels_Headers,0)),NA())</f>
        <v>#N/A</v>
      </c>
      <c r="I56" s="9" t="e">
        <f>IF($E56="Success",INDEX(Opti!ResultsTable, MATCH($B56,Opti!Labels_LookupString,0),MATCH(I$33,Opti!Labels_Headers,0)),NA())</f>
        <v>#N/A</v>
      </c>
      <c r="J56" s="10" t="e">
        <f>IF($E56="Success",INDEX(Opti!ResultsTable, MATCH($B56,Opti!Labels_LookupString,0),MATCH(J$33,Opti!Labels_Headers,0))+$J$31,NA())</f>
        <v>#N/A</v>
      </c>
      <c r="K56" s="110" t="e">
        <f>IF($E56="Success",J56/INDEX(Opti!ResultsTable,MATCH($B56,Opti!Labels_LookupString,0),MATCH("SP Group - Diversified Capital",Opti!Labels_Headers,0)),NA())</f>
        <v>#N/A</v>
      </c>
      <c r="L56" s="111">
        <v>1.5</v>
      </c>
    </row>
    <row r="57" spans="2:12" x14ac:dyDescent="0.25">
      <c r="B57" s="102" t="str">
        <f t="shared" si="0"/>
        <v>RORAC - UW Assumptions, 1.4x RiskApp&gt;*&gt;&gt;GroupGroup</v>
      </c>
      <c r="C57" s="106" t="str">
        <f t="shared" si="3"/>
        <v>RORAC - UW Assumptions, 1.4x RiskApp</v>
      </c>
      <c r="D57" s="106" t="s">
        <v>282</v>
      </c>
      <c r="E57" s="4" t="e">
        <f>INDEX(Opti!ResultsTable, MATCH($B57,Opti!Labels_LookupString,0),MATCH(E$33,Opti!Labels_Headers,0))</f>
        <v>#N/A</v>
      </c>
      <c r="F57" s="116" t="s">
        <v>196</v>
      </c>
      <c r="G57" s="117" t="s">
        <v>196</v>
      </c>
      <c r="H57" s="9" t="e">
        <f>IF($E57="Success",INDEX(Opti!ResultsTable, MATCH($B57,Opti!Labels_LookupString,0),MATCH(H$33,Opti!Labels_Headers,0)),NA())</f>
        <v>#N/A</v>
      </c>
      <c r="I57" s="9" t="e">
        <f>IF($E57="Success",INDEX(Opti!ResultsTable, MATCH($B57,Opti!Labels_LookupString,0),MATCH(I$33,Opti!Labels_Headers,0)),NA())</f>
        <v>#N/A</v>
      </c>
      <c r="J57" s="10" t="e">
        <f>IF($E57="Success",INDEX(Opti!ResultsTable, MATCH($B57,Opti!Labels_LookupString,0),MATCH(J$33,Opti!Labels_Headers,0))+$J$31,NA())</f>
        <v>#N/A</v>
      </c>
      <c r="K57" s="110" t="e">
        <f>IF($E57="Success",J57/INDEX(Opti!ResultsTable,MATCH($B57,Opti!Labels_LookupString,0),MATCH("SP Group - Diversified Capital",Opti!Labels_Headers,0)),NA())</f>
        <v>#N/A</v>
      </c>
      <c r="L57" s="111">
        <f>+L56-0.1</f>
        <v>1.4</v>
      </c>
    </row>
    <row r="58" spans="2:12" x14ac:dyDescent="0.25">
      <c r="B58" s="102" t="str">
        <f t="shared" si="0"/>
        <v>RORAC - UW Assumptions, 1.3x RiskApp&gt;*&gt;&gt;GroupGroup</v>
      </c>
      <c r="C58" s="106" t="str">
        <f t="shared" si="3"/>
        <v>RORAC - UW Assumptions, 1.3x RiskApp</v>
      </c>
      <c r="D58" s="106" t="s">
        <v>282</v>
      </c>
      <c r="E58" s="4" t="e">
        <f>INDEX(Opti!ResultsTable, MATCH($B58,Opti!Labels_LookupString,0),MATCH(E$33,Opti!Labels_Headers,0))</f>
        <v>#N/A</v>
      </c>
      <c r="F58" s="116" t="s">
        <v>196</v>
      </c>
      <c r="G58" s="117" t="s">
        <v>196</v>
      </c>
      <c r="H58" s="9" t="e">
        <f>IF($E58="Success",INDEX(Opti!ResultsTable, MATCH($B58,Opti!Labels_LookupString,0),MATCH(H$33,Opti!Labels_Headers,0)),NA())</f>
        <v>#N/A</v>
      </c>
      <c r="I58" s="9" t="e">
        <f>IF($E58="Success",INDEX(Opti!ResultsTable, MATCH($B58,Opti!Labels_LookupString,0),MATCH(I$33,Opti!Labels_Headers,0)),NA())</f>
        <v>#N/A</v>
      </c>
      <c r="J58" s="10" t="e">
        <f>IF($E58="Success",INDEX(Opti!ResultsTable, MATCH($B58,Opti!Labels_LookupString,0),MATCH(J$33,Opti!Labels_Headers,0))+$J$31,NA())</f>
        <v>#N/A</v>
      </c>
      <c r="K58" s="110" t="e">
        <f>IF($E58="Success",J58/INDEX(Opti!ResultsTable,MATCH($B58,Opti!Labels_LookupString,0),MATCH("SP Group - Diversified Capital",Opti!Labels_Headers,0)),NA())</f>
        <v>#N/A</v>
      </c>
      <c r="L58" s="111">
        <f>+L57-0.1</f>
        <v>1.2999999999999998</v>
      </c>
    </row>
    <row r="59" spans="2:12" x14ac:dyDescent="0.25">
      <c r="B59" s="102" t="str">
        <f t="shared" si="0"/>
        <v>RORAC - UW Assumptions, 1.2x RiskApp&gt;*&gt;&gt;GroupGroup</v>
      </c>
      <c r="C59" s="106" t="str">
        <f t="shared" si="3"/>
        <v>RORAC - UW Assumptions, 1.2x RiskApp</v>
      </c>
      <c r="D59" s="106" t="s">
        <v>282</v>
      </c>
      <c r="E59" s="4" t="e">
        <f>INDEX(Opti!ResultsTable, MATCH($B59,Opti!Labels_LookupString,0),MATCH(E$33,Opti!Labels_Headers,0))</f>
        <v>#N/A</v>
      </c>
      <c r="F59" s="116" t="s">
        <v>196</v>
      </c>
      <c r="G59" s="117" t="s">
        <v>196</v>
      </c>
      <c r="H59" s="9" t="e">
        <f>IF($E59="Success",INDEX(Opti!ResultsTable, MATCH($B59,Opti!Labels_LookupString,0),MATCH(H$33,Opti!Labels_Headers,0)),NA())</f>
        <v>#N/A</v>
      </c>
      <c r="I59" s="9" t="e">
        <f>IF($E59="Success",INDEX(Opti!ResultsTable, MATCH($B59,Opti!Labels_LookupString,0),MATCH(I$33,Opti!Labels_Headers,0)),NA())</f>
        <v>#N/A</v>
      </c>
      <c r="J59" s="10" t="e">
        <f>IF($E59="Success",INDEX(Opti!ResultsTable, MATCH($B59,Opti!Labels_LookupString,0),MATCH(J$33,Opti!Labels_Headers,0))+$J$31,NA())</f>
        <v>#N/A</v>
      </c>
      <c r="K59" s="110" t="e">
        <f>IF($E59="Success",J59/INDEX(Opti!ResultsTable,MATCH($B59,Opti!Labels_LookupString,0),MATCH("SP Group - Diversified Capital",Opti!Labels_Headers,0)),NA())</f>
        <v>#N/A</v>
      </c>
      <c r="L59" s="111">
        <f>+L58-0.1</f>
        <v>1.1999999999999997</v>
      </c>
    </row>
    <row r="60" spans="2:12" x14ac:dyDescent="0.25">
      <c r="B60" s="102" t="str">
        <f t="shared" si="0"/>
        <v>RORAC - UW Assumptions, 1.1x RiskApp&gt;*&gt;&gt;GroupGroup</v>
      </c>
      <c r="C60" s="106" t="str">
        <f t="shared" si="3"/>
        <v>RORAC - UW Assumptions, 1.1x RiskApp</v>
      </c>
      <c r="D60" s="106" t="s">
        <v>282</v>
      </c>
      <c r="E60" s="4" t="e">
        <f>INDEX(Opti!ResultsTable, MATCH($B60,Opti!Labels_LookupString,0),MATCH(E$33,Opti!Labels_Headers,0))</f>
        <v>#N/A</v>
      </c>
      <c r="F60" s="116" t="s">
        <v>196</v>
      </c>
      <c r="G60" s="117" t="s">
        <v>196</v>
      </c>
      <c r="H60" s="9" t="e">
        <f>IF($E60="Success",INDEX(Opti!ResultsTable, MATCH($B60,Opti!Labels_LookupString,0),MATCH(H$33,Opti!Labels_Headers,0)),NA())</f>
        <v>#N/A</v>
      </c>
      <c r="I60" s="9" t="e">
        <f>IF($E60="Success",INDEX(Opti!ResultsTable, MATCH($B60,Opti!Labels_LookupString,0),MATCH(I$33,Opti!Labels_Headers,0)),NA())</f>
        <v>#N/A</v>
      </c>
      <c r="J60" s="10" t="e">
        <f>IF($E60="Success",INDEX(Opti!ResultsTable, MATCH($B60,Opti!Labels_LookupString,0),MATCH(J$33,Opti!Labels_Headers,0))+$J$31,NA())</f>
        <v>#N/A</v>
      </c>
      <c r="K60" s="110" t="e">
        <f>IF($E60="Success",J60/INDEX(Opti!ResultsTable,MATCH($B60,Opti!Labels_LookupString,0),MATCH("SP Group - Diversified Capital",Opti!Labels_Headers,0)),NA())</f>
        <v>#N/A</v>
      </c>
      <c r="L60" s="111">
        <f>+L59-0.1</f>
        <v>1.0999999999999996</v>
      </c>
    </row>
    <row r="61" spans="2:12" x14ac:dyDescent="0.25">
      <c r="B61" s="102" t="str">
        <f t="shared" si="0"/>
        <v>RORAC - UW Assumptions, 1.05x RiskApp&gt;*&gt;&gt;GroupGroup</v>
      </c>
      <c r="C61" s="106" t="str">
        <f t="shared" si="3"/>
        <v>RORAC - UW Assumptions, 1.05x RiskApp</v>
      </c>
      <c r="D61" s="106" t="s">
        <v>282</v>
      </c>
      <c r="E61" s="4" t="e">
        <f>INDEX(Opti!ResultsTable, MATCH($B61,Opti!Labels_LookupString,0),MATCH(E$33,Opti!Labels_Headers,0))</f>
        <v>#N/A</v>
      </c>
      <c r="F61" s="116" t="s">
        <v>196</v>
      </c>
      <c r="G61" s="117" t="s">
        <v>196</v>
      </c>
      <c r="H61" s="9" t="e">
        <f>IF($E61="Success",INDEX(Opti!ResultsTable, MATCH($B61,Opti!Labels_LookupString,0),MATCH(H$33,Opti!Labels_Headers,0)),NA())</f>
        <v>#N/A</v>
      </c>
      <c r="I61" s="9" t="e">
        <f>IF($E61="Success",INDEX(Opti!ResultsTable, MATCH($B61,Opti!Labels_LookupString,0),MATCH(I$33,Opti!Labels_Headers,0)),NA())</f>
        <v>#N/A</v>
      </c>
      <c r="J61" s="10" t="e">
        <f>IF($E61="Success",INDEX(Opti!ResultsTable, MATCH($B61,Opti!Labels_LookupString,0),MATCH(J$33,Opti!Labels_Headers,0))+$J$31,NA())</f>
        <v>#N/A</v>
      </c>
      <c r="K61" s="110" t="e">
        <f>IF($E61="Success",J61/INDEX(Opti!ResultsTable,MATCH($B61,Opti!Labels_LookupString,0),MATCH("SP Group - Diversified Capital",Opti!Labels_Headers,0)),NA())</f>
        <v>#N/A</v>
      </c>
      <c r="L61" s="111">
        <v>1.05</v>
      </c>
    </row>
    <row r="62" spans="2:12" x14ac:dyDescent="0.25">
      <c r="B62" s="102" t="str">
        <f t="shared" si="0"/>
        <v>RORAC - UW Assumptions, 1.04x RiskApp&gt;*&gt;&gt;GroupGroup</v>
      </c>
      <c r="C62" s="106" t="str">
        <f t="shared" si="3"/>
        <v>RORAC - UW Assumptions, 1.04x RiskApp</v>
      </c>
      <c r="D62" s="106" t="s">
        <v>282</v>
      </c>
      <c r="E62" s="4" t="e">
        <f>INDEX(Opti!ResultsTable, MATCH($B62,Opti!Labels_LookupString,0),MATCH(E$33,Opti!Labels_Headers,0))</f>
        <v>#N/A</v>
      </c>
      <c r="F62" s="116" t="s">
        <v>196</v>
      </c>
      <c r="G62" s="117" t="s">
        <v>196</v>
      </c>
      <c r="H62" s="9" t="e">
        <f>IF($E62="Success",INDEX(Opti!ResultsTable, MATCH($B62,Opti!Labels_LookupString,0),MATCH(H$33,Opti!Labels_Headers,0)),NA())</f>
        <v>#N/A</v>
      </c>
      <c r="I62" s="9" t="e">
        <f>IF($E62="Success",INDEX(Opti!ResultsTable, MATCH($B62,Opti!Labels_LookupString,0),MATCH(I$33,Opti!Labels_Headers,0)),NA())</f>
        <v>#N/A</v>
      </c>
      <c r="J62" s="10" t="e">
        <f>IF($E62="Success",INDEX(Opti!ResultsTable, MATCH($B62,Opti!Labels_LookupString,0),MATCH(J$33,Opti!Labels_Headers,0))+$J$31,NA())</f>
        <v>#N/A</v>
      </c>
      <c r="K62" s="110" t="e">
        <f>IF($E62="Success",J62/INDEX(Opti!ResultsTable,MATCH($B62,Opti!Labels_LookupString,0),MATCH("SP Group - Diversified Capital",Opti!Labels_Headers,0)),NA())</f>
        <v>#N/A</v>
      </c>
      <c r="L62" s="111">
        <f t="shared" ref="L62:L71" si="4">L61-0.01</f>
        <v>1.04</v>
      </c>
    </row>
    <row r="63" spans="2:12" x14ac:dyDescent="0.25">
      <c r="B63" s="102" t="str">
        <f t="shared" si="0"/>
        <v>RORAC - UW Assumptions, 1.03x RiskApp&gt;*&gt;&gt;GroupGroup</v>
      </c>
      <c r="C63" s="106" t="str">
        <f t="shared" si="3"/>
        <v>RORAC - UW Assumptions, 1.03x RiskApp</v>
      </c>
      <c r="D63" s="106" t="s">
        <v>282</v>
      </c>
      <c r="E63" s="4" t="e">
        <f>INDEX(Opti!ResultsTable, MATCH($B63,Opti!Labels_LookupString,0),MATCH(E$33,Opti!Labels_Headers,0))</f>
        <v>#N/A</v>
      </c>
      <c r="F63" s="116" t="s">
        <v>196</v>
      </c>
      <c r="G63" s="117" t="s">
        <v>196</v>
      </c>
      <c r="H63" s="9" t="e">
        <f>IF($E63="Success",INDEX(Opti!ResultsTable, MATCH($B63,Opti!Labels_LookupString,0),MATCH(H$33,Opti!Labels_Headers,0)),NA())</f>
        <v>#N/A</v>
      </c>
      <c r="I63" s="9" t="e">
        <f>IF($E63="Success",INDEX(Opti!ResultsTable, MATCH($B63,Opti!Labels_LookupString,0),MATCH(I$33,Opti!Labels_Headers,0)),NA())</f>
        <v>#N/A</v>
      </c>
      <c r="J63" s="10" t="e">
        <f>IF($E63="Success",INDEX(Opti!ResultsTable, MATCH($B63,Opti!Labels_LookupString,0),MATCH(J$33,Opti!Labels_Headers,0))+$J$31,NA())</f>
        <v>#N/A</v>
      </c>
      <c r="K63" s="110" t="e">
        <f>IF($E63="Success",J63/INDEX(Opti!ResultsTable,MATCH($B63,Opti!Labels_LookupString,0),MATCH("SP Group - Diversified Capital",Opti!Labels_Headers,0)),NA())</f>
        <v>#N/A</v>
      </c>
      <c r="L63" s="111">
        <f t="shared" si="4"/>
        <v>1.03</v>
      </c>
    </row>
    <row r="64" spans="2:12" x14ac:dyDescent="0.25">
      <c r="B64" s="102" t="str">
        <f t="shared" si="0"/>
        <v>RORAC - UW Assumptions, 1.02x RiskApp&gt;*&gt;&gt;GroupGroup</v>
      </c>
      <c r="C64" s="106" t="str">
        <f t="shared" si="3"/>
        <v>RORAC - UW Assumptions, 1.02x RiskApp</v>
      </c>
      <c r="D64" s="106" t="s">
        <v>282</v>
      </c>
      <c r="E64" s="4" t="e">
        <f>INDEX(Opti!ResultsTable, MATCH($B64,Opti!Labels_LookupString,0),MATCH(E$33,Opti!Labels_Headers,0))</f>
        <v>#N/A</v>
      </c>
      <c r="F64" s="116" t="s">
        <v>196</v>
      </c>
      <c r="G64" s="117" t="s">
        <v>196</v>
      </c>
      <c r="H64" s="9" t="e">
        <f>IF($E64="Success",INDEX(Opti!ResultsTable, MATCH($B64,Opti!Labels_LookupString,0),MATCH(H$33,Opti!Labels_Headers,0)),NA())</f>
        <v>#N/A</v>
      </c>
      <c r="I64" s="9" t="e">
        <f>IF($E64="Success",INDEX(Opti!ResultsTable, MATCH($B64,Opti!Labels_LookupString,0),MATCH(I$33,Opti!Labels_Headers,0)),NA())</f>
        <v>#N/A</v>
      </c>
      <c r="J64" s="10" t="e">
        <f>IF($E64="Success",INDEX(Opti!ResultsTable, MATCH($B64,Opti!Labels_LookupString,0),MATCH(J$33,Opti!Labels_Headers,0))+$J$31,NA())</f>
        <v>#N/A</v>
      </c>
      <c r="K64" s="110" t="e">
        <f>IF($E64="Success",J64/INDEX(Opti!ResultsTable,MATCH($B64,Opti!Labels_LookupString,0),MATCH("SP Group - Diversified Capital",Opti!Labels_Headers,0)),NA())</f>
        <v>#N/A</v>
      </c>
      <c r="L64" s="111">
        <f t="shared" si="4"/>
        <v>1.02</v>
      </c>
    </row>
    <row r="65" spans="2:14" x14ac:dyDescent="0.25">
      <c r="B65" s="102" t="str">
        <f t="shared" si="0"/>
        <v>RORAC - UW Assumptions, 1.01x RiskApp&gt;*&gt;&gt;GroupGroup</v>
      </c>
      <c r="C65" s="106" t="str">
        <f t="shared" si="3"/>
        <v>RORAC - UW Assumptions, 1.01x RiskApp</v>
      </c>
      <c r="D65" s="106" t="s">
        <v>282</v>
      </c>
      <c r="E65" s="4" t="e">
        <f>INDEX(Opti!ResultsTable, MATCH($B65,Opti!Labels_LookupString,0),MATCH(E$33,Opti!Labels_Headers,0))</f>
        <v>#N/A</v>
      </c>
      <c r="F65" s="116" t="s">
        <v>196</v>
      </c>
      <c r="G65" s="117" t="s">
        <v>196</v>
      </c>
      <c r="H65" s="9" t="e">
        <f>IF($E65="Success",INDEX(Opti!ResultsTable, MATCH($B65,Opti!Labels_LookupString,0),MATCH(H$33,Opti!Labels_Headers,0)),NA())</f>
        <v>#N/A</v>
      </c>
      <c r="I65" s="9" t="e">
        <f>IF($E65="Success",INDEX(Opti!ResultsTable, MATCH($B65,Opti!Labels_LookupString,0),MATCH(I$33,Opti!Labels_Headers,0)),NA())</f>
        <v>#N/A</v>
      </c>
      <c r="J65" s="10" t="e">
        <f>IF($E65="Success",INDEX(Opti!ResultsTable, MATCH($B65,Opti!Labels_LookupString,0),MATCH(J$33,Opti!Labels_Headers,0))+$J$31,NA())</f>
        <v>#N/A</v>
      </c>
      <c r="K65" s="110" t="e">
        <f>IF($E65="Success",J65/INDEX(Opti!ResultsTable,MATCH($B65,Opti!Labels_LookupString,0),MATCH("SP Group - Diversified Capital",Opti!Labels_Headers,0)),NA())</f>
        <v>#N/A</v>
      </c>
      <c r="L65" s="111">
        <f t="shared" si="4"/>
        <v>1.01</v>
      </c>
    </row>
    <row r="66" spans="2:14" x14ac:dyDescent="0.25">
      <c r="B66" s="102" t="str">
        <f t="shared" ref="B66:B97" si="5">C66&amp;"&gt;"&amp;D66&amp;"&gt;&gt;"&amp;F66&amp;G66</f>
        <v>RORAC - UW Assumptions, 1x RiskApp&gt;*&gt;&gt;GroupGroup</v>
      </c>
      <c r="C66" s="106" t="str">
        <f t="shared" si="3"/>
        <v>RORAC - UW Assumptions, 1x RiskApp</v>
      </c>
      <c r="D66" s="106" t="s">
        <v>282</v>
      </c>
      <c r="E66" s="4" t="e">
        <f>INDEX(Opti!ResultsTable, MATCH($B66,Opti!Labels_LookupString,0),MATCH(E$33,Opti!Labels_Headers,0))</f>
        <v>#N/A</v>
      </c>
      <c r="F66" s="116" t="s">
        <v>196</v>
      </c>
      <c r="G66" s="117" t="s">
        <v>196</v>
      </c>
      <c r="H66" s="9" t="e">
        <f>IF($E66="Success",INDEX(Opti!ResultsTable, MATCH($B66,Opti!Labels_LookupString,0),MATCH(H$33,Opti!Labels_Headers,0)),NA())</f>
        <v>#N/A</v>
      </c>
      <c r="I66" s="9" t="e">
        <f>IF($E66="Success",INDEX(Opti!ResultsTable, MATCH($B66,Opti!Labels_LookupString,0),MATCH(I$33,Opti!Labels_Headers,0)),NA())</f>
        <v>#N/A</v>
      </c>
      <c r="J66" s="10" t="e">
        <f>IF($E66="Success",INDEX(Opti!ResultsTable, MATCH($B66,Opti!Labels_LookupString,0),MATCH(J$33,Opti!Labels_Headers,0))+$J$31,NA())</f>
        <v>#N/A</v>
      </c>
      <c r="K66" s="110" t="e">
        <f>IF($E66="Success",J66/INDEX(Opti!ResultsTable,MATCH($B66,Opti!Labels_LookupString,0),MATCH("SP Group - Diversified Capital",Opti!Labels_Headers,0)),NA())</f>
        <v>#N/A</v>
      </c>
      <c r="L66" s="111">
        <f t="shared" si="4"/>
        <v>1</v>
      </c>
    </row>
    <row r="67" spans="2:14" x14ac:dyDescent="0.25">
      <c r="B67" s="102" t="str">
        <f t="shared" si="5"/>
        <v>RORAC - UW Assumptions, 0.99x RiskApp&gt;*&gt;&gt;GroupGroup</v>
      </c>
      <c r="C67" s="106" t="str">
        <f t="shared" si="3"/>
        <v>RORAC - UW Assumptions, 0.99x RiskApp</v>
      </c>
      <c r="D67" s="106" t="s">
        <v>282</v>
      </c>
      <c r="E67" s="4" t="e">
        <f>INDEX(Opti!ResultsTable, MATCH($B67,Opti!Labels_LookupString,0),MATCH(E$33,Opti!Labels_Headers,0))</f>
        <v>#N/A</v>
      </c>
      <c r="F67" s="116" t="s">
        <v>196</v>
      </c>
      <c r="G67" s="117" t="s">
        <v>196</v>
      </c>
      <c r="H67" s="9" t="e">
        <f>IF($E67="Success",INDEX(Opti!ResultsTable, MATCH($B67,Opti!Labels_LookupString,0),MATCH(H$33,Opti!Labels_Headers,0)),NA())</f>
        <v>#N/A</v>
      </c>
      <c r="I67" s="9" t="e">
        <f>IF($E67="Success",INDEX(Opti!ResultsTable, MATCH($B67,Opti!Labels_LookupString,0),MATCH(I$33,Opti!Labels_Headers,0)),NA())</f>
        <v>#N/A</v>
      </c>
      <c r="J67" s="10" t="e">
        <f>IF($E67="Success",INDEX(Opti!ResultsTable, MATCH($B67,Opti!Labels_LookupString,0),MATCH(J$33,Opti!Labels_Headers,0))+$J$31,NA())</f>
        <v>#N/A</v>
      </c>
      <c r="K67" s="110" t="e">
        <f>IF($E67="Success",J67/INDEX(Opti!ResultsTable,MATCH($B67,Opti!Labels_LookupString,0),MATCH("SP Group - Diversified Capital",Opti!Labels_Headers,0)),NA())</f>
        <v>#N/A</v>
      </c>
      <c r="L67" s="111">
        <f t="shared" si="4"/>
        <v>0.99</v>
      </c>
    </row>
    <row r="68" spans="2:14" x14ac:dyDescent="0.25">
      <c r="B68" s="102" t="str">
        <f t="shared" si="5"/>
        <v>RORAC - UW Assumptions, 0.98x RiskApp&gt;*&gt;&gt;GroupGroup</v>
      </c>
      <c r="C68" s="106" t="str">
        <f t="shared" si="3"/>
        <v>RORAC - UW Assumptions, 0.98x RiskApp</v>
      </c>
      <c r="D68" s="106" t="s">
        <v>282</v>
      </c>
      <c r="E68" s="4" t="e">
        <f>INDEX(Opti!ResultsTable, MATCH($B68,Opti!Labels_LookupString,0),MATCH(E$33,Opti!Labels_Headers,0))</f>
        <v>#N/A</v>
      </c>
      <c r="F68" s="116" t="s">
        <v>196</v>
      </c>
      <c r="G68" s="117" t="s">
        <v>196</v>
      </c>
      <c r="H68" s="9" t="e">
        <f>IF($E68="Success",INDEX(Opti!ResultsTable, MATCH($B68,Opti!Labels_LookupString,0),MATCH(H$33,Opti!Labels_Headers,0)),NA())</f>
        <v>#N/A</v>
      </c>
      <c r="I68" s="9" t="e">
        <f>IF($E68="Success",INDEX(Opti!ResultsTable, MATCH($B68,Opti!Labels_LookupString,0),MATCH(I$33,Opti!Labels_Headers,0)),NA())</f>
        <v>#N/A</v>
      </c>
      <c r="J68" s="10" t="e">
        <f>IF($E68="Success",INDEX(Opti!ResultsTable, MATCH($B68,Opti!Labels_LookupString,0),MATCH(J$33,Opti!Labels_Headers,0))+$J$31,NA())</f>
        <v>#N/A</v>
      </c>
      <c r="K68" s="110" t="e">
        <f>IF($E68="Success",J68/INDEX(Opti!ResultsTable,MATCH($B68,Opti!Labels_LookupString,0),MATCH("SP Group - Diversified Capital",Opti!Labels_Headers,0)),NA())</f>
        <v>#N/A</v>
      </c>
      <c r="L68" s="111">
        <f t="shared" si="4"/>
        <v>0.98</v>
      </c>
    </row>
    <row r="69" spans="2:14" x14ac:dyDescent="0.25">
      <c r="B69" s="102" t="str">
        <f t="shared" si="5"/>
        <v>RORAC - UW Assumptions, 0.97x RiskApp&gt;*&gt;&gt;GroupGroup</v>
      </c>
      <c r="C69" s="106" t="str">
        <f t="shared" si="3"/>
        <v>RORAC - UW Assumptions, 0.97x RiskApp</v>
      </c>
      <c r="D69" s="106" t="s">
        <v>282</v>
      </c>
      <c r="E69" s="4" t="e">
        <f>INDEX(Opti!ResultsTable, MATCH($B69,Opti!Labels_LookupString,0),MATCH(E$33,Opti!Labels_Headers,0))</f>
        <v>#N/A</v>
      </c>
      <c r="F69" s="116" t="s">
        <v>196</v>
      </c>
      <c r="G69" s="117" t="s">
        <v>196</v>
      </c>
      <c r="H69" s="9" t="e">
        <f>IF($E69="Success",INDEX(Opti!ResultsTable, MATCH($B69,Opti!Labels_LookupString,0),MATCH(H$33,Opti!Labels_Headers,0)),NA())</f>
        <v>#N/A</v>
      </c>
      <c r="I69" s="9" t="e">
        <f>IF($E69="Success",INDEX(Opti!ResultsTable, MATCH($B69,Opti!Labels_LookupString,0),MATCH(I$33,Opti!Labels_Headers,0)),NA())</f>
        <v>#N/A</v>
      </c>
      <c r="J69" s="10" t="e">
        <f>IF($E69="Success",INDEX(Opti!ResultsTable, MATCH($B69,Opti!Labels_LookupString,0),MATCH(J$33,Opti!Labels_Headers,0))+$J$31,NA())</f>
        <v>#N/A</v>
      </c>
      <c r="K69" s="110" t="e">
        <f>IF($E69="Success",J69/INDEX(Opti!ResultsTable,MATCH($B69,Opti!Labels_LookupString,0),MATCH("SP Group - Diversified Capital",Opti!Labels_Headers,0)),NA())</f>
        <v>#N/A</v>
      </c>
      <c r="L69" s="111">
        <f t="shared" si="4"/>
        <v>0.97</v>
      </c>
    </row>
    <row r="70" spans="2:14" x14ac:dyDescent="0.25">
      <c r="B70" s="102" t="str">
        <f t="shared" si="5"/>
        <v>RORAC - UW Assumptions, 0.96x RiskApp&gt;*&gt;&gt;GroupGroup</v>
      </c>
      <c r="C70" s="106" t="str">
        <f t="shared" si="3"/>
        <v>RORAC - UW Assumptions, 0.96x RiskApp</v>
      </c>
      <c r="D70" s="106" t="s">
        <v>282</v>
      </c>
      <c r="E70" s="4" t="e">
        <f>INDEX(Opti!ResultsTable, MATCH($B70,Opti!Labels_LookupString,0),MATCH(E$33,Opti!Labels_Headers,0))</f>
        <v>#N/A</v>
      </c>
      <c r="F70" s="116" t="s">
        <v>196</v>
      </c>
      <c r="G70" s="117" t="s">
        <v>196</v>
      </c>
      <c r="H70" s="9" t="e">
        <f>IF($E70="Success",INDEX(Opti!ResultsTable, MATCH($B70,Opti!Labels_LookupString,0),MATCH(H$33,Opti!Labels_Headers,0)),NA())</f>
        <v>#N/A</v>
      </c>
      <c r="I70" s="9" t="e">
        <f>IF($E70="Success",INDEX(Opti!ResultsTable, MATCH($B70,Opti!Labels_LookupString,0),MATCH(I$33,Opti!Labels_Headers,0)),NA())</f>
        <v>#N/A</v>
      </c>
      <c r="J70" s="10" t="e">
        <f>IF($E70="Success",INDEX(Opti!ResultsTable, MATCH($B70,Opti!Labels_LookupString,0),MATCH(J$33,Opti!Labels_Headers,0))+$J$31,NA())</f>
        <v>#N/A</v>
      </c>
      <c r="K70" s="110" t="e">
        <f>IF($E70="Success",J70/INDEX(Opti!ResultsTable,MATCH($B70,Opti!Labels_LookupString,0),MATCH("SP Group - Diversified Capital",Opti!Labels_Headers,0)),NA())</f>
        <v>#N/A</v>
      </c>
      <c r="L70" s="111">
        <f t="shared" si="4"/>
        <v>0.96</v>
      </c>
    </row>
    <row r="71" spans="2:14" x14ac:dyDescent="0.25">
      <c r="B71" s="102" t="str">
        <f t="shared" si="5"/>
        <v>RORAC - UW Assumptions, 0.95x RiskApp&gt;*&gt;&gt;GroupGroup</v>
      </c>
      <c r="C71" s="106" t="str">
        <f t="shared" si="3"/>
        <v>RORAC - UW Assumptions, 0.95x RiskApp</v>
      </c>
      <c r="D71" s="106" t="s">
        <v>282</v>
      </c>
      <c r="E71" s="4" t="e">
        <f>INDEX(Opti!ResultsTable, MATCH($B71,Opti!Labels_LookupString,0),MATCH(E$33,Opti!Labels_Headers,0))</f>
        <v>#N/A</v>
      </c>
      <c r="F71" s="116" t="s">
        <v>196</v>
      </c>
      <c r="G71" s="117" t="s">
        <v>196</v>
      </c>
      <c r="H71" s="9" t="e">
        <f>IF($E71="Success",INDEX(Opti!ResultsTable, MATCH($B71,Opti!Labels_LookupString,0),MATCH(H$33,Opti!Labels_Headers,0)),NA())</f>
        <v>#N/A</v>
      </c>
      <c r="I71" s="9" t="e">
        <f>IF($E71="Success",INDEX(Opti!ResultsTable, MATCH($B71,Opti!Labels_LookupString,0),MATCH(I$33,Opti!Labels_Headers,0)),NA())</f>
        <v>#N/A</v>
      </c>
      <c r="J71" s="10" t="e">
        <f>IF($E71="Success",INDEX(Opti!ResultsTable, MATCH($B71,Opti!Labels_LookupString,0),MATCH(J$33,Opti!Labels_Headers,0))+$J$31,NA())</f>
        <v>#N/A</v>
      </c>
      <c r="K71" s="110" t="e">
        <f>IF($E71="Success",J71/INDEX(Opti!ResultsTable,MATCH($B71,Opti!Labels_LookupString,0),MATCH("SP Group - Diversified Capital",Opti!Labels_Headers,0)),NA())</f>
        <v>#N/A</v>
      </c>
      <c r="L71" s="111">
        <f t="shared" si="4"/>
        <v>0.95</v>
      </c>
    </row>
    <row r="72" spans="2:14" x14ac:dyDescent="0.25">
      <c r="B72" s="102" t="str">
        <f t="shared" si="5"/>
        <v>RORAC - UW Assumptions, 0.9x RiskApp&gt;*&gt;&gt;GroupGroup</v>
      </c>
      <c r="C72" s="106" t="str">
        <f t="shared" si="3"/>
        <v>RORAC - UW Assumptions, 0.9x RiskApp</v>
      </c>
      <c r="D72" s="106" t="s">
        <v>282</v>
      </c>
      <c r="E72" s="4" t="e">
        <f>INDEX(Opti!ResultsTable, MATCH($B72,Opti!Labels_LookupString,0),MATCH(E$33,Opti!Labels_Headers,0))</f>
        <v>#N/A</v>
      </c>
      <c r="F72" s="116" t="s">
        <v>196</v>
      </c>
      <c r="G72" s="117" t="s">
        <v>196</v>
      </c>
      <c r="H72" s="9" t="e">
        <f>IF($E72="Success",INDEX(Opti!ResultsTable, MATCH($B72,Opti!Labels_LookupString,0),MATCH(H$33,Opti!Labels_Headers,0)),NA())</f>
        <v>#N/A</v>
      </c>
      <c r="I72" s="9" t="e">
        <f>IF($E72="Success",INDEX(Opti!ResultsTable, MATCH($B72,Opti!Labels_LookupString,0),MATCH(I$33,Opti!Labels_Headers,0)),NA())</f>
        <v>#N/A</v>
      </c>
      <c r="J72" s="10" t="e">
        <f>IF($E72="Success",INDEX(Opti!ResultsTable, MATCH($B72,Opti!Labels_LookupString,0),MATCH(J$33,Opti!Labels_Headers,0))+$J$31,NA())</f>
        <v>#N/A</v>
      </c>
      <c r="K72" s="110" t="e">
        <f>IF($E72="Success",J72/INDEX(Opti!ResultsTable,MATCH($B72,Opti!Labels_LookupString,0),MATCH("SP Group - Diversified Capital",Opti!Labels_Headers,0)),NA())</f>
        <v>#N/A</v>
      </c>
      <c r="L72" s="111">
        <f>+L66-0.1</f>
        <v>0.9</v>
      </c>
    </row>
    <row r="73" spans="2:14" x14ac:dyDescent="0.25">
      <c r="B73" s="102" t="str">
        <f t="shared" si="5"/>
        <v>RORAC - UW Assumptions, 0.8x RiskApp&gt;*&gt;&gt;GroupGroup</v>
      </c>
      <c r="C73" s="106" t="str">
        <f t="shared" si="3"/>
        <v>RORAC - UW Assumptions, 0.8x RiskApp</v>
      </c>
      <c r="D73" s="106" t="s">
        <v>282</v>
      </c>
      <c r="E73" s="4" t="e">
        <f>INDEX(Opti!ResultsTable, MATCH($B73,Opti!Labels_LookupString,0),MATCH(E$33,Opti!Labels_Headers,0))</f>
        <v>#N/A</v>
      </c>
      <c r="F73" s="116" t="s">
        <v>196</v>
      </c>
      <c r="G73" s="117" t="s">
        <v>196</v>
      </c>
      <c r="H73" s="9" t="e">
        <f>IF($E73="Success",INDEX(Opti!ResultsTable, MATCH($B73,Opti!Labels_LookupString,0),MATCH(H$33,Opti!Labels_Headers,0)),NA())</f>
        <v>#N/A</v>
      </c>
      <c r="I73" s="9" t="e">
        <f>IF($E73="Success",INDEX(Opti!ResultsTable, MATCH($B73,Opti!Labels_LookupString,0),MATCH(I$33,Opti!Labels_Headers,0)),NA())</f>
        <v>#N/A</v>
      </c>
      <c r="J73" s="10" t="e">
        <f>IF($E73="Success",INDEX(Opti!ResultsTable, MATCH($B73,Opti!Labels_LookupString,0),MATCH(J$33,Opti!Labels_Headers,0))+$J$31,NA())</f>
        <v>#N/A</v>
      </c>
      <c r="K73" s="110" t="e">
        <f>IF($E73="Success",J73/INDEX(Opti!ResultsTable,MATCH($B73,Opti!Labels_LookupString,0),MATCH("SP Group - Diversified Capital",Opti!Labels_Headers,0)),NA())</f>
        <v>#N/A</v>
      </c>
      <c r="L73" s="111">
        <f>+L72-0.1</f>
        <v>0.8</v>
      </c>
    </row>
    <row r="74" spans="2:14" x14ac:dyDescent="0.25">
      <c r="B74" s="102" t="str">
        <f t="shared" si="5"/>
        <v>RORAC - UW Assumptions, 0.7x RiskApp&gt;*&gt;&gt;GroupGroup</v>
      </c>
      <c r="C74" s="106" t="str">
        <f t="shared" si="3"/>
        <v>RORAC - UW Assumptions, 0.7x RiskApp</v>
      </c>
      <c r="D74" s="106" t="s">
        <v>282</v>
      </c>
      <c r="E74" s="4" t="e">
        <f>INDEX(Opti!ResultsTable, MATCH($B74,Opti!Labels_LookupString,0),MATCH(E$33,Opti!Labels_Headers,0))</f>
        <v>#N/A</v>
      </c>
      <c r="F74" s="116" t="s">
        <v>196</v>
      </c>
      <c r="G74" s="117" t="s">
        <v>196</v>
      </c>
      <c r="H74" s="9" t="e">
        <f>IF($E74="Success",INDEX(Opti!ResultsTable, MATCH($B74,Opti!Labels_LookupString,0),MATCH(H$33,Opti!Labels_Headers,0)),NA())</f>
        <v>#N/A</v>
      </c>
      <c r="I74" s="9" t="e">
        <f>IF($E74="Success",INDEX(Opti!ResultsTable, MATCH($B74,Opti!Labels_LookupString,0),MATCH(I$33,Opti!Labels_Headers,0)),NA())</f>
        <v>#N/A</v>
      </c>
      <c r="J74" s="10" t="e">
        <f>IF($E74="Success",INDEX(Opti!ResultsTable, MATCH($B74,Opti!Labels_LookupString,0),MATCH(J$33,Opti!Labels_Headers,0))+$J$31,NA())</f>
        <v>#N/A</v>
      </c>
      <c r="K74" s="110" t="e">
        <f>IF($E74="Success",J74/INDEX(Opti!ResultsTable,MATCH($B74,Opti!Labels_LookupString,0),MATCH("SP Group - Diversified Capital",Opti!Labels_Headers,0)),NA())</f>
        <v>#N/A</v>
      </c>
      <c r="L74" s="111">
        <f>+L73-0.1</f>
        <v>0.70000000000000007</v>
      </c>
    </row>
    <row r="75" spans="2:14" x14ac:dyDescent="0.25">
      <c r="B75" s="102" t="str">
        <f t="shared" si="5"/>
        <v>RORAC - UW Assumptions, 0.6x RiskApp&gt;*&gt;&gt;GroupGroup</v>
      </c>
      <c r="C75" s="106" t="str">
        <f t="shared" si="3"/>
        <v>RORAC - UW Assumptions, 0.6x RiskApp</v>
      </c>
      <c r="D75" s="106" t="s">
        <v>282</v>
      </c>
      <c r="E75" s="4" t="e">
        <f>INDEX(Opti!ResultsTable, MATCH($B75,Opti!Labels_LookupString,0),MATCH(E$33,Opti!Labels_Headers,0))</f>
        <v>#N/A</v>
      </c>
      <c r="F75" s="116" t="s">
        <v>196</v>
      </c>
      <c r="G75" s="117" t="s">
        <v>196</v>
      </c>
      <c r="H75" s="9" t="e">
        <f>IF($E75="Success",INDEX(Opti!ResultsTable, MATCH($B75,Opti!Labels_LookupString,0),MATCH(H$33,Opti!Labels_Headers,0)),NA())</f>
        <v>#N/A</v>
      </c>
      <c r="I75" s="9" t="e">
        <f>IF($E75="Success",INDEX(Opti!ResultsTable, MATCH($B75,Opti!Labels_LookupString,0),MATCH(I$33,Opti!Labels_Headers,0)),NA())</f>
        <v>#N/A</v>
      </c>
      <c r="J75" s="10" t="e">
        <f>IF($E75="Success",INDEX(Opti!ResultsTable, MATCH($B75,Opti!Labels_LookupString,0),MATCH(J$33,Opti!Labels_Headers,0))+$J$31,NA())</f>
        <v>#N/A</v>
      </c>
      <c r="K75" s="110" t="e">
        <f>IF($E75="Success",J75/INDEX(Opti!ResultsTable,MATCH($B75,Opti!Labels_LookupString,0),MATCH("SP Group - Diversified Capital",Opti!Labels_Headers,0)),NA())</f>
        <v>#N/A</v>
      </c>
      <c r="L75" s="111">
        <f>+L74-0.1</f>
        <v>0.60000000000000009</v>
      </c>
    </row>
    <row r="76" spans="2:14" x14ac:dyDescent="0.25">
      <c r="B76" s="102" t="str">
        <f t="shared" si="5"/>
        <v>RORAC - UW Assumptions, 0.5x RiskApp&gt;*&gt;&gt;GroupGroup</v>
      </c>
      <c r="C76" s="106" t="str">
        <f t="shared" si="3"/>
        <v>RORAC - UW Assumptions, 0.5x RiskApp</v>
      </c>
      <c r="D76" s="106" t="s">
        <v>282</v>
      </c>
      <c r="E76" s="4" t="e">
        <f>INDEX(Opti!ResultsTable, MATCH($B76,Opti!Labels_LookupString,0),MATCH(E$33,Opti!Labels_Headers,0))</f>
        <v>#N/A</v>
      </c>
      <c r="F76" s="116" t="s">
        <v>196</v>
      </c>
      <c r="G76" s="117" t="s">
        <v>196</v>
      </c>
      <c r="H76" s="9" t="e">
        <f>IF($E76="Success",INDEX(Opti!ResultsTable, MATCH($B76,Opti!Labels_LookupString,0),MATCH(H$33,Opti!Labels_Headers,0)),NA())</f>
        <v>#N/A</v>
      </c>
      <c r="I76" s="9" t="e">
        <f>IF($E76="Success",INDEX(Opti!ResultsTable, MATCH($B76,Opti!Labels_LookupString,0),MATCH(I$33,Opti!Labels_Headers,0)),NA())</f>
        <v>#N/A</v>
      </c>
      <c r="J76" s="10" t="e">
        <f>IF($E76="Success",INDEX(Opti!ResultsTable, MATCH($B76,Opti!Labels_LookupString,0),MATCH(J$33,Opti!Labels_Headers,0))+$J$31,NA())</f>
        <v>#N/A</v>
      </c>
      <c r="K76" s="110" t="e">
        <f>IF($E76="Success",J76/INDEX(Opti!ResultsTable,MATCH($B76,Opti!Labels_LookupString,0),MATCH("SP Group - Diversified Capital",Opti!Labels_Headers,0)),NA())</f>
        <v>#N/A</v>
      </c>
      <c r="L76" s="111">
        <f>+L75-0.1</f>
        <v>0.50000000000000011</v>
      </c>
    </row>
    <row r="77" spans="2:14" x14ac:dyDescent="0.25">
      <c r="B77" s="102" t="str">
        <f t="shared" si="5"/>
        <v>RORAC - Max UW and 20%, 1.5x RiskApp&gt;*&gt;&gt;GroupGroup</v>
      </c>
      <c r="C77" s="106" t="str">
        <f t="shared" ref="C77:C97" si="6">"RORAC - Max UW and 20%, "&amp;L77&amp;"x RiskApp"</f>
        <v>RORAC - Max UW and 20%, 1.5x RiskApp</v>
      </c>
      <c r="D77" s="106" t="s">
        <v>282</v>
      </c>
      <c r="E77" s="4" t="e">
        <f>INDEX(Opti!ResultsTable, MATCH($B77,Opti!Labels_LookupString,0),MATCH(E$33,Opti!Labels_Headers,0))</f>
        <v>#N/A</v>
      </c>
      <c r="F77" s="116" t="s">
        <v>196</v>
      </c>
      <c r="G77" s="117" t="s">
        <v>196</v>
      </c>
      <c r="H77" s="9" t="e">
        <f>IF($E77="Success",INDEX(Opti!ResultsTable, MATCH($B77,Opti!Labels_LookupString,0),MATCH(H$33,Opti!Labels_Headers,0)),NA())</f>
        <v>#N/A</v>
      </c>
      <c r="I77" s="9" t="e">
        <f>IF($E77="Success",INDEX(Opti!ResultsTable, MATCH($B77,Opti!Labels_LookupString,0),MATCH(I$33,Opti!Labels_Headers,0)),NA())</f>
        <v>#N/A</v>
      </c>
      <c r="J77" s="10" t="e">
        <f>IF($E77="Success",INDEX(Opti!ResultsTable, MATCH($B77,Opti!Labels_LookupString,0),MATCH(J$33,Opti!Labels_Headers,0))+$J$31,NA())</f>
        <v>#N/A</v>
      </c>
      <c r="K77" s="110" t="e">
        <f>IF($E77="Success",J77/INDEX(Opti!ResultsTable,MATCH($B77,Opti!Labels_LookupString,0),MATCH("SP Group - Diversified Capital",Opti!Labels_Headers,0)),NA())</f>
        <v>#N/A</v>
      </c>
      <c r="L77" s="111">
        <v>1.5</v>
      </c>
    </row>
    <row r="78" spans="2:14" x14ac:dyDescent="0.25">
      <c r="B78" s="102" t="str">
        <f t="shared" si="5"/>
        <v>RORAC - Max UW and 20%, 1.4x RiskApp&gt;*&gt;&gt;GroupGroup</v>
      </c>
      <c r="C78" s="106" t="str">
        <f t="shared" si="6"/>
        <v>RORAC - Max UW and 20%, 1.4x RiskApp</v>
      </c>
      <c r="D78" s="106" t="s">
        <v>282</v>
      </c>
      <c r="E78" s="4" t="e">
        <f>INDEX(Opti!ResultsTable, MATCH($B78,Opti!Labels_LookupString,0),MATCH(E$33,Opti!Labels_Headers,0))</f>
        <v>#N/A</v>
      </c>
      <c r="F78" s="116" t="s">
        <v>196</v>
      </c>
      <c r="G78" s="117" t="s">
        <v>196</v>
      </c>
      <c r="H78" s="9" t="e">
        <f>IF($E78="Success",INDEX(Opti!ResultsTable, MATCH($B78,Opti!Labels_LookupString,0),MATCH(H$33,Opti!Labels_Headers,0)),NA())</f>
        <v>#N/A</v>
      </c>
      <c r="I78" s="9" t="e">
        <f>IF($E78="Success",INDEX(Opti!ResultsTable, MATCH($B78,Opti!Labels_LookupString,0),MATCH(I$33,Opti!Labels_Headers,0)),NA())</f>
        <v>#N/A</v>
      </c>
      <c r="J78" s="10" t="e">
        <f>IF($E78="Success",INDEX(Opti!ResultsTable, MATCH($B78,Opti!Labels_LookupString,0),MATCH(J$33,Opti!Labels_Headers,0))+$J$31,NA())</f>
        <v>#N/A</v>
      </c>
      <c r="K78" s="110" t="e">
        <f>IF($E78="Success",J78/INDEX(Opti!ResultsTable,MATCH($B78,Opti!Labels_LookupString,0),MATCH("SP Group - Diversified Capital",Opti!Labels_Headers,0)),NA())</f>
        <v>#N/A</v>
      </c>
      <c r="L78" s="111">
        <f>+L77-0.1</f>
        <v>1.4</v>
      </c>
    </row>
    <row r="79" spans="2:14" x14ac:dyDescent="0.25">
      <c r="B79" s="102" t="str">
        <f t="shared" si="5"/>
        <v>RORAC - Max UW and 20%, 1.3x RiskApp&gt;*&gt;&gt;GroupGroup</v>
      </c>
      <c r="C79" s="106" t="str">
        <f t="shared" si="6"/>
        <v>RORAC - Max UW and 20%, 1.3x RiskApp</v>
      </c>
      <c r="D79" s="106" t="s">
        <v>282</v>
      </c>
      <c r="E79" s="4" t="e">
        <f>INDEX(Opti!ResultsTable, MATCH($B79,Opti!Labels_LookupString,0),MATCH(E$33,Opti!Labels_Headers,0))</f>
        <v>#N/A</v>
      </c>
      <c r="F79" s="116" t="s">
        <v>196</v>
      </c>
      <c r="G79" s="117" t="s">
        <v>196</v>
      </c>
      <c r="H79" s="9" t="e">
        <f>IF($E79="Success",INDEX(Opti!ResultsTable, MATCH($B79,Opti!Labels_LookupString,0),MATCH(H$33,Opti!Labels_Headers,0)),NA())</f>
        <v>#N/A</v>
      </c>
      <c r="I79" s="9" t="e">
        <f>IF($E79="Success",INDEX(Opti!ResultsTable, MATCH($B79,Opti!Labels_LookupString,0),MATCH(I$33,Opti!Labels_Headers,0)),NA())</f>
        <v>#N/A</v>
      </c>
      <c r="J79" s="10" t="e">
        <f>IF($E79="Success",INDEX(Opti!ResultsTable, MATCH($B79,Opti!Labels_LookupString,0),MATCH(J$33,Opti!Labels_Headers,0))+$J$31,NA())</f>
        <v>#N/A</v>
      </c>
      <c r="K79" s="110" t="e">
        <f>IF($E79="Success",J79/INDEX(Opti!ResultsTable,MATCH($B79,Opti!Labels_LookupString,0),MATCH("SP Group - Diversified Capital",Opti!Labels_Headers,0)),NA())</f>
        <v>#N/A</v>
      </c>
      <c r="L79" s="111">
        <f>+L78-0.1</f>
        <v>1.2999999999999998</v>
      </c>
      <c r="N79" s="118"/>
    </row>
    <row r="80" spans="2:14" x14ac:dyDescent="0.25">
      <c r="B80" s="102" t="str">
        <f t="shared" si="5"/>
        <v>RORAC - Max UW and 20%, 1.2x RiskApp&gt;*&gt;&gt;GroupGroup</v>
      </c>
      <c r="C80" s="106" t="str">
        <f t="shared" si="6"/>
        <v>RORAC - Max UW and 20%, 1.2x RiskApp</v>
      </c>
      <c r="D80" s="106" t="s">
        <v>282</v>
      </c>
      <c r="E80" s="4" t="e">
        <f>INDEX(Opti!ResultsTable, MATCH($B80,Opti!Labels_LookupString,0),MATCH(E$33,Opti!Labels_Headers,0))</f>
        <v>#N/A</v>
      </c>
      <c r="F80" s="116" t="s">
        <v>196</v>
      </c>
      <c r="G80" s="117" t="s">
        <v>196</v>
      </c>
      <c r="H80" s="9" t="e">
        <f>IF($E80="Success",INDEX(Opti!ResultsTable, MATCH($B80,Opti!Labels_LookupString,0),MATCH(H$33,Opti!Labels_Headers,0)),NA())</f>
        <v>#N/A</v>
      </c>
      <c r="I80" s="9" t="e">
        <f>IF($E80="Success",INDEX(Opti!ResultsTable, MATCH($B80,Opti!Labels_LookupString,0),MATCH(I$33,Opti!Labels_Headers,0)),NA())</f>
        <v>#N/A</v>
      </c>
      <c r="J80" s="10" t="e">
        <f>IF($E80="Success",INDEX(Opti!ResultsTable, MATCH($B80,Opti!Labels_LookupString,0),MATCH(J$33,Opti!Labels_Headers,0))+$J$31,NA())</f>
        <v>#N/A</v>
      </c>
      <c r="K80" s="110" t="e">
        <f>IF($E80="Success",J80/INDEX(Opti!ResultsTable,MATCH($B80,Opti!Labels_LookupString,0),MATCH("SP Group - Diversified Capital",Opti!Labels_Headers,0)),NA())</f>
        <v>#N/A</v>
      </c>
      <c r="L80" s="111">
        <f>+L79-0.1</f>
        <v>1.1999999999999997</v>
      </c>
    </row>
    <row r="81" spans="2:12" x14ac:dyDescent="0.25">
      <c r="B81" s="102" t="str">
        <f t="shared" si="5"/>
        <v>RORAC - Max UW and 20%, 1.1x RiskApp&gt;*&gt;&gt;GroupGroup</v>
      </c>
      <c r="C81" s="106" t="str">
        <f t="shared" si="6"/>
        <v>RORAC - Max UW and 20%, 1.1x RiskApp</v>
      </c>
      <c r="D81" s="106" t="s">
        <v>282</v>
      </c>
      <c r="E81" s="4" t="e">
        <f>INDEX(Opti!ResultsTable, MATCH($B81,Opti!Labels_LookupString,0),MATCH(E$33,Opti!Labels_Headers,0))</f>
        <v>#N/A</v>
      </c>
      <c r="F81" s="116" t="s">
        <v>196</v>
      </c>
      <c r="G81" s="117" t="s">
        <v>196</v>
      </c>
      <c r="H81" s="9" t="e">
        <f>IF($E81="Success",INDEX(Opti!ResultsTable, MATCH($B81,Opti!Labels_LookupString,0),MATCH(H$33,Opti!Labels_Headers,0)),NA())</f>
        <v>#N/A</v>
      </c>
      <c r="I81" s="9" t="e">
        <f>IF($E81="Success",INDEX(Opti!ResultsTable, MATCH($B81,Opti!Labels_LookupString,0),MATCH(I$33,Opti!Labels_Headers,0)),NA())</f>
        <v>#N/A</v>
      </c>
      <c r="J81" s="10" t="e">
        <f>IF($E81="Success",INDEX(Opti!ResultsTable, MATCH($B81,Opti!Labels_LookupString,0),MATCH(J$33,Opti!Labels_Headers,0))+$J$31,NA())</f>
        <v>#N/A</v>
      </c>
      <c r="K81" s="110" t="e">
        <f>IF($E81="Success",J81/INDEX(Opti!ResultsTable,MATCH($B81,Opti!Labels_LookupString,0),MATCH("SP Group - Diversified Capital",Opti!Labels_Headers,0)),NA())</f>
        <v>#N/A</v>
      </c>
      <c r="L81" s="111">
        <f>+L80-0.1</f>
        <v>1.0999999999999996</v>
      </c>
    </row>
    <row r="82" spans="2:12" x14ac:dyDescent="0.25">
      <c r="B82" s="102" t="str">
        <f t="shared" si="5"/>
        <v>RORAC - Max UW and 20%, 1.05x RiskApp&gt;*&gt;&gt;GroupGroup</v>
      </c>
      <c r="C82" s="106" t="str">
        <f t="shared" si="6"/>
        <v>RORAC - Max UW and 20%, 1.05x RiskApp</v>
      </c>
      <c r="D82" s="106" t="s">
        <v>282</v>
      </c>
      <c r="E82" s="4" t="e">
        <f>INDEX(Opti!ResultsTable, MATCH($B82,Opti!Labels_LookupString,0),MATCH(E$33,Opti!Labels_Headers,0))</f>
        <v>#N/A</v>
      </c>
      <c r="F82" s="116" t="s">
        <v>196</v>
      </c>
      <c r="G82" s="117" t="s">
        <v>196</v>
      </c>
      <c r="H82" s="9" t="e">
        <f>IF($E82="Success",INDEX(Opti!ResultsTable, MATCH($B82,Opti!Labels_LookupString,0),MATCH(H$33,Opti!Labels_Headers,0)),NA())</f>
        <v>#N/A</v>
      </c>
      <c r="I82" s="9" t="e">
        <f>IF($E82="Success",INDEX(Opti!ResultsTable, MATCH($B82,Opti!Labels_LookupString,0),MATCH(I$33,Opti!Labels_Headers,0)),NA())</f>
        <v>#N/A</v>
      </c>
      <c r="J82" s="10" t="e">
        <f>IF($E82="Success",INDEX(Opti!ResultsTable, MATCH($B82,Opti!Labels_LookupString,0),MATCH(J$33,Opti!Labels_Headers,0))+$J$31,NA())</f>
        <v>#N/A</v>
      </c>
      <c r="K82" s="110" t="e">
        <f>IF($E82="Success",J82/INDEX(Opti!ResultsTable,MATCH($B82,Opti!Labels_LookupString,0),MATCH("SP Group - Diversified Capital",Opti!Labels_Headers,0)),NA())</f>
        <v>#N/A</v>
      </c>
      <c r="L82" s="111">
        <v>1.05</v>
      </c>
    </row>
    <row r="83" spans="2:12" x14ac:dyDescent="0.25">
      <c r="B83" s="102" t="str">
        <f t="shared" si="5"/>
        <v>RORAC - Max UW and 20%, 1.04x RiskApp&gt;*&gt;&gt;GroupGroup</v>
      </c>
      <c r="C83" s="106" t="str">
        <f t="shared" si="6"/>
        <v>RORAC - Max UW and 20%, 1.04x RiskApp</v>
      </c>
      <c r="D83" s="106" t="s">
        <v>282</v>
      </c>
      <c r="E83" s="4" t="e">
        <f>INDEX(Opti!ResultsTable, MATCH($B83,Opti!Labels_LookupString,0),MATCH(E$33,Opti!Labels_Headers,0))</f>
        <v>#N/A</v>
      </c>
      <c r="F83" s="116" t="s">
        <v>196</v>
      </c>
      <c r="G83" s="117" t="s">
        <v>196</v>
      </c>
      <c r="H83" s="9" t="e">
        <f>IF($E83="Success",INDEX(Opti!ResultsTable, MATCH($B83,Opti!Labels_LookupString,0),MATCH(H$33,Opti!Labels_Headers,0)),NA())</f>
        <v>#N/A</v>
      </c>
      <c r="I83" s="9" t="e">
        <f>IF($E83="Success",INDEX(Opti!ResultsTable, MATCH($B83,Opti!Labels_LookupString,0),MATCH(I$33,Opti!Labels_Headers,0)),NA())</f>
        <v>#N/A</v>
      </c>
      <c r="J83" s="10" t="e">
        <f>IF($E83="Success",INDEX(Opti!ResultsTable, MATCH($B83,Opti!Labels_LookupString,0),MATCH(J$33,Opti!Labels_Headers,0))+$J$31,NA())</f>
        <v>#N/A</v>
      </c>
      <c r="K83" s="110" t="e">
        <f>IF($E83="Success",J83/INDEX(Opti!ResultsTable,MATCH($B83,Opti!Labels_LookupString,0),MATCH("SP Group - Diversified Capital",Opti!Labels_Headers,0)),NA())</f>
        <v>#N/A</v>
      </c>
      <c r="L83" s="111">
        <f t="shared" ref="L83:L92" si="7">L82-0.01</f>
        <v>1.04</v>
      </c>
    </row>
    <row r="84" spans="2:12" x14ac:dyDescent="0.25">
      <c r="B84" s="102" t="str">
        <f t="shared" si="5"/>
        <v>RORAC - Max UW and 20%, 1.03x RiskApp&gt;*&gt;&gt;GroupGroup</v>
      </c>
      <c r="C84" s="106" t="str">
        <f t="shared" si="6"/>
        <v>RORAC - Max UW and 20%, 1.03x RiskApp</v>
      </c>
      <c r="D84" s="106" t="s">
        <v>282</v>
      </c>
      <c r="E84" s="4" t="e">
        <f>INDEX(Opti!ResultsTable, MATCH($B84,Opti!Labels_LookupString,0),MATCH(E$33,Opti!Labels_Headers,0))</f>
        <v>#N/A</v>
      </c>
      <c r="F84" s="116" t="s">
        <v>196</v>
      </c>
      <c r="G84" s="117" t="s">
        <v>196</v>
      </c>
      <c r="H84" s="9" t="e">
        <f>IF($E84="Success",INDEX(Opti!ResultsTable, MATCH($B84,Opti!Labels_LookupString,0),MATCH(H$33,Opti!Labels_Headers,0)),NA())</f>
        <v>#N/A</v>
      </c>
      <c r="I84" s="9" t="e">
        <f>IF($E84="Success",INDEX(Opti!ResultsTable, MATCH($B84,Opti!Labels_LookupString,0),MATCH(I$33,Opti!Labels_Headers,0)),NA())</f>
        <v>#N/A</v>
      </c>
      <c r="J84" s="10" t="e">
        <f>IF($E84="Success",INDEX(Opti!ResultsTable, MATCH($B84,Opti!Labels_LookupString,0),MATCH(J$33,Opti!Labels_Headers,0))+$J$31,NA())</f>
        <v>#N/A</v>
      </c>
      <c r="K84" s="110" t="e">
        <f>IF($E84="Success",J84/INDEX(Opti!ResultsTable,MATCH($B84,Opti!Labels_LookupString,0),MATCH("SP Group - Diversified Capital",Opti!Labels_Headers,0)),NA())</f>
        <v>#N/A</v>
      </c>
      <c r="L84" s="111">
        <f t="shared" si="7"/>
        <v>1.03</v>
      </c>
    </row>
    <row r="85" spans="2:12" x14ac:dyDescent="0.25">
      <c r="B85" s="102" t="str">
        <f t="shared" si="5"/>
        <v>RORAC - Max UW and 20%, 1.02x RiskApp&gt;*&gt;&gt;GroupGroup</v>
      </c>
      <c r="C85" s="106" t="str">
        <f t="shared" si="6"/>
        <v>RORAC - Max UW and 20%, 1.02x RiskApp</v>
      </c>
      <c r="D85" s="106" t="s">
        <v>282</v>
      </c>
      <c r="E85" s="4" t="e">
        <f>INDEX(Opti!ResultsTable, MATCH($B85,Opti!Labels_LookupString,0),MATCH(E$33,Opti!Labels_Headers,0))</f>
        <v>#N/A</v>
      </c>
      <c r="F85" s="116" t="s">
        <v>196</v>
      </c>
      <c r="G85" s="117" t="s">
        <v>196</v>
      </c>
      <c r="H85" s="9" t="e">
        <f>IF($E85="Success",INDEX(Opti!ResultsTable, MATCH($B85,Opti!Labels_LookupString,0),MATCH(H$33,Opti!Labels_Headers,0)),NA())</f>
        <v>#N/A</v>
      </c>
      <c r="I85" s="9" t="e">
        <f>IF($E85="Success",INDEX(Opti!ResultsTable, MATCH($B85,Opti!Labels_LookupString,0),MATCH(I$33,Opti!Labels_Headers,0)),NA())</f>
        <v>#N/A</v>
      </c>
      <c r="J85" s="10" t="e">
        <f>IF($E85="Success",INDEX(Opti!ResultsTable, MATCH($B85,Opti!Labels_LookupString,0),MATCH(J$33,Opti!Labels_Headers,0))+$J$31,NA())</f>
        <v>#N/A</v>
      </c>
      <c r="K85" s="110" t="e">
        <f>IF($E85="Success",J85/INDEX(Opti!ResultsTable,MATCH($B85,Opti!Labels_LookupString,0),MATCH("SP Group - Diversified Capital",Opti!Labels_Headers,0)),NA())</f>
        <v>#N/A</v>
      </c>
      <c r="L85" s="111">
        <f t="shared" si="7"/>
        <v>1.02</v>
      </c>
    </row>
    <row r="86" spans="2:12" x14ac:dyDescent="0.25">
      <c r="B86" s="102" t="str">
        <f t="shared" si="5"/>
        <v>RORAC - Max UW and 20%, 1.01x RiskApp&gt;*&gt;&gt;GroupGroup</v>
      </c>
      <c r="C86" s="106" t="str">
        <f t="shared" si="6"/>
        <v>RORAC - Max UW and 20%, 1.01x RiskApp</v>
      </c>
      <c r="D86" s="106" t="s">
        <v>282</v>
      </c>
      <c r="E86" s="4" t="e">
        <f>INDEX(Opti!ResultsTable, MATCH($B86,Opti!Labels_LookupString,0),MATCH(E$33,Opti!Labels_Headers,0))</f>
        <v>#N/A</v>
      </c>
      <c r="F86" s="116" t="s">
        <v>196</v>
      </c>
      <c r="G86" s="117" t="s">
        <v>196</v>
      </c>
      <c r="H86" s="9" t="e">
        <f>IF($E86="Success",INDEX(Opti!ResultsTable, MATCH($B86,Opti!Labels_LookupString,0),MATCH(H$33,Opti!Labels_Headers,0)),NA())</f>
        <v>#N/A</v>
      </c>
      <c r="I86" s="9" t="e">
        <f>IF($E86="Success",INDEX(Opti!ResultsTable, MATCH($B86,Opti!Labels_LookupString,0),MATCH(I$33,Opti!Labels_Headers,0)),NA())</f>
        <v>#N/A</v>
      </c>
      <c r="J86" s="10" t="e">
        <f>IF($E86="Success",INDEX(Opti!ResultsTable, MATCH($B86,Opti!Labels_LookupString,0),MATCH(J$33,Opti!Labels_Headers,0))+$J$31,NA())</f>
        <v>#N/A</v>
      </c>
      <c r="K86" s="110" t="e">
        <f>IF($E86="Success",J86/INDEX(Opti!ResultsTable,MATCH($B86,Opti!Labels_LookupString,0),MATCH("SP Group - Diversified Capital",Opti!Labels_Headers,0)),NA())</f>
        <v>#N/A</v>
      </c>
      <c r="L86" s="111">
        <f t="shared" si="7"/>
        <v>1.01</v>
      </c>
    </row>
    <row r="87" spans="2:12" x14ac:dyDescent="0.25">
      <c r="B87" s="102" t="str">
        <f t="shared" si="5"/>
        <v>RORAC - Max UW and 20%, 1x RiskApp&gt;*&gt;&gt;GroupGroup</v>
      </c>
      <c r="C87" s="106" t="str">
        <f t="shared" si="6"/>
        <v>RORAC - Max UW and 20%, 1x RiskApp</v>
      </c>
      <c r="D87" s="106" t="s">
        <v>282</v>
      </c>
      <c r="E87" s="4" t="e">
        <f>INDEX(Opti!ResultsTable, MATCH($B87,Opti!Labels_LookupString,0),MATCH(E$33,Opti!Labels_Headers,0))</f>
        <v>#N/A</v>
      </c>
      <c r="F87" s="116" t="s">
        <v>196</v>
      </c>
      <c r="G87" s="117" t="s">
        <v>196</v>
      </c>
      <c r="H87" s="9" t="e">
        <f>IF($E87="Success",INDEX(Opti!ResultsTable, MATCH($B87,Opti!Labels_LookupString,0),MATCH(H$33,Opti!Labels_Headers,0)),NA())</f>
        <v>#N/A</v>
      </c>
      <c r="I87" s="9" t="e">
        <f>IF($E87="Success",INDEX(Opti!ResultsTable, MATCH($B87,Opti!Labels_LookupString,0),MATCH(I$33,Opti!Labels_Headers,0)),NA())</f>
        <v>#N/A</v>
      </c>
      <c r="J87" s="10" t="e">
        <f>IF($E87="Success",INDEX(Opti!ResultsTable, MATCH($B87,Opti!Labels_LookupString,0),MATCH(J$33,Opti!Labels_Headers,0))+$J$31,NA())</f>
        <v>#N/A</v>
      </c>
      <c r="K87" s="110" t="e">
        <f>IF($E87="Success",J87/INDEX(Opti!ResultsTable,MATCH($B87,Opti!Labels_LookupString,0),MATCH("SP Group - Diversified Capital",Opti!Labels_Headers,0)),NA())</f>
        <v>#N/A</v>
      </c>
      <c r="L87" s="111">
        <f t="shared" si="7"/>
        <v>1</v>
      </c>
    </row>
    <row r="88" spans="2:12" x14ac:dyDescent="0.25">
      <c r="B88" s="102" t="str">
        <f t="shared" si="5"/>
        <v>RORAC - Max UW and 20%, 0.99x RiskApp&gt;*&gt;&gt;GroupGroup</v>
      </c>
      <c r="C88" s="106" t="str">
        <f t="shared" si="6"/>
        <v>RORAC - Max UW and 20%, 0.99x RiskApp</v>
      </c>
      <c r="D88" s="106" t="s">
        <v>282</v>
      </c>
      <c r="E88" s="4" t="e">
        <f>INDEX(Opti!ResultsTable, MATCH($B88,Opti!Labels_LookupString,0),MATCH(E$33,Opti!Labels_Headers,0))</f>
        <v>#N/A</v>
      </c>
      <c r="F88" s="116" t="s">
        <v>196</v>
      </c>
      <c r="G88" s="117" t="s">
        <v>196</v>
      </c>
      <c r="H88" s="9" t="e">
        <f>IF($E88="Success",INDEX(Opti!ResultsTable, MATCH($B88,Opti!Labels_LookupString,0),MATCH(H$33,Opti!Labels_Headers,0)),NA())</f>
        <v>#N/A</v>
      </c>
      <c r="I88" s="9" t="e">
        <f>IF($E88="Success",INDEX(Opti!ResultsTable, MATCH($B88,Opti!Labels_LookupString,0),MATCH(I$33,Opti!Labels_Headers,0)),NA())</f>
        <v>#N/A</v>
      </c>
      <c r="J88" s="10" t="e">
        <f>IF($E88="Success",INDEX(Opti!ResultsTable, MATCH($B88,Opti!Labels_LookupString,0),MATCH(J$33,Opti!Labels_Headers,0))+$J$31,NA())</f>
        <v>#N/A</v>
      </c>
      <c r="K88" s="110" t="e">
        <f>IF($E88="Success",J88/INDEX(Opti!ResultsTable,MATCH($B88,Opti!Labels_LookupString,0),MATCH("SP Group - Diversified Capital",Opti!Labels_Headers,0)),NA())</f>
        <v>#N/A</v>
      </c>
      <c r="L88" s="111">
        <f t="shared" si="7"/>
        <v>0.99</v>
      </c>
    </row>
    <row r="89" spans="2:12" x14ac:dyDescent="0.25">
      <c r="B89" s="102" t="str">
        <f t="shared" si="5"/>
        <v>RORAC - Max UW and 20%, 0.98x RiskApp&gt;*&gt;&gt;GroupGroup</v>
      </c>
      <c r="C89" s="106" t="str">
        <f t="shared" si="6"/>
        <v>RORAC - Max UW and 20%, 0.98x RiskApp</v>
      </c>
      <c r="D89" s="106" t="s">
        <v>282</v>
      </c>
      <c r="E89" s="4" t="e">
        <f>INDEX(Opti!ResultsTable, MATCH($B89,Opti!Labels_LookupString,0),MATCH(E$33,Opti!Labels_Headers,0))</f>
        <v>#N/A</v>
      </c>
      <c r="F89" s="116" t="s">
        <v>196</v>
      </c>
      <c r="G89" s="117" t="s">
        <v>196</v>
      </c>
      <c r="H89" s="9" t="e">
        <f>IF($E89="Success",INDEX(Opti!ResultsTable, MATCH($B89,Opti!Labels_LookupString,0),MATCH(H$33,Opti!Labels_Headers,0)),NA())</f>
        <v>#N/A</v>
      </c>
      <c r="I89" s="9" t="e">
        <f>IF($E89="Success",INDEX(Opti!ResultsTable, MATCH($B89,Opti!Labels_LookupString,0),MATCH(I$33,Opti!Labels_Headers,0)),NA())</f>
        <v>#N/A</v>
      </c>
      <c r="J89" s="10" t="e">
        <f>IF($E89="Success",INDEX(Opti!ResultsTable, MATCH($B89,Opti!Labels_LookupString,0),MATCH(J$33,Opti!Labels_Headers,0))+$J$31,NA())</f>
        <v>#N/A</v>
      </c>
      <c r="K89" s="110" t="e">
        <f>IF($E89="Success",J89/INDEX(Opti!ResultsTable,MATCH($B89,Opti!Labels_LookupString,0),MATCH("SP Group - Diversified Capital",Opti!Labels_Headers,0)),NA())</f>
        <v>#N/A</v>
      </c>
      <c r="L89" s="111">
        <f t="shared" si="7"/>
        <v>0.98</v>
      </c>
    </row>
    <row r="90" spans="2:12" x14ac:dyDescent="0.25">
      <c r="B90" s="102" t="str">
        <f t="shared" si="5"/>
        <v>RORAC - Max UW and 20%, 0.97x RiskApp&gt;*&gt;&gt;GroupGroup</v>
      </c>
      <c r="C90" s="106" t="str">
        <f t="shared" si="6"/>
        <v>RORAC - Max UW and 20%, 0.97x RiskApp</v>
      </c>
      <c r="D90" s="106" t="s">
        <v>282</v>
      </c>
      <c r="E90" s="4" t="e">
        <f>INDEX(Opti!ResultsTable, MATCH($B90,Opti!Labels_LookupString,0),MATCH(E$33,Opti!Labels_Headers,0))</f>
        <v>#N/A</v>
      </c>
      <c r="F90" s="116" t="s">
        <v>196</v>
      </c>
      <c r="G90" s="117" t="s">
        <v>196</v>
      </c>
      <c r="H90" s="9" t="e">
        <f>IF($E90="Success",INDEX(Opti!ResultsTable, MATCH($B90,Opti!Labels_LookupString,0),MATCH(H$33,Opti!Labels_Headers,0)),NA())</f>
        <v>#N/A</v>
      </c>
      <c r="I90" s="9" t="e">
        <f>IF($E90="Success",INDEX(Opti!ResultsTable, MATCH($B90,Opti!Labels_LookupString,0),MATCH(I$33,Opti!Labels_Headers,0)),NA())</f>
        <v>#N/A</v>
      </c>
      <c r="J90" s="10" t="e">
        <f>IF($E90="Success",INDEX(Opti!ResultsTable, MATCH($B90,Opti!Labels_LookupString,0),MATCH(J$33,Opti!Labels_Headers,0))+$J$31,NA())</f>
        <v>#N/A</v>
      </c>
      <c r="K90" s="110" t="e">
        <f>IF($E90="Success",J90/INDEX(Opti!ResultsTable,MATCH($B90,Opti!Labels_LookupString,0),MATCH("SP Group - Diversified Capital",Opti!Labels_Headers,0)),NA())</f>
        <v>#N/A</v>
      </c>
      <c r="L90" s="111">
        <f t="shared" si="7"/>
        <v>0.97</v>
      </c>
    </row>
    <row r="91" spans="2:12" x14ac:dyDescent="0.25">
      <c r="B91" s="102" t="str">
        <f t="shared" si="5"/>
        <v>RORAC - Max UW and 20%, 0.96x RiskApp&gt;*&gt;&gt;GroupGroup</v>
      </c>
      <c r="C91" s="106" t="str">
        <f t="shared" si="6"/>
        <v>RORAC - Max UW and 20%, 0.96x RiskApp</v>
      </c>
      <c r="D91" s="106" t="s">
        <v>282</v>
      </c>
      <c r="E91" s="4" t="e">
        <f>INDEX(Opti!ResultsTable, MATCH($B91,Opti!Labels_LookupString,0),MATCH(E$33,Opti!Labels_Headers,0))</f>
        <v>#N/A</v>
      </c>
      <c r="F91" s="116" t="s">
        <v>196</v>
      </c>
      <c r="G91" s="117" t="s">
        <v>196</v>
      </c>
      <c r="H91" s="9" t="e">
        <f>IF($E91="Success",INDEX(Opti!ResultsTable, MATCH($B91,Opti!Labels_LookupString,0),MATCH(H$33,Opti!Labels_Headers,0)),NA())</f>
        <v>#N/A</v>
      </c>
      <c r="I91" s="9" t="e">
        <f>IF($E91="Success",INDEX(Opti!ResultsTable, MATCH($B91,Opti!Labels_LookupString,0),MATCH(I$33,Opti!Labels_Headers,0)),NA())</f>
        <v>#N/A</v>
      </c>
      <c r="J91" s="10" t="e">
        <f>IF($E91="Success",INDEX(Opti!ResultsTable, MATCH($B91,Opti!Labels_LookupString,0),MATCH(J$33,Opti!Labels_Headers,0))+$J$31,NA())</f>
        <v>#N/A</v>
      </c>
      <c r="K91" s="110" t="e">
        <f>IF($E91="Success",J91/INDEX(Opti!ResultsTable,MATCH($B91,Opti!Labels_LookupString,0),MATCH("SP Group - Diversified Capital",Opti!Labels_Headers,0)),NA())</f>
        <v>#N/A</v>
      </c>
      <c r="L91" s="111">
        <f t="shared" si="7"/>
        <v>0.96</v>
      </c>
    </row>
    <row r="92" spans="2:12" x14ac:dyDescent="0.25">
      <c r="B92" s="102" t="str">
        <f t="shared" si="5"/>
        <v>RORAC - Max UW and 20%, 0.95x RiskApp&gt;*&gt;&gt;GroupGroup</v>
      </c>
      <c r="C92" s="106" t="str">
        <f t="shared" si="6"/>
        <v>RORAC - Max UW and 20%, 0.95x RiskApp</v>
      </c>
      <c r="D92" s="106" t="s">
        <v>282</v>
      </c>
      <c r="E92" s="4" t="e">
        <f>INDEX(Opti!ResultsTable, MATCH($B92,Opti!Labels_LookupString,0),MATCH(E$33,Opti!Labels_Headers,0))</f>
        <v>#N/A</v>
      </c>
      <c r="F92" s="116" t="s">
        <v>196</v>
      </c>
      <c r="G92" s="117" t="s">
        <v>196</v>
      </c>
      <c r="H92" s="9" t="e">
        <f>IF($E92="Success",INDEX(Opti!ResultsTable, MATCH($B92,Opti!Labels_LookupString,0),MATCH(H$33,Opti!Labels_Headers,0)),NA())</f>
        <v>#N/A</v>
      </c>
      <c r="I92" s="9" t="e">
        <f>IF($E92="Success",INDEX(Opti!ResultsTable, MATCH($B92,Opti!Labels_LookupString,0),MATCH(I$33,Opti!Labels_Headers,0)),NA())</f>
        <v>#N/A</v>
      </c>
      <c r="J92" s="10" t="e">
        <f>IF($E92="Success",INDEX(Opti!ResultsTable, MATCH($B92,Opti!Labels_LookupString,0),MATCH(J$33,Opti!Labels_Headers,0))+$J$31,NA())</f>
        <v>#N/A</v>
      </c>
      <c r="K92" s="110" t="e">
        <f>IF($E92="Success",J92/INDEX(Opti!ResultsTable,MATCH($B92,Opti!Labels_LookupString,0),MATCH("SP Group - Diversified Capital",Opti!Labels_Headers,0)),NA())</f>
        <v>#N/A</v>
      </c>
      <c r="L92" s="111">
        <f t="shared" si="7"/>
        <v>0.95</v>
      </c>
    </row>
    <row r="93" spans="2:12" x14ac:dyDescent="0.25">
      <c r="B93" s="102" t="str">
        <f t="shared" si="5"/>
        <v>RORAC - Max UW and 20%, 0.9x RiskApp&gt;*&gt;&gt;GroupGroup</v>
      </c>
      <c r="C93" s="106" t="str">
        <f t="shared" si="6"/>
        <v>RORAC - Max UW and 20%, 0.9x RiskApp</v>
      </c>
      <c r="D93" s="106" t="s">
        <v>282</v>
      </c>
      <c r="E93" s="4" t="e">
        <f>INDEX(Opti!ResultsTable, MATCH($B93,Opti!Labels_LookupString,0),MATCH(E$33,Opti!Labels_Headers,0))</f>
        <v>#N/A</v>
      </c>
      <c r="F93" s="116" t="s">
        <v>196</v>
      </c>
      <c r="G93" s="117" t="s">
        <v>196</v>
      </c>
      <c r="H93" s="9" t="e">
        <f>IF($E93="Success",INDEX(Opti!ResultsTable, MATCH($B93,Opti!Labels_LookupString,0),MATCH(H$33,Opti!Labels_Headers,0)),NA())</f>
        <v>#N/A</v>
      </c>
      <c r="I93" s="9" t="e">
        <f>IF($E93="Success",INDEX(Opti!ResultsTable, MATCH($B93,Opti!Labels_LookupString,0),MATCH(I$33,Opti!Labels_Headers,0)),NA())</f>
        <v>#N/A</v>
      </c>
      <c r="J93" s="10" t="e">
        <f>IF($E93="Success",INDEX(Opti!ResultsTable, MATCH($B93,Opti!Labels_LookupString,0),MATCH(J$33,Opti!Labels_Headers,0))+$J$31,NA())</f>
        <v>#N/A</v>
      </c>
      <c r="K93" s="110" t="e">
        <f>IF($E93="Success",J93/INDEX(Opti!ResultsTable,MATCH($B93,Opti!Labels_LookupString,0),MATCH("SP Group - Diversified Capital",Opti!Labels_Headers,0)),NA())</f>
        <v>#N/A</v>
      </c>
      <c r="L93" s="111">
        <f>+L87-0.1</f>
        <v>0.9</v>
      </c>
    </row>
    <row r="94" spans="2:12" x14ac:dyDescent="0.25">
      <c r="B94" s="102" t="str">
        <f t="shared" si="5"/>
        <v>RORAC - Max UW and 20%, 0.8x RiskApp&gt;*&gt;&gt;GroupGroup</v>
      </c>
      <c r="C94" s="106" t="str">
        <f t="shared" si="6"/>
        <v>RORAC - Max UW and 20%, 0.8x RiskApp</v>
      </c>
      <c r="D94" s="106" t="s">
        <v>282</v>
      </c>
      <c r="E94" s="4" t="e">
        <f>INDEX(Opti!ResultsTable, MATCH($B94,Opti!Labels_LookupString,0),MATCH(E$33,Opti!Labels_Headers,0))</f>
        <v>#N/A</v>
      </c>
      <c r="F94" s="116" t="s">
        <v>196</v>
      </c>
      <c r="G94" s="117" t="s">
        <v>196</v>
      </c>
      <c r="H94" s="9" t="e">
        <f>IF($E94="Success",INDEX(Opti!ResultsTable, MATCH($B94,Opti!Labels_LookupString,0),MATCH(H$33,Opti!Labels_Headers,0)),NA())</f>
        <v>#N/A</v>
      </c>
      <c r="I94" s="9" t="e">
        <f>IF($E94="Success",INDEX(Opti!ResultsTable, MATCH($B94,Opti!Labels_LookupString,0),MATCH(I$33,Opti!Labels_Headers,0)),NA())</f>
        <v>#N/A</v>
      </c>
      <c r="J94" s="10" t="e">
        <f>IF($E94="Success",INDEX(Opti!ResultsTable, MATCH($B94,Opti!Labels_LookupString,0),MATCH(J$33,Opti!Labels_Headers,0))+$J$31,NA())</f>
        <v>#N/A</v>
      </c>
      <c r="K94" s="110" t="e">
        <f>IF($E94="Success",J94/INDEX(Opti!ResultsTable,MATCH($B94,Opti!Labels_LookupString,0),MATCH("SP Group - Diversified Capital",Opti!Labels_Headers,0)),NA())</f>
        <v>#N/A</v>
      </c>
      <c r="L94" s="111">
        <f>+L93-0.1</f>
        <v>0.8</v>
      </c>
    </row>
    <row r="95" spans="2:12" x14ac:dyDescent="0.25">
      <c r="B95" s="102" t="str">
        <f t="shared" si="5"/>
        <v>RORAC - Max UW and 20%, 0.7x RiskApp&gt;*&gt;&gt;GroupGroup</v>
      </c>
      <c r="C95" s="106" t="str">
        <f t="shared" si="6"/>
        <v>RORAC - Max UW and 20%, 0.7x RiskApp</v>
      </c>
      <c r="D95" s="106" t="s">
        <v>282</v>
      </c>
      <c r="E95" s="4" t="e">
        <f>INDEX(Opti!ResultsTable, MATCH($B95,Opti!Labels_LookupString,0),MATCH(E$33,Opti!Labels_Headers,0))</f>
        <v>#N/A</v>
      </c>
      <c r="F95" s="116" t="s">
        <v>196</v>
      </c>
      <c r="G95" s="117" t="s">
        <v>196</v>
      </c>
      <c r="H95" s="9" t="e">
        <f>IF($E95="Success",INDEX(Opti!ResultsTable, MATCH($B95,Opti!Labels_LookupString,0),MATCH(H$33,Opti!Labels_Headers,0)),NA())</f>
        <v>#N/A</v>
      </c>
      <c r="I95" s="9" t="e">
        <f>IF($E95="Success",INDEX(Opti!ResultsTable, MATCH($B95,Opti!Labels_LookupString,0),MATCH(I$33,Opti!Labels_Headers,0)),NA())</f>
        <v>#N/A</v>
      </c>
      <c r="J95" s="10" t="e">
        <f>IF($E95="Success",INDEX(Opti!ResultsTable, MATCH($B95,Opti!Labels_LookupString,0),MATCH(J$33,Opti!Labels_Headers,0))+$J$31,NA())</f>
        <v>#N/A</v>
      </c>
      <c r="K95" s="110" t="e">
        <f>IF($E95="Success",J95/INDEX(Opti!ResultsTable,MATCH($B95,Opti!Labels_LookupString,0),MATCH("SP Group - Diversified Capital",Opti!Labels_Headers,0)),NA())</f>
        <v>#N/A</v>
      </c>
      <c r="L95" s="111">
        <f>+L94-0.1</f>
        <v>0.70000000000000007</v>
      </c>
    </row>
    <row r="96" spans="2:12" x14ac:dyDescent="0.25">
      <c r="B96" s="102" t="str">
        <f t="shared" si="5"/>
        <v>RORAC - Max UW and 20%, 0.6x RiskApp&gt;*&gt;&gt;GroupGroup</v>
      </c>
      <c r="C96" s="106" t="str">
        <f t="shared" si="6"/>
        <v>RORAC - Max UW and 20%, 0.6x RiskApp</v>
      </c>
      <c r="D96" s="106" t="s">
        <v>282</v>
      </c>
      <c r="E96" s="4" t="e">
        <f>INDEX(Opti!ResultsTable, MATCH($B96,Opti!Labels_LookupString,0),MATCH(E$33,Opti!Labels_Headers,0))</f>
        <v>#N/A</v>
      </c>
      <c r="F96" s="116" t="s">
        <v>196</v>
      </c>
      <c r="G96" s="117" t="s">
        <v>196</v>
      </c>
      <c r="H96" s="9" t="e">
        <f>IF($E96="Success",INDEX(Opti!ResultsTable, MATCH($B96,Opti!Labels_LookupString,0),MATCH(H$33,Opti!Labels_Headers,0)),NA())</f>
        <v>#N/A</v>
      </c>
      <c r="I96" s="9" t="e">
        <f>IF($E96="Success",INDEX(Opti!ResultsTable, MATCH($B96,Opti!Labels_LookupString,0),MATCH(I$33,Opti!Labels_Headers,0)),NA())</f>
        <v>#N/A</v>
      </c>
      <c r="J96" s="10" t="e">
        <f>IF($E96="Success",INDEX(Opti!ResultsTable, MATCH($B96,Opti!Labels_LookupString,0),MATCH(J$33,Opti!Labels_Headers,0))+$J$31,NA())</f>
        <v>#N/A</v>
      </c>
      <c r="K96" s="110" t="e">
        <f>IF($E96="Success",J96/INDEX(Opti!ResultsTable,MATCH($B96,Opti!Labels_LookupString,0),MATCH("SP Group - Diversified Capital",Opti!Labels_Headers,0)),NA())</f>
        <v>#N/A</v>
      </c>
      <c r="L96" s="111">
        <f>+L95-0.1</f>
        <v>0.60000000000000009</v>
      </c>
    </row>
    <row r="97" spans="2:12" x14ac:dyDescent="0.25">
      <c r="B97" s="102" t="str">
        <f t="shared" si="5"/>
        <v>RORAC - Max UW and 20%, 0.5x RiskApp&gt;*&gt;&gt;GroupGroup</v>
      </c>
      <c r="C97" s="106" t="str">
        <f t="shared" si="6"/>
        <v>RORAC - Max UW and 20%, 0.5x RiskApp</v>
      </c>
      <c r="D97" s="106" t="s">
        <v>282</v>
      </c>
      <c r="E97" s="4" t="e">
        <f>INDEX(Opti!ResultsTable, MATCH($B97,Opti!Labels_LookupString,0),MATCH(E$33,Opti!Labels_Headers,0))</f>
        <v>#N/A</v>
      </c>
      <c r="F97" s="116" t="s">
        <v>196</v>
      </c>
      <c r="G97" s="117" t="s">
        <v>196</v>
      </c>
      <c r="H97" s="9" t="e">
        <f>IF($E97="Success",INDEX(Opti!ResultsTable, MATCH($B97,Opti!Labels_LookupString,0),MATCH(H$33,Opti!Labels_Headers,0)),NA())</f>
        <v>#N/A</v>
      </c>
      <c r="I97" s="9" t="e">
        <f>IF($E97="Success",INDEX(Opti!ResultsTable, MATCH($B97,Opti!Labels_LookupString,0),MATCH(I$33,Opti!Labels_Headers,0)),NA())</f>
        <v>#N/A</v>
      </c>
      <c r="J97" s="10" t="e">
        <f>IF($E97="Success",INDEX(Opti!ResultsTable, MATCH($B97,Opti!Labels_LookupString,0),MATCH(J$33,Opti!Labels_Headers,0))+$J$31,NA())</f>
        <v>#N/A</v>
      </c>
      <c r="K97" s="110" t="e">
        <f>IF($E97="Success",J97/INDEX(Opti!ResultsTable,MATCH($B97,Opti!Labels_LookupString,0),MATCH("SP Group - Diversified Capital",Opti!Labels_Headers,0)),NA())</f>
        <v>#N/A</v>
      </c>
      <c r="L97" s="111">
        <f>+L96-0.1</f>
        <v>0.50000000000000011</v>
      </c>
    </row>
    <row r="98" spans="2:12" x14ac:dyDescent="0.25">
      <c r="B98" s="102" t="str">
        <f t="shared" ref="B98:B129" si="8">C98&amp;"&gt;"&amp;D98&amp;"&gt;&gt;"&amp;F98&amp;G98</f>
        <v>RORAC - Max UW and 30%, 1.5x RiskApp&gt;*&gt;&gt;GroupGroup</v>
      </c>
      <c r="C98" s="106" t="str">
        <f t="shared" ref="C98:C118" si="9">"RORAC - Max UW and 30%, "&amp;L98&amp;"x RiskApp"</f>
        <v>RORAC - Max UW and 30%, 1.5x RiskApp</v>
      </c>
      <c r="D98" s="106" t="s">
        <v>282</v>
      </c>
      <c r="E98" s="4" t="e">
        <f>INDEX(Opti!ResultsTable, MATCH($B98,Opti!Labels_LookupString,0),MATCH(E$33,Opti!Labels_Headers,0))</f>
        <v>#N/A</v>
      </c>
      <c r="F98" s="116" t="s">
        <v>196</v>
      </c>
      <c r="G98" s="117" t="s">
        <v>196</v>
      </c>
      <c r="H98" s="9" t="e">
        <f>IF($E98="Success",INDEX(Opti!ResultsTable, MATCH($B98,Opti!Labels_LookupString,0),MATCH(H$33,Opti!Labels_Headers,0)),NA())</f>
        <v>#N/A</v>
      </c>
      <c r="I98" s="9" t="e">
        <f>IF($E98="Success",INDEX(Opti!ResultsTable, MATCH($B98,Opti!Labels_LookupString,0),MATCH(I$33,Opti!Labels_Headers,0)),NA())</f>
        <v>#N/A</v>
      </c>
      <c r="J98" s="10" t="e">
        <f>IF($E98="Success",INDEX(Opti!ResultsTable, MATCH($B98,Opti!Labels_LookupString,0),MATCH(J$33,Opti!Labels_Headers,0))+$J$31,NA())</f>
        <v>#N/A</v>
      </c>
      <c r="K98" s="110" t="e">
        <f>IF($E98="Success",J98/INDEX(Opti!ResultsTable,MATCH($B98,Opti!Labels_LookupString,0),MATCH("SP Group - Diversified Capital",Opti!Labels_Headers,0)),NA())</f>
        <v>#N/A</v>
      </c>
      <c r="L98" s="111">
        <v>1.5</v>
      </c>
    </row>
    <row r="99" spans="2:12" x14ac:dyDescent="0.25">
      <c r="B99" s="102" t="str">
        <f t="shared" si="8"/>
        <v>RORAC - Max UW and 30%, 1.4x RiskApp&gt;*&gt;&gt;GroupGroup</v>
      </c>
      <c r="C99" s="106" t="str">
        <f t="shared" si="9"/>
        <v>RORAC - Max UW and 30%, 1.4x RiskApp</v>
      </c>
      <c r="D99" s="106" t="s">
        <v>282</v>
      </c>
      <c r="E99" s="4" t="e">
        <f>INDEX(Opti!ResultsTable, MATCH($B99,Opti!Labels_LookupString,0),MATCH(E$33,Opti!Labels_Headers,0))</f>
        <v>#N/A</v>
      </c>
      <c r="F99" s="116" t="s">
        <v>196</v>
      </c>
      <c r="G99" s="117" t="s">
        <v>196</v>
      </c>
      <c r="H99" s="9" t="e">
        <f>IF($E99="Success",INDEX(Opti!ResultsTable, MATCH($B99,Opti!Labels_LookupString,0),MATCH(H$33,Opti!Labels_Headers,0)),NA())</f>
        <v>#N/A</v>
      </c>
      <c r="I99" s="9" t="e">
        <f>IF($E99="Success",INDEX(Opti!ResultsTable, MATCH($B99,Opti!Labels_LookupString,0),MATCH(I$33,Opti!Labels_Headers,0)),NA())</f>
        <v>#N/A</v>
      </c>
      <c r="J99" s="10" t="e">
        <f>IF($E99="Success",INDEX(Opti!ResultsTable, MATCH($B99,Opti!Labels_LookupString,0),MATCH(J$33,Opti!Labels_Headers,0))+$J$31,NA())</f>
        <v>#N/A</v>
      </c>
      <c r="K99" s="110" t="e">
        <f>IF($E99="Success",J99/INDEX(Opti!ResultsTable,MATCH($B99,Opti!Labels_LookupString,0),MATCH("SP Group - Diversified Capital",Opti!Labels_Headers,0)),NA())</f>
        <v>#N/A</v>
      </c>
      <c r="L99" s="111">
        <f>+L98-0.1</f>
        <v>1.4</v>
      </c>
    </row>
    <row r="100" spans="2:12" x14ac:dyDescent="0.25">
      <c r="B100" s="102" t="str">
        <f t="shared" si="8"/>
        <v>RORAC - Max UW and 30%, 1.3x RiskApp&gt;*&gt;&gt;GroupGroup</v>
      </c>
      <c r="C100" s="106" t="str">
        <f t="shared" si="9"/>
        <v>RORAC - Max UW and 30%, 1.3x RiskApp</v>
      </c>
      <c r="D100" s="106" t="s">
        <v>282</v>
      </c>
      <c r="E100" s="4" t="e">
        <f>INDEX(Opti!ResultsTable, MATCH($B100,Opti!Labels_LookupString,0),MATCH(E$33,Opti!Labels_Headers,0))</f>
        <v>#N/A</v>
      </c>
      <c r="F100" s="116" t="s">
        <v>196</v>
      </c>
      <c r="G100" s="117" t="s">
        <v>196</v>
      </c>
      <c r="H100" s="9" t="e">
        <f>IF($E100="Success",INDEX(Opti!ResultsTable, MATCH($B100,Opti!Labels_LookupString,0),MATCH(H$33,Opti!Labels_Headers,0)),NA())</f>
        <v>#N/A</v>
      </c>
      <c r="I100" s="9" t="e">
        <f>IF($E100="Success",INDEX(Opti!ResultsTable, MATCH($B100,Opti!Labels_LookupString,0),MATCH(I$33,Opti!Labels_Headers,0)),NA())</f>
        <v>#N/A</v>
      </c>
      <c r="J100" s="10" t="e">
        <f>IF($E100="Success",INDEX(Opti!ResultsTable, MATCH($B100,Opti!Labels_LookupString,0),MATCH(J$33,Opti!Labels_Headers,0))+$J$31,NA())</f>
        <v>#N/A</v>
      </c>
      <c r="K100" s="110" t="e">
        <f>IF($E100="Success",J100/INDEX(Opti!ResultsTable,MATCH($B100,Opti!Labels_LookupString,0),MATCH("SP Group - Diversified Capital",Opti!Labels_Headers,0)),NA())</f>
        <v>#N/A</v>
      </c>
      <c r="L100" s="111">
        <f>+L99-0.1</f>
        <v>1.2999999999999998</v>
      </c>
    </row>
    <row r="101" spans="2:12" x14ac:dyDescent="0.25">
      <c r="B101" s="102" t="str">
        <f t="shared" si="8"/>
        <v>RORAC - Max UW and 30%, 1.2x RiskApp&gt;*&gt;&gt;GroupGroup</v>
      </c>
      <c r="C101" s="106" t="str">
        <f t="shared" si="9"/>
        <v>RORAC - Max UW and 30%, 1.2x RiskApp</v>
      </c>
      <c r="D101" s="106" t="s">
        <v>282</v>
      </c>
      <c r="E101" s="4" t="e">
        <f>INDEX(Opti!ResultsTable, MATCH($B101,Opti!Labels_LookupString,0),MATCH(E$33,Opti!Labels_Headers,0))</f>
        <v>#N/A</v>
      </c>
      <c r="F101" s="116" t="s">
        <v>196</v>
      </c>
      <c r="G101" s="117" t="s">
        <v>196</v>
      </c>
      <c r="H101" s="9" t="e">
        <f>IF($E101="Success",INDEX(Opti!ResultsTable, MATCH($B101,Opti!Labels_LookupString,0),MATCH(H$33,Opti!Labels_Headers,0)),NA())</f>
        <v>#N/A</v>
      </c>
      <c r="I101" s="9" t="e">
        <f>IF($E101="Success",INDEX(Opti!ResultsTable, MATCH($B101,Opti!Labels_LookupString,0),MATCH(I$33,Opti!Labels_Headers,0)),NA())</f>
        <v>#N/A</v>
      </c>
      <c r="J101" s="10" t="e">
        <f>IF($E101="Success",INDEX(Opti!ResultsTable, MATCH($B101,Opti!Labels_LookupString,0),MATCH(J$33,Opti!Labels_Headers,0))+$J$31,NA())</f>
        <v>#N/A</v>
      </c>
      <c r="K101" s="110" t="e">
        <f>IF($E101="Success",J101/INDEX(Opti!ResultsTable,MATCH($B101,Opti!Labels_LookupString,0),MATCH("SP Group - Diversified Capital",Opti!Labels_Headers,0)),NA())</f>
        <v>#N/A</v>
      </c>
      <c r="L101" s="111">
        <f>+L100-0.1</f>
        <v>1.1999999999999997</v>
      </c>
    </row>
    <row r="102" spans="2:12" x14ac:dyDescent="0.25">
      <c r="B102" s="102" t="str">
        <f t="shared" si="8"/>
        <v>RORAC - Max UW and 30%, 1.1x RiskApp&gt;*&gt;&gt;GroupGroup</v>
      </c>
      <c r="C102" s="106" t="str">
        <f t="shared" si="9"/>
        <v>RORAC - Max UW and 30%, 1.1x RiskApp</v>
      </c>
      <c r="D102" s="106" t="s">
        <v>282</v>
      </c>
      <c r="E102" s="4" t="e">
        <f>INDEX(Opti!ResultsTable, MATCH($B102,Opti!Labels_LookupString,0),MATCH(E$33,Opti!Labels_Headers,0))</f>
        <v>#N/A</v>
      </c>
      <c r="F102" s="116" t="s">
        <v>196</v>
      </c>
      <c r="G102" s="117" t="s">
        <v>196</v>
      </c>
      <c r="H102" s="9" t="e">
        <f>IF($E102="Success",INDEX(Opti!ResultsTable, MATCH($B102,Opti!Labels_LookupString,0),MATCH(H$33,Opti!Labels_Headers,0)),NA())</f>
        <v>#N/A</v>
      </c>
      <c r="I102" s="9" t="e">
        <f>IF($E102="Success",INDEX(Opti!ResultsTable, MATCH($B102,Opti!Labels_LookupString,0),MATCH(I$33,Opti!Labels_Headers,0)),NA())</f>
        <v>#N/A</v>
      </c>
      <c r="J102" s="10" t="e">
        <f>IF($E102="Success",INDEX(Opti!ResultsTable, MATCH($B102,Opti!Labels_LookupString,0),MATCH(J$33,Opti!Labels_Headers,0))+$J$31,NA())</f>
        <v>#N/A</v>
      </c>
      <c r="K102" s="110" t="e">
        <f>IF($E102="Success",J102/INDEX(Opti!ResultsTable,MATCH($B102,Opti!Labels_LookupString,0),MATCH("SP Group - Diversified Capital",Opti!Labels_Headers,0)),NA())</f>
        <v>#N/A</v>
      </c>
      <c r="L102" s="111">
        <f>+L101-0.1</f>
        <v>1.0999999999999996</v>
      </c>
    </row>
    <row r="103" spans="2:12" x14ac:dyDescent="0.25">
      <c r="B103" s="102" t="str">
        <f t="shared" si="8"/>
        <v>RORAC - Max UW and 30%, 1.05x RiskApp&gt;*&gt;&gt;GroupGroup</v>
      </c>
      <c r="C103" s="106" t="str">
        <f t="shared" si="9"/>
        <v>RORAC - Max UW and 30%, 1.05x RiskApp</v>
      </c>
      <c r="D103" s="106" t="s">
        <v>282</v>
      </c>
      <c r="E103" s="4" t="e">
        <f>INDEX(Opti!ResultsTable, MATCH($B103,Opti!Labels_LookupString,0),MATCH(E$33,Opti!Labels_Headers,0))</f>
        <v>#N/A</v>
      </c>
      <c r="F103" s="116" t="s">
        <v>196</v>
      </c>
      <c r="G103" s="117" t="s">
        <v>196</v>
      </c>
      <c r="H103" s="9" t="e">
        <f>IF($E103="Success",INDEX(Opti!ResultsTable, MATCH($B103,Opti!Labels_LookupString,0),MATCH(H$33,Opti!Labels_Headers,0)),NA())</f>
        <v>#N/A</v>
      </c>
      <c r="I103" s="9" t="e">
        <f>IF($E103="Success",INDEX(Opti!ResultsTable, MATCH($B103,Opti!Labels_LookupString,0),MATCH(I$33,Opti!Labels_Headers,0)),NA())</f>
        <v>#N/A</v>
      </c>
      <c r="J103" s="10" t="e">
        <f>IF($E103="Success",INDEX(Opti!ResultsTable, MATCH($B103,Opti!Labels_LookupString,0),MATCH(J$33,Opti!Labels_Headers,0))+$J$31,NA())</f>
        <v>#N/A</v>
      </c>
      <c r="K103" s="110" t="e">
        <f>IF($E103="Success",J103/INDEX(Opti!ResultsTable,MATCH($B103,Opti!Labels_LookupString,0),MATCH("SP Group - Diversified Capital",Opti!Labels_Headers,0)),NA())</f>
        <v>#N/A</v>
      </c>
      <c r="L103" s="111">
        <v>1.05</v>
      </c>
    </row>
    <row r="104" spans="2:12" x14ac:dyDescent="0.25">
      <c r="B104" s="102" t="str">
        <f t="shared" si="8"/>
        <v>RORAC - Max UW and 30%, 1.04x RiskApp&gt;*&gt;&gt;GroupGroup</v>
      </c>
      <c r="C104" s="106" t="str">
        <f t="shared" si="9"/>
        <v>RORAC - Max UW and 30%, 1.04x RiskApp</v>
      </c>
      <c r="D104" s="106" t="s">
        <v>282</v>
      </c>
      <c r="E104" s="4" t="e">
        <f>INDEX(Opti!ResultsTable, MATCH($B104,Opti!Labels_LookupString,0),MATCH(E$33,Opti!Labels_Headers,0))</f>
        <v>#N/A</v>
      </c>
      <c r="F104" s="116" t="s">
        <v>196</v>
      </c>
      <c r="G104" s="117" t="s">
        <v>196</v>
      </c>
      <c r="H104" s="9" t="e">
        <f>IF($E104="Success",INDEX(Opti!ResultsTable, MATCH($B104,Opti!Labels_LookupString,0),MATCH(H$33,Opti!Labels_Headers,0)),NA())</f>
        <v>#N/A</v>
      </c>
      <c r="I104" s="9" t="e">
        <f>IF($E104="Success",INDEX(Opti!ResultsTable, MATCH($B104,Opti!Labels_LookupString,0),MATCH(I$33,Opti!Labels_Headers,0)),NA())</f>
        <v>#N/A</v>
      </c>
      <c r="J104" s="10" t="e">
        <f>IF($E104="Success",INDEX(Opti!ResultsTable, MATCH($B104,Opti!Labels_LookupString,0),MATCH(J$33,Opti!Labels_Headers,0))+$J$31,NA())</f>
        <v>#N/A</v>
      </c>
      <c r="K104" s="110" t="e">
        <f>IF($E104="Success",J104/INDEX(Opti!ResultsTable,MATCH($B104,Opti!Labels_LookupString,0),MATCH("SP Group - Diversified Capital",Opti!Labels_Headers,0)),NA())</f>
        <v>#N/A</v>
      </c>
      <c r="L104" s="111">
        <f t="shared" ref="L104:L113" si="10">L103-0.01</f>
        <v>1.04</v>
      </c>
    </row>
    <row r="105" spans="2:12" x14ac:dyDescent="0.25">
      <c r="B105" s="102" t="str">
        <f t="shared" si="8"/>
        <v>RORAC - Max UW and 30%, 1.03x RiskApp&gt;*&gt;&gt;GroupGroup</v>
      </c>
      <c r="C105" s="106" t="str">
        <f t="shared" si="9"/>
        <v>RORAC - Max UW and 30%, 1.03x RiskApp</v>
      </c>
      <c r="D105" s="106" t="s">
        <v>282</v>
      </c>
      <c r="E105" s="4" t="e">
        <f>INDEX(Opti!ResultsTable, MATCH($B105,Opti!Labels_LookupString,0),MATCH(E$33,Opti!Labels_Headers,0))</f>
        <v>#N/A</v>
      </c>
      <c r="F105" s="116" t="s">
        <v>196</v>
      </c>
      <c r="G105" s="117" t="s">
        <v>196</v>
      </c>
      <c r="H105" s="9" t="e">
        <f>IF($E105="Success",INDEX(Opti!ResultsTable, MATCH($B105,Opti!Labels_LookupString,0),MATCH(H$33,Opti!Labels_Headers,0)),NA())</f>
        <v>#N/A</v>
      </c>
      <c r="I105" s="9" t="e">
        <f>IF($E105="Success",INDEX(Opti!ResultsTable, MATCH($B105,Opti!Labels_LookupString,0),MATCH(I$33,Opti!Labels_Headers,0)),NA())</f>
        <v>#N/A</v>
      </c>
      <c r="J105" s="10" t="e">
        <f>IF($E105="Success",INDEX(Opti!ResultsTable, MATCH($B105,Opti!Labels_LookupString,0),MATCH(J$33,Opti!Labels_Headers,0))+$J$31,NA())</f>
        <v>#N/A</v>
      </c>
      <c r="K105" s="110" t="e">
        <f>IF($E105="Success",J105/INDEX(Opti!ResultsTable,MATCH($B105,Opti!Labels_LookupString,0),MATCH("SP Group - Diversified Capital",Opti!Labels_Headers,0)),NA())</f>
        <v>#N/A</v>
      </c>
      <c r="L105" s="111">
        <f t="shared" si="10"/>
        <v>1.03</v>
      </c>
    </row>
    <row r="106" spans="2:12" x14ac:dyDescent="0.25">
      <c r="B106" s="102" t="str">
        <f t="shared" si="8"/>
        <v>RORAC - Max UW and 30%, 1.02x RiskApp&gt;*&gt;&gt;GroupGroup</v>
      </c>
      <c r="C106" s="106" t="str">
        <f t="shared" si="9"/>
        <v>RORAC - Max UW and 30%, 1.02x RiskApp</v>
      </c>
      <c r="D106" s="106" t="s">
        <v>282</v>
      </c>
      <c r="E106" s="4" t="e">
        <f>INDEX(Opti!ResultsTable, MATCH($B106,Opti!Labels_LookupString,0),MATCH(E$33,Opti!Labels_Headers,0))</f>
        <v>#N/A</v>
      </c>
      <c r="F106" s="116" t="s">
        <v>196</v>
      </c>
      <c r="G106" s="117" t="s">
        <v>196</v>
      </c>
      <c r="H106" s="9" t="e">
        <f>IF($E106="Success",INDEX(Opti!ResultsTable, MATCH($B106,Opti!Labels_LookupString,0),MATCH(H$33,Opti!Labels_Headers,0)),NA())</f>
        <v>#N/A</v>
      </c>
      <c r="I106" s="9" t="e">
        <f>IF($E106="Success",INDEX(Opti!ResultsTable, MATCH($B106,Opti!Labels_LookupString,0),MATCH(I$33,Opti!Labels_Headers,0)),NA())</f>
        <v>#N/A</v>
      </c>
      <c r="J106" s="10" t="e">
        <f>IF($E106="Success",INDEX(Opti!ResultsTable, MATCH($B106,Opti!Labels_LookupString,0),MATCH(J$33,Opti!Labels_Headers,0))+$J$31,NA())</f>
        <v>#N/A</v>
      </c>
      <c r="K106" s="110" t="e">
        <f>IF($E106="Success",J106/INDEX(Opti!ResultsTable,MATCH($B106,Opti!Labels_LookupString,0),MATCH("SP Group - Diversified Capital",Opti!Labels_Headers,0)),NA())</f>
        <v>#N/A</v>
      </c>
      <c r="L106" s="111">
        <f t="shared" si="10"/>
        <v>1.02</v>
      </c>
    </row>
    <row r="107" spans="2:12" x14ac:dyDescent="0.25">
      <c r="B107" s="102" t="str">
        <f t="shared" si="8"/>
        <v>RORAC - Max UW and 30%, 1.01x RiskApp&gt;*&gt;&gt;GroupGroup</v>
      </c>
      <c r="C107" s="106" t="str">
        <f t="shared" si="9"/>
        <v>RORAC - Max UW and 30%, 1.01x RiskApp</v>
      </c>
      <c r="D107" s="106" t="s">
        <v>282</v>
      </c>
      <c r="E107" s="4" t="e">
        <f>INDEX(Opti!ResultsTable, MATCH($B107,Opti!Labels_LookupString,0),MATCH(E$33,Opti!Labels_Headers,0))</f>
        <v>#N/A</v>
      </c>
      <c r="F107" s="116" t="s">
        <v>196</v>
      </c>
      <c r="G107" s="117" t="s">
        <v>196</v>
      </c>
      <c r="H107" s="9" t="e">
        <f>IF($E107="Success",INDEX(Opti!ResultsTable, MATCH($B107,Opti!Labels_LookupString,0),MATCH(H$33,Opti!Labels_Headers,0)),NA())</f>
        <v>#N/A</v>
      </c>
      <c r="I107" s="9" t="e">
        <f>IF($E107="Success",INDEX(Opti!ResultsTable, MATCH($B107,Opti!Labels_LookupString,0),MATCH(I$33,Opti!Labels_Headers,0)),NA())</f>
        <v>#N/A</v>
      </c>
      <c r="J107" s="10" t="e">
        <f>IF($E107="Success",INDEX(Opti!ResultsTable, MATCH($B107,Opti!Labels_LookupString,0),MATCH(J$33,Opti!Labels_Headers,0))+$J$31,NA())</f>
        <v>#N/A</v>
      </c>
      <c r="K107" s="110" t="e">
        <f>IF($E107="Success",J107/INDEX(Opti!ResultsTable,MATCH($B107,Opti!Labels_LookupString,0),MATCH("SP Group - Diversified Capital",Opti!Labels_Headers,0)),NA())</f>
        <v>#N/A</v>
      </c>
      <c r="L107" s="111">
        <f t="shared" si="10"/>
        <v>1.01</v>
      </c>
    </row>
    <row r="108" spans="2:12" x14ac:dyDescent="0.25">
      <c r="B108" s="102" t="str">
        <f t="shared" si="8"/>
        <v>RORAC - Max UW and 30%, 1x RiskApp&gt;*&gt;&gt;GroupGroup</v>
      </c>
      <c r="C108" s="106" t="str">
        <f t="shared" si="9"/>
        <v>RORAC - Max UW and 30%, 1x RiskApp</v>
      </c>
      <c r="D108" s="106" t="s">
        <v>282</v>
      </c>
      <c r="E108" s="4" t="e">
        <f>INDEX(Opti!ResultsTable, MATCH($B108,Opti!Labels_LookupString,0),MATCH(E$33,Opti!Labels_Headers,0))</f>
        <v>#N/A</v>
      </c>
      <c r="F108" s="116" t="s">
        <v>196</v>
      </c>
      <c r="G108" s="117" t="s">
        <v>196</v>
      </c>
      <c r="H108" s="9" t="e">
        <f>IF($E108="Success",INDEX(Opti!ResultsTable, MATCH($B108,Opti!Labels_LookupString,0),MATCH(H$33,Opti!Labels_Headers,0)),NA())</f>
        <v>#N/A</v>
      </c>
      <c r="I108" s="9" t="e">
        <f>IF($E108="Success",INDEX(Opti!ResultsTable, MATCH($B108,Opti!Labels_LookupString,0),MATCH(I$33,Opti!Labels_Headers,0)),NA())</f>
        <v>#N/A</v>
      </c>
      <c r="J108" s="10" t="e">
        <f>IF($E108="Success",INDEX(Opti!ResultsTable, MATCH($B108,Opti!Labels_LookupString,0),MATCH(J$33,Opti!Labels_Headers,0))+$J$31,NA())</f>
        <v>#N/A</v>
      </c>
      <c r="K108" s="110" t="e">
        <f>IF($E108="Success",J108/INDEX(Opti!ResultsTable,MATCH($B108,Opti!Labels_LookupString,0),MATCH("SP Group - Diversified Capital",Opti!Labels_Headers,0)),NA())</f>
        <v>#N/A</v>
      </c>
      <c r="L108" s="111">
        <f t="shared" si="10"/>
        <v>1</v>
      </c>
    </row>
    <row r="109" spans="2:12" x14ac:dyDescent="0.25">
      <c r="B109" s="102" t="str">
        <f t="shared" si="8"/>
        <v>RORAC - Max UW and 30%, 0.99x RiskApp&gt;*&gt;&gt;GroupGroup</v>
      </c>
      <c r="C109" s="106" t="str">
        <f t="shared" si="9"/>
        <v>RORAC - Max UW and 30%, 0.99x RiskApp</v>
      </c>
      <c r="D109" s="106" t="s">
        <v>282</v>
      </c>
      <c r="E109" s="4" t="e">
        <f>INDEX(Opti!ResultsTable, MATCH($B109,Opti!Labels_LookupString,0),MATCH(E$33,Opti!Labels_Headers,0))</f>
        <v>#N/A</v>
      </c>
      <c r="F109" s="116" t="s">
        <v>196</v>
      </c>
      <c r="G109" s="117" t="s">
        <v>196</v>
      </c>
      <c r="H109" s="9" t="e">
        <f>IF($E109="Success",INDEX(Opti!ResultsTable, MATCH($B109,Opti!Labels_LookupString,0),MATCH(H$33,Opti!Labels_Headers,0)),NA())</f>
        <v>#N/A</v>
      </c>
      <c r="I109" s="9" t="e">
        <f>IF($E109="Success",INDEX(Opti!ResultsTable, MATCH($B109,Opti!Labels_LookupString,0),MATCH(I$33,Opti!Labels_Headers,0)),NA())</f>
        <v>#N/A</v>
      </c>
      <c r="J109" s="10" t="e">
        <f>IF($E109="Success",INDEX(Opti!ResultsTable, MATCH($B109,Opti!Labels_LookupString,0),MATCH(J$33,Opti!Labels_Headers,0))+$J$31,NA())</f>
        <v>#N/A</v>
      </c>
      <c r="K109" s="110" t="e">
        <f>IF($E109="Success",J109/INDEX(Opti!ResultsTable,MATCH($B109,Opti!Labels_LookupString,0),MATCH("SP Group - Diversified Capital",Opti!Labels_Headers,0)),NA())</f>
        <v>#N/A</v>
      </c>
      <c r="L109" s="111">
        <f t="shared" si="10"/>
        <v>0.99</v>
      </c>
    </row>
    <row r="110" spans="2:12" x14ac:dyDescent="0.25">
      <c r="B110" s="102" t="str">
        <f t="shared" si="8"/>
        <v>RORAC - Max UW and 30%, 0.98x RiskApp&gt;*&gt;&gt;GroupGroup</v>
      </c>
      <c r="C110" s="106" t="str">
        <f t="shared" si="9"/>
        <v>RORAC - Max UW and 30%, 0.98x RiskApp</v>
      </c>
      <c r="D110" s="106" t="s">
        <v>282</v>
      </c>
      <c r="E110" s="4" t="e">
        <f>INDEX(Opti!ResultsTable, MATCH($B110,Opti!Labels_LookupString,0),MATCH(E$33,Opti!Labels_Headers,0))</f>
        <v>#N/A</v>
      </c>
      <c r="F110" s="116" t="s">
        <v>196</v>
      </c>
      <c r="G110" s="117" t="s">
        <v>196</v>
      </c>
      <c r="H110" s="9" t="e">
        <f>IF($E110="Success",INDEX(Opti!ResultsTable, MATCH($B110,Opti!Labels_LookupString,0),MATCH(H$33,Opti!Labels_Headers,0)),NA())</f>
        <v>#N/A</v>
      </c>
      <c r="I110" s="9" t="e">
        <f>IF($E110="Success",INDEX(Opti!ResultsTable, MATCH($B110,Opti!Labels_LookupString,0),MATCH(I$33,Opti!Labels_Headers,0)),NA())</f>
        <v>#N/A</v>
      </c>
      <c r="J110" s="10" t="e">
        <f>IF($E110="Success",INDEX(Opti!ResultsTable, MATCH($B110,Opti!Labels_LookupString,0),MATCH(J$33,Opti!Labels_Headers,0))+$J$31,NA())</f>
        <v>#N/A</v>
      </c>
      <c r="K110" s="110" t="e">
        <f>IF($E110="Success",J110/INDEX(Opti!ResultsTable,MATCH($B110,Opti!Labels_LookupString,0),MATCH("SP Group - Diversified Capital",Opti!Labels_Headers,0)),NA())</f>
        <v>#N/A</v>
      </c>
      <c r="L110" s="111">
        <f t="shared" si="10"/>
        <v>0.98</v>
      </c>
    </row>
    <row r="111" spans="2:12" x14ac:dyDescent="0.25">
      <c r="B111" s="102" t="str">
        <f t="shared" si="8"/>
        <v>RORAC - Max UW and 30%, 0.97x RiskApp&gt;*&gt;&gt;GroupGroup</v>
      </c>
      <c r="C111" s="106" t="str">
        <f t="shared" si="9"/>
        <v>RORAC - Max UW and 30%, 0.97x RiskApp</v>
      </c>
      <c r="D111" s="106" t="s">
        <v>282</v>
      </c>
      <c r="E111" s="4" t="e">
        <f>INDEX(Opti!ResultsTable, MATCH($B111,Opti!Labels_LookupString,0),MATCH(E$33,Opti!Labels_Headers,0))</f>
        <v>#N/A</v>
      </c>
      <c r="F111" s="116" t="s">
        <v>196</v>
      </c>
      <c r="G111" s="117" t="s">
        <v>196</v>
      </c>
      <c r="H111" s="9" t="e">
        <f>IF($E111="Success",INDEX(Opti!ResultsTable, MATCH($B111,Opti!Labels_LookupString,0),MATCH(H$33,Opti!Labels_Headers,0)),NA())</f>
        <v>#N/A</v>
      </c>
      <c r="I111" s="9" t="e">
        <f>IF($E111="Success",INDEX(Opti!ResultsTable, MATCH($B111,Opti!Labels_LookupString,0),MATCH(I$33,Opti!Labels_Headers,0)),NA())</f>
        <v>#N/A</v>
      </c>
      <c r="J111" s="10" t="e">
        <f>IF($E111="Success",INDEX(Opti!ResultsTable, MATCH($B111,Opti!Labels_LookupString,0),MATCH(J$33,Opti!Labels_Headers,0))+$J$31,NA())</f>
        <v>#N/A</v>
      </c>
      <c r="K111" s="110" t="e">
        <f>IF($E111="Success",J111/INDEX(Opti!ResultsTable,MATCH($B111,Opti!Labels_LookupString,0),MATCH("SP Group - Diversified Capital",Opti!Labels_Headers,0)),NA())</f>
        <v>#N/A</v>
      </c>
      <c r="L111" s="111">
        <f t="shared" si="10"/>
        <v>0.97</v>
      </c>
    </row>
    <row r="112" spans="2:12" x14ac:dyDescent="0.25">
      <c r="B112" s="102" t="str">
        <f t="shared" si="8"/>
        <v>RORAC - Max UW and 30%, 0.96x RiskApp&gt;*&gt;&gt;GroupGroup</v>
      </c>
      <c r="C112" s="106" t="str">
        <f t="shared" si="9"/>
        <v>RORAC - Max UW and 30%, 0.96x RiskApp</v>
      </c>
      <c r="D112" s="106" t="s">
        <v>282</v>
      </c>
      <c r="E112" s="4" t="e">
        <f>INDEX(Opti!ResultsTable, MATCH($B112,Opti!Labels_LookupString,0),MATCH(E$33,Opti!Labels_Headers,0))</f>
        <v>#N/A</v>
      </c>
      <c r="F112" s="116" t="s">
        <v>196</v>
      </c>
      <c r="G112" s="117" t="s">
        <v>196</v>
      </c>
      <c r="H112" s="9" t="e">
        <f>IF($E112="Success",INDEX(Opti!ResultsTable, MATCH($B112,Opti!Labels_LookupString,0),MATCH(H$33,Opti!Labels_Headers,0)),NA())</f>
        <v>#N/A</v>
      </c>
      <c r="I112" s="9" t="e">
        <f>IF($E112="Success",INDEX(Opti!ResultsTable, MATCH($B112,Opti!Labels_LookupString,0),MATCH(I$33,Opti!Labels_Headers,0)),NA())</f>
        <v>#N/A</v>
      </c>
      <c r="J112" s="10" t="e">
        <f>IF($E112="Success",INDEX(Opti!ResultsTable, MATCH($B112,Opti!Labels_LookupString,0),MATCH(J$33,Opti!Labels_Headers,0))+$J$31,NA())</f>
        <v>#N/A</v>
      </c>
      <c r="K112" s="110" t="e">
        <f>IF($E112="Success",J112/INDEX(Opti!ResultsTable,MATCH($B112,Opti!Labels_LookupString,0),MATCH("SP Group - Diversified Capital",Opti!Labels_Headers,0)),NA())</f>
        <v>#N/A</v>
      </c>
      <c r="L112" s="111">
        <f t="shared" si="10"/>
        <v>0.96</v>
      </c>
    </row>
    <row r="113" spans="2:12" x14ac:dyDescent="0.25">
      <c r="B113" s="102" t="str">
        <f t="shared" si="8"/>
        <v>RORAC - Max UW and 30%, 0.95x RiskApp&gt;*&gt;&gt;GroupGroup</v>
      </c>
      <c r="C113" s="106" t="str">
        <f t="shared" si="9"/>
        <v>RORAC - Max UW and 30%, 0.95x RiskApp</v>
      </c>
      <c r="D113" s="106" t="s">
        <v>282</v>
      </c>
      <c r="E113" s="4" t="e">
        <f>INDEX(Opti!ResultsTable, MATCH($B113,Opti!Labels_LookupString,0),MATCH(E$33,Opti!Labels_Headers,0))</f>
        <v>#N/A</v>
      </c>
      <c r="F113" s="116" t="s">
        <v>196</v>
      </c>
      <c r="G113" s="117" t="s">
        <v>196</v>
      </c>
      <c r="H113" s="9" t="e">
        <f>IF($E113="Success",INDEX(Opti!ResultsTable, MATCH($B113,Opti!Labels_LookupString,0),MATCH(H$33,Opti!Labels_Headers,0)),NA())</f>
        <v>#N/A</v>
      </c>
      <c r="I113" s="9" t="e">
        <f>IF($E113="Success",INDEX(Opti!ResultsTable, MATCH($B113,Opti!Labels_LookupString,0),MATCH(I$33,Opti!Labels_Headers,0)),NA())</f>
        <v>#N/A</v>
      </c>
      <c r="J113" s="10" t="e">
        <f>IF($E113="Success",INDEX(Opti!ResultsTable, MATCH($B113,Opti!Labels_LookupString,0),MATCH(J$33,Opti!Labels_Headers,0))+$J$31,NA())</f>
        <v>#N/A</v>
      </c>
      <c r="K113" s="110" t="e">
        <f>IF($E113="Success",J113/INDEX(Opti!ResultsTable,MATCH($B113,Opti!Labels_LookupString,0),MATCH("SP Group - Diversified Capital",Opti!Labels_Headers,0)),NA())</f>
        <v>#N/A</v>
      </c>
      <c r="L113" s="111">
        <f t="shared" si="10"/>
        <v>0.95</v>
      </c>
    </row>
    <row r="114" spans="2:12" x14ac:dyDescent="0.25">
      <c r="B114" s="102" t="str">
        <f t="shared" si="8"/>
        <v>RORAC - Max UW and 30%, 0.9x RiskApp&gt;*&gt;&gt;GroupGroup</v>
      </c>
      <c r="C114" s="106" t="str">
        <f t="shared" si="9"/>
        <v>RORAC - Max UW and 30%, 0.9x RiskApp</v>
      </c>
      <c r="D114" s="106" t="s">
        <v>282</v>
      </c>
      <c r="E114" s="4" t="e">
        <f>INDEX(Opti!ResultsTable, MATCH($B114,Opti!Labels_LookupString,0),MATCH(E$33,Opti!Labels_Headers,0))</f>
        <v>#N/A</v>
      </c>
      <c r="F114" s="116" t="s">
        <v>196</v>
      </c>
      <c r="G114" s="117" t="s">
        <v>196</v>
      </c>
      <c r="H114" s="9" t="e">
        <f>IF($E114="Success",INDEX(Opti!ResultsTable, MATCH($B114,Opti!Labels_LookupString,0),MATCH(H$33,Opti!Labels_Headers,0)),NA())</f>
        <v>#N/A</v>
      </c>
      <c r="I114" s="9" t="e">
        <f>IF($E114="Success",INDEX(Opti!ResultsTable, MATCH($B114,Opti!Labels_LookupString,0),MATCH(I$33,Opti!Labels_Headers,0)),NA())</f>
        <v>#N/A</v>
      </c>
      <c r="J114" s="10" t="e">
        <f>IF($E114="Success",INDEX(Opti!ResultsTable, MATCH($B114,Opti!Labels_LookupString,0),MATCH(J$33,Opti!Labels_Headers,0))+$J$31,NA())</f>
        <v>#N/A</v>
      </c>
      <c r="K114" s="110" t="e">
        <f>IF($E114="Success",J114/INDEX(Opti!ResultsTable,MATCH($B114,Opti!Labels_LookupString,0),MATCH("SP Group - Diversified Capital",Opti!Labels_Headers,0)),NA())</f>
        <v>#N/A</v>
      </c>
      <c r="L114" s="111">
        <f>+L108-0.1</f>
        <v>0.9</v>
      </c>
    </row>
    <row r="115" spans="2:12" x14ac:dyDescent="0.25">
      <c r="B115" s="102" t="str">
        <f t="shared" si="8"/>
        <v>RORAC - Max UW and 30%, 0.8x RiskApp&gt;*&gt;&gt;GroupGroup</v>
      </c>
      <c r="C115" s="106" t="str">
        <f t="shared" si="9"/>
        <v>RORAC - Max UW and 30%, 0.8x RiskApp</v>
      </c>
      <c r="D115" s="106" t="s">
        <v>282</v>
      </c>
      <c r="E115" s="4" t="e">
        <f>INDEX(Opti!ResultsTable, MATCH($B115,Opti!Labels_LookupString,0),MATCH(E$33,Opti!Labels_Headers,0))</f>
        <v>#N/A</v>
      </c>
      <c r="F115" s="116" t="s">
        <v>196</v>
      </c>
      <c r="G115" s="117" t="s">
        <v>196</v>
      </c>
      <c r="H115" s="9" t="e">
        <f>IF($E115="Success",INDEX(Opti!ResultsTable, MATCH($B115,Opti!Labels_LookupString,0),MATCH(H$33,Opti!Labels_Headers,0)),NA())</f>
        <v>#N/A</v>
      </c>
      <c r="I115" s="9" t="e">
        <f>IF($E115="Success",INDEX(Opti!ResultsTable, MATCH($B115,Opti!Labels_LookupString,0),MATCH(I$33,Opti!Labels_Headers,0)),NA())</f>
        <v>#N/A</v>
      </c>
      <c r="J115" s="10" t="e">
        <f>IF($E115="Success",INDEX(Opti!ResultsTable, MATCH($B115,Opti!Labels_LookupString,0),MATCH(J$33,Opti!Labels_Headers,0))+$J$31,NA())</f>
        <v>#N/A</v>
      </c>
      <c r="K115" s="110" t="e">
        <f>IF($E115="Success",J115/INDEX(Opti!ResultsTable,MATCH($B115,Opti!Labels_LookupString,0),MATCH("SP Group - Diversified Capital",Opti!Labels_Headers,0)),NA())</f>
        <v>#N/A</v>
      </c>
      <c r="L115" s="111">
        <f>+L114-0.1</f>
        <v>0.8</v>
      </c>
    </row>
    <row r="116" spans="2:12" x14ac:dyDescent="0.25">
      <c r="B116" s="102" t="str">
        <f t="shared" si="8"/>
        <v>RORAC - Max UW and 30%, 0.7x RiskApp&gt;*&gt;&gt;GroupGroup</v>
      </c>
      <c r="C116" s="106" t="str">
        <f t="shared" si="9"/>
        <v>RORAC - Max UW and 30%, 0.7x RiskApp</v>
      </c>
      <c r="D116" s="106" t="s">
        <v>282</v>
      </c>
      <c r="E116" s="4" t="e">
        <f>INDEX(Opti!ResultsTable, MATCH($B116,Opti!Labels_LookupString,0),MATCH(E$33,Opti!Labels_Headers,0))</f>
        <v>#N/A</v>
      </c>
      <c r="F116" s="116" t="s">
        <v>196</v>
      </c>
      <c r="G116" s="117" t="s">
        <v>196</v>
      </c>
      <c r="H116" s="9" t="e">
        <f>IF($E116="Success",INDEX(Opti!ResultsTable, MATCH($B116,Opti!Labels_LookupString,0),MATCH(H$33,Opti!Labels_Headers,0)),NA())</f>
        <v>#N/A</v>
      </c>
      <c r="I116" s="9" t="e">
        <f>IF($E116="Success",INDEX(Opti!ResultsTable, MATCH($B116,Opti!Labels_LookupString,0),MATCH(I$33,Opti!Labels_Headers,0)),NA())</f>
        <v>#N/A</v>
      </c>
      <c r="J116" s="10" t="e">
        <f>IF($E116="Success",INDEX(Opti!ResultsTable, MATCH($B116,Opti!Labels_LookupString,0),MATCH(J$33,Opti!Labels_Headers,0))+$J$31,NA())</f>
        <v>#N/A</v>
      </c>
      <c r="K116" s="110" t="e">
        <f>IF($E116="Success",J116/INDEX(Opti!ResultsTable,MATCH($B116,Opti!Labels_LookupString,0),MATCH("SP Group - Diversified Capital",Opti!Labels_Headers,0)),NA())</f>
        <v>#N/A</v>
      </c>
      <c r="L116" s="111">
        <f>+L115-0.1</f>
        <v>0.70000000000000007</v>
      </c>
    </row>
    <row r="117" spans="2:12" x14ac:dyDescent="0.25">
      <c r="B117" s="102" t="str">
        <f t="shared" si="8"/>
        <v>RORAC - Max UW and 30%, 0.6x RiskApp&gt;*&gt;&gt;GroupGroup</v>
      </c>
      <c r="C117" s="106" t="str">
        <f t="shared" si="9"/>
        <v>RORAC - Max UW and 30%, 0.6x RiskApp</v>
      </c>
      <c r="D117" s="106" t="s">
        <v>282</v>
      </c>
      <c r="E117" s="4" t="e">
        <f>INDEX(Opti!ResultsTable, MATCH($B117,Opti!Labels_LookupString,0),MATCH(E$33,Opti!Labels_Headers,0))</f>
        <v>#N/A</v>
      </c>
      <c r="F117" s="116" t="s">
        <v>196</v>
      </c>
      <c r="G117" s="117" t="s">
        <v>196</v>
      </c>
      <c r="H117" s="9" t="e">
        <f>IF($E117="Success",INDEX(Opti!ResultsTable, MATCH($B117,Opti!Labels_LookupString,0),MATCH(H$33,Opti!Labels_Headers,0)),NA())</f>
        <v>#N/A</v>
      </c>
      <c r="I117" s="9" t="e">
        <f>IF($E117="Success",INDEX(Opti!ResultsTable, MATCH($B117,Opti!Labels_LookupString,0),MATCH(I$33,Opti!Labels_Headers,0)),NA())</f>
        <v>#N/A</v>
      </c>
      <c r="J117" s="10" t="e">
        <f>IF($E117="Success",INDEX(Opti!ResultsTable, MATCH($B117,Opti!Labels_LookupString,0),MATCH(J$33,Opti!Labels_Headers,0))+$J$31,NA())</f>
        <v>#N/A</v>
      </c>
      <c r="K117" s="110" t="e">
        <f>IF($E117="Success",J117/INDEX(Opti!ResultsTable,MATCH($B117,Opti!Labels_LookupString,0),MATCH("SP Group - Diversified Capital",Opti!Labels_Headers,0)),NA())</f>
        <v>#N/A</v>
      </c>
      <c r="L117" s="111">
        <f>+L116-0.1</f>
        <v>0.60000000000000009</v>
      </c>
    </row>
    <row r="118" spans="2:12" x14ac:dyDescent="0.25">
      <c r="B118" s="102" t="str">
        <f t="shared" si="8"/>
        <v>RORAC - Max UW and 30%, 0.5x RiskApp&gt;*&gt;&gt;GroupGroup</v>
      </c>
      <c r="C118" s="106" t="str">
        <f t="shared" si="9"/>
        <v>RORAC - Max UW and 30%, 0.5x RiskApp</v>
      </c>
      <c r="D118" s="106" t="s">
        <v>282</v>
      </c>
      <c r="E118" s="4" t="e">
        <f>INDEX(Opti!ResultsTable, MATCH($B118,Opti!Labels_LookupString,0),MATCH(E$33,Opti!Labels_Headers,0))</f>
        <v>#N/A</v>
      </c>
      <c r="F118" s="116" t="s">
        <v>196</v>
      </c>
      <c r="G118" s="117" t="s">
        <v>196</v>
      </c>
      <c r="H118" s="9" t="e">
        <f>IF($E118="Success",INDEX(Opti!ResultsTable, MATCH($B118,Opti!Labels_LookupString,0),MATCH(H$33,Opti!Labels_Headers,0)),NA())</f>
        <v>#N/A</v>
      </c>
      <c r="I118" s="9" t="e">
        <f>IF($E118="Success",INDEX(Opti!ResultsTable, MATCH($B118,Opti!Labels_LookupString,0),MATCH(I$33,Opti!Labels_Headers,0)),NA())</f>
        <v>#N/A</v>
      </c>
      <c r="J118" s="10" t="e">
        <f>IF($E118="Success",INDEX(Opti!ResultsTable, MATCH($B118,Opti!Labels_LookupString,0),MATCH(J$33,Opti!Labels_Headers,0))+$J$31,NA())</f>
        <v>#N/A</v>
      </c>
      <c r="K118" s="110" t="e">
        <f>IF($E118="Success",J118/INDEX(Opti!ResultsTable,MATCH($B118,Opti!Labels_LookupString,0),MATCH("SP Group - Diversified Capital",Opti!Labels_Headers,0)),NA())</f>
        <v>#N/A</v>
      </c>
      <c r="L118" s="111">
        <f>+L117-0.1</f>
        <v>0.50000000000000011</v>
      </c>
    </row>
    <row r="119" spans="2:12" x14ac:dyDescent="0.25">
      <c r="B119" s="102" t="str">
        <f t="shared" si="8"/>
        <v>RORAC - Max UW and 40%, 1.5x RiskApp&gt;*&gt;&gt;GroupGroup</v>
      </c>
      <c r="C119" s="106" t="str">
        <f t="shared" ref="C119:C139" si="11">"RORAC - Max UW and 40%, "&amp;L119&amp;"x RiskApp"</f>
        <v>RORAC - Max UW and 40%, 1.5x RiskApp</v>
      </c>
      <c r="D119" s="106" t="s">
        <v>282</v>
      </c>
      <c r="E119" s="4" t="e">
        <f>INDEX(Opti!ResultsTable, MATCH($B119,Opti!Labels_LookupString,0),MATCH(E$33,Opti!Labels_Headers,0))</f>
        <v>#N/A</v>
      </c>
      <c r="F119" s="116" t="s">
        <v>196</v>
      </c>
      <c r="G119" s="117" t="s">
        <v>196</v>
      </c>
      <c r="H119" s="9" t="e">
        <f>IF($E119="Success",INDEX(Opti!ResultsTable, MATCH($B119,Opti!Labels_LookupString,0),MATCH(H$33,Opti!Labels_Headers,0)),NA())</f>
        <v>#N/A</v>
      </c>
      <c r="I119" s="9" t="e">
        <f>IF($E119="Success",INDEX(Opti!ResultsTable, MATCH($B119,Opti!Labels_LookupString,0),MATCH(I$33,Opti!Labels_Headers,0)),NA())</f>
        <v>#N/A</v>
      </c>
      <c r="J119" s="10" t="e">
        <f>IF($E119="Success",INDEX(Opti!ResultsTable, MATCH($B119,Opti!Labels_LookupString,0),MATCH(J$33,Opti!Labels_Headers,0))+$J$31,NA())</f>
        <v>#N/A</v>
      </c>
      <c r="K119" s="110" t="e">
        <f>IF($E119="Success",J119/INDEX(Opti!ResultsTable,MATCH($B119,Opti!Labels_LookupString,0),MATCH("SP Group - Diversified Capital",Opti!Labels_Headers,0)),NA())</f>
        <v>#N/A</v>
      </c>
      <c r="L119" s="111">
        <v>1.5</v>
      </c>
    </row>
    <row r="120" spans="2:12" x14ac:dyDescent="0.25">
      <c r="B120" s="102" t="str">
        <f t="shared" si="8"/>
        <v>RORAC - Max UW and 40%, 1.4x RiskApp&gt;*&gt;&gt;GroupGroup</v>
      </c>
      <c r="C120" s="106" t="str">
        <f t="shared" si="11"/>
        <v>RORAC - Max UW and 40%, 1.4x RiskApp</v>
      </c>
      <c r="D120" s="106" t="s">
        <v>282</v>
      </c>
      <c r="E120" s="4" t="e">
        <f>INDEX(Opti!ResultsTable, MATCH($B120,Opti!Labels_LookupString,0),MATCH(E$33,Opti!Labels_Headers,0))</f>
        <v>#N/A</v>
      </c>
      <c r="F120" s="116" t="s">
        <v>196</v>
      </c>
      <c r="G120" s="117" t="s">
        <v>196</v>
      </c>
      <c r="H120" s="9" t="e">
        <f>IF($E120="Success",INDEX(Opti!ResultsTable, MATCH($B120,Opti!Labels_LookupString,0),MATCH(H$33,Opti!Labels_Headers,0)),NA())</f>
        <v>#N/A</v>
      </c>
      <c r="I120" s="9" t="e">
        <f>IF($E120="Success",INDEX(Opti!ResultsTable, MATCH($B120,Opti!Labels_LookupString,0),MATCH(I$33,Opti!Labels_Headers,0)),NA())</f>
        <v>#N/A</v>
      </c>
      <c r="J120" s="10" t="e">
        <f>IF($E120="Success",INDEX(Opti!ResultsTable, MATCH($B120,Opti!Labels_LookupString,0),MATCH(J$33,Opti!Labels_Headers,0))+$J$31,NA())</f>
        <v>#N/A</v>
      </c>
      <c r="K120" s="110" t="e">
        <f>IF($E120="Success",J120/INDEX(Opti!ResultsTable,MATCH($B120,Opti!Labels_LookupString,0),MATCH("SP Group - Diversified Capital",Opti!Labels_Headers,0)),NA())</f>
        <v>#N/A</v>
      </c>
      <c r="L120" s="111">
        <f>+L119-0.1</f>
        <v>1.4</v>
      </c>
    </row>
    <row r="121" spans="2:12" x14ac:dyDescent="0.25">
      <c r="B121" s="102" t="str">
        <f t="shared" si="8"/>
        <v>RORAC - Max UW and 40%, 1.3x RiskApp&gt;*&gt;&gt;GroupGroup</v>
      </c>
      <c r="C121" s="106" t="str">
        <f t="shared" si="11"/>
        <v>RORAC - Max UW and 40%, 1.3x RiskApp</v>
      </c>
      <c r="D121" s="106" t="s">
        <v>282</v>
      </c>
      <c r="E121" s="4" t="e">
        <f>INDEX(Opti!ResultsTable, MATCH($B121,Opti!Labels_LookupString,0),MATCH(E$33,Opti!Labels_Headers,0))</f>
        <v>#N/A</v>
      </c>
      <c r="F121" s="116" t="s">
        <v>196</v>
      </c>
      <c r="G121" s="117" t="s">
        <v>196</v>
      </c>
      <c r="H121" s="9" t="e">
        <f>IF($E121="Success",INDEX(Opti!ResultsTable, MATCH($B121,Opti!Labels_LookupString,0),MATCH(H$33,Opti!Labels_Headers,0)),NA())</f>
        <v>#N/A</v>
      </c>
      <c r="I121" s="9" t="e">
        <f>IF($E121="Success",INDEX(Opti!ResultsTable, MATCH($B121,Opti!Labels_LookupString,0),MATCH(I$33,Opti!Labels_Headers,0)),NA())</f>
        <v>#N/A</v>
      </c>
      <c r="J121" s="10" t="e">
        <f>IF($E121="Success",INDEX(Opti!ResultsTable, MATCH($B121,Opti!Labels_LookupString,0),MATCH(J$33,Opti!Labels_Headers,0))+$J$31,NA())</f>
        <v>#N/A</v>
      </c>
      <c r="K121" s="110" t="e">
        <f>IF($E121="Success",J121/INDEX(Opti!ResultsTable,MATCH($B121,Opti!Labels_LookupString,0),MATCH("SP Group - Diversified Capital",Opti!Labels_Headers,0)),NA())</f>
        <v>#N/A</v>
      </c>
      <c r="L121" s="111">
        <f>+L120-0.1</f>
        <v>1.2999999999999998</v>
      </c>
    </row>
    <row r="122" spans="2:12" x14ac:dyDescent="0.25">
      <c r="B122" s="102" t="str">
        <f t="shared" si="8"/>
        <v>RORAC - Max UW and 40%, 1.2x RiskApp&gt;*&gt;&gt;GroupGroup</v>
      </c>
      <c r="C122" s="106" t="str">
        <f t="shared" si="11"/>
        <v>RORAC - Max UW and 40%, 1.2x RiskApp</v>
      </c>
      <c r="D122" s="106" t="s">
        <v>282</v>
      </c>
      <c r="E122" s="4" t="e">
        <f>INDEX(Opti!ResultsTable, MATCH($B122,Opti!Labels_LookupString,0),MATCH(E$33,Opti!Labels_Headers,0))</f>
        <v>#N/A</v>
      </c>
      <c r="F122" s="116" t="s">
        <v>196</v>
      </c>
      <c r="G122" s="117" t="s">
        <v>196</v>
      </c>
      <c r="H122" s="9" t="e">
        <f>IF($E122="Success",INDEX(Opti!ResultsTable, MATCH($B122,Opti!Labels_LookupString,0),MATCH(H$33,Opti!Labels_Headers,0)),NA())</f>
        <v>#N/A</v>
      </c>
      <c r="I122" s="9" t="e">
        <f>IF($E122="Success",INDEX(Opti!ResultsTable, MATCH($B122,Opti!Labels_LookupString,0),MATCH(I$33,Opti!Labels_Headers,0)),NA())</f>
        <v>#N/A</v>
      </c>
      <c r="J122" s="10" t="e">
        <f>IF($E122="Success",INDEX(Opti!ResultsTable, MATCH($B122,Opti!Labels_LookupString,0),MATCH(J$33,Opti!Labels_Headers,0))+$J$31,NA())</f>
        <v>#N/A</v>
      </c>
      <c r="K122" s="110" t="e">
        <f>IF($E122="Success",J122/INDEX(Opti!ResultsTable,MATCH($B122,Opti!Labels_LookupString,0),MATCH("SP Group - Diversified Capital",Opti!Labels_Headers,0)),NA())</f>
        <v>#N/A</v>
      </c>
      <c r="L122" s="111">
        <f>+L121-0.1</f>
        <v>1.1999999999999997</v>
      </c>
    </row>
    <row r="123" spans="2:12" x14ac:dyDescent="0.25">
      <c r="B123" s="102" t="str">
        <f t="shared" si="8"/>
        <v>RORAC - Max UW and 40%, 1.1x RiskApp&gt;*&gt;&gt;GroupGroup</v>
      </c>
      <c r="C123" s="106" t="str">
        <f t="shared" si="11"/>
        <v>RORAC - Max UW and 40%, 1.1x RiskApp</v>
      </c>
      <c r="D123" s="106" t="s">
        <v>282</v>
      </c>
      <c r="E123" s="4" t="e">
        <f>INDEX(Opti!ResultsTable, MATCH($B123,Opti!Labels_LookupString,0),MATCH(E$33,Opti!Labels_Headers,0))</f>
        <v>#N/A</v>
      </c>
      <c r="F123" s="116" t="s">
        <v>196</v>
      </c>
      <c r="G123" s="117" t="s">
        <v>196</v>
      </c>
      <c r="H123" s="9" t="e">
        <f>IF($E123="Success",INDEX(Opti!ResultsTable, MATCH($B123,Opti!Labels_LookupString,0),MATCH(H$33,Opti!Labels_Headers,0)),NA())</f>
        <v>#N/A</v>
      </c>
      <c r="I123" s="9" t="e">
        <f>IF($E123="Success",INDEX(Opti!ResultsTable, MATCH($B123,Opti!Labels_LookupString,0),MATCH(I$33,Opti!Labels_Headers,0)),NA())</f>
        <v>#N/A</v>
      </c>
      <c r="J123" s="10" t="e">
        <f>IF($E123="Success",INDEX(Opti!ResultsTable, MATCH($B123,Opti!Labels_LookupString,0),MATCH(J$33,Opti!Labels_Headers,0))+$J$31,NA())</f>
        <v>#N/A</v>
      </c>
      <c r="K123" s="110" t="e">
        <f>IF($E123="Success",J123/INDEX(Opti!ResultsTable,MATCH($B123,Opti!Labels_LookupString,0),MATCH("SP Group - Diversified Capital",Opti!Labels_Headers,0)),NA())</f>
        <v>#N/A</v>
      </c>
      <c r="L123" s="111">
        <f>+L122-0.1</f>
        <v>1.0999999999999996</v>
      </c>
    </row>
    <row r="124" spans="2:12" x14ac:dyDescent="0.25">
      <c r="B124" s="102" t="str">
        <f t="shared" si="8"/>
        <v>RORAC - Max UW and 40%, 1.05x RiskApp&gt;*&gt;&gt;GroupGroup</v>
      </c>
      <c r="C124" s="106" t="str">
        <f t="shared" si="11"/>
        <v>RORAC - Max UW and 40%, 1.05x RiskApp</v>
      </c>
      <c r="D124" s="106" t="s">
        <v>282</v>
      </c>
      <c r="E124" s="4" t="e">
        <f>INDEX(Opti!ResultsTable, MATCH($B124,Opti!Labels_LookupString,0),MATCH(E$33,Opti!Labels_Headers,0))</f>
        <v>#N/A</v>
      </c>
      <c r="F124" s="116" t="s">
        <v>196</v>
      </c>
      <c r="G124" s="117" t="s">
        <v>196</v>
      </c>
      <c r="H124" s="9" t="e">
        <f>IF($E124="Success",INDEX(Opti!ResultsTable, MATCH($B124,Opti!Labels_LookupString,0),MATCH(H$33,Opti!Labels_Headers,0)),NA())</f>
        <v>#N/A</v>
      </c>
      <c r="I124" s="9" t="e">
        <f>IF($E124="Success",INDEX(Opti!ResultsTable, MATCH($B124,Opti!Labels_LookupString,0),MATCH(I$33,Opti!Labels_Headers,0)),NA())</f>
        <v>#N/A</v>
      </c>
      <c r="J124" s="10" t="e">
        <f>IF($E124="Success",INDEX(Opti!ResultsTable, MATCH($B124,Opti!Labels_LookupString,0),MATCH(J$33,Opti!Labels_Headers,0))+$J$31,NA())</f>
        <v>#N/A</v>
      </c>
      <c r="K124" s="110" t="e">
        <f>IF($E124="Success",J124/INDEX(Opti!ResultsTable,MATCH($B124,Opti!Labels_LookupString,0),MATCH("SP Group - Diversified Capital",Opti!Labels_Headers,0)),NA())</f>
        <v>#N/A</v>
      </c>
      <c r="L124" s="111">
        <v>1.05</v>
      </c>
    </row>
    <row r="125" spans="2:12" x14ac:dyDescent="0.25">
      <c r="B125" s="102" t="str">
        <f t="shared" si="8"/>
        <v>RORAC - Max UW and 40%, 1.04x RiskApp&gt;*&gt;&gt;GroupGroup</v>
      </c>
      <c r="C125" s="106" t="str">
        <f t="shared" si="11"/>
        <v>RORAC - Max UW and 40%, 1.04x RiskApp</v>
      </c>
      <c r="D125" s="106" t="s">
        <v>282</v>
      </c>
      <c r="E125" s="4" t="e">
        <f>INDEX(Opti!ResultsTable, MATCH($B125,Opti!Labels_LookupString,0),MATCH(E$33,Opti!Labels_Headers,0))</f>
        <v>#N/A</v>
      </c>
      <c r="F125" s="116" t="s">
        <v>196</v>
      </c>
      <c r="G125" s="117" t="s">
        <v>196</v>
      </c>
      <c r="H125" s="9" t="e">
        <f>IF($E125="Success",INDEX(Opti!ResultsTable, MATCH($B125,Opti!Labels_LookupString,0),MATCH(H$33,Opti!Labels_Headers,0)),NA())</f>
        <v>#N/A</v>
      </c>
      <c r="I125" s="9" t="e">
        <f>IF($E125="Success",INDEX(Opti!ResultsTable, MATCH($B125,Opti!Labels_LookupString,0),MATCH(I$33,Opti!Labels_Headers,0)),NA())</f>
        <v>#N/A</v>
      </c>
      <c r="J125" s="10" t="e">
        <f>IF($E125="Success",INDEX(Opti!ResultsTable, MATCH($B125,Opti!Labels_LookupString,0),MATCH(J$33,Opti!Labels_Headers,0))+$J$31,NA())</f>
        <v>#N/A</v>
      </c>
      <c r="K125" s="110" t="e">
        <f>IF($E125="Success",J125/INDEX(Opti!ResultsTable,MATCH($B125,Opti!Labels_LookupString,0),MATCH("SP Group - Diversified Capital",Opti!Labels_Headers,0)),NA())</f>
        <v>#N/A</v>
      </c>
      <c r="L125" s="111">
        <f t="shared" ref="L125:L134" si="12">L124-0.01</f>
        <v>1.04</v>
      </c>
    </row>
    <row r="126" spans="2:12" x14ac:dyDescent="0.25">
      <c r="B126" s="102" t="str">
        <f t="shared" si="8"/>
        <v>RORAC - Max UW and 40%, 1.03x RiskApp&gt;*&gt;&gt;GroupGroup</v>
      </c>
      <c r="C126" s="106" t="str">
        <f t="shared" si="11"/>
        <v>RORAC - Max UW and 40%, 1.03x RiskApp</v>
      </c>
      <c r="D126" s="106" t="s">
        <v>282</v>
      </c>
      <c r="E126" s="4" t="e">
        <f>INDEX(Opti!ResultsTable, MATCH($B126,Opti!Labels_LookupString,0),MATCH(E$33,Opti!Labels_Headers,0))</f>
        <v>#N/A</v>
      </c>
      <c r="F126" s="116" t="s">
        <v>196</v>
      </c>
      <c r="G126" s="117" t="s">
        <v>196</v>
      </c>
      <c r="H126" s="9" t="e">
        <f>IF($E126="Success",INDEX(Opti!ResultsTable, MATCH($B126,Opti!Labels_LookupString,0),MATCH(H$33,Opti!Labels_Headers,0)),NA())</f>
        <v>#N/A</v>
      </c>
      <c r="I126" s="9" t="e">
        <f>IF($E126="Success",INDEX(Opti!ResultsTable, MATCH($B126,Opti!Labels_LookupString,0),MATCH(I$33,Opti!Labels_Headers,0)),NA())</f>
        <v>#N/A</v>
      </c>
      <c r="J126" s="10" t="e">
        <f>IF($E126="Success",INDEX(Opti!ResultsTable, MATCH($B126,Opti!Labels_LookupString,0),MATCH(J$33,Opti!Labels_Headers,0))+$J$31,NA())</f>
        <v>#N/A</v>
      </c>
      <c r="K126" s="110" t="e">
        <f>IF($E126="Success",J126/INDEX(Opti!ResultsTable,MATCH($B126,Opti!Labels_LookupString,0),MATCH("SP Group - Diversified Capital",Opti!Labels_Headers,0)),NA())</f>
        <v>#N/A</v>
      </c>
      <c r="L126" s="111">
        <f t="shared" si="12"/>
        <v>1.03</v>
      </c>
    </row>
    <row r="127" spans="2:12" x14ac:dyDescent="0.25">
      <c r="B127" s="102" t="str">
        <f t="shared" si="8"/>
        <v>RORAC - Max UW and 40%, 1.02x RiskApp&gt;*&gt;&gt;GroupGroup</v>
      </c>
      <c r="C127" s="106" t="str">
        <f t="shared" si="11"/>
        <v>RORAC - Max UW and 40%, 1.02x RiskApp</v>
      </c>
      <c r="D127" s="106" t="s">
        <v>282</v>
      </c>
      <c r="E127" s="4" t="e">
        <f>INDEX(Opti!ResultsTable, MATCH($B127,Opti!Labels_LookupString,0),MATCH(E$33,Opti!Labels_Headers,0))</f>
        <v>#N/A</v>
      </c>
      <c r="F127" s="116" t="s">
        <v>196</v>
      </c>
      <c r="G127" s="117" t="s">
        <v>196</v>
      </c>
      <c r="H127" s="9" t="e">
        <f>IF($E127="Success",INDEX(Opti!ResultsTable, MATCH($B127,Opti!Labels_LookupString,0),MATCH(H$33,Opti!Labels_Headers,0)),NA())</f>
        <v>#N/A</v>
      </c>
      <c r="I127" s="9" t="e">
        <f>IF($E127="Success",INDEX(Opti!ResultsTable, MATCH($B127,Opti!Labels_LookupString,0),MATCH(I$33,Opti!Labels_Headers,0)),NA())</f>
        <v>#N/A</v>
      </c>
      <c r="J127" s="10" t="e">
        <f>IF($E127="Success",INDEX(Opti!ResultsTable, MATCH($B127,Opti!Labels_LookupString,0),MATCH(J$33,Opti!Labels_Headers,0))+$J$31,NA())</f>
        <v>#N/A</v>
      </c>
      <c r="K127" s="110" t="e">
        <f>IF($E127="Success",J127/INDEX(Opti!ResultsTable,MATCH($B127,Opti!Labels_LookupString,0),MATCH("SP Group - Diversified Capital",Opti!Labels_Headers,0)),NA())</f>
        <v>#N/A</v>
      </c>
      <c r="L127" s="111">
        <f t="shared" si="12"/>
        <v>1.02</v>
      </c>
    </row>
    <row r="128" spans="2:12" x14ac:dyDescent="0.25">
      <c r="B128" s="102" t="str">
        <f t="shared" si="8"/>
        <v>RORAC - Max UW and 40%, 1.01x RiskApp&gt;*&gt;&gt;GroupGroup</v>
      </c>
      <c r="C128" s="106" t="str">
        <f t="shared" si="11"/>
        <v>RORAC - Max UW and 40%, 1.01x RiskApp</v>
      </c>
      <c r="D128" s="106" t="s">
        <v>282</v>
      </c>
      <c r="E128" s="4" t="e">
        <f>INDEX(Opti!ResultsTable, MATCH($B128,Opti!Labels_LookupString,0),MATCH(E$33,Opti!Labels_Headers,0))</f>
        <v>#N/A</v>
      </c>
      <c r="F128" s="116" t="s">
        <v>196</v>
      </c>
      <c r="G128" s="117" t="s">
        <v>196</v>
      </c>
      <c r="H128" s="9" t="e">
        <f>IF($E128="Success",INDEX(Opti!ResultsTable, MATCH($B128,Opti!Labels_LookupString,0),MATCH(H$33,Opti!Labels_Headers,0)),NA())</f>
        <v>#N/A</v>
      </c>
      <c r="I128" s="9" t="e">
        <f>IF($E128="Success",INDEX(Opti!ResultsTable, MATCH($B128,Opti!Labels_LookupString,0),MATCH(I$33,Opti!Labels_Headers,0)),NA())</f>
        <v>#N/A</v>
      </c>
      <c r="J128" s="10" t="e">
        <f>IF($E128="Success",INDEX(Opti!ResultsTable, MATCH($B128,Opti!Labels_LookupString,0),MATCH(J$33,Opti!Labels_Headers,0))+$J$31,NA())</f>
        <v>#N/A</v>
      </c>
      <c r="K128" s="110" t="e">
        <f>IF($E128="Success",J128/INDEX(Opti!ResultsTable,MATCH($B128,Opti!Labels_LookupString,0),MATCH("SP Group - Diversified Capital",Opti!Labels_Headers,0)),NA())</f>
        <v>#N/A</v>
      </c>
      <c r="L128" s="111">
        <f t="shared" si="12"/>
        <v>1.01</v>
      </c>
    </row>
    <row r="129" spans="2:12" x14ac:dyDescent="0.25">
      <c r="B129" s="102" t="str">
        <f t="shared" si="8"/>
        <v>RORAC - Max UW and 40%, 1x RiskApp&gt;*&gt;&gt;GroupGroup</v>
      </c>
      <c r="C129" s="106" t="str">
        <f t="shared" si="11"/>
        <v>RORAC - Max UW and 40%, 1x RiskApp</v>
      </c>
      <c r="D129" s="106" t="s">
        <v>282</v>
      </c>
      <c r="E129" s="4" t="e">
        <f>INDEX(Opti!ResultsTable, MATCH($B129,Opti!Labels_LookupString,0),MATCH(E$33,Opti!Labels_Headers,0))</f>
        <v>#N/A</v>
      </c>
      <c r="F129" s="116" t="s">
        <v>196</v>
      </c>
      <c r="G129" s="117" t="s">
        <v>196</v>
      </c>
      <c r="H129" s="9" t="e">
        <f>IF($E129="Success",INDEX(Opti!ResultsTable, MATCH($B129,Opti!Labels_LookupString,0),MATCH(H$33,Opti!Labels_Headers,0)),NA())</f>
        <v>#N/A</v>
      </c>
      <c r="I129" s="9" t="e">
        <f>IF($E129="Success",INDEX(Opti!ResultsTable, MATCH($B129,Opti!Labels_LookupString,0),MATCH(I$33,Opti!Labels_Headers,0)),NA())</f>
        <v>#N/A</v>
      </c>
      <c r="J129" s="10" t="e">
        <f>IF($E129="Success",INDEX(Opti!ResultsTable, MATCH($B129,Opti!Labels_LookupString,0),MATCH(J$33,Opti!Labels_Headers,0))+$J$31,NA())</f>
        <v>#N/A</v>
      </c>
      <c r="K129" s="110" t="e">
        <f>IF($E129="Success",J129/INDEX(Opti!ResultsTable,MATCH($B129,Opti!Labels_LookupString,0),MATCH("SP Group - Diversified Capital",Opti!Labels_Headers,0)),NA())</f>
        <v>#N/A</v>
      </c>
      <c r="L129" s="111">
        <f t="shared" si="12"/>
        <v>1</v>
      </c>
    </row>
    <row r="130" spans="2:12" x14ac:dyDescent="0.25">
      <c r="B130" s="102" t="str">
        <f t="shared" ref="B130:B139" si="13">C130&amp;"&gt;"&amp;D130&amp;"&gt;&gt;"&amp;F130&amp;G130</f>
        <v>RORAC - Max UW and 40%, 0.99x RiskApp&gt;*&gt;&gt;GroupGroup</v>
      </c>
      <c r="C130" s="106" t="str">
        <f t="shared" si="11"/>
        <v>RORAC - Max UW and 40%, 0.99x RiskApp</v>
      </c>
      <c r="D130" s="106" t="s">
        <v>282</v>
      </c>
      <c r="E130" s="4" t="e">
        <f>INDEX(Opti!ResultsTable, MATCH($B130,Opti!Labels_LookupString,0),MATCH(E$33,Opti!Labels_Headers,0))</f>
        <v>#N/A</v>
      </c>
      <c r="F130" s="116" t="s">
        <v>196</v>
      </c>
      <c r="G130" s="117" t="s">
        <v>196</v>
      </c>
      <c r="H130" s="9" t="e">
        <f>IF($E130="Success",INDEX(Opti!ResultsTable, MATCH($B130,Opti!Labels_LookupString,0),MATCH(H$33,Opti!Labels_Headers,0)),NA())</f>
        <v>#N/A</v>
      </c>
      <c r="I130" s="9" t="e">
        <f>IF($E130="Success",INDEX(Opti!ResultsTable, MATCH($B130,Opti!Labels_LookupString,0),MATCH(I$33,Opti!Labels_Headers,0)),NA())</f>
        <v>#N/A</v>
      </c>
      <c r="J130" s="10" t="e">
        <f>IF($E130="Success",INDEX(Opti!ResultsTable, MATCH($B130,Opti!Labels_LookupString,0),MATCH(J$33,Opti!Labels_Headers,0))+$J$31,NA())</f>
        <v>#N/A</v>
      </c>
      <c r="K130" s="110" t="e">
        <f>IF($E130="Success",J130/INDEX(Opti!ResultsTable,MATCH($B130,Opti!Labels_LookupString,0),MATCH("SP Group - Diversified Capital",Opti!Labels_Headers,0)),NA())</f>
        <v>#N/A</v>
      </c>
      <c r="L130" s="111">
        <f t="shared" si="12"/>
        <v>0.99</v>
      </c>
    </row>
    <row r="131" spans="2:12" x14ac:dyDescent="0.25">
      <c r="B131" s="102" t="str">
        <f t="shared" si="13"/>
        <v>RORAC - Max UW and 40%, 0.98x RiskApp&gt;*&gt;&gt;GroupGroup</v>
      </c>
      <c r="C131" s="106" t="str">
        <f t="shared" si="11"/>
        <v>RORAC - Max UW and 40%, 0.98x RiskApp</v>
      </c>
      <c r="D131" s="106" t="s">
        <v>282</v>
      </c>
      <c r="E131" s="4" t="e">
        <f>INDEX(Opti!ResultsTable, MATCH($B131,Opti!Labels_LookupString,0),MATCH(E$33,Opti!Labels_Headers,0))</f>
        <v>#N/A</v>
      </c>
      <c r="F131" s="116" t="s">
        <v>196</v>
      </c>
      <c r="G131" s="117" t="s">
        <v>196</v>
      </c>
      <c r="H131" s="9" t="e">
        <f>IF($E131="Success",INDEX(Opti!ResultsTable, MATCH($B131,Opti!Labels_LookupString,0),MATCH(H$33,Opti!Labels_Headers,0)),NA())</f>
        <v>#N/A</v>
      </c>
      <c r="I131" s="9" t="e">
        <f>IF($E131="Success",INDEX(Opti!ResultsTable, MATCH($B131,Opti!Labels_LookupString,0),MATCH(I$33,Opti!Labels_Headers,0)),NA())</f>
        <v>#N/A</v>
      </c>
      <c r="J131" s="10" t="e">
        <f>IF($E131="Success",INDEX(Opti!ResultsTable, MATCH($B131,Opti!Labels_LookupString,0),MATCH(J$33,Opti!Labels_Headers,0))+$J$31,NA())</f>
        <v>#N/A</v>
      </c>
      <c r="K131" s="110" t="e">
        <f>IF($E131="Success",J131/INDEX(Opti!ResultsTable,MATCH($B131,Opti!Labels_LookupString,0),MATCH("SP Group - Diversified Capital",Opti!Labels_Headers,0)),NA())</f>
        <v>#N/A</v>
      </c>
      <c r="L131" s="111">
        <f t="shared" si="12"/>
        <v>0.98</v>
      </c>
    </row>
    <row r="132" spans="2:12" x14ac:dyDescent="0.25">
      <c r="B132" s="102" t="str">
        <f t="shared" si="13"/>
        <v>RORAC - Max UW and 40%, 0.97x RiskApp&gt;*&gt;&gt;GroupGroup</v>
      </c>
      <c r="C132" s="106" t="str">
        <f t="shared" si="11"/>
        <v>RORAC - Max UW and 40%, 0.97x RiskApp</v>
      </c>
      <c r="D132" s="106" t="s">
        <v>282</v>
      </c>
      <c r="E132" s="4" t="e">
        <f>INDEX(Opti!ResultsTable, MATCH($B132,Opti!Labels_LookupString,0),MATCH(E$33,Opti!Labels_Headers,0))</f>
        <v>#N/A</v>
      </c>
      <c r="F132" s="116" t="s">
        <v>196</v>
      </c>
      <c r="G132" s="117" t="s">
        <v>196</v>
      </c>
      <c r="H132" s="9" t="e">
        <f>IF($E132="Success",INDEX(Opti!ResultsTable, MATCH($B132,Opti!Labels_LookupString,0),MATCH(H$33,Opti!Labels_Headers,0)),NA())</f>
        <v>#N/A</v>
      </c>
      <c r="I132" s="9" t="e">
        <f>IF($E132="Success",INDEX(Opti!ResultsTable, MATCH($B132,Opti!Labels_LookupString,0),MATCH(I$33,Opti!Labels_Headers,0)),NA())</f>
        <v>#N/A</v>
      </c>
      <c r="J132" s="10" t="e">
        <f>IF($E132="Success",INDEX(Opti!ResultsTable, MATCH($B132,Opti!Labels_LookupString,0),MATCH(J$33,Opti!Labels_Headers,0))+$J$31,NA())</f>
        <v>#N/A</v>
      </c>
      <c r="K132" s="110" t="e">
        <f>IF($E132="Success",J132/INDEX(Opti!ResultsTable,MATCH($B132,Opti!Labels_LookupString,0),MATCH("SP Group - Diversified Capital",Opti!Labels_Headers,0)),NA())</f>
        <v>#N/A</v>
      </c>
      <c r="L132" s="111">
        <f t="shared" si="12"/>
        <v>0.97</v>
      </c>
    </row>
    <row r="133" spans="2:12" x14ac:dyDescent="0.25">
      <c r="B133" s="102" t="str">
        <f t="shared" si="13"/>
        <v>RORAC - Max UW and 40%, 0.96x RiskApp&gt;*&gt;&gt;GroupGroup</v>
      </c>
      <c r="C133" s="106" t="str">
        <f t="shared" si="11"/>
        <v>RORAC - Max UW and 40%, 0.96x RiskApp</v>
      </c>
      <c r="D133" s="106" t="s">
        <v>282</v>
      </c>
      <c r="E133" s="4" t="e">
        <f>INDEX(Opti!ResultsTable, MATCH($B133,Opti!Labels_LookupString,0),MATCH(E$33,Opti!Labels_Headers,0))</f>
        <v>#N/A</v>
      </c>
      <c r="F133" s="116" t="s">
        <v>196</v>
      </c>
      <c r="G133" s="117" t="s">
        <v>196</v>
      </c>
      <c r="H133" s="9" t="e">
        <f>IF($E133="Success",INDEX(Opti!ResultsTable, MATCH($B133,Opti!Labels_LookupString,0),MATCH(H$33,Opti!Labels_Headers,0)),NA())</f>
        <v>#N/A</v>
      </c>
      <c r="I133" s="9" t="e">
        <f>IF($E133="Success",INDEX(Opti!ResultsTable, MATCH($B133,Opti!Labels_LookupString,0),MATCH(I$33,Opti!Labels_Headers,0)),NA())</f>
        <v>#N/A</v>
      </c>
      <c r="J133" s="10" t="e">
        <f>IF($E133="Success",INDEX(Opti!ResultsTable, MATCH($B133,Opti!Labels_LookupString,0),MATCH(J$33,Opti!Labels_Headers,0))+$J$31,NA())</f>
        <v>#N/A</v>
      </c>
      <c r="K133" s="110" t="e">
        <f>IF($E133="Success",J133/INDEX(Opti!ResultsTable,MATCH($B133,Opti!Labels_LookupString,0),MATCH("SP Group - Diversified Capital",Opti!Labels_Headers,0)),NA())</f>
        <v>#N/A</v>
      </c>
      <c r="L133" s="111">
        <f t="shared" si="12"/>
        <v>0.96</v>
      </c>
    </row>
    <row r="134" spans="2:12" x14ac:dyDescent="0.25">
      <c r="B134" s="102" t="str">
        <f t="shared" si="13"/>
        <v>RORAC - Max UW and 40%, 0.95x RiskApp&gt;*&gt;&gt;GroupGroup</v>
      </c>
      <c r="C134" s="106" t="str">
        <f t="shared" si="11"/>
        <v>RORAC - Max UW and 40%, 0.95x RiskApp</v>
      </c>
      <c r="D134" s="106" t="s">
        <v>282</v>
      </c>
      <c r="E134" s="4" t="e">
        <f>INDEX(Opti!ResultsTable, MATCH($B134,Opti!Labels_LookupString,0),MATCH(E$33,Opti!Labels_Headers,0))</f>
        <v>#N/A</v>
      </c>
      <c r="F134" s="116" t="s">
        <v>196</v>
      </c>
      <c r="G134" s="117" t="s">
        <v>196</v>
      </c>
      <c r="H134" s="9" t="e">
        <f>IF($E134="Success",INDEX(Opti!ResultsTable, MATCH($B134,Opti!Labels_LookupString,0),MATCH(H$33,Opti!Labels_Headers,0)),NA())</f>
        <v>#N/A</v>
      </c>
      <c r="I134" s="9" t="e">
        <f>IF($E134="Success",INDEX(Opti!ResultsTable, MATCH($B134,Opti!Labels_LookupString,0),MATCH(I$33,Opti!Labels_Headers,0)),NA())</f>
        <v>#N/A</v>
      </c>
      <c r="J134" s="10" t="e">
        <f>IF($E134="Success",INDEX(Opti!ResultsTable, MATCH($B134,Opti!Labels_LookupString,0),MATCH(J$33,Opti!Labels_Headers,0))+$J$31,NA())</f>
        <v>#N/A</v>
      </c>
      <c r="K134" s="110" t="e">
        <f>IF($E134="Success",J134/INDEX(Opti!ResultsTable,MATCH($B134,Opti!Labels_LookupString,0),MATCH("SP Group - Diversified Capital",Opti!Labels_Headers,0)),NA())</f>
        <v>#N/A</v>
      </c>
      <c r="L134" s="111">
        <f t="shared" si="12"/>
        <v>0.95</v>
      </c>
    </row>
    <row r="135" spans="2:12" x14ac:dyDescent="0.25">
      <c r="B135" s="102" t="str">
        <f t="shared" si="13"/>
        <v>RORAC - Max UW and 40%, 0.9x RiskApp&gt;*&gt;&gt;GroupGroup</v>
      </c>
      <c r="C135" s="106" t="str">
        <f t="shared" si="11"/>
        <v>RORAC - Max UW and 40%, 0.9x RiskApp</v>
      </c>
      <c r="D135" s="106" t="s">
        <v>282</v>
      </c>
      <c r="E135" s="4" t="e">
        <f>INDEX(Opti!ResultsTable, MATCH($B135,Opti!Labels_LookupString,0),MATCH(E$33,Opti!Labels_Headers,0))</f>
        <v>#N/A</v>
      </c>
      <c r="F135" s="116" t="s">
        <v>196</v>
      </c>
      <c r="G135" s="117" t="s">
        <v>196</v>
      </c>
      <c r="H135" s="9" t="e">
        <f>IF($E135="Success",INDEX(Opti!ResultsTable, MATCH($B135,Opti!Labels_LookupString,0),MATCH(H$33,Opti!Labels_Headers,0)),NA())</f>
        <v>#N/A</v>
      </c>
      <c r="I135" s="9" t="e">
        <f>IF($E135="Success",INDEX(Opti!ResultsTable, MATCH($B135,Opti!Labels_LookupString,0),MATCH(I$33,Opti!Labels_Headers,0)),NA())</f>
        <v>#N/A</v>
      </c>
      <c r="J135" s="10" t="e">
        <f>IF($E135="Success",INDEX(Opti!ResultsTable, MATCH($B135,Opti!Labels_LookupString,0),MATCH(J$33,Opti!Labels_Headers,0))+$J$31,NA())</f>
        <v>#N/A</v>
      </c>
      <c r="K135" s="110" t="e">
        <f>IF($E135="Success",J135/INDEX(Opti!ResultsTable,MATCH($B135,Opti!Labels_LookupString,0),MATCH("SP Group - Diversified Capital",Opti!Labels_Headers,0)),NA())</f>
        <v>#N/A</v>
      </c>
      <c r="L135" s="111">
        <f>+L129-0.1</f>
        <v>0.9</v>
      </c>
    </row>
    <row r="136" spans="2:12" x14ac:dyDescent="0.25">
      <c r="B136" s="102" t="str">
        <f t="shared" si="13"/>
        <v>RORAC - Max UW and 40%, 0.8x RiskApp&gt;*&gt;&gt;GroupGroup</v>
      </c>
      <c r="C136" s="106" t="str">
        <f t="shared" si="11"/>
        <v>RORAC - Max UW and 40%, 0.8x RiskApp</v>
      </c>
      <c r="D136" s="106" t="s">
        <v>282</v>
      </c>
      <c r="E136" s="4" t="e">
        <f>INDEX(Opti!ResultsTable, MATCH($B136,Opti!Labels_LookupString,0),MATCH(E$33,Opti!Labels_Headers,0))</f>
        <v>#N/A</v>
      </c>
      <c r="F136" s="116" t="s">
        <v>196</v>
      </c>
      <c r="G136" s="117" t="s">
        <v>196</v>
      </c>
      <c r="H136" s="9" t="e">
        <f>IF($E136="Success",INDEX(Opti!ResultsTable, MATCH($B136,Opti!Labels_LookupString,0),MATCH(H$33,Opti!Labels_Headers,0)),NA())</f>
        <v>#N/A</v>
      </c>
      <c r="I136" s="9" t="e">
        <f>IF($E136="Success",INDEX(Opti!ResultsTable, MATCH($B136,Opti!Labels_LookupString,0),MATCH(I$33,Opti!Labels_Headers,0)),NA())</f>
        <v>#N/A</v>
      </c>
      <c r="J136" s="10" t="e">
        <f>IF($E136="Success",INDEX(Opti!ResultsTable, MATCH($B136,Opti!Labels_LookupString,0),MATCH(J$33,Opti!Labels_Headers,0))+$J$31,NA())</f>
        <v>#N/A</v>
      </c>
      <c r="K136" s="110" t="e">
        <f>IF($E136="Success",J136/INDEX(Opti!ResultsTable,MATCH($B136,Opti!Labels_LookupString,0),MATCH("SP Group - Diversified Capital",Opti!Labels_Headers,0)),NA())</f>
        <v>#N/A</v>
      </c>
      <c r="L136" s="111">
        <f>+L135-0.1</f>
        <v>0.8</v>
      </c>
    </row>
    <row r="137" spans="2:12" x14ac:dyDescent="0.25">
      <c r="B137" s="102" t="str">
        <f t="shared" si="13"/>
        <v>RORAC - Max UW and 40%, 0.7x RiskApp&gt;*&gt;&gt;GroupGroup</v>
      </c>
      <c r="C137" s="106" t="str">
        <f t="shared" si="11"/>
        <v>RORAC - Max UW and 40%, 0.7x RiskApp</v>
      </c>
      <c r="D137" s="106" t="s">
        <v>282</v>
      </c>
      <c r="E137" s="4" t="e">
        <f>INDEX(Opti!ResultsTable, MATCH($B137,Opti!Labels_LookupString,0),MATCH(E$33,Opti!Labels_Headers,0))</f>
        <v>#N/A</v>
      </c>
      <c r="F137" s="116" t="s">
        <v>196</v>
      </c>
      <c r="G137" s="117" t="s">
        <v>196</v>
      </c>
      <c r="H137" s="9" t="e">
        <f>IF($E137="Success",INDEX(Opti!ResultsTable, MATCH($B137,Opti!Labels_LookupString,0),MATCH(H$33,Opti!Labels_Headers,0)),NA())</f>
        <v>#N/A</v>
      </c>
      <c r="I137" s="9" t="e">
        <f>IF($E137="Success",INDEX(Opti!ResultsTable, MATCH($B137,Opti!Labels_LookupString,0),MATCH(I$33,Opti!Labels_Headers,0)),NA())</f>
        <v>#N/A</v>
      </c>
      <c r="J137" s="10" t="e">
        <f>IF($E137="Success",INDEX(Opti!ResultsTable, MATCH($B137,Opti!Labels_LookupString,0),MATCH(J$33,Opti!Labels_Headers,0))+$J$31,NA())</f>
        <v>#N/A</v>
      </c>
      <c r="K137" s="110" t="e">
        <f>IF($E137="Success",J137/INDEX(Opti!ResultsTable,MATCH($B137,Opti!Labels_LookupString,0),MATCH("SP Group - Diversified Capital",Opti!Labels_Headers,0)),NA())</f>
        <v>#N/A</v>
      </c>
      <c r="L137" s="111">
        <f>+L136-0.1</f>
        <v>0.70000000000000007</v>
      </c>
    </row>
    <row r="138" spans="2:12" x14ac:dyDescent="0.25">
      <c r="B138" s="102" t="str">
        <f t="shared" si="13"/>
        <v>RORAC - Max UW and 40%, 0.6x RiskApp&gt;*&gt;&gt;GroupGroup</v>
      </c>
      <c r="C138" s="106" t="str">
        <f t="shared" si="11"/>
        <v>RORAC - Max UW and 40%, 0.6x RiskApp</v>
      </c>
      <c r="D138" s="106" t="s">
        <v>282</v>
      </c>
      <c r="E138" s="4" t="e">
        <f>INDEX(Opti!ResultsTable, MATCH($B138,Opti!Labels_LookupString,0),MATCH(E$33,Opti!Labels_Headers,0))</f>
        <v>#N/A</v>
      </c>
      <c r="F138" s="116" t="s">
        <v>196</v>
      </c>
      <c r="G138" s="117" t="s">
        <v>196</v>
      </c>
      <c r="H138" s="9" t="e">
        <f>IF($E138="Success",INDEX(Opti!ResultsTable, MATCH($B138,Opti!Labels_LookupString,0),MATCH(H$33,Opti!Labels_Headers,0)),NA())</f>
        <v>#N/A</v>
      </c>
      <c r="I138" s="9" t="e">
        <f>IF($E138="Success",INDEX(Opti!ResultsTable, MATCH($B138,Opti!Labels_LookupString,0),MATCH(I$33,Opti!Labels_Headers,0)),NA())</f>
        <v>#N/A</v>
      </c>
      <c r="J138" s="10" t="e">
        <f>IF($E138="Success",INDEX(Opti!ResultsTable, MATCH($B138,Opti!Labels_LookupString,0),MATCH(J$33,Opti!Labels_Headers,0))+$J$31,NA())</f>
        <v>#N/A</v>
      </c>
      <c r="K138" s="110" t="e">
        <f>IF($E138="Success",J138/INDEX(Opti!ResultsTable,MATCH($B138,Opti!Labels_LookupString,0),MATCH("SP Group - Diversified Capital",Opti!Labels_Headers,0)),NA())</f>
        <v>#N/A</v>
      </c>
      <c r="L138" s="111">
        <f>+L137-0.1</f>
        <v>0.60000000000000009</v>
      </c>
    </row>
    <row r="139" spans="2:12" x14ac:dyDescent="0.25">
      <c r="B139" s="102" t="str">
        <f t="shared" si="13"/>
        <v>RORAC - Max UW and 40%, 0.5x RiskApp&gt;*&gt;&gt;GroupGroup</v>
      </c>
      <c r="C139" s="106" t="str">
        <f t="shared" si="11"/>
        <v>RORAC - Max UW and 40%, 0.5x RiskApp</v>
      </c>
      <c r="D139" s="106" t="s">
        <v>282</v>
      </c>
      <c r="E139" s="4" t="e">
        <f>INDEX(Opti!ResultsTable, MATCH($B139,Opti!Labels_LookupString,0),MATCH(E$33,Opti!Labels_Headers,0))</f>
        <v>#N/A</v>
      </c>
      <c r="F139" s="116" t="s">
        <v>196</v>
      </c>
      <c r="G139" s="117" t="s">
        <v>196</v>
      </c>
      <c r="H139" s="9" t="e">
        <f>IF($E139="Success",INDEX(Opti!ResultsTable, MATCH($B139,Opti!Labels_LookupString,0),MATCH(H$33,Opti!Labels_Headers,0)),NA())</f>
        <v>#N/A</v>
      </c>
      <c r="I139" s="9" t="e">
        <f>IF($E139="Success",INDEX(Opti!ResultsTable, MATCH($B139,Opti!Labels_LookupString,0),MATCH(I$33,Opti!Labels_Headers,0)),NA())</f>
        <v>#N/A</v>
      </c>
      <c r="J139" s="10" t="e">
        <f>IF($E139="Success",INDEX(Opti!ResultsTable, MATCH($B139,Opti!Labels_LookupString,0),MATCH(J$33,Opti!Labels_Headers,0))+$J$31,NA())</f>
        <v>#N/A</v>
      </c>
      <c r="K139" s="110" t="e">
        <f>IF($E139="Success",J139/INDEX(Opti!ResultsTable,MATCH($B139,Opti!Labels_LookupString,0),MATCH("SP Group - Diversified Capital",Opti!Labels_Headers,0)),NA())</f>
        <v>#N/A</v>
      </c>
      <c r="L139" s="111">
        <f>+L138-0.1</f>
        <v>0.50000000000000011</v>
      </c>
    </row>
  </sheetData>
  <dataValidations count="1">
    <dataValidation type="list" allowBlank="1" showInputMessage="1" showErrorMessage="1" sqref="C34:C139" xr:uid="{00000000-0002-0000-0B00-000000000000}">
      <formula1>Lookups_RunLabel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6:L82"/>
  <sheetViews>
    <sheetView showGridLines="0" zoomScale="85" zoomScaleNormal="85" workbookViewId="0">
      <selection activeCell="O14" sqref="O14"/>
    </sheetView>
  </sheetViews>
  <sheetFormatPr defaultColWidth="9.140625" defaultRowHeight="15" x14ac:dyDescent="0.25"/>
  <cols>
    <col min="2" max="2" width="17.42578125" bestFit="1" customWidth="1"/>
    <col min="4" max="4" width="12.5703125" customWidth="1"/>
    <col min="5" max="5" width="13.140625" customWidth="1"/>
    <col min="6" max="6" width="15" bestFit="1" customWidth="1"/>
    <col min="7" max="7" width="22.7109375" customWidth="1"/>
    <col min="8" max="8" width="14.7109375" bestFit="1" customWidth="1"/>
    <col min="9" max="9" width="13.28515625" bestFit="1" customWidth="1"/>
    <col min="10" max="11" width="13.7109375" bestFit="1" customWidth="1"/>
  </cols>
  <sheetData>
    <row r="26" spans="2:12" ht="30" x14ac:dyDescent="0.25">
      <c r="B26" s="5" t="s">
        <v>195</v>
      </c>
      <c r="C26" s="5" t="s">
        <v>194</v>
      </c>
      <c r="D26" s="5" t="s">
        <v>27</v>
      </c>
      <c r="E26" s="5" t="s">
        <v>290</v>
      </c>
      <c r="F26" s="5" t="s">
        <v>170</v>
      </c>
      <c r="G26" s="5" t="s">
        <v>171</v>
      </c>
      <c r="H26" s="5" t="s">
        <v>32</v>
      </c>
      <c r="I26" s="5" t="s">
        <v>28</v>
      </c>
      <c r="J26" s="5" t="s">
        <v>4</v>
      </c>
      <c r="K26" s="5" t="s">
        <v>29</v>
      </c>
    </row>
    <row r="27" spans="2:12" x14ac:dyDescent="0.25">
      <c r="B27" s="11" t="str">
        <f t="shared" ref="B27:B58" si="0">C27&amp;"&gt;"&amp;D27&amp;"&gt;&gt;"&amp;F27&amp;G27</f>
        <v>3&gt;*&gt;&gt;GroupGroup</v>
      </c>
      <c r="C27" s="106">
        <v>3</v>
      </c>
      <c r="D27" s="106" t="s">
        <v>282</v>
      </c>
      <c r="E27" s="4" t="e">
        <f>INDEX(Opti!ResultsTable, MATCH($B27,Opti!Labels_LookupString,0),MATCH(E$26,Opti!Labels_Headers,0))</f>
        <v>#N/A</v>
      </c>
      <c r="F27" s="116" t="s">
        <v>196</v>
      </c>
      <c r="G27" s="117" t="s">
        <v>196</v>
      </c>
      <c r="H27" s="9" t="e">
        <f>INDEX(Base!ResultsTable, MATCH($B27,Base!Labels_LookupString,0),MATCH(H$26,Base!Labels_Headers,0))</f>
        <v>#N/A</v>
      </c>
      <c r="I27" s="9" t="e">
        <f>INDEX(Base!ResultsTable, MATCH($B27,Base!Labels_LookupString,0),MATCH(I$26,Base!Labels_Headers,0))</f>
        <v>#N/A</v>
      </c>
      <c r="J27" s="104" t="e">
        <f>INDEX(Base!ResultsTable, MATCH($B27,Base!Labels_LookupString,0),MATCH(J$26,Base!Labels_Headers,0))</f>
        <v>#N/A</v>
      </c>
      <c r="K27" s="9" t="e">
        <f>INDEX(Base!ResultsTable, MATCH($B27,Base!Labels_LookupString,0),MATCH(K$26,Base!Labels_Headers,0))</f>
        <v>#N/A</v>
      </c>
      <c r="L27" s="111">
        <v>1</v>
      </c>
    </row>
    <row r="28" spans="2:12" x14ac:dyDescent="0.25">
      <c r="B28" s="11" t="str">
        <f t="shared" si="0"/>
        <v>5k&gt;*&gt;&gt;GroupGroup</v>
      </c>
      <c r="C28" s="106" t="s">
        <v>302</v>
      </c>
      <c r="D28" s="106" t="s">
        <v>282</v>
      </c>
      <c r="E28" s="4" t="e">
        <f>INDEX(Opti!ResultsTable, MATCH($B28,Opti!Labels_LookupString,0),MATCH(E$26,Opti!Labels_Headers,0))</f>
        <v>#N/A</v>
      </c>
      <c r="F28" s="116" t="s">
        <v>196</v>
      </c>
      <c r="G28" s="117" t="s">
        <v>196</v>
      </c>
      <c r="H28" s="9" t="e">
        <f>INDEX(Opti!ResultsTable, MATCH($B28,Opti!Labels_LookupString,0),MATCH(H$26,Opti!Labels_Headers,0))</f>
        <v>#N/A</v>
      </c>
      <c r="I28" s="9" t="e">
        <f>INDEX(Opti!ResultsTable, MATCH($B28,Opti!Labels_LookupString,0),MATCH(I$26,Opti!Labels_Headers,0))</f>
        <v>#N/A</v>
      </c>
      <c r="J28" s="10" t="e">
        <f>INDEX(Opti!ResultsTable, MATCH($B28,Opti!Labels_LookupString,0),MATCH(J$26,Opti!Labels_Headers,0))</f>
        <v>#N/A</v>
      </c>
      <c r="K28" s="110" t="e">
        <f>INDEX(Opti!ResultsTable, MATCH($B28,Opti!Labels_LookupString,0),MATCH(K$26,Opti!Labels_Headers,0))</f>
        <v>#N/A</v>
      </c>
      <c r="L28" s="111">
        <v>0.5</v>
      </c>
    </row>
    <row r="29" spans="2:12" x14ac:dyDescent="0.25">
      <c r="B29" s="11" t="str">
        <f t="shared" si="0"/>
        <v>5j&gt;*&gt;&gt;GroupGroup</v>
      </c>
      <c r="C29" s="106" t="s">
        <v>301</v>
      </c>
      <c r="D29" s="106" t="s">
        <v>282</v>
      </c>
      <c r="E29" s="4" t="e">
        <f>INDEX(Opti!ResultsTable, MATCH($B29,Opti!Labels_LookupString,0),MATCH(E$26,Opti!Labels_Headers,0))</f>
        <v>#N/A</v>
      </c>
      <c r="F29" s="116" t="s">
        <v>196</v>
      </c>
      <c r="G29" s="117" t="s">
        <v>196</v>
      </c>
      <c r="H29" s="9" t="e">
        <f>INDEX(Opti!ResultsTable, MATCH($B29,Opti!Labels_LookupString,0),MATCH(H$26,Opti!Labels_Headers,0))</f>
        <v>#N/A</v>
      </c>
      <c r="I29" s="9" t="e">
        <f>INDEX(Opti!ResultsTable, MATCH($B29,Opti!Labels_LookupString,0),MATCH(I$26,Opti!Labels_Headers,0))</f>
        <v>#N/A</v>
      </c>
      <c r="J29" s="10" t="e">
        <f>INDEX(Opti!ResultsTable, MATCH($B29,Opti!Labels_LookupString,0),MATCH(J$26,Opti!Labels_Headers,0))</f>
        <v>#N/A</v>
      </c>
      <c r="K29" s="110" t="e">
        <f>INDEX(Opti!ResultsTable, MATCH($B29,Opti!Labels_LookupString,0),MATCH(K$26,Opti!Labels_Headers,0))</f>
        <v>#N/A</v>
      </c>
      <c r="L29" s="111">
        <f t="shared" ref="L29:L38" si="1">+L28+0.1</f>
        <v>0.6</v>
      </c>
    </row>
    <row r="30" spans="2:12" x14ac:dyDescent="0.25">
      <c r="B30" s="11" t="str">
        <f t="shared" si="0"/>
        <v>5i&gt;*&gt;&gt;GroupGroup</v>
      </c>
      <c r="C30" s="106" t="s">
        <v>300</v>
      </c>
      <c r="D30" s="106" t="s">
        <v>282</v>
      </c>
      <c r="E30" s="4" t="e">
        <f>INDEX(Opti!ResultsTable, MATCH($B30,Opti!Labels_LookupString,0),MATCH(E$26,Opti!Labels_Headers,0))</f>
        <v>#N/A</v>
      </c>
      <c r="F30" s="116" t="s">
        <v>196</v>
      </c>
      <c r="G30" s="117" t="s">
        <v>196</v>
      </c>
      <c r="H30" s="9" t="e">
        <f>INDEX(Opti!ResultsTable, MATCH($B30,Opti!Labels_LookupString,0),MATCH(H$26,Opti!Labels_Headers,0))</f>
        <v>#N/A</v>
      </c>
      <c r="I30" s="9" t="e">
        <f>INDEX(Opti!ResultsTable, MATCH($B30,Opti!Labels_LookupString,0),MATCH(I$26,Opti!Labels_Headers,0))</f>
        <v>#N/A</v>
      </c>
      <c r="J30" s="10" t="e">
        <f>INDEX(Opti!ResultsTable, MATCH($B30,Opti!Labels_LookupString,0),MATCH(J$26,Opti!Labels_Headers,0))</f>
        <v>#N/A</v>
      </c>
      <c r="K30" s="110" t="e">
        <f>INDEX(Opti!ResultsTable, MATCH($B30,Opti!Labels_LookupString,0),MATCH(K$26,Opti!Labels_Headers,0))</f>
        <v>#N/A</v>
      </c>
      <c r="L30" s="111">
        <f t="shared" si="1"/>
        <v>0.7</v>
      </c>
    </row>
    <row r="31" spans="2:12" x14ac:dyDescent="0.25">
      <c r="B31" s="11" t="str">
        <f t="shared" si="0"/>
        <v>5h&gt;*&gt;&gt;GroupGroup</v>
      </c>
      <c r="C31" s="106" t="s">
        <v>299</v>
      </c>
      <c r="D31" s="106" t="s">
        <v>282</v>
      </c>
      <c r="E31" s="4" t="e">
        <f>INDEX(Opti!ResultsTable, MATCH($B31,Opti!Labels_LookupString,0),MATCH(E$26,Opti!Labels_Headers,0))</f>
        <v>#N/A</v>
      </c>
      <c r="F31" s="116" t="s">
        <v>196</v>
      </c>
      <c r="G31" s="117" t="s">
        <v>196</v>
      </c>
      <c r="H31" s="9" t="e">
        <f>INDEX(Opti!ResultsTable, MATCH($B31,Opti!Labels_LookupString,0),MATCH(H$26,Opti!Labels_Headers,0))</f>
        <v>#N/A</v>
      </c>
      <c r="I31" s="9" t="e">
        <f>INDEX(Opti!ResultsTable, MATCH($B31,Opti!Labels_LookupString,0),MATCH(I$26,Opti!Labels_Headers,0))</f>
        <v>#N/A</v>
      </c>
      <c r="J31" s="10" t="e">
        <f>INDEX(Opti!ResultsTable, MATCH($B31,Opti!Labels_LookupString,0),MATCH(J$26,Opti!Labels_Headers,0))</f>
        <v>#N/A</v>
      </c>
      <c r="K31" s="110" t="e">
        <f>INDEX(Opti!ResultsTable, MATCH($B31,Opti!Labels_LookupString,0),MATCH(K$26,Opti!Labels_Headers,0))</f>
        <v>#N/A</v>
      </c>
      <c r="L31" s="111">
        <f t="shared" si="1"/>
        <v>0.79999999999999993</v>
      </c>
    </row>
    <row r="32" spans="2:12" x14ac:dyDescent="0.25">
      <c r="B32" s="11" t="str">
        <f t="shared" si="0"/>
        <v>5g&gt;*&gt;&gt;GroupGroup</v>
      </c>
      <c r="C32" s="106" t="s">
        <v>298</v>
      </c>
      <c r="D32" s="106" t="s">
        <v>282</v>
      </c>
      <c r="E32" s="4" t="e">
        <f>INDEX(Opti!ResultsTable, MATCH($B32,Opti!Labels_LookupString,0),MATCH(E$26,Opti!Labels_Headers,0))</f>
        <v>#N/A</v>
      </c>
      <c r="F32" s="116" t="s">
        <v>196</v>
      </c>
      <c r="G32" s="117" t="s">
        <v>196</v>
      </c>
      <c r="H32" s="9" t="e">
        <f>INDEX(Opti!ResultsTable, MATCH($B32,Opti!Labels_LookupString,0),MATCH(H$26,Opti!Labels_Headers,0))</f>
        <v>#N/A</v>
      </c>
      <c r="I32" s="9" t="e">
        <f>INDEX(Opti!ResultsTable, MATCH($B32,Opti!Labels_LookupString,0),MATCH(I$26,Opti!Labels_Headers,0))</f>
        <v>#N/A</v>
      </c>
      <c r="J32" s="10" t="e">
        <f>INDEX(Opti!ResultsTable, MATCH($B32,Opti!Labels_LookupString,0),MATCH(J$26,Opti!Labels_Headers,0))</f>
        <v>#N/A</v>
      </c>
      <c r="K32" s="110" t="e">
        <f>INDEX(Opti!ResultsTable, MATCH($B32,Opti!Labels_LookupString,0),MATCH(K$26,Opti!Labels_Headers,0))</f>
        <v>#N/A</v>
      </c>
      <c r="L32" s="111">
        <f t="shared" si="1"/>
        <v>0.89999999999999991</v>
      </c>
    </row>
    <row r="33" spans="2:12" x14ac:dyDescent="0.25">
      <c r="B33" s="11" t="str">
        <f t="shared" si="0"/>
        <v>5a&gt;*&gt;&gt;GroupGroup</v>
      </c>
      <c r="C33" s="106" t="s">
        <v>292</v>
      </c>
      <c r="D33" s="106" t="s">
        <v>282</v>
      </c>
      <c r="E33" s="4" t="e">
        <f>INDEX(Opti!ResultsTable, MATCH($B33,Opti!Labels_LookupString,0),MATCH(E$26,Opti!Labels_Headers,0))</f>
        <v>#N/A</v>
      </c>
      <c r="F33" s="116" t="s">
        <v>196</v>
      </c>
      <c r="G33" s="117" t="s">
        <v>196</v>
      </c>
      <c r="H33" s="9" t="e">
        <f>INDEX(Opti!ResultsTable, MATCH($B33,Opti!Labels_LookupString,0),MATCH(H$26,Opti!Labels_Headers,0))</f>
        <v>#N/A</v>
      </c>
      <c r="I33" s="9" t="e">
        <f>INDEX(Opti!ResultsTable, MATCH($B33,Opti!Labels_LookupString,0),MATCH(I$26,Opti!Labels_Headers,0))</f>
        <v>#N/A</v>
      </c>
      <c r="J33" s="10" t="e">
        <f>INDEX(Opti!ResultsTable, MATCH($B33,Opti!Labels_LookupString,0),MATCH(J$26,Opti!Labels_Headers,0))</f>
        <v>#N/A</v>
      </c>
      <c r="K33" s="110" t="e">
        <f>INDEX(Opti!ResultsTable, MATCH($B33,Opti!Labels_LookupString,0),MATCH(K$26,Opti!Labels_Headers,0))</f>
        <v>#N/A</v>
      </c>
      <c r="L33" s="111">
        <f t="shared" si="1"/>
        <v>0.99999999999999989</v>
      </c>
    </row>
    <row r="34" spans="2:12" x14ac:dyDescent="0.25">
      <c r="B34" s="11" t="str">
        <f t="shared" si="0"/>
        <v>5f&gt;*&gt;&gt;GroupGroup</v>
      </c>
      <c r="C34" s="106" t="s">
        <v>297</v>
      </c>
      <c r="D34" s="106" t="s">
        <v>282</v>
      </c>
      <c r="E34" s="4" t="e">
        <f>INDEX(Opti!ResultsTable, MATCH($B34,Opti!Labels_LookupString,0),MATCH(E$26,Opti!Labels_Headers,0))</f>
        <v>#N/A</v>
      </c>
      <c r="F34" s="116" t="s">
        <v>196</v>
      </c>
      <c r="G34" s="117" t="s">
        <v>196</v>
      </c>
      <c r="H34" s="9" t="e">
        <f>INDEX(Opti!ResultsTable, MATCH($B34,Opti!Labels_LookupString,0),MATCH(H$26,Opti!Labels_Headers,0))</f>
        <v>#N/A</v>
      </c>
      <c r="I34" s="9" t="e">
        <f>INDEX(Opti!ResultsTable, MATCH($B34,Opti!Labels_LookupString,0),MATCH(I$26,Opti!Labels_Headers,0))</f>
        <v>#N/A</v>
      </c>
      <c r="J34" s="10" t="e">
        <f>INDEX(Opti!ResultsTable, MATCH($B34,Opti!Labels_LookupString,0),MATCH(J$26,Opti!Labels_Headers,0))</f>
        <v>#N/A</v>
      </c>
      <c r="K34" s="110" t="e">
        <f>INDEX(Opti!ResultsTable, MATCH($B34,Opti!Labels_LookupString,0),MATCH(K$26,Opti!Labels_Headers,0))</f>
        <v>#N/A</v>
      </c>
      <c r="L34" s="111">
        <f t="shared" si="1"/>
        <v>1.0999999999999999</v>
      </c>
    </row>
    <row r="35" spans="2:12" x14ac:dyDescent="0.25">
      <c r="B35" s="11" t="str">
        <f t="shared" si="0"/>
        <v>5e&gt;*&gt;&gt;GroupGroup</v>
      </c>
      <c r="C35" s="106" t="s">
        <v>296</v>
      </c>
      <c r="D35" s="106" t="s">
        <v>282</v>
      </c>
      <c r="E35" s="4" t="e">
        <f>INDEX(Opti!ResultsTable, MATCH($B35,Opti!Labels_LookupString,0),MATCH(E$26,Opti!Labels_Headers,0))</f>
        <v>#N/A</v>
      </c>
      <c r="F35" s="116" t="s">
        <v>196</v>
      </c>
      <c r="G35" s="117" t="s">
        <v>196</v>
      </c>
      <c r="H35" s="9" t="e">
        <f>INDEX(Opti!ResultsTable, MATCH($B35,Opti!Labels_LookupString,0),MATCH(H$26,Opti!Labels_Headers,0))</f>
        <v>#N/A</v>
      </c>
      <c r="I35" s="9" t="e">
        <f>INDEX(Opti!ResultsTable, MATCH($B35,Opti!Labels_LookupString,0),MATCH(I$26,Opti!Labels_Headers,0))</f>
        <v>#N/A</v>
      </c>
      <c r="J35" s="10" t="e">
        <f>INDEX(Opti!ResultsTable, MATCH($B35,Opti!Labels_LookupString,0),MATCH(J$26,Opti!Labels_Headers,0))</f>
        <v>#N/A</v>
      </c>
      <c r="K35" s="110" t="e">
        <f>INDEX(Opti!ResultsTable, MATCH($B35,Opti!Labels_LookupString,0),MATCH(K$26,Opti!Labels_Headers,0))</f>
        <v>#N/A</v>
      </c>
      <c r="L35" s="111">
        <f t="shared" si="1"/>
        <v>1.2</v>
      </c>
    </row>
    <row r="36" spans="2:12" x14ac:dyDescent="0.25">
      <c r="B36" s="11" t="str">
        <f t="shared" si="0"/>
        <v>5d&gt;*&gt;&gt;GroupGroup</v>
      </c>
      <c r="C36" s="106" t="s">
        <v>295</v>
      </c>
      <c r="D36" s="106" t="s">
        <v>282</v>
      </c>
      <c r="E36" s="4" t="e">
        <f>INDEX(Opti!ResultsTable, MATCH($B36,Opti!Labels_LookupString,0),MATCH(E$26,Opti!Labels_Headers,0))</f>
        <v>#N/A</v>
      </c>
      <c r="F36" s="116" t="s">
        <v>196</v>
      </c>
      <c r="G36" s="117" t="s">
        <v>196</v>
      </c>
      <c r="H36" s="9" t="e">
        <f>INDEX(Opti!ResultsTable, MATCH($B36,Opti!Labels_LookupString,0),MATCH(H$26,Opti!Labels_Headers,0))</f>
        <v>#N/A</v>
      </c>
      <c r="I36" s="9" t="e">
        <f>INDEX(Opti!ResultsTable, MATCH($B36,Opti!Labels_LookupString,0),MATCH(I$26,Opti!Labels_Headers,0))</f>
        <v>#N/A</v>
      </c>
      <c r="J36" s="10" t="e">
        <f>INDEX(Opti!ResultsTable, MATCH($B36,Opti!Labels_LookupString,0),MATCH(J$26,Opti!Labels_Headers,0))</f>
        <v>#N/A</v>
      </c>
      <c r="K36" s="110" t="e">
        <f>INDEX(Opti!ResultsTable, MATCH($B36,Opti!Labels_LookupString,0),MATCH(K$26,Opti!Labels_Headers,0))</f>
        <v>#N/A</v>
      </c>
      <c r="L36" s="111">
        <f t="shared" si="1"/>
        <v>1.3</v>
      </c>
    </row>
    <row r="37" spans="2:12" x14ac:dyDescent="0.25">
      <c r="B37" s="11" t="str">
        <f t="shared" si="0"/>
        <v>5c&gt;*&gt;&gt;GroupGroup</v>
      </c>
      <c r="C37" s="106" t="s">
        <v>294</v>
      </c>
      <c r="D37" s="106" t="s">
        <v>282</v>
      </c>
      <c r="E37" s="4" t="e">
        <f>INDEX(Opti!ResultsTable, MATCH($B37,Opti!Labels_LookupString,0),MATCH(E$26,Opti!Labels_Headers,0))</f>
        <v>#N/A</v>
      </c>
      <c r="F37" s="116" t="s">
        <v>196</v>
      </c>
      <c r="G37" s="117" t="s">
        <v>196</v>
      </c>
      <c r="H37" s="9" t="e">
        <f>INDEX(Opti!ResultsTable, MATCH($B37,Opti!Labels_LookupString,0),MATCH(H$26,Opti!Labels_Headers,0))</f>
        <v>#N/A</v>
      </c>
      <c r="I37" s="9" t="e">
        <f>INDEX(Opti!ResultsTable, MATCH($B37,Opti!Labels_LookupString,0),MATCH(I$26,Opti!Labels_Headers,0))</f>
        <v>#N/A</v>
      </c>
      <c r="J37" s="10" t="e">
        <f>INDEX(Opti!ResultsTable, MATCH($B37,Opti!Labels_LookupString,0),MATCH(J$26,Opti!Labels_Headers,0))</f>
        <v>#N/A</v>
      </c>
      <c r="K37" s="110" t="e">
        <f>INDEX(Opti!ResultsTable, MATCH($B37,Opti!Labels_LookupString,0),MATCH(K$26,Opti!Labels_Headers,0))</f>
        <v>#N/A</v>
      </c>
      <c r="L37" s="111">
        <f t="shared" si="1"/>
        <v>1.4000000000000001</v>
      </c>
    </row>
    <row r="38" spans="2:12" x14ac:dyDescent="0.25">
      <c r="B38" s="11" t="str">
        <f t="shared" si="0"/>
        <v>5b&gt;*&gt;&gt;GroupGroup</v>
      </c>
      <c r="C38" s="106" t="s">
        <v>293</v>
      </c>
      <c r="D38" s="106" t="s">
        <v>282</v>
      </c>
      <c r="E38" s="4" t="e">
        <f>INDEX(Opti!ResultsTable, MATCH($B38,Opti!Labels_LookupString,0),MATCH(E$26,Opti!Labels_Headers,0))</f>
        <v>#N/A</v>
      </c>
      <c r="F38" s="116" t="s">
        <v>196</v>
      </c>
      <c r="G38" s="117" t="s">
        <v>196</v>
      </c>
      <c r="H38" s="9" t="e">
        <f>INDEX(Opti!ResultsTable, MATCH($B38,Opti!Labels_LookupString,0),MATCH(H$26,Opti!Labels_Headers,0))</f>
        <v>#N/A</v>
      </c>
      <c r="I38" s="9" t="e">
        <f>INDEX(Opti!ResultsTable, MATCH($B38,Opti!Labels_LookupString,0),MATCH(I$26,Opti!Labels_Headers,0))</f>
        <v>#N/A</v>
      </c>
      <c r="J38" s="10" t="e">
        <f>INDEX(Opti!ResultsTable, MATCH($B38,Opti!Labels_LookupString,0),MATCH(J$26,Opti!Labels_Headers,0))</f>
        <v>#N/A</v>
      </c>
      <c r="K38" s="110" t="e">
        <f>INDEX(Opti!ResultsTable, MATCH($B38,Opti!Labels_LookupString,0),MATCH(K$26,Opti!Labels_Headers,0))</f>
        <v>#N/A</v>
      </c>
      <c r="L38" s="111">
        <f t="shared" si="1"/>
        <v>1.5000000000000002</v>
      </c>
    </row>
    <row r="39" spans="2:12" x14ac:dyDescent="0.25">
      <c r="B39" s="11" t="str">
        <f t="shared" si="0"/>
        <v>8k&gt;*&gt;&gt;GroupGroup</v>
      </c>
      <c r="C39" s="106" t="s">
        <v>313</v>
      </c>
      <c r="D39" s="106" t="s">
        <v>282</v>
      </c>
      <c r="E39" s="4" t="e">
        <f>INDEX(Opti!ResultsTable, MATCH($B39,Opti!Labels_LookupString,0),MATCH(E$26,Opti!Labels_Headers,0))</f>
        <v>#N/A</v>
      </c>
      <c r="F39" s="116" t="s">
        <v>196</v>
      </c>
      <c r="G39" s="117" t="s">
        <v>196</v>
      </c>
      <c r="H39" s="9" t="e">
        <f>INDEX(Opti!ResultsTable, MATCH($B39,Opti!Labels_LookupString,0),MATCH(H$26,Opti!Labels_Headers,0))</f>
        <v>#N/A</v>
      </c>
      <c r="I39" s="9" t="e">
        <f>INDEX(Opti!ResultsTable, MATCH($B39,Opti!Labels_LookupString,0),MATCH(I$26,Opti!Labels_Headers,0))</f>
        <v>#N/A</v>
      </c>
      <c r="J39" s="10" t="e">
        <f>INDEX(Opti!ResultsTable, MATCH($B39,Opti!Labels_LookupString,0),MATCH(J$26,Opti!Labels_Headers,0))</f>
        <v>#N/A</v>
      </c>
      <c r="K39" s="110" t="e">
        <f>INDEX(Opti!ResultsTable, MATCH($B39,Opti!Labels_LookupString,0),MATCH(K$26,Opti!Labels_Headers,0))</f>
        <v>#N/A</v>
      </c>
      <c r="L39" s="111">
        <v>0.5</v>
      </c>
    </row>
    <row r="40" spans="2:12" x14ac:dyDescent="0.25">
      <c r="B40" s="11" t="str">
        <f t="shared" si="0"/>
        <v>8j&gt;*&gt;&gt;GroupGroup</v>
      </c>
      <c r="C40" s="106" t="s">
        <v>312</v>
      </c>
      <c r="D40" s="106" t="s">
        <v>282</v>
      </c>
      <c r="E40" s="4" t="e">
        <f>INDEX(Opti!ResultsTable, MATCH($B40,Opti!Labels_LookupString,0),MATCH(E$26,Opti!Labels_Headers,0))</f>
        <v>#N/A</v>
      </c>
      <c r="F40" s="116" t="s">
        <v>196</v>
      </c>
      <c r="G40" s="117" t="s">
        <v>196</v>
      </c>
      <c r="H40" s="9" t="e">
        <f>INDEX(Opti!ResultsTable, MATCH($B40,Opti!Labels_LookupString,0),MATCH(H$26,Opti!Labels_Headers,0))</f>
        <v>#N/A</v>
      </c>
      <c r="I40" s="9" t="e">
        <f>INDEX(Opti!ResultsTable, MATCH($B40,Opti!Labels_LookupString,0),MATCH(I$26,Opti!Labels_Headers,0))</f>
        <v>#N/A</v>
      </c>
      <c r="J40" s="10" t="e">
        <f>INDEX(Opti!ResultsTable, MATCH($B40,Opti!Labels_LookupString,0),MATCH(J$26,Opti!Labels_Headers,0))</f>
        <v>#N/A</v>
      </c>
      <c r="K40" s="110" t="e">
        <f>INDEX(Opti!ResultsTable, MATCH($B40,Opti!Labels_LookupString,0),MATCH(K$26,Opti!Labels_Headers,0))</f>
        <v>#N/A</v>
      </c>
      <c r="L40" s="111">
        <f t="shared" ref="L40:L49" si="2">+L39+0.1</f>
        <v>0.6</v>
      </c>
    </row>
    <row r="41" spans="2:12" x14ac:dyDescent="0.25">
      <c r="B41" s="11" t="str">
        <f t="shared" si="0"/>
        <v>8i&gt;*&gt;&gt;GroupGroup</v>
      </c>
      <c r="C41" s="106" t="s">
        <v>311</v>
      </c>
      <c r="D41" s="106" t="s">
        <v>282</v>
      </c>
      <c r="E41" s="4" t="e">
        <f>INDEX(Opti!ResultsTable, MATCH($B41,Opti!Labels_LookupString,0),MATCH(E$26,Opti!Labels_Headers,0))</f>
        <v>#N/A</v>
      </c>
      <c r="F41" s="116" t="s">
        <v>196</v>
      </c>
      <c r="G41" s="117" t="s">
        <v>196</v>
      </c>
      <c r="H41" s="9" t="e">
        <f>INDEX(Opti!ResultsTable, MATCH($B41,Opti!Labels_LookupString,0),MATCH(H$26,Opti!Labels_Headers,0))</f>
        <v>#N/A</v>
      </c>
      <c r="I41" s="9" t="e">
        <f>INDEX(Opti!ResultsTable, MATCH($B41,Opti!Labels_LookupString,0),MATCH(I$26,Opti!Labels_Headers,0))</f>
        <v>#N/A</v>
      </c>
      <c r="J41" s="10" t="e">
        <f>INDEX(Opti!ResultsTable, MATCH($B41,Opti!Labels_LookupString,0),MATCH(J$26,Opti!Labels_Headers,0))</f>
        <v>#N/A</v>
      </c>
      <c r="K41" s="110" t="e">
        <f>INDEX(Opti!ResultsTable, MATCH($B41,Opti!Labels_LookupString,0),MATCH(K$26,Opti!Labels_Headers,0))</f>
        <v>#N/A</v>
      </c>
      <c r="L41" s="111">
        <f t="shared" si="2"/>
        <v>0.7</v>
      </c>
    </row>
    <row r="42" spans="2:12" x14ac:dyDescent="0.25">
      <c r="B42" s="11" t="str">
        <f t="shared" si="0"/>
        <v>8h&gt;*&gt;&gt;GroupGroup</v>
      </c>
      <c r="C42" s="106" t="s">
        <v>310</v>
      </c>
      <c r="D42" s="106" t="s">
        <v>282</v>
      </c>
      <c r="E42" s="4" t="e">
        <f>INDEX(Opti!ResultsTable, MATCH($B42,Opti!Labels_LookupString,0),MATCH(E$26,Opti!Labels_Headers,0))</f>
        <v>#N/A</v>
      </c>
      <c r="F42" s="116" t="s">
        <v>196</v>
      </c>
      <c r="G42" s="117" t="s">
        <v>196</v>
      </c>
      <c r="H42" s="9" t="e">
        <f>INDEX(Opti!ResultsTable, MATCH($B42,Opti!Labels_LookupString,0),MATCH(H$26,Opti!Labels_Headers,0))</f>
        <v>#N/A</v>
      </c>
      <c r="I42" s="9" t="e">
        <f>INDEX(Opti!ResultsTable, MATCH($B42,Opti!Labels_LookupString,0),MATCH(I$26,Opti!Labels_Headers,0))</f>
        <v>#N/A</v>
      </c>
      <c r="J42" s="10" t="e">
        <f>INDEX(Opti!ResultsTable, MATCH($B42,Opti!Labels_LookupString,0),MATCH(J$26,Opti!Labels_Headers,0))</f>
        <v>#N/A</v>
      </c>
      <c r="K42" s="110" t="e">
        <f>INDEX(Opti!ResultsTable, MATCH($B42,Opti!Labels_LookupString,0),MATCH(K$26,Opti!Labels_Headers,0))</f>
        <v>#N/A</v>
      </c>
      <c r="L42" s="111">
        <f t="shared" si="2"/>
        <v>0.79999999999999993</v>
      </c>
    </row>
    <row r="43" spans="2:12" x14ac:dyDescent="0.25">
      <c r="B43" s="11" t="str">
        <f t="shared" si="0"/>
        <v>8g&gt;*&gt;&gt;GroupGroup</v>
      </c>
      <c r="C43" s="106" t="s">
        <v>309</v>
      </c>
      <c r="D43" s="106" t="s">
        <v>282</v>
      </c>
      <c r="E43" s="4" t="e">
        <f>INDEX(Opti!ResultsTable, MATCH($B43,Opti!Labels_LookupString,0),MATCH(E$26,Opti!Labels_Headers,0))</f>
        <v>#N/A</v>
      </c>
      <c r="F43" s="116" t="s">
        <v>196</v>
      </c>
      <c r="G43" s="117" t="s">
        <v>196</v>
      </c>
      <c r="H43" s="9" t="e">
        <f>INDEX(Opti!ResultsTable, MATCH($B43,Opti!Labels_LookupString,0),MATCH(H$26,Opti!Labels_Headers,0))</f>
        <v>#N/A</v>
      </c>
      <c r="I43" s="9" t="e">
        <f>INDEX(Opti!ResultsTable, MATCH($B43,Opti!Labels_LookupString,0),MATCH(I$26,Opti!Labels_Headers,0))</f>
        <v>#N/A</v>
      </c>
      <c r="J43" s="10" t="e">
        <f>INDEX(Opti!ResultsTable, MATCH($B43,Opti!Labels_LookupString,0),MATCH(J$26,Opti!Labels_Headers,0))</f>
        <v>#N/A</v>
      </c>
      <c r="K43" s="110" t="e">
        <f>INDEX(Opti!ResultsTable, MATCH($B43,Opti!Labels_LookupString,0),MATCH(K$26,Opti!Labels_Headers,0))</f>
        <v>#N/A</v>
      </c>
      <c r="L43" s="111">
        <f t="shared" si="2"/>
        <v>0.89999999999999991</v>
      </c>
    </row>
    <row r="44" spans="2:12" x14ac:dyDescent="0.25">
      <c r="B44" s="11" t="str">
        <f t="shared" si="0"/>
        <v>8a&gt;*&gt;&gt;GroupGroup</v>
      </c>
      <c r="C44" s="106" t="s">
        <v>303</v>
      </c>
      <c r="D44" s="106" t="s">
        <v>282</v>
      </c>
      <c r="E44" s="4" t="e">
        <f>INDEX(Opti!ResultsTable, MATCH($B44,Opti!Labels_LookupString,0),MATCH(E$26,Opti!Labels_Headers,0))</f>
        <v>#N/A</v>
      </c>
      <c r="F44" s="116" t="s">
        <v>196</v>
      </c>
      <c r="G44" s="117" t="s">
        <v>196</v>
      </c>
      <c r="H44" s="9" t="e">
        <f>INDEX(Opti!ResultsTable, MATCH($B44,Opti!Labels_LookupString,0),MATCH(H$26,Opti!Labels_Headers,0))</f>
        <v>#N/A</v>
      </c>
      <c r="I44" s="9" t="e">
        <f>INDEX(Opti!ResultsTable, MATCH($B44,Opti!Labels_LookupString,0),MATCH(I$26,Opti!Labels_Headers,0))</f>
        <v>#N/A</v>
      </c>
      <c r="J44" s="10" t="e">
        <f>INDEX(Opti!ResultsTable, MATCH($B44,Opti!Labels_LookupString,0),MATCH(J$26,Opti!Labels_Headers,0))</f>
        <v>#N/A</v>
      </c>
      <c r="K44" s="110" t="e">
        <f>INDEX(Opti!ResultsTable, MATCH($B44,Opti!Labels_LookupString,0),MATCH(K$26,Opti!Labels_Headers,0))</f>
        <v>#N/A</v>
      </c>
      <c r="L44" s="111">
        <f t="shared" si="2"/>
        <v>0.99999999999999989</v>
      </c>
    </row>
    <row r="45" spans="2:12" x14ac:dyDescent="0.25">
      <c r="B45" s="11" t="str">
        <f t="shared" si="0"/>
        <v>8f&gt;*&gt;&gt;GroupGroup</v>
      </c>
      <c r="C45" s="106" t="s">
        <v>308</v>
      </c>
      <c r="D45" s="106" t="s">
        <v>282</v>
      </c>
      <c r="E45" s="4" t="e">
        <f>INDEX(Opti!ResultsTable, MATCH($B45,Opti!Labels_LookupString,0),MATCH(E$26,Opti!Labels_Headers,0))</f>
        <v>#N/A</v>
      </c>
      <c r="F45" s="116" t="s">
        <v>196</v>
      </c>
      <c r="G45" s="117" t="s">
        <v>196</v>
      </c>
      <c r="H45" s="9" t="e">
        <f>INDEX(Opti!ResultsTable, MATCH($B45,Opti!Labels_LookupString,0),MATCH(H$26,Opti!Labels_Headers,0))</f>
        <v>#N/A</v>
      </c>
      <c r="I45" s="9" t="e">
        <f>INDEX(Opti!ResultsTable, MATCH($B45,Opti!Labels_LookupString,0),MATCH(I$26,Opti!Labels_Headers,0))</f>
        <v>#N/A</v>
      </c>
      <c r="J45" s="10" t="e">
        <f>INDEX(Opti!ResultsTable, MATCH($B45,Opti!Labels_LookupString,0),MATCH(J$26,Opti!Labels_Headers,0))</f>
        <v>#N/A</v>
      </c>
      <c r="K45" s="110" t="e">
        <f>INDEX(Opti!ResultsTable, MATCH($B45,Opti!Labels_LookupString,0),MATCH(K$26,Opti!Labels_Headers,0))</f>
        <v>#N/A</v>
      </c>
      <c r="L45" s="111">
        <f t="shared" si="2"/>
        <v>1.0999999999999999</v>
      </c>
    </row>
    <row r="46" spans="2:12" x14ac:dyDescent="0.25">
      <c r="B46" s="11" t="str">
        <f t="shared" si="0"/>
        <v>8e&gt;*&gt;&gt;GroupGroup</v>
      </c>
      <c r="C46" s="106" t="s">
        <v>307</v>
      </c>
      <c r="D46" s="106" t="s">
        <v>282</v>
      </c>
      <c r="E46" s="4" t="e">
        <f>INDEX(Opti!ResultsTable, MATCH($B46,Opti!Labels_LookupString,0),MATCH(E$26,Opti!Labels_Headers,0))</f>
        <v>#N/A</v>
      </c>
      <c r="F46" s="116" t="s">
        <v>196</v>
      </c>
      <c r="G46" s="117" t="s">
        <v>196</v>
      </c>
      <c r="H46" s="9" t="e">
        <f>INDEX(Opti!ResultsTable, MATCH($B46,Opti!Labels_LookupString,0),MATCH(H$26,Opti!Labels_Headers,0))</f>
        <v>#N/A</v>
      </c>
      <c r="I46" s="9" t="e">
        <f>INDEX(Opti!ResultsTable, MATCH($B46,Opti!Labels_LookupString,0),MATCH(I$26,Opti!Labels_Headers,0))</f>
        <v>#N/A</v>
      </c>
      <c r="J46" s="10" t="e">
        <f>INDEX(Opti!ResultsTable, MATCH($B46,Opti!Labels_LookupString,0),MATCH(J$26,Opti!Labels_Headers,0))</f>
        <v>#N/A</v>
      </c>
      <c r="K46" s="110" t="e">
        <f>INDEX(Opti!ResultsTable, MATCH($B46,Opti!Labels_LookupString,0),MATCH(K$26,Opti!Labels_Headers,0))</f>
        <v>#N/A</v>
      </c>
      <c r="L46" s="111">
        <f t="shared" si="2"/>
        <v>1.2</v>
      </c>
    </row>
    <row r="47" spans="2:12" x14ac:dyDescent="0.25">
      <c r="B47" s="11" t="str">
        <f t="shared" si="0"/>
        <v>8d&gt;*&gt;&gt;GroupGroup</v>
      </c>
      <c r="C47" s="106" t="s">
        <v>306</v>
      </c>
      <c r="D47" s="106" t="s">
        <v>282</v>
      </c>
      <c r="E47" s="4" t="e">
        <f>INDEX(Opti!ResultsTable, MATCH($B47,Opti!Labels_LookupString,0),MATCH(E$26,Opti!Labels_Headers,0))</f>
        <v>#N/A</v>
      </c>
      <c r="F47" s="116" t="s">
        <v>196</v>
      </c>
      <c r="G47" s="117" t="s">
        <v>196</v>
      </c>
      <c r="H47" s="9" t="e">
        <f>INDEX(Opti!ResultsTable, MATCH($B47,Opti!Labels_LookupString,0),MATCH(H$26,Opti!Labels_Headers,0))</f>
        <v>#N/A</v>
      </c>
      <c r="I47" s="9" t="e">
        <f>INDEX(Opti!ResultsTable, MATCH($B47,Opti!Labels_LookupString,0),MATCH(I$26,Opti!Labels_Headers,0))</f>
        <v>#N/A</v>
      </c>
      <c r="J47" s="10" t="e">
        <f>INDEX(Opti!ResultsTable, MATCH($B47,Opti!Labels_LookupString,0),MATCH(J$26,Opti!Labels_Headers,0))</f>
        <v>#N/A</v>
      </c>
      <c r="K47" s="110" t="e">
        <f>INDEX(Opti!ResultsTable, MATCH($B47,Opti!Labels_LookupString,0),MATCH(K$26,Opti!Labels_Headers,0))</f>
        <v>#N/A</v>
      </c>
      <c r="L47" s="111">
        <f t="shared" si="2"/>
        <v>1.3</v>
      </c>
    </row>
    <row r="48" spans="2:12" x14ac:dyDescent="0.25">
      <c r="B48" s="11" t="str">
        <f t="shared" si="0"/>
        <v>8c&gt;*&gt;&gt;GroupGroup</v>
      </c>
      <c r="C48" s="106" t="s">
        <v>305</v>
      </c>
      <c r="D48" s="106" t="s">
        <v>282</v>
      </c>
      <c r="E48" s="4" t="e">
        <f>INDEX(Opti!ResultsTable, MATCH($B48,Opti!Labels_LookupString,0),MATCH(E$26,Opti!Labels_Headers,0))</f>
        <v>#N/A</v>
      </c>
      <c r="F48" s="116" t="s">
        <v>196</v>
      </c>
      <c r="G48" s="117" t="s">
        <v>196</v>
      </c>
      <c r="H48" s="9" t="e">
        <f>INDEX(Opti!ResultsTable, MATCH($B48,Opti!Labels_LookupString,0),MATCH(H$26,Opti!Labels_Headers,0))</f>
        <v>#N/A</v>
      </c>
      <c r="I48" s="9" t="e">
        <f>INDEX(Opti!ResultsTable, MATCH($B48,Opti!Labels_LookupString,0),MATCH(I$26,Opti!Labels_Headers,0))</f>
        <v>#N/A</v>
      </c>
      <c r="J48" s="10" t="e">
        <f>INDEX(Opti!ResultsTable, MATCH($B48,Opti!Labels_LookupString,0),MATCH(J$26,Opti!Labels_Headers,0))</f>
        <v>#N/A</v>
      </c>
      <c r="K48" s="110" t="e">
        <f>INDEX(Opti!ResultsTable, MATCH($B48,Opti!Labels_LookupString,0),MATCH(K$26,Opti!Labels_Headers,0))</f>
        <v>#N/A</v>
      </c>
      <c r="L48" s="111">
        <f t="shared" si="2"/>
        <v>1.4000000000000001</v>
      </c>
    </row>
    <row r="49" spans="2:12" x14ac:dyDescent="0.25">
      <c r="B49" s="11" t="str">
        <f t="shared" si="0"/>
        <v>8b&gt;*&gt;&gt;GroupGroup</v>
      </c>
      <c r="C49" s="106" t="s">
        <v>304</v>
      </c>
      <c r="D49" s="106" t="s">
        <v>282</v>
      </c>
      <c r="E49" s="4" t="e">
        <f>INDEX(Opti!ResultsTable, MATCH($B49,Opti!Labels_LookupString,0),MATCH(E$26,Opti!Labels_Headers,0))</f>
        <v>#N/A</v>
      </c>
      <c r="F49" s="116" t="s">
        <v>196</v>
      </c>
      <c r="G49" s="117" t="s">
        <v>196</v>
      </c>
      <c r="H49" s="9" t="e">
        <f>INDEX(Opti!ResultsTable, MATCH($B49,Opti!Labels_LookupString,0),MATCH(H$26,Opti!Labels_Headers,0))</f>
        <v>#N/A</v>
      </c>
      <c r="I49" s="9" t="e">
        <f>INDEX(Opti!ResultsTable, MATCH($B49,Opti!Labels_LookupString,0),MATCH(I$26,Opti!Labels_Headers,0))</f>
        <v>#N/A</v>
      </c>
      <c r="J49" s="10" t="e">
        <f>INDEX(Opti!ResultsTable, MATCH($B49,Opti!Labels_LookupString,0),MATCH(J$26,Opti!Labels_Headers,0))</f>
        <v>#N/A</v>
      </c>
      <c r="K49" s="110" t="e">
        <f>INDEX(Opti!ResultsTable, MATCH($B49,Opti!Labels_LookupString,0),MATCH(K$26,Opti!Labels_Headers,0))</f>
        <v>#N/A</v>
      </c>
      <c r="L49" s="111">
        <f t="shared" si="2"/>
        <v>1.5000000000000002</v>
      </c>
    </row>
    <row r="50" spans="2:12" x14ac:dyDescent="0.25">
      <c r="B50" s="11" t="str">
        <f t="shared" si="0"/>
        <v>9k&gt;*&gt;&gt;GroupGroup</v>
      </c>
      <c r="C50" s="106" t="s">
        <v>324</v>
      </c>
      <c r="D50" s="106" t="s">
        <v>282</v>
      </c>
      <c r="E50" s="4" t="e">
        <f>INDEX(Opti!ResultsTable, MATCH($B50,Opti!Labels_LookupString,0),MATCH(E$26,Opti!Labels_Headers,0))</f>
        <v>#N/A</v>
      </c>
      <c r="F50" s="116" t="s">
        <v>196</v>
      </c>
      <c r="G50" s="117" t="s">
        <v>196</v>
      </c>
      <c r="H50" s="9" t="e">
        <f>INDEX(Opti!ResultsTable, MATCH($B50,Opti!Labels_LookupString,0),MATCH(H$26,Opti!Labels_Headers,0))</f>
        <v>#N/A</v>
      </c>
      <c r="I50" s="9" t="e">
        <f>INDEX(Opti!ResultsTable, MATCH($B50,Opti!Labels_LookupString,0),MATCH(I$26,Opti!Labels_Headers,0))</f>
        <v>#N/A</v>
      </c>
      <c r="J50" s="10" t="e">
        <f>INDEX(Opti!ResultsTable, MATCH($B50,Opti!Labels_LookupString,0),MATCH(J$26,Opti!Labels_Headers,0))</f>
        <v>#N/A</v>
      </c>
      <c r="K50" s="110" t="e">
        <f>INDEX(Opti!ResultsTable, MATCH($B50,Opti!Labels_LookupString,0),MATCH(K$26,Opti!Labels_Headers,0))</f>
        <v>#N/A</v>
      </c>
      <c r="L50" s="111">
        <v>0.5</v>
      </c>
    </row>
    <row r="51" spans="2:12" x14ac:dyDescent="0.25">
      <c r="B51" s="11" t="str">
        <f t="shared" si="0"/>
        <v>9j&gt;*&gt;&gt;GroupGroup</v>
      </c>
      <c r="C51" s="106" t="s">
        <v>323</v>
      </c>
      <c r="D51" s="106" t="s">
        <v>282</v>
      </c>
      <c r="E51" s="4" t="e">
        <f>INDEX(Opti!ResultsTable, MATCH($B51,Opti!Labels_LookupString,0),MATCH(E$26,Opti!Labels_Headers,0))</f>
        <v>#N/A</v>
      </c>
      <c r="F51" s="116" t="s">
        <v>196</v>
      </c>
      <c r="G51" s="117" t="s">
        <v>196</v>
      </c>
      <c r="H51" s="9" t="e">
        <f>INDEX(Opti!ResultsTable, MATCH($B51,Opti!Labels_LookupString,0),MATCH(H$26,Opti!Labels_Headers,0))</f>
        <v>#N/A</v>
      </c>
      <c r="I51" s="9" t="e">
        <f>INDEX(Opti!ResultsTable, MATCH($B51,Opti!Labels_LookupString,0),MATCH(I$26,Opti!Labels_Headers,0))</f>
        <v>#N/A</v>
      </c>
      <c r="J51" s="10" t="e">
        <f>INDEX(Opti!ResultsTable, MATCH($B51,Opti!Labels_LookupString,0),MATCH(J$26,Opti!Labels_Headers,0))</f>
        <v>#N/A</v>
      </c>
      <c r="K51" s="110" t="e">
        <f>INDEX(Opti!ResultsTable, MATCH($B51,Opti!Labels_LookupString,0),MATCH(K$26,Opti!Labels_Headers,0))</f>
        <v>#N/A</v>
      </c>
      <c r="L51" s="111">
        <f t="shared" ref="L51:L60" si="3">+L50+0.1</f>
        <v>0.6</v>
      </c>
    </row>
    <row r="52" spans="2:12" x14ac:dyDescent="0.25">
      <c r="B52" s="11" t="str">
        <f t="shared" si="0"/>
        <v>9i&gt;*&gt;&gt;GroupGroup</v>
      </c>
      <c r="C52" s="106" t="s">
        <v>322</v>
      </c>
      <c r="D52" s="106" t="s">
        <v>282</v>
      </c>
      <c r="E52" s="4" t="e">
        <f>INDEX(Opti!ResultsTable, MATCH($B52,Opti!Labels_LookupString,0),MATCH(E$26,Opti!Labels_Headers,0))</f>
        <v>#N/A</v>
      </c>
      <c r="F52" s="116" t="s">
        <v>196</v>
      </c>
      <c r="G52" s="117" t="s">
        <v>196</v>
      </c>
      <c r="H52" s="9" t="e">
        <f>INDEX(Opti!ResultsTable, MATCH($B52,Opti!Labels_LookupString,0),MATCH(H$26,Opti!Labels_Headers,0))</f>
        <v>#N/A</v>
      </c>
      <c r="I52" s="9" t="e">
        <f>INDEX(Opti!ResultsTable, MATCH($B52,Opti!Labels_LookupString,0),MATCH(I$26,Opti!Labels_Headers,0))</f>
        <v>#N/A</v>
      </c>
      <c r="J52" s="10" t="e">
        <f>INDEX(Opti!ResultsTable, MATCH($B52,Opti!Labels_LookupString,0),MATCH(J$26,Opti!Labels_Headers,0))</f>
        <v>#N/A</v>
      </c>
      <c r="K52" s="110" t="e">
        <f>INDEX(Opti!ResultsTable, MATCH($B52,Opti!Labels_LookupString,0),MATCH(K$26,Opti!Labels_Headers,0))</f>
        <v>#N/A</v>
      </c>
      <c r="L52" s="111">
        <f t="shared" si="3"/>
        <v>0.7</v>
      </c>
    </row>
    <row r="53" spans="2:12" x14ac:dyDescent="0.25">
      <c r="B53" s="11" t="str">
        <f t="shared" si="0"/>
        <v>9h&gt;*&gt;&gt;GroupGroup</v>
      </c>
      <c r="C53" s="106" t="s">
        <v>321</v>
      </c>
      <c r="D53" s="106" t="s">
        <v>282</v>
      </c>
      <c r="E53" s="4" t="e">
        <f>INDEX(Opti!ResultsTable, MATCH($B53,Opti!Labels_LookupString,0),MATCH(E$26,Opti!Labels_Headers,0))</f>
        <v>#N/A</v>
      </c>
      <c r="F53" s="116" t="s">
        <v>196</v>
      </c>
      <c r="G53" s="117" t="s">
        <v>196</v>
      </c>
      <c r="H53" s="9" t="e">
        <f>INDEX(Opti!ResultsTable, MATCH($B53,Opti!Labels_LookupString,0),MATCH(H$26,Opti!Labels_Headers,0))</f>
        <v>#N/A</v>
      </c>
      <c r="I53" s="9" t="e">
        <f>INDEX(Opti!ResultsTable, MATCH($B53,Opti!Labels_LookupString,0),MATCH(I$26,Opti!Labels_Headers,0))</f>
        <v>#N/A</v>
      </c>
      <c r="J53" s="10" t="e">
        <f>INDEX(Opti!ResultsTable, MATCH($B53,Opti!Labels_LookupString,0),MATCH(J$26,Opti!Labels_Headers,0))</f>
        <v>#N/A</v>
      </c>
      <c r="K53" s="110" t="e">
        <f>INDEX(Opti!ResultsTable, MATCH($B53,Opti!Labels_LookupString,0),MATCH(K$26,Opti!Labels_Headers,0))</f>
        <v>#N/A</v>
      </c>
      <c r="L53" s="111">
        <f t="shared" si="3"/>
        <v>0.79999999999999993</v>
      </c>
    </row>
    <row r="54" spans="2:12" x14ac:dyDescent="0.25">
      <c r="B54" s="11" t="str">
        <f t="shared" si="0"/>
        <v>9g&gt;*&gt;&gt;GroupGroup</v>
      </c>
      <c r="C54" s="106" t="s">
        <v>320</v>
      </c>
      <c r="D54" s="106" t="s">
        <v>282</v>
      </c>
      <c r="E54" s="4" t="e">
        <f>INDEX(Opti!ResultsTable, MATCH($B54,Opti!Labels_LookupString,0),MATCH(E$26,Opti!Labels_Headers,0))</f>
        <v>#N/A</v>
      </c>
      <c r="F54" s="116" t="s">
        <v>196</v>
      </c>
      <c r="G54" s="117" t="s">
        <v>196</v>
      </c>
      <c r="H54" s="9" t="e">
        <f>INDEX(Opti!ResultsTable, MATCH($B54,Opti!Labels_LookupString,0),MATCH(H$26,Opti!Labels_Headers,0))</f>
        <v>#N/A</v>
      </c>
      <c r="I54" s="9" t="e">
        <f>INDEX(Opti!ResultsTable, MATCH($B54,Opti!Labels_LookupString,0),MATCH(I$26,Opti!Labels_Headers,0))</f>
        <v>#N/A</v>
      </c>
      <c r="J54" s="10" t="e">
        <f>INDEX(Opti!ResultsTable, MATCH($B54,Opti!Labels_LookupString,0),MATCH(J$26,Opti!Labels_Headers,0))</f>
        <v>#N/A</v>
      </c>
      <c r="K54" s="110" t="e">
        <f>INDEX(Opti!ResultsTable, MATCH($B54,Opti!Labels_LookupString,0),MATCH(K$26,Opti!Labels_Headers,0))</f>
        <v>#N/A</v>
      </c>
      <c r="L54" s="111">
        <f t="shared" si="3"/>
        <v>0.89999999999999991</v>
      </c>
    </row>
    <row r="55" spans="2:12" x14ac:dyDescent="0.25">
      <c r="B55" s="11" t="str">
        <f t="shared" si="0"/>
        <v>9a&gt;*&gt;&gt;GroupGroup</v>
      </c>
      <c r="C55" s="106" t="s">
        <v>314</v>
      </c>
      <c r="D55" s="106" t="s">
        <v>282</v>
      </c>
      <c r="E55" s="4" t="e">
        <f>INDEX(Opti!ResultsTable, MATCH($B55,Opti!Labels_LookupString,0),MATCH(E$26,Opti!Labels_Headers,0))</f>
        <v>#N/A</v>
      </c>
      <c r="F55" s="116" t="s">
        <v>196</v>
      </c>
      <c r="G55" s="117" t="s">
        <v>196</v>
      </c>
      <c r="H55" s="9" t="e">
        <f>INDEX(Opti!ResultsTable, MATCH($B55,Opti!Labels_LookupString,0),MATCH(H$26,Opti!Labels_Headers,0))</f>
        <v>#N/A</v>
      </c>
      <c r="I55" s="9" t="e">
        <f>INDEX(Opti!ResultsTable, MATCH($B55,Opti!Labels_LookupString,0),MATCH(I$26,Opti!Labels_Headers,0))</f>
        <v>#N/A</v>
      </c>
      <c r="J55" s="10" t="e">
        <f>INDEX(Opti!ResultsTable, MATCH($B55,Opti!Labels_LookupString,0),MATCH(J$26,Opti!Labels_Headers,0))</f>
        <v>#N/A</v>
      </c>
      <c r="K55" s="110" t="e">
        <f>INDEX(Opti!ResultsTable, MATCH($B55,Opti!Labels_LookupString,0),MATCH(K$26,Opti!Labels_Headers,0))</f>
        <v>#N/A</v>
      </c>
      <c r="L55" s="111">
        <f t="shared" si="3"/>
        <v>0.99999999999999989</v>
      </c>
    </row>
    <row r="56" spans="2:12" x14ac:dyDescent="0.25">
      <c r="B56" s="11" t="str">
        <f t="shared" si="0"/>
        <v>9f&gt;*&gt;&gt;GroupGroup</v>
      </c>
      <c r="C56" s="106" t="s">
        <v>319</v>
      </c>
      <c r="D56" s="106" t="s">
        <v>282</v>
      </c>
      <c r="E56" s="4" t="e">
        <f>INDEX(Opti!ResultsTable, MATCH($B56,Opti!Labels_LookupString,0),MATCH(E$26,Opti!Labels_Headers,0))</f>
        <v>#N/A</v>
      </c>
      <c r="F56" s="116" t="s">
        <v>196</v>
      </c>
      <c r="G56" s="117" t="s">
        <v>196</v>
      </c>
      <c r="H56" s="9" t="e">
        <f>INDEX(Opti!ResultsTable, MATCH($B56,Opti!Labels_LookupString,0),MATCH(H$26,Opti!Labels_Headers,0))</f>
        <v>#N/A</v>
      </c>
      <c r="I56" s="9" t="e">
        <f>INDEX(Opti!ResultsTable, MATCH($B56,Opti!Labels_LookupString,0),MATCH(I$26,Opti!Labels_Headers,0))</f>
        <v>#N/A</v>
      </c>
      <c r="J56" s="10" t="e">
        <f>INDEX(Opti!ResultsTable, MATCH($B56,Opti!Labels_LookupString,0),MATCH(J$26,Opti!Labels_Headers,0))</f>
        <v>#N/A</v>
      </c>
      <c r="K56" s="110" t="e">
        <f>INDEX(Opti!ResultsTable, MATCH($B56,Opti!Labels_LookupString,0),MATCH(K$26,Opti!Labels_Headers,0))</f>
        <v>#N/A</v>
      </c>
      <c r="L56" s="111">
        <f t="shared" si="3"/>
        <v>1.0999999999999999</v>
      </c>
    </row>
    <row r="57" spans="2:12" x14ac:dyDescent="0.25">
      <c r="B57" s="11" t="str">
        <f t="shared" si="0"/>
        <v>9e&gt;*&gt;&gt;GroupGroup</v>
      </c>
      <c r="C57" s="106" t="s">
        <v>318</v>
      </c>
      <c r="D57" s="106" t="s">
        <v>282</v>
      </c>
      <c r="E57" s="4" t="e">
        <f>INDEX(Opti!ResultsTable, MATCH($B57,Opti!Labels_LookupString,0),MATCH(E$26,Opti!Labels_Headers,0))</f>
        <v>#N/A</v>
      </c>
      <c r="F57" s="116" t="s">
        <v>196</v>
      </c>
      <c r="G57" s="117" t="s">
        <v>196</v>
      </c>
      <c r="H57" s="9" t="e">
        <f>INDEX(Opti!ResultsTable, MATCH($B57,Opti!Labels_LookupString,0),MATCH(H$26,Opti!Labels_Headers,0))</f>
        <v>#N/A</v>
      </c>
      <c r="I57" s="9" t="e">
        <f>INDEX(Opti!ResultsTable, MATCH($B57,Opti!Labels_LookupString,0),MATCH(I$26,Opti!Labels_Headers,0))</f>
        <v>#N/A</v>
      </c>
      <c r="J57" s="10" t="e">
        <f>INDEX(Opti!ResultsTable, MATCH($B57,Opti!Labels_LookupString,0),MATCH(J$26,Opti!Labels_Headers,0))</f>
        <v>#N/A</v>
      </c>
      <c r="K57" s="110" t="e">
        <f>INDEX(Opti!ResultsTable, MATCH($B57,Opti!Labels_LookupString,0),MATCH(K$26,Opti!Labels_Headers,0))</f>
        <v>#N/A</v>
      </c>
      <c r="L57" s="111">
        <f t="shared" si="3"/>
        <v>1.2</v>
      </c>
    </row>
    <row r="58" spans="2:12" x14ac:dyDescent="0.25">
      <c r="B58" s="11" t="str">
        <f t="shared" si="0"/>
        <v>9d&gt;*&gt;&gt;GroupGroup</v>
      </c>
      <c r="C58" s="106" t="s">
        <v>317</v>
      </c>
      <c r="D58" s="106" t="s">
        <v>282</v>
      </c>
      <c r="E58" s="4" t="e">
        <f>INDEX(Opti!ResultsTable, MATCH($B58,Opti!Labels_LookupString,0),MATCH(E$26,Opti!Labels_Headers,0))</f>
        <v>#N/A</v>
      </c>
      <c r="F58" s="116" t="s">
        <v>196</v>
      </c>
      <c r="G58" s="117" t="s">
        <v>196</v>
      </c>
      <c r="H58" s="9" t="e">
        <f>INDEX(Opti!ResultsTable, MATCH($B58,Opti!Labels_LookupString,0),MATCH(H$26,Opti!Labels_Headers,0))</f>
        <v>#N/A</v>
      </c>
      <c r="I58" s="9" t="e">
        <f>INDEX(Opti!ResultsTable, MATCH($B58,Opti!Labels_LookupString,0),MATCH(I$26,Opti!Labels_Headers,0))</f>
        <v>#N/A</v>
      </c>
      <c r="J58" s="10" t="e">
        <f>INDEX(Opti!ResultsTable, MATCH($B58,Opti!Labels_LookupString,0),MATCH(J$26,Opti!Labels_Headers,0))</f>
        <v>#N/A</v>
      </c>
      <c r="K58" s="110" t="e">
        <f>INDEX(Opti!ResultsTable, MATCH($B58,Opti!Labels_LookupString,0),MATCH(K$26,Opti!Labels_Headers,0))</f>
        <v>#N/A</v>
      </c>
      <c r="L58" s="111">
        <f t="shared" si="3"/>
        <v>1.3</v>
      </c>
    </row>
    <row r="59" spans="2:12" x14ac:dyDescent="0.25">
      <c r="B59" s="11" t="str">
        <f t="shared" ref="B59:B82" si="4">C59&amp;"&gt;"&amp;D59&amp;"&gt;&gt;"&amp;F59&amp;G59</f>
        <v>9c&gt;*&gt;&gt;GroupGroup</v>
      </c>
      <c r="C59" s="106" t="s">
        <v>316</v>
      </c>
      <c r="D59" s="106" t="s">
        <v>282</v>
      </c>
      <c r="E59" s="4" t="e">
        <f>INDEX(Opti!ResultsTable, MATCH($B59,Opti!Labels_LookupString,0),MATCH(E$26,Opti!Labels_Headers,0))</f>
        <v>#N/A</v>
      </c>
      <c r="F59" s="116" t="s">
        <v>196</v>
      </c>
      <c r="G59" s="117" t="s">
        <v>196</v>
      </c>
      <c r="H59" s="9" t="e">
        <f>INDEX(Opti!ResultsTable, MATCH($B59,Opti!Labels_LookupString,0),MATCH(H$26,Opti!Labels_Headers,0))</f>
        <v>#N/A</v>
      </c>
      <c r="I59" s="9" t="e">
        <f>INDEX(Opti!ResultsTable, MATCH($B59,Opti!Labels_LookupString,0),MATCH(I$26,Opti!Labels_Headers,0))</f>
        <v>#N/A</v>
      </c>
      <c r="J59" s="10" t="e">
        <f>INDEX(Opti!ResultsTable, MATCH($B59,Opti!Labels_LookupString,0),MATCH(J$26,Opti!Labels_Headers,0))</f>
        <v>#N/A</v>
      </c>
      <c r="K59" s="110" t="e">
        <f>INDEX(Opti!ResultsTable, MATCH($B59,Opti!Labels_LookupString,0),MATCH(K$26,Opti!Labels_Headers,0))</f>
        <v>#N/A</v>
      </c>
      <c r="L59" s="111">
        <f t="shared" si="3"/>
        <v>1.4000000000000001</v>
      </c>
    </row>
    <row r="60" spans="2:12" x14ac:dyDescent="0.25">
      <c r="B60" s="11" t="str">
        <f t="shared" si="4"/>
        <v>9b&gt;*&gt;&gt;GroupGroup</v>
      </c>
      <c r="C60" s="106" t="s">
        <v>315</v>
      </c>
      <c r="D60" s="106" t="s">
        <v>282</v>
      </c>
      <c r="E60" s="4" t="e">
        <f>INDEX(Opti!ResultsTable, MATCH($B60,Opti!Labels_LookupString,0),MATCH(E$26,Opti!Labels_Headers,0))</f>
        <v>#N/A</v>
      </c>
      <c r="F60" s="116" t="s">
        <v>196</v>
      </c>
      <c r="G60" s="117" t="s">
        <v>196</v>
      </c>
      <c r="H60" s="9" t="e">
        <f>INDEX(Opti!ResultsTable, MATCH($B60,Opti!Labels_LookupString,0),MATCH(H$26,Opti!Labels_Headers,0))</f>
        <v>#N/A</v>
      </c>
      <c r="I60" s="9" t="e">
        <f>INDEX(Opti!ResultsTable, MATCH($B60,Opti!Labels_LookupString,0),MATCH(I$26,Opti!Labels_Headers,0))</f>
        <v>#N/A</v>
      </c>
      <c r="J60" s="10" t="e">
        <f>INDEX(Opti!ResultsTable, MATCH($B60,Opti!Labels_LookupString,0),MATCH(J$26,Opti!Labels_Headers,0))</f>
        <v>#N/A</v>
      </c>
      <c r="K60" s="110" t="e">
        <f>INDEX(Opti!ResultsTable, MATCH($B60,Opti!Labels_LookupString,0),MATCH(K$26,Opti!Labels_Headers,0))</f>
        <v>#N/A</v>
      </c>
      <c r="L60" s="111">
        <f t="shared" si="3"/>
        <v>1.5000000000000002</v>
      </c>
    </row>
    <row r="61" spans="2:12" x14ac:dyDescent="0.25">
      <c r="B61" s="11" t="str">
        <f t="shared" si="4"/>
        <v>10k&gt;*&gt;&gt;GroupGroup</v>
      </c>
      <c r="C61" s="106" t="s">
        <v>335</v>
      </c>
      <c r="D61" s="106" t="s">
        <v>282</v>
      </c>
      <c r="E61" s="4" t="e">
        <f>INDEX(Opti!ResultsTable, MATCH($B61,Opti!Labels_LookupString,0),MATCH(E$26,Opti!Labels_Headers,0))</f>
        <v>#N/A</v>
      </c>
      <c r="F61" s="116" t="s">
        <v>196</v>
      </c>
      <c r="G61" s="117" t="s">
        <v>196</v>
      </c>
      <c r="H61" s="9" t="e">
        <f>INDEX(Opti!ResultsTable, MATCH($B61,Opti!Labels_LookupString,0),MATCH(H$26,Opti!Labels_Headers,0))</f>
        <v>#N/A</v>
      </c>
      <c r="I61" s="9" t="e">
        <f>INDEX(Opti!ResultsTable, MATCH($B61,Opti!Labels_LookupString,0),MATCH(I$26,Opti!Labels_Headers,0))</f>
        <v>#N/A</v>
      </c>
      <c r="J61" s="10" t="e">
        <f>INDEX(Opti!ResultsTable, MATCH($B61,Opti!Labels_LookupString,0),MATCH(J$26,Opti!Labels_Headers,0))</f>
        <v>#N/A</v>
      </c>
      <c r="K61" s="110" t="e">
        <f>INDEX(Opti!ResultsTable, MATCH($B61,Opti!Labels_LookupString,0),MATCH(K$26,Opti!Labels_Headers,0))</f>
        <v>#N/A</v>
      </c>
      <c r="L61" s="111">
        <v>0.5</v>
      </c>
    </row>
    <row r="62" spans="2:12" x14ac:dyDescent="0.25">
      <c r="B62" s="11" t="str">
        <f t="shared" si="4"/>
        <v>10j&gt;*&gt;&gt;GroupGroup</v>
      </c>
      <c r="C62" s="106" t="s">
        <v>334</v>
      </c>
      <c r="D62" s="106" t="s">
        <v>282</v>
      </c>
      <c r="E62" s="4" t="e">
        <f>INDEX(Opti!ResultsTable, MATCH($B62,Opti!Labels_LookupString,0),MATCH(E$26,Opti!Labels_Headers,0))</f>
        <v>#N/A</v>
      </c>
      <c r="F62" s="116" t="s">
        <v>196</v>
      </c>
      <c r="G62" s="117" t="s">
        <v>196</v>
      </c>
      <c r="H62" s="9" t="e">
        <f>INDEX(Opti!ResultsTable, MATCH($B62,Opti!Labels_LookupString,0),MATCH(H$26,Opti!Labels_Headers,0))</f>
        <v>#N/A</v>
      </c>
      <c r="I62" s="9" t="e">
        <f>INDEX(Opti!ResultsTable, MATCH($B62,Opti!Labels_LookupString,0),MATCH(I$26,Opti!Labels_Headers,0))</f>
        <v>#N/A</v>
      </c>
      <c r="J62" s="10" t="e">
        <f>INDEX(Opti!ResultsTable, MATCH($B62,Opti!Labels_LookupString,0),MATCH(J$26,Opti!Labels_Headers,0))</f>
        <v>#N/A</v>
      </c>
      <c r="K62" s="110" t="e">
        <f>INDEX(Opti!ResultsTable, MATCH($B62,Opti!Labels_LookupString,0),MATCH(K$26,Opti!Labels_Headers,0))</f>
        <v>#N/A</v>
      </c>
      <c r="L62" s="111">
        <f t="shared" ref="L62:L71" si="5">+L61+0.1</f>
        <v>0.6</v>
      </c>
    </row>
    <row r="63" spans="2:12" x14ac:dyDescent="0.25">
      <c r="B63" s="11" t="str">
        <f t="shared" si="4"/>
        <v>10i&gt;*&gt;&gt;GroupGroup</v>
      </c>
      <c r="C63" s="106" t="s">
        <v>333</v>
      </c>
      <c r="D63" s="106" t="s">
        <v>282</v>
      </c>
      <c r="E63" s="4" t="e">
        <f>INDEX(Opti!ResultsTable, MATCH($B63,Opti!Labels_LookupString,0),MATCH(E$26,Opti!Labels_Headers,0))</f>
        <v>#N/A</v>
      </c>
      <c r="F63" s="116" t="s">
        <v>196</v>
      </c>
      <c r="G63" s="117" t="s">
        <v>196</v>
      </c>
      <c r="H63" s="9" t="e">
        <f>INDEX(Opti!ResultsTable, MATCH($B63,Opti!Labels_LookupString,0),MATCH(H$26,Opti!Labels_Headers,0))</f>
        <v>#N/A</v>
      </c>
      <c r="I63" s="9" t="e">
        <f>INDEX(Opti!ResultsTable, MATCH($B63,Opti!Labels_LookupString,0),MATCH(I$26,Opti!Labels_Headers,0))</f>
        <v>#N/A</v>
      </c>
      <c r="J63" s="10" t="e">
        <f>INDEX(Opti!ResultsTable, MATCH($B63,Opti!Labels_LookupString,0),MATCH(J$26,Opti!Labels_Headers,0))</f>
        <v>#N/A</v>
      </c>
      <c r="K63" s="110" t="e">
        <f>INDEX(Opti!ResultsTable, MATCH($B63,Opti!Labels_LookupString,0),MATCH(K$26,Opti!Labels_Headers,0))</f>
        <v>#N/A</v>
      </c>
      <c r="L63" s="111">
        <f t="shared" si="5"/>
        <v>0.7</v>
      </c>
    </row>
    <row r="64" spans="2:12" x14ac:dyDescent="0.25">
      <c r="B64" s="11" t="str">
        <f t="shared" si="4"/>
        <v>10h&gt;*&gt;&gt;GroupGroup</v>
      </c>
      <c r="C64" s="106" t="s">
        <v>332</v>
      </c>
      <c r="D64" s="106" t="s">
        <v>282</v>
      </c>
      <c r="E64" s="4" t="e">
        <f>INDEX(Opti!ResultsTable, MATCH($B64,Opti!Labels_LookupString,0),MATCH(E$26,Opti!Labels_Headers,0))</f>
        <v>#N/A</v>
      </c>
      <c r="F64" s="116" t="s">
        <v>196</v>
      </c>
      <c r="G64" s="117" t="s">
        <v>196</v>
      </c>
      <c r="H64" s="9" t="e">
        <f>INDEX(Opti!ResultsTable, MATCH($B64,Opti!Labels_LookupString,0),MATCH(H$26,Opti!Labels_Headers,0))</f>
        <v>#N/A</v>
      </c>
      <c r="I64" s="9" t="e">
        <f>INDEX(Opti!ResultsTable, MATCH($B64,Opti!Labels_LookupString,0),MATCH(I$26,Opti!Labels_Headers,0))</f>
        <v>#N/A</v>
      </c>
      <c r="J64" s="10" t="e">
        <f>INDEX(Opti!ResultsTable, MATCH($B64,Opti!Labels_LookupString,0),MATCH(J$26,Opti!Labels_Headers,0))</f>
        <v>#N/A</v>
      </c>
      <c r="K64" s="110" t="e">
        <f>INDEX(Opti!ResultsTable, MATCH($B64,Opti!Labels_LookupString,0),MATCH(K$26,Opti!Labels_Headers,0))</f>
        <v>#N/A</v>
      </c>
      <c r="L64" s="111">
        <f t="shared" si="5"/>
        <v>0.79999999999999993</v>
      </c>
    </row>
    <row r="65" spans="2:12" x14ac:dyDescent="0.25">
      <c r="B65" s="11" t="str">
        <f t="shared" si="4"/>
        <v>10g&gt;*&gt;&gt;GroupGroup</v>
      </c>
      <c r="C65" s="106" t="s">
        <v>331</v>
      </c>
      <c r="D65" s="106" t="s">
        <v>282</v>
      </c>
      <c r="E65" s="4" t="e">
        <f>INDEX(Opti!ResultsTable, MATCH($B65,Opti!Labels_LookupString,0),MATCH(E$26,Opti!Labels_Headers,0))</f>
        <v>#N/A</v>
      </c>
      <c r="F65" s="116" t="s">
        <v>196</v>
      </c>
      <c r="G65" s="117" t="s">
        <v>196</v>
      </c>
      <c r="H65" s="9" t="e">
        <f>INDEX(Opti!ResultsTable, MATCH($B65,Opti!Labels_LookupString,0),MATCH(H$26,Opti!Labels_Headers,0))</f>
        <v>#N/A</v>
      </c>
      <c r="I65" s="9" t="e">
        <f>INDEX(Opti!ResultsTable, MATCH($B65,Opti!Labels_LookupString,0),MATCH(I$26,Opti!Labels_Headers,0))</f>
        <v>#N/A</v>
      </c>
      <c r="J65" s="10" t="e">
        <f>INDEX(Opti!ResultsTable, MATCH($B65,Opti!Labels_LookupString,0),MATCH(J$26,Opti!Labels_Headers,0))</f>
        <v>#N/A</v>
      </c>
      <c r="K65" s="110" t="e">
        <f>INDEX(Opti!ResultsTable, MATCH($B65,Opti!Labels_LookupString,0),MATCH(K$26,Opti!Labels_Headers,0))</f>
        <v>#N/A</v>
      </c>
      <c r="L65" s="111">
        <f t="shared" si="5"/>
        <v>0.89999999999999991</v>
      </c>
    </row>
    <row r="66" spans="2:12" x14ac:dyDescent="0.25">
      <c r="B66" s="11" t="str">
        <f t="shared" si="4"/>
        <v>10a&gt;*&gt;&gt;GroupGroup</v>
      </c>
      <c r="C66" s="106" t="s">
        <v>325</v>
      </c>
      <c r="D66" s="106" t="s">
        <v>282</v>
      </c>
      <c r="E66" s="4" t="e">
        <f>INDEX(Opti!ResultsTable, MATCH($B66,Opti!Labels_LookupString,0),MATCH(E$26,Opti!Labels_Headers,0))</f>
        <v>#N/A</v>
      </c>
      <c r="F66" s="116" t="s">
        <v>196</v>
      </c>
      <c r="G66" s="117" t="s">
        <v>196</v>
      </c>
      <c r="H66" s="9" t="e">
        <f>INDEX(Opti!ResultsTable, MATCH($B66,Opti!Labels_LookupString,0),MATCH(H$26,Opti!Labels_Headers,0))</f>
        <v>#N/A</v>
      </c>
      <c r="I66" s="9" t="e">
        <f>INDEX(Opti!ResultsTable, MATCH($B66,Opti!Labels_LookupString,0),MATCH(I$26,Opti!Labels_Headers,0))</f>
        <v>#N/A</v>
      </c>
      <c r="J66" s="10" t="e">
        <f>INDEX(Opti!ResultsTable, MATCH($B66,Opti!Labels_LookupString,0),MATCH(J$26,Opti!Labels_Headers,0))</f>
        <v>#N/A</v>
      </c>
      <c r="K66" s="110" t="e">
        <f>INDEX(Opti!ResultsTable, MATCH($B66,Opti!Labels_LookupString,0),MATCH(K$26,Opti!Labels_Headers,0))</f>
        <v>#N/A</v>
      </c>
      <c r="L66" s="111">
        <f t="shared" si="5"/>
        <v>0.99999999999999989</v>
      </c>
    </row>
    <row r="67" spans="2:12" x14ac:dyDescent="0.25">
      <c r="B67" s="11" t="str">
        <f t="shared" si="4"/>
        <v>10f&gt;*&gt;&gt;GroupGroup</v>
      </c>
      <c r="C67" s="106" t="s">
        <v>330</v>
      </c>
      <c r="D67" s="106" t="s">
        <v>282</v>
      </c>
      <c r="E67" s="4" t="e">
        <f>INDEX(Opti!ResultsTable, MATCH($B67,Opti!Labels_LookupString,0),MATCH(E$26,Opti!Labels_Headers,0))</f>
        <v>#N/A</v>
      </c>
      <c r="F67" s="116" t="s">
        <v>196</v>
      </c>
      <c r="G67" s="117" t="s">
        <v>196</v>
      </c>
      <c r="H67" s="9" t="e">
        <f>INDEX(Opti!ResultsTable, MATCH($B67,Opti!Labels_LookupString,0),MATCH(H$26,Opti!Labels_Headers,0))</f>
        <v>#N/A</v>
      </c>
      <c r="I67" s="9" t="e">
        <f>INDEX(Opti!ResultsTable, MATCH($B67,Opti!Labels_LookupString,0),MATCH(I$26,Opti!Labels_Headers,0))</f>
        <v>#N/A</v>
      </c>
      <c r="J67" s="10" t="e">
        <f>INDEX(Opti!ResultsTable, MATCH($B67,Opti!Labels_LookupString,0),MATCH(J$26,Opti!Labels_Headers,0))</f>
        <v>#N/A</v>
      </c>
      <c r="K67" s="110" t="e">
        <f>INDEX(Opti!ResultsTable, MATCH($B67,Opti!Labels_LookupString,0),MATCH(K$26,Opti!Labels_Headers,0))</f>
        <v>#N/A</v>
      </c>
      <c r="L67" s="111">
        <f t="shared" si="5"/>
        <v>1.0999999999999999</v>
      </c>
    </row>
    <row r="68" spans="2:12" x14ac:dyDescent="0.25">
      <c r="B68" s="11" t="str">
        <f t="shared" si="4"/>
        <v>10e&gt;*&gt;&gt;GroupGroup</v>
      </c>
      <c r="C68" s="106" t="s">
        <v>329</v>
      </c>
      <c r="D68" s="106" t="s">
        <v>282</v>
      </c>
      <c r="E68" s="4" t="e">
        <f>INDEX(Opti!ResultsTable, MATCH($B68,Opti!Labels_LookupString,0),MATCH(E$26,Opti!Labels_Headers,0))</f>
        <v>#N/A</v>
      </c>
      <c r="F68" s="116" t="s">
        <v>196</v>
      </c>
      <c r="G68" s="117" t="s">
        <v>196</v>
      </c>
      <c r="H68" s="9" t="e">
        <f>INDEX(Opti!ResultsTable, MATCH($B68,Opti!Labels_LookupString,0),MATCH(H$26,Opti!Labels_Headers,0))</f>
        <v>#N/A</v>
      </c>
      <c r="I68" s="9" t="e">
        <f>INDEX(Opti!ResultsTable, MATCH($B68,Opti!Labels_LookupString,0),MATCH(I$26,Opti!Labels_Headers,0))</f>
        <v>#N/A</v>
      </c>
      <c r="J68" s="10" t="e">
        <f>INDEX(Opti!ResultsTable, MATCH($B68,Opti!Labels_LookupString,0),MATCH(J$26,Opti!Labels_Headers,0))</f>
        <v>#N/A</v>
      </c>
      <c r="K68" s="110" t="e">
        <f>INDEX(Opti!ResultsTable, MATCH($B68,Opti!Labels_LookupString,0),MATCH(K$26,Opti!Labels_Headers,0))</f>
        <v>#N/A</v>
      </c>
      <c r="L68" s="111">
        <f t="shared" si="5"/>
        <v>1.2</v>
      </c>
    </row>
    <row r="69" spans="2:12" x14ac:dyDescent="0.25">
      <c r="B69" s="11" t="str">
        <f t="shared" si="4"/>
        <v>10d&gt;*&gt;&gt;GroupGroup</v>
      </c>
      <c r="C69" s="106" t="s">
        <v>328</v>
      </c>
      <c r="D69" s="106" t="s">
        <v>282</v>
      </c>
      <c r="E69" s="4" t="e">
        <f>INDEX(Opti!ResultsTable, MATCH($B69,Opti!Labels_LookupString,0),MATCH(E$26,Opti!Labels_Headers,0))</f>
        <v>#N/A</v>
      </c>
      <c r="F69" s="116" t="s">
        <v>196</v>
      </c>
      <c r="G69" s="117" t="s">
        <v>196</v>
      </c>
      <c r="H69" s="9" t="e">
        <f>INDEX(Opti!ResultsTable, MATCH($B69,Opti!Labels_LookupString,0),MATCH(H$26,Opti!Labels_Headers,0))</f>
        <v>#N/A</v>
      </c>
      <c r="I69" s="9" t="e">
        <f>INDEX(Opti!ResultsTable, MATCH($B69,Opti!Labels_LookupString,0),MATCH(I$26,Opti!Labels_Headers,0))</f>
        <v>#N/A</v>
      </c>
      <c r="J69" s="10" t="e">
        <f>INDEX(Opti!ResultsTable, MATCH($B69,Opti!Labels_LookupString,0),MATCH(J$26,Opti!Labels_Headers,0))</f>
        <v>#N/A</v>
      </c>
      <c r="K69" s="110" t="e">
        <f>INDEX(Opti!ResultsTable, MATCH($B69,Opti!Labels_LookupString,0),MATCH(K$26,Opti!Labels_Headers,0))</f>
        <v>#N/A</v>
      </c>
      <c r="L69" s="111">
        <f t="shared" si="5"/>
        <v>1.3</v>
      </c>
    </row>
    <row r="70" spans="2:12" x14ac:dyDescent="0.25">
      <c r="B70" s="11" t="str">
        <f t="shared" si="4"/>
        <v>10c&gt;*&gt;&gt;GroupGroup</v>
      </c>
      <c r="C70" s="106" t="s">
        <v>327</v>
      </c>
      <c r="D70" s="106" t="s">
        <v>282</v>
      </c>
      <c r="E70" s="4" t="e">
        <f>INDEX(Opti!ResultsTable, MATCH($B70,Opti!Labels_LookupString,0),MATCH(E$26,Opti!Labels_Headers,0))</f>
        <v>#N/A</v>
      </c>
      <c r="F70" s="116" t="s">
        <v>196</v>
      </c>
      <c r="G70" s="117" t="s">
        <v>196</v>
      </c>
      <c r="H70" s="9" t="e">
        <f>INDEX(Opti!ResultsTable, MATCH($B70,Opti!Labels_LookupString,0),MATCH(H$26,Opti!Labels_Headers,0))</f>
        <v>#N/A</v>
      </c>
      <c r="I70" s="9" t="e">
        <f>INDEX(Opti!ResultsTable, MATCH($B70,Opti!Labels_LookupString,0),MATCH(I$26,Opti!Labels_Headers,0))</f>
        <v>#N/A</v>
      </c>
      <c r="J70" s="10" t="e">
        <f>INDEX(Opti!ResultsTable, MATCH($B70,Opti!Labels_LookupString,0),MATCH(J$26,Opti!Labels_Headers,0))</f>
        <v>#N/A</v>
      </c>
      <c r="K70" s="110" t="e">
        <f>INDEX(Opti!ResultsTable, MATCH($B70,Opti!Labels_LookupString,0),MATCH(K$26,Opti!Labels_Headers,0))</f>
        <v>#N/A</v>
      </c>
      <c r="L70" s="111">
        <f t="shared" si="5"/>
        <v>1.4000000000000001</v>
      </c>
    </row>
    <row r="71" spans="2:12" x14ac:dyDescent="0.25">
      <c r="B71" s="11" t="str">
        <f t="shared" si="4"/>
        <v>10b&gt;*&gt;&gt;GroupGroup</v>
      </c>
      <c r="C71" s="106" t="s">
        <v>326</v>
      </c>
      <c r="D71" s="106" t="s">
        <v>282</v>
      </c>
      <c r="E71" s="4" t="e">
        <f>INDEX(Opti!ResultsTable, MATCH($B71,Opti!Labels_LookupString,0),MATCH(E$26,Opti!Labels_Headers,0))</f>
        <v>#N/A</v>
      </c>
      <c r="F71" s="116" t="s">
        <v>196</v>
      </c>
      <c r="G71" s="117" t="s">
        <v>196</v>
      </c>
      <c r="H71" s="9" t="e">
        <f>INDEX(Opti!ResultsTable, MATCH($B71,Opti!Labels_LookupString,0),MATCH(H$26,Opti!Labels_Headers,0))</f>
        <v>#N/A</v>
      </c>
      <c r="I71" s="9" t="e">
        <f>INDEX(Opti!ResultsTable, MATCH($B71,Opti!Labels_LookupString,0),MATCH(I$26,Opti!Labels_Headers,0))</f>
        <v>#N/A</v>
      </c>
      <c r="J71" s="10" t="e">
        <f>INDEX(Opti!ResultsTable, MATCH($B71,Opti!Labels_LookupString,0),MATCH(J$26,Opti!Labels_Headers,0))</f>
        <v>#N/A</v>
      </c>
      <c r="K71" s="110" t="e">
        <f>INDEX(Opti!ResultsTable, MATCH($B71,Opti!Labels_LookupString,0),MATCH(K$26,Opti!Labels_Headers,0))</f>
        <v>#N/A</v>
      </c>
      <c r="L71" s="111">
        <f t="shared" si="5"/>
        <v>1.5000000000000002</v>
      </c>
    </row>
    <row r="72" spans="2:12" x14ac:dyDescent="0.25">
      <c r="B72" s="11" t="str">
        <f t="shared" si="4"/>
        <v>11k&gt;*&gt;&gt;GroupGroup</v>
      </c>
      <c r="C72" s="106" t="s">
        <v>346</v>
      </c>
      <c r="D72" s="106" t="s">
        <v>282</v>
      </c>
      <c r="E72" s="4" t="e">
        <f>INDEX(Opti!ResultsTable, MATCH($B72,Opti!Labels_LookupString,0),MATCH(E$26,Opti!Labels_Headers,0))</f>
        <v>#N/A</v>
      </c>
      <c r="F72" s="116" t="s">
        <v>196</v>
      </c>
      <c r="G72" s="117" t="s">
        <v>196</v>
      </c>
      <c r="H72" s="9" t="e">
        <f>INDEX(Opti!ResultsTable, MATCH($B72,Opti!Labels_LookupString,0),MATCH(H$26,Opti!Labels_Headers,0))</f>
        <v>#N/A</v>
      </c>
      <c r="I72" s="9" t="e">
        <f>INDEX(Opti!ResultsTable, MATCH($B72,Opti!Labels_LookupString,0),MATCH(I$26,Opti!Labels_Headers,0))</f>
        <v>#N/A</v>
      </c>
      <c r="J72" s="10" t="e">
        <f>INDEX(Opti!ResultsTable, MATCH($B72,Opti!Labels_LookupString,0),MATCH(J$26,Opti!Labels_Headers,0))</f>
        <v>#N/A</v>
      </c>
      <c r="K72" s="110" t="e">
        <f>INDEX(Opti!ResultsTable, MATCH($B72,Opti!Labels_LookupString,0),MATCH(K$26,Opti!Labels_Headers,0))</f>
        <v>#N/A</v>
      </c>
      <c r="L72" s="111">
        <v>0.5</v>
      </c>
    </row>
    <row r="73" spans="2:12" x14ac:dyDescent="0.25">
      <c r="B73" s="11" t="str">
        <f t="shared" si="4"/>
        <v>11j&gt;*&gt;&gt;GroupGroup</v>
      </c>
      <c r="C73" s="106" t="s">
        <v>345</v>
      </c>
      <c r="D73" s="106" t="s">
        <v>282</v>
      </c>
      <c r="E73" s="4" t="e">
        <f>INDEX(Opti!ResultsTable, MATCH($B73,Opti!Labels_LookupString,0),MATCH(E$26,Opti!Labels_Headers,0))</f>
        <v>#N/A</v>
      </c>
      <c r="F73" s="116" t="s">
        <v>196</v>
      </c>
      <c r="G73" s="117" t="s">
        <v>196</v>
      </c>
      <c r="H73" s="9" t="e">
        <f>INDEX(Opti!ResultsTable, MATCH($B73,Opti!Labels_LookupString,0),MATCH(H$26,Opti!Labels_Headers,0))</f>
        <v>#N/A</v>
      </c>
      <c r="I73" s="9" t="e">
        <f>INDEX(Opti!ResultsTable, MATCH($B73,Opti!Labels_LookupString,0),MATCH(I$26,Opti!Labels_Headers,0))</f>
        <v>#N/A</v>
      </c>
      <c r="J73" s="10" t="e">
        <f>INDEX(Opti!ResultsTable, MATCH($B73,Opti!Labels_LookupString,0),MATCH(J$26,Opti!Labels_Headers,0))</f>
        <v>#N/A</v>
      </c>
      <c r="K73" s="110" t="e">
        <f>INDEX(Opti!ResultsTable, MATCH($B73,Opti!Labels_LookupString,0),MATCH(K$26,Opti!Labels_Headers,0))</f>
        <v>#N/A</v>
      </c>
      <c r="L73" s="111">
        <f t="shared" ref="L73:L82" si="6">+L72+0.1</f>
        <v>0.6</v>
      </c>
    </row>
    <row r="74" spans="2:12" x14ac:dyDescent="0.25">
      <c r="B74" s="11" t="str">
        <f t="shared" si="4"/>
        <v>11i&gt;*&gt;&gt;GroupGroup</v>
      </c>
      <c r="C74" s="106" t="s">
        <v>344</v>
      </c>
      <c r="D74" s="106" t="s">
        <v>282</v>
      </c>
      <c r="E74" s="4" t="e">
        <f>INDEX(Opti!ResultsTable, MATCH($B74,Opti!Labels_LookupString,0),MATCH(E$26,Opti!Labels_Headers,0))</f>
        <v>#N/A</v>
      </c>
      <c r="F74" s="116" t="s">
        <v>196</v>
      </c>
      <c r="G74" s="117" t="s">
        <v>196</v>
      </c>
      <c r="H74" s="9" t="e">
        <f>INDEX(Opti!ResultsTable, MATCH($B74,Opti!Labels_LookupString,0),MATCH(H$26,Opti!Labels_Headers,0))</f>
        <v>#N/A</v>
      </c>
      <c r="I74" s="9" t="e">
        <f>INDEX(Opti!ResultsTable, MATCH($B74,Opti!Labels_LookupString,0),MATCH(I$26,Opti!Labels_Headers,0))</f>
        <v>#N/A</v>
      </c>
      <c r="J74" s="10" t="e">
        <f>INDEX(Opti!ResultsTable, MATCH($B74,Opti!Labels_LookupString,0),MATCH(J$26,Opti!Labels_Headers,0))</f>
        <v>#N/A</v>
      </c>
      <c r="K74" s="110" t="e">
        <f>INDEX(Opti!ResultsTable, MATCH($B74,Opti!Labels_LookupString,0),MATCH(K$26,Opti!Labels_Headers,0))</f>
        <v>#N/A</v>
      </c>
      <c r="L74" s="111">
        <f t="shared" si="6"/>
        <v>0.7</v>
      </c>
    </row>
    <row r="75" spans="2:12" x14ac:dyDescent="0.25">
      <c r="B75" s="11" t="str">
        <f t="shared" si="4"/>
        <v>11h&gt;*&gt;&gt;GroupGroup</v>
      </c>
      <c r="C75" s="106" t="s">
        <v>343</v>
      </c>
      <c r="D75" s="106" t="s">
        <v>282</v>
      </c>
      <c r="E75" s="4" t="e">
        <f>INDEX(Opti!ResultsTable, MATCH($B75,Opti!Labels_LookupString,0),MATCH(E$26,Opti!Labels_Headers,0))</f>
        <v>#N/A</v>
      </c>
      <c r="F75" s="116" t="s">
        <v>196</v>
      </c>
      <c r="G75" s="117" t="s">
        <v>196</v>
      </c>
      <c r="H75" s="9" t="e">
        <f>INDEX(Opti!ResultsTable, MATCH($B75,Opti!Labels_LookupString,0),MATCH(H$26,Opti!Labels_Headers,0))</f>
        <v>#N/A</v>
      </c>
      <c r="I75" s="9" t="e">
        <f>INDEX(Opti!ResultsTable, MATCH($B75,Opti!Labels_LookupString,0),MATCH(I$26,Opti!Labels_Headers,0))</f>
        <v>#N/A</v>
      </c>
      <c r="J75" s="10" t="e">
        <f>INDEX(Opti!ResultsTable, MATCH($B75,Opti!Labels_LookupString,0),MATCH(J$26,Opti!Labels_Headers,0))</f>
        <v>#N/A</v>
      </c>
      <c r="K75" s="110" t="e">
        <f>INDEX(Opti!ResultsTable, MATCH($B75,Opti!Labels_LookupString,0),MATCH(K$26,Opti!Labels_Headers,0))</f>
        <v>#N/A</v>
      </c>
      <c r="L75" s="111">
        <f t="shared" si="6"/>
        <v>0.79999999999999993</v>
      </c>
    </row>
    <row r="76" spans="2:12" x14ac:dyDescent="0.25">
      <c r="B76" s="11" t="str">
        <f t="shared" si="4"/>
        <v>11g&gt;*&gt;&gt;GroupGroup</v>
      </c>
      <c r="C76" s="106" t="s">
        <v>342</v>
      </c>
      <c r="D76" s="106" t="s">
        <v>282</v>
      </c>
      <c r="E76" s="4" t="e">
        <f>INDEX(Opti!ResultsTable, MATCH($B76,Opti!Labels_LookupString,0),MATCH(E$26,Opti!Labels_Headers,0))</f>
        <v>#N/A</v>
      </c>
      <c r="F76" s="116" t="s">
        <v>196</v>
      </c>
      <c r="G76" s="117" t="s">
        <v>196</v>
      </c>
      <c r="H76" s="9" t="e">
        <f>INDEX(Opti!ResultsTable, MATCH($B76,Opti!Labels_LookupString,0),MATCH(H$26,Opti!Labels_Headers,0))</f>
        <v>#N/A</v>
      </c>
      <c r="I76" s="9" t="e">
        <f>INDEX(Opti!ResultsTable, MATCH($B76,Opti!Labels_LookupString,0),MATCH(I$26,Opti!Labels_Headers,0))</f>
        <v>#N/A</v>
      </c>
      <c r="J76" s="10" t="e">
        <f>INDEX(Opti!ResultsTable, MATCH($B76,Opti!Labels_LookupString,0),MATCH(J$26,Opti!Labels_Headers,0))</f>
        <v>#N/A</v>
      </c>
      <c r="K76" s="110" t="e">
        <f>INDEX(Opti!ResultsTable, MATCH($B76,Opti!Labels_LookupString,0),MATCH(K$26,Opti!Labels_Headers,0))</f>
        <v>#N/A</v>
      </c>
      <c r="L76" s="111">
        <f t="shared" si="6"/>
        <v>0.89999999999999991</v>
      </c>
    </row>
    <row r="77" spans="2:12" x14ac:dyDescent="0.25">
      <c r="B77" s="11" t="str">
        <f t="shared" si="4"/>
        <v>11a&gt;*&gt;&gt;GroupGroup</v>
      </c>
      <c r="C77" s="106" t="s">
        <v>336</v>
      </c>
      <c r="D77" s="106" t="s">
        <v>282</v>
      </c>
      <c r="E77" s="4" t="e">
        <f>INDEX(Opti!ResultsTable, MATCH($B77,Opti!Labels_LookupString,0),MATCH(E$26,Opti!Labels_Headers,0))</f>
        <v>#N/A</v>
      </c>
      <c r="F77" s="116" t="s">
        <v>196</v>
      </c>
      <c r="G77" s="117" t="s">
        <v>196</v>
      </c>
      <c r="H77" s="9" t="e">
        <f>INDEX(Opti!ResultsTable, MATCH($B77,Opti!Labels_LookupString,0),MATCH(H$26,Opti!Labels_Headers,0))</f>
        <v>#N/A</v>
      </c>
      <c r="I77" s="9" t="e">
        <f>INDEX(Opti!ResultsTable, MATCH($B77,Opti!Labels_LookupString,0),MATCH(I$26,Opti!Labels_Headers,0))</f>
        <v>#N/A</v>
      </c>
      <c r="J77" s="10" t="e">
        <f>INDEX(Opti!ResultsTable, MATCH($B77,Opti!Labels_LookupString,0),MATCH(J$26,Opti!Labels_Headers,0))</f>
        <v>#N/A</v>
      </c>
      <c r="K77" s="110" t="e">
        <f>INDEX(Opti!ResultsTable, MATCH($B77,Opti!Labels_LookupString,0),MATCH(K$26,Opti!Labels_Headers,0))</f>
        <v>#N/A</v>
      </c>
      <c r="L77" s="111">
        <f t="shared" si="6"/>
        <v>0.99999999999999989</v>
      </c>
    </row>
    <row r="78" spans="2:12" x14ac:dyDescent="0.25">
      <c r="B78" s="11" t="str">
        <f t="shared" si="4"/>
        <v>11f&gt;*&gt;&gt;GroupGroup</v>
      </c>
      <c r="C78" s="106" t="s">
        <v>341</v>
      </c>
      <c r="D78" s="106" t="s">
        <v>282</v>
      </c>
      <c r="E78" s="4" t="e">
        <f>INDEX(Opti!ResultsTable, MATCH($B78,Opti!Labels_LookupString,0),MATCH(E$26,Opti!Labels_Headers,0))</f>
        <v>#N/A</v>
      </c>
      <c r="F78" s="116" t="s">
        <v>196</v>
      </c>
      <c r="G78" s="117" t="s">
        <v>196</v>
      </c>
      <c r="H78" s="9" t="e">
        <f>INDEX(Opti!ResultsTable, MATCH($B78,Opti!Labels_LookupString,0),MATCH(H$26,Opti!Labels_Headers,0))</f>
        <v>#N/A</v>
      </c>
      <c r="I78" s="9" t="e">
        <f>INDEX(Opti!ResultsTable, MATCH($B78,Opti!Labels_LookupString,0),MATCH(I$26,Opti!Labels_Headers,0))</f>
        <v>#N/A</v>
      </c>
      <c r="J78" s="10" t="e">
        <f>INDEX(Opti!ResultsTable, MATCH($B78,Opti!Labels_LookupString,0),MATCH(J$26,Opti!Labels_Headers,0))</f>
        <v>#N/A</v>
      </c>
      <c r="K78" s="110" t="e">
        <f>INDEX(Opti!ResultsTable, MATCH($B78,Opti!Labels_LookupString,0),MATCH(K$26,Opti!Labels_Headers,0))</f>
        <v>#N/A</v>
      </c>
      <c r="L78" s="111">
        <f t="shared" si="6"/>
        <v>1.0999999999999999</v>
      </c>
    </row>
    <row r="79" spans="2:12" x14ac:dyDescent="0.25">
      <c r="B79" s="11" t="str">
        <f t="shared" si="4"/>
        <v>11e&gt;*&gt;&gt;GroupGroup</v>
      </c>
      <c r="C79" s="106" t="s">
        <v>340</v>
      </c>
      <c r="D79" s="106" t="s">
        <v>282</v>
      </c>
      <c r="E79" s="4" t="e">
        <f>INDEX(Opti!ResultsTable, MATCH($B79,Opti!Labels_LookupString,0),MATCH(E$26,Opti!Labels_Headers,0))</f>
        <v>#N/A</v>
      </c>
      <c r="F79" s="116" t="s">
        <v>196</v>
      </c>
      <c r="G79" s="117" t="s">
        <v>196</v>
      </c>
      <c r="H79" s="9" t="e">
        <f>INDEX(Opti!ResultsTable, MATCH($B79,Opti!Labels_LookupString,0),MATCH(H$26,Opti!Labels_Headers,0))</f>
        <v>#N/A</v>
      </c>
      <c r="I79" s="9" t="e">
        <f>INDEX(Opti!ResultsTable, MATCH($B79,Opti!Labels_LookupString,0),MATCH(I$26,Opti!Labels_Headers,0))</f>
        <v>#N/A</v>
      </c>
      <c r="J79" s="10" t="e">
        <f>INDEX(Opti!ResultsTable, MATCH($B79,Opti!Labels_LookupString,0),MATCH(J$26,Opti!Labels_Headers,0))</f>
        <v>#N/A</v>
      </c>
      <c r="K79" s="110" t="e">
        <f>INDEX(Opti!ResultsTable, MATCH($B79,Opti!Labels_LookupString,0),MATCH(K$26,Opti!Labels_Headers,0))</f>
        <v>#N/A</v>
      </c>
      <c r="L79" s="111">
        <f t="shared" si="6"/>
        <v>1.2</v>
      </c>
    </row>
    <row r="80" spans="2:12" x14ac:dyDescent="0.25">
      <c r="B80" s="11" t="str">
        <f t="shared" si="4"/>
        <v>11d&gt;*&gt;&gt;GroupGroup</v>
      </c>
      <c r="C80" s="106" t="s">
        <v>339</v>
      </c>
      <c r="D80" s="106" t="s">
        <v>282</v>
      </c>
      <c r="E80" s="4" t="e">
        <f>INDEX(Opti!ResultsTable, MATCH($B80,Opti!Labels_LookupString,0),MATCH(E$26,Opti!Labels_Headers,0))</f>
        <v>#N/A</v>
      </c>
      <c r="F80" s="116" t="s">
        <v>196</v>
      </c>
      <c r="G80" s="117" t="s">
        <v>196</v>
      </c>
      <c r="H80" s="9" t="e">
        <f>INDEX(Opti!ResultsTable, MATCH($B80,Opti!Labels_LookupString,0),MATCH(H$26,Opti!Labels_Headers,0))</f>
        <v>#N/A</v>
      </c>
      <c r="I80" s="9" t="e">
        <f>INDEX(Opti!ResultsTable, MATCH($B80,Opti!Labels_LookupString,0),MATCH(I$26,Opti!Labels_Headers,0))</f>
        <v>#N/A</v>
      </c>
      <c r="J80" s="10" t="e">
        <f>INDEX(Opti!ResultsTable, MATCH($B80,Opti!Labels_LookupString,0),MATCH(J$26,Opti!Labels_Headers,0))</f>
        <v>#N/A</v>
      </c>
      <c r="K80" s="110" t="e">
        <f>INDEX(Opti!ResultsTable, MATCH($B80,Opti!Labels_LookupString,0),MATCH(K$26,Opti!Labels_Headers,0))</f>
        <v>#N/A</v>
      </c>
      <c r="L80" s="111">
        <f t="shared" si="6"/>
        <v>1.3</v>
      </c>
    </row>
    <row r="81" spans="2:12" x14ac:dyDescent="0.25">
      <c r="B81" s="11" t="str">
        <f t="shared" si="4"/>
        <v>11c&gt;*&gt;&gt;GroupGroup</v>
      </c>
      <c r="C81" s="106" t="s">
        <v>338</v>
      </c>
      <c r="D81" s="106" t="s">
        <v>282</v>
      </c>
      <c r="E81" s="4" t="e">
        <f>INDEX(Opti!ResultsTable, MATCH($B81,Opti!Labels_LookupString,0),MATCH(E$26,Opti!Labels_Headers,0))</f>
        <v>#N/A</v>
      </c>
      <c r="F81" s="116" t="s">
        <v>196</v>
      </c>
      <c r="G81" s="117" t="s">
        <v>196</v>
      </c>
      <c r="H81" s="9" t="e">
        <f>INDEX(Opti!ResultsTable, MATCH($B81,Opti!Labels_LookupString,0),MATCH(H$26,Opti!Labels_Headers,0))</f>
        <v>#N/A</v>
      </c>
      <c r="I81" s="9" t="e">
        <f>INDEX(Opti!ResultsTable, MATCH($B81,Opti!Labels_LookupString,0),MATCH(I$26,Opti!Labels_Headers,0))</f>
        <v>#N/A</v>
      </c>
      <c r="J81" s="10" t="e">
        <f>INDEX(Opti!ResultsTable, MATCH($B81,Opti!Labels_LookupString,0),MATCH(J$26,Opti!Labels_Headers,0))</f>
        <v>#N/A</v>
      </c>
      <c r="K81" s="110" t="e">
        <f>INDEX(Opti!ResultsTable, MATCH($B81,Opti!Labels_LookupString,0),MATCH(K$26,Opti!Labels_Headers,0))</f>
        <v>#N/A</v>
      </c>
      <c r="L81" s="111">
        <f t="shared" si="6"/>
        <v>1.4000000000000001</v>
      </c>
    </row>
    <row r="82" spans="2:12" x14ac:dyDescent="0.25">
      <c r="B82" s="11" t="str">
        <f t="shared" si="4"/>
        <v>11b&gt;*&gt;&gt;GroupGroup</v>
      </c>
      <c r="C82" s="106" t="s">
        <v>337</v>
      </c>
      <c r="D82" s="106" t="s">
        <v>282</v>
      </c>
      <c r="E82" s="4" t="e">
        <f>INDEX(Opti!ResultsTable, MATCH($B82,Opti!Labels_LookupString,0),MATCH(E$26,Opti!Labels_Headers,0))</f>
        <v>#N/A</v>
      </c>
      <c r="F82" s="116" t="s">
        <v>196</v>
      </c>
      <c r="G82" s="117" t="s">
        <v>196</v>
      </c>
      <c r="H82" s="9" t="e">
        <f>INDEX(Opti!ResultsTable, MATCH($B82,Opti!Labels_LookupString,0),MATCH(H$26,Opti!Labels_Headers,0))</f>
        <v>#N/A</v>
      </c>
      <c r="I82" s="9" t="e">
        <f>INDEX(Opti!ResultsTable, MATCH($B82,Opti!Labels_LookupString,0),MATCH(I$26,Opti!Labels_Headers,0))</f>
        <v>#N/A</v>
      </c>
      <c r="J82" s="10" t="e">
        <f>INDEX(Opti!ResultsTable, MATCH($B82,Opti!Labels_LookupString,0),MATCH(J$26,Opti!Labels_Headers,0))</f>
        <v>#N/A</v>
      </c>
      <c r="K82" s="110" t="e">
        <f>INDEX(Opti!ResultsTable, MATCH($B82,Opti!Labels_LookupString,0),MATCH(K$26,Opti!Labels_Headers,0))</f>
        <v>#N/A</v>
      </c>
      <c r="L82" s="111">
        <f t="shared" si="6"/>
        <v>1.5000000000000002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146"/>
  <sheetViews>
    <sheetView showGridLines="0" workbookViewId="0">
      <selection activeCell="I2" sqref="I2:J2"/>
    </sheetView>
  </sheetViews>
  <sheetFormatPr defaultColWidth="9.140625" defaultRowHeight="15" x14ac:dyDescent="0.25"/>
  <cols>
    <col min="2" max="6" width="24.42578125" customWidth="1"/>
    <col min="7" max="7" width="27.85546875" customWidth="1"/>
    <col min="9" max="9" width="35.5703125" bestFit="1" customWidth="1"/>
    <col min="10" max="10" width="12.42578125" customWidth="1"/>
  </cols>
  <sheetData>
    <row r="1" spans="2:10" x14ac:dyDescent="0.25">
      <c r="B1" s="34" t="s">
        <v>278</v>
      </c>
      <c r="C1" s="34" t="s">
        <v>196</v>
      </c>
      <c r="D1" s="34" t="s">
        <v>197</v>
      </c>
      <c r="E1" s="34" t="s">
        <v>201</v>
      </c>
      <c r="F1" s="34" t="s">
        <v>211</v>
      </c>
      <c r="G1" s="35" t="s">
        <v>231</v>
      </c>
      <c r="I1" s="5" t="s">
        <v>194</v>
      </c>
      <c r="J1" s="5" t="s">
        <v>27</v>
      </c>
    </row>
    <row r="2" spans="2:10" x14ac:dyDescent="0.25">
      <c r="B2" s="46" t="s">
        <v>35</v>
      </c>
      <c r="C2" s="25" t="s">
        <v>196</v>
      </c>
      <c r="D2" s="25" t="s">
        <v>198</v>
      </c>
      <c r="E2" s="25" t="s">
        <v>202</v>
      </c>
      <c r="F2" s="25" t="s">
        <v>212</v>
      </c>
      <c r="G2" s="26" t="s">
        <v>202</v>
      </c>
      <c r="I2" s="4"/>
      <c r="J2" s="14"/>
    </row>
    <row r="3" spans="2:10" x14ac:dyDescent="0.25">
      <c r="B3" s="47" t="s">
        <v>36</v>
      </c>
      <c r="C3" s="27"/>
      <c r="D3" s="27" t="s">
        <v>199</v>
      </c>
      <c r="E3" s="27" t="s">
        <v>203</v>
      </c>
      <c r="F3" s="27" t="s">
        <v>213</v>
      </c>
      <c r="G3" s="28" t="s">
        <v>232</v>
      </c>
      <c r="I3" s="4"/>
      <c r="J3" s="14"/>
    </row>
    <row r="4" spans="2:10" x14ac:dyDescent="0.25">
      <c r="B4" s="47" t="s">
        <v>37</v>
      </c>
      <c r="C4" s="27"/>
      <c r="D4" s="27" t="s">
        <v>200</v>
      </c>
      <c r="E4" s="27" t="s">
        <v>204</v>
      </c>
      <c r="F4" s="27" t="s">
        <v>214</v>
      </c>
      <c r="G4" s="28" t="s">
        <v>233</v>
      </c>
      <c r="I4" s="4"/>
      <c r="J4" s="14"/>
    </row>
    <row r="5" spans="2:10" x14ac:dyDescent="0.25">
      <c r="B5" s="47" t="s">
        <v>38</v>
      </c>
      <c r="C5" s="27"/>
      <c r="D5" s="27"/>
      <c r="E5" s="27" t="s">
        <v>205</v>
      </c>
      <c r="F5" s="27" t="s">
        <v>215</v>
      </c>
      <c r="G5" s="28" t="s">
        <v>234</v>
      </c>
      <c r="I5" s="4"/>
      <c r="J5" s="14"/>
    </row>
    <row r="6" spans="2:10" x14ac:dyDescent="0.25">
      <c r="B6" s="47" t="s">
        <v>17</v>
      </c>
      <c r="C6" s="27"/>
      <c r="D6" s="27"/>
      <c r="E6" s="27" t="s">
        <v>206</v>
      </c>
      <c r="F6" s="27" t="s">
        <v>216</v>
      </c>
      <c r="G6" s="28" t="s">
        <v>235</v>
      </c>
      <c r="I6" s="4"/>
      <c r="J6" s="14"/>
    </row>
    <row r="7" spans="2:10" x14ac:dyDescent="0.25">
      <c r="B7" s="47" t="s">
        <v>39</v>
      </c>
      <c r="C7" s="27"/>
      <c r="D7" s="27"/>
      <c r="E7" s="27" t="s">
        <v>207</v>
      </c>
      <c r="F7" s="27" t="s">
        <v>217</v>
      </c>
      <c r="G7" s="28" t="s">
        <v>206</v>
      </c>
      <c r="I7" s="4"/>
      <c r="J7" s="14"/>
    </row>
    <row r="8" spans="2:10" x14ac:dyDescent="0.25">
      <c r="B8" s="47" t="s">
        <v>40</v>
      </c>
      <c r="C8" s="27"/>
      <c r="D8" s="27"/>
      <c r="E8" s="27" t="s">
        <v>208</v>
      </c>
      <c r="F8" s="27" t="s">
        <v>218</v>
      </c>
      <c r="G8" s="28" t="s">
        <v>236</v>
      </c>
      <c r="I8" s="4"/>
      <c r="J8" s="14"/>
    </row>
    <row r="9" spans="2:10" x14ac:dyDescent="0.25">
      <c r="B9" s="47" t="s">
        <v>41</v>
      </c>
      <c r="C9" s="27"/>
      <c r="D9" s="27"/>
      <c r="E9" s="27" t="s">
        <v>209</v>
      </c>
      <c r="F9" s="27" t="s">
        <v>219</v>
      </c>
      <c r="G9" s="28" t="s">
        <v>237</v>
      </c>
      <c r="I9" s="4"/>
      <c r="J9" s="14"/>
    </row>
    <row r="10" spans="2:10" x14ac:dyDescent="0.25">
      <c r="B10" s="47" t="s">
        <v>42</v>
      </c>
      <c r="C10" s="27"/>
      <c r="D10" s="27"/>
      <c r="E10" s="27" t="s">
        <v>85</v>
      </c>
      <c r="F10" s="27" t="s">
        <v>220</v>
      </c>
      <c r="G10" s="28" t="s">
        <v>238</v>
      </c>
      <c r="I10" s="4"/>
      <c r="J10" s="14"/>
    </row>
    <row r="11" spans="2:10" x14ac:dyDescent="0.25">
      <c r="B11" s="47" t="s">
        <v>43</v>
      </c>
      <c r="C11" s="27"/>
      <c r="D11" s="27"/>
      <c r="E11" s="27" t="s">
        <v>210</v>
      </c>
      <c r="F11" s="27" t="s">
        <v>221</v>
      </c>
      <c r="G11" s="28" t="s">
        <v>239</v>
      </c>
      <c r="I11" s="4"/>
      <c r="J11" s="14"/>
    </row>
    <row r="12" spans="2:10" x14ac:dyDescent="0.25">
      <c r="B12" s="47" t="s">
        <v>44</v>
      </c>
      <c r="C12" s="27"/>
      <c r="D12" s="27"/>
      <c r="E12" s="27"/>
      <c r="F12" s="27" t="s">
        <v>222</v>
      </c>
      <c r="G12" s="28" t="s">
        <v>55</v>
      </c>
      <c r="I12" s="4"/>
      <c r="J12" s="14"/>
    </row>
    <row r="13" spans="2:10" x14ac:dyDescent="0.25">
      <c r="B13" s="47" t="s">
        <v>45</v>
      </c>
      <c r="C13" s="27"/>
      <c r="D13" s="27"/>
      <c r="E13" s="27"/>
      <c r="F13" s="27" t="s">
        <v>223</v>
      </c>
      <c r="G13" s="28" t="s">
        <v>18</v>
      </c>
      <c r="I13" s="4"/>
      <c r="J13" s="14"/>
    </row>
    <row r="14" spans="2:10" x14ac:dyDescent="0.25">
      <c r="B14" s="47" t="s">
        <v>46</v>
      </c>
      <c r="C14" s="27"/>
      <c r="D14" s="27"/>
      <c r="E14" s="27"/>
      <c r="F14" s="27" t="s">
        <v>224</v>
      </c>
      <c r="G14" s="28" t="s">
        <v>57</v>
      </c>
      <c r="I14" s="4"/>
      <c r="J14" s="14"/>
    </row>
    <row r="15" spans="2:10" x14ac:dyDescent="0.25">
      <c r="B15" s="47" t="s">
        <v>47</v>
      </c>
      <c r="C15" s="27"/>
      <c r="D15" s="27"/>
      <c r="E15" s="27"/>
      <c r="F15" s="27" t="s">
        <v>225</v>
      </c>
      <c r="G15" s="28" t="s">
        <v>240</v>
      </c>
      <c r="I15" s="4"/>
      <c r="J15" s="14"/>
    </row>
    <row r="16" spans="2:10" x14ac:dyDescent="0.25">
      <c r="B16" s="47" t="s">
        <v>48</v>
      </c>
      <c r="C16" s="27"/>
      <c r="D16" s="27"/>
      <c r="E16" s="27"/>
      <c r="F16" s="27" t="s">
        <v>226</v>
      </c>
      <c r="G16" s="28" t="s">
        <v>241</v>
      </c>
      <c r="I16" s="4"/>
      <c r="J16" s="14"/>
    </row>
    <row r="17" spans="2:10" x14ac:dyDescent="0.25">
      <c r="B17" s="47" t="s">
        <v>49</v>
      </c>
      <c r="C17" s="27"/>
      <c r="D17" s="27"/>
      <c r="E17" s="27"/>
      <c r="F17" s="27" t="s">
        <v>227</v>
      </c>
      <c r="G17" s="28" t="s">
        <v>242</v>
      </c>
      <c r="I17" s="4"/>
      <c r="J17" s="14"/>
    </row>
    <row r="18" spans="2:10" x14ac:dyDescent="0.25">
      <c r="B18" s="47" t="s">
        <v>50</v>
      </c>
      <c r="C18" s="27"/>
      <c r="D18" s="27"/>
      <c r="E18" s="27"/>
      <c r="F18" s="27" t="s">
        <v>228</v>
      </c>
      <c r="G18" s="28" t="s">
        <v>19</v>
      </c>
      <c r="I18" s="4"/>
      <c r="J18" s="14"/>
    </row>
    <row r="19" spans="2:10" x14ac:dyDescent="0.25">
      <c r="B19" s="47" t="s">
        <v>51</v>
      </c>
      <c r="C19" s="27"/>
      <c r="D19" s="27"/>
      <c r="E19" s="27"/>
      <c r="F19" s="27" t="s">
        <v>229</v>
      </c>
      <c r="G19" s="28" t="s">
        <v>243</v>
      </c>
      <c r="I19" s="4"/>
      <c r="J19" s="14"/>
    </row>
    <row r="20" spans="2:10" x14ac:dyDescent="0.25">
      <c r="B20" s="47" t="s">
        <v>52</v>
      </c>
      <c r="C20" s="27"/>
      <c r="D20" s="27"/>
      <c r="E20" s="27"/>
      <c r="F20" s="27" t="s">
        <v>230</v>
      </c>
      <c r="G20" s="28" t="s">
        <v>244</v>
      </c>
      <c r="I20" s="4"/>
      <c r="J20" s="14"/>
    </row>
    <row r="21" spans="2:10" x14ac:dyDescent="0.25">
      <c r="B21" s="47" t="s">
        <v>53</v>
      </c>
      <c r="C21" s="27"/>
      <c r="D21" s="27"/>
      <c r="E21" s="27"/>
      <c r="F21" s="27"/>
      <c r="G21" s="28" t="s">
        <v>20</v>
      </c>
      <c r="I21" s="4"/>
      <c r="J21" s="14"/>
    </row>
    <row r="22" spans="2:10" x14ac:dyDescent="0.25">
      <c r="B22" s="47" t="s">
        <v>54</v>
      </c>
      <c r="C22" s="27"/>
      <c r="D22" s="27"/>
      <c r="E22" s="27"/>
      <c r="F22" s="27"/>
      <c r="G22" s="28" t="s">
        <v>245</v>
      </c>
      <c r="I22" s="4"/>
      <c r="J22" s="14"/>
    </row>
    <row r="23" spans="2:10" x14ac:dyDescent="0.25">
      <c r="B23" s="47" t="s">
        <v>55</v>
      </c>
      <c r="C23" s="27"/>
      <c r="D23" s="27"/>
      <c r="E23" s="27"/>
      <c r="F23" s="27"/>
      <c r="G23" s="28" t="s">
        <v>68</v>
      </c>
      <c r="I23" s="4"/>
      <c r="J23" s="14"/>
    </row>
    <row r="24" spans="2:10" x14ac:dyDescent="0.25">
      <c r="B24" s="47" t="s">
        <v>56</v>
      </c>
      <c r="C24" s="27"/>
      <c r="D24" s="27"/>
      <c r="E24" s="27"/>
      <c r="F24" s="27"/>
      <c r="G24" s="28" t="s">
        <v>69</v>
      </c>
      <c r="I24" s="4"/>
      <c r="J24" s="14"/>
    </row>
    <row r="25" spans="2:10" x14ac:dyDescent="0.25">
      <c r="B25" s="47" t="s">
        <v>18</v>
      </c>
      <c r="C25" s="27"/>
      <c r="D25" s="27"/>
      <c r="E25" s="27"/>
      <c r="F25" s="27"/>
      <c r="G25" s="28" t="s">
        <v>246</v>
      </c>
      <c r="I25" s="4"/>
      <c r="J25" s="14"/>
    </row>
    <row r="26" spans="2:10" x14ac:dyDescent="0.25">
      <c r="B26" s="47" t="s">
        <v>57</v>
      </c>
      <c r="C26" s="27"/>
      <c r="D26" s="27"/>
      <c r="E26" s="27"/>
      <c r="F26" s="27"/>
      <c r="G26" s="28" t="s">
        <v>247</v>
      </c>
    </row>
    <row r="27" spans="2:10" x14ac:dyDescent="0.25">
      <c r="B27" s="47" t="s">
        <v>58</v>
      </c>
      <c r="C27" s="27"/>
      <c r="D27" s="27"/>
      <c r="E27" s="27"/>
      <c r="F27" s="27"/>
      <c r="G27" s="28" t="s">
        <v>74</v>
      </c>
    </row>
    <row r="28" spans="2:10" x14ac:dyDescent="0.25">
      <c r="B28" s="47" t="s">
        <v>59</v>
      </c>
      <c r="C28" s="27"/>
      <c r="D28" s="27"/>
      <c r="E28" s="27"/>
      <c r="F28" s="27"/>
      <c r="G28" s="28" t="s">
        <v>248</v>
      </c>
    </row>
    <row r="29" spans="2:10" x14ac:dyDescent="0.25">
      <c r="B29" s="47" t="s">
        <v>60</v>
      </c>
      <c r="C29" s="27"/>
      <c r="D29" s="27"/>
      <c r="E29" s="27"/>
      <c r="F29" s="27"/>
      <c r="G29" s="28" t="s">
        <v>249</v>
      </c>
    </row>
    <row r="30" spans="2:10" x14ac:dyDescent="0.25">
      <c r="B30" s="47" t="s">
        <v>61</v>
      </c>
      <c r="C30" s="27"/>
      <c r="D30" s="27"/>
      <c r="E30" s="27"/>
      <c r="F30" s="27"/>
      <c r="G30" s="28" t="s">
        <v>250</v>
      </c>
    </row>
    <row r="31" spans="2:10" x14ac:dyDescent="0.25">
      <c r="B31" s="47" t="s">
        <v>62</v>
      </c>
      <c r="C31" s="27"/>
      <c r="D31" s="27"/>
      <c r="E31" s="27"/>
      <c r="F31" s="27"/>
      <c r="G31" s="28" t="s">
        <v>21</v>
      </c>
    </row>
    <row r="32" spans="2:10" x14ac:dyDescent="0.25">
      <c r="B32" s="47" t="s">
        <v>63</v>
      </c>
      <c r="C32" s="27"/>
      <c r="D32" s="27"/>
      <c r="E32" s="27"/>
      <c r="F32" s="27"/>
      <c r="G32" s="28" t="s">
        <v>80</v>
      </c>
    </row>
    <row r="33" spans="2:7" x14ac:dyDescent="0.25">
      <c r="B33" s="47" t="s">
        <v>19</v>
      </c>
      <c r="C33" s="27"/>
      <c r="D33" s="27"/>
      <c r="E33" s="27"/>
      <c r="F33" s="27"/>
      <c r="G33" s="28" t="s">
        <v>82</v>
      </c>
    </row>
    <row r="34" spans="2:7" x14ac:dyDescent="0.25">
      <c r="B34" s="47" t="s">
        <v>64</v>
      </c>
      <c r="C34" s="27"/>
      <c r="D34" s="27"/>
      <c r="E34" s="27"/>
      <c r="F34" s="27"/>
      <c r="G34" s="28" t="s">
        <v>251</v>
      </c>
    </row>
    <row r="35" spans="2:7" x14ac:dyDescent="0.25">
      <c r="B35" s="47" t="s">
        <v>65</v>
      </c>
      <c r="C35" s="27"/>
      <c r="D35" s="27"/>
      <c r="E35" s="27"/>
      <c r="F35" s="27"/>
      <c r="G35" s="28" t="s">
        <v>85</v>
      </c>
    </row>
    <row r="36" spans="2:7" x14ac:dyDescent="0.25">
      <c r="B36" s="47" t="s">
        <v>66</v>
      </c>
      <c r="C36" s="27"/>
      <c r="D36" s="27"/>
      <c r="E36" s="27"/>
      <c r="F36" s="27"/>
      <c r="G36" s="28" t="s">
        <v>252</v>
      </c>
    </row>
    <row r="37" spans="2:7" x14ac:dyDescent="0.25">
      <c r="B37" s="47" t="s">
        <v>20</v>
      </c>
      <c r="C37" s="27"/>
      <c r="D37" s="27"/>
      <c r="E37" s="27"/>
      <c r="F37" s="27"/>
      <c r="G37" s="28" t="s">
        <v>253</v>
      </c>
    </row>
    <row r="38" spans="2:7" x14ac:dyDescent="0.25">
      <c r="B38" s="47" t="s">
        <v>67</v>
      </c>
      <c r="C38" s="27"/>
      <c r="D38" s="27"/>
      <c r="E38" s="27"/>
      <c r="F38" s="27"/>
      <c r="G38" s="28" t="s">
        <v>92</v>
      </c>
    </row>
    <row r="39" spans="2:7" x14ac:dyDescent="0.25">
      <c r="B39" s="47" t="s">
        <v>68</v>
      </c>
      <c r="C39" s="27"/>
      <c r="D39" s="27"/>
      <c r="E39" s="27"/>
      <c r="F39" s="27"/>
      <c r="G39" s="28" t="s">
        <v>254</v>
      </c>
    </row>
    <row r="40" spans="2:7" x14ac:dyDescent="0.25">
      <c r="B40" s="47" t="s">
        <v>69</v>
      </c>
      <c r="C40" s="27"/>
      <c r="D40" s="27"/>
      <c r="E40" s="27"/>
      <c r="F40" s="27"/>
      <c r="G40" s="28" t="s">
        <v>99</v>
      </c>
    </row>
    <row r="41" spans="2:7" x14ac:dyDescent="0.25">
      <c r="B41" s="47" t="s">
        <v>70</v>
      </c>
      <c r="C41" s="27"/>
      <c r="D41" s="27"/>
      <c r="E41" s="27"/>
      <c r="F41" s="27"/>
      <c r="G41" s="28" t="s">
        <v>100</v>
      </c>
    </row>
    <row r="42" spans="2:7" x14ac:dyDescent="0.25">
      <c r="B42" s="47" t="s">
        <v>71</v>
      </c>
      <c r="C42" s="27"/>
      <c r="D42" s="27"/>
      <c r="E42" s="27"/>
      <c r="F42" s="27"/>
      <c r="G42" s="28" t="s">
        <v>255</v>
      </c>
    </row>
    <row r="43" spans="2:7" x14ac:dyDescent="0.25">
      <c r="B43" s="47" t="s">
        <v>72</v>
      </c>
      <c r="C43" s="27"/>
      <c r="D43" s="27"/>
      <c r="E43" s="27"/>
      <c r="F43" s="27"/>
      <c r="G43" s="28" t="s">
        <v>256</v>
      </c>
    </row>
    <row r="44" spans="2:7" x14ac:dyDescent="0.25">
      <c r="B44" s="47" t="s">
        <v>73</v>
      </c>
      <c r="C44" s="27"/>
      <c r="D44" s="27"/>
      <c r="E44" s="27"/>
      <c r="F44" s="27"/>
      <c r="G44" s="28" t="s">
        <v>257</v>
      </c>
    </row>
    <row r="45" spans="2:7" x14ac:dyDescent="0.25">
      <c r="B45" s="47" t="s">
        <v>74</v>
      </c>
      <c r="C45" s="27"/>
      <c r="D45" s="27"/>
      <c r="E45" s="27"/>
      <c r="F45" s="27"/>
      <c r="G45" s="28" t="s">
        <v>258</v>
      </c>
    </row>
    <row r="46" spans="2:7" x14ac:dyDescent="0.25">
      <c r="B46" s="47" t="s">
        <v>75</v>
      </c>
      <c r="C46" s="27"/>
      <c r="D46" s="27"/>
      <c r="E46" s="27"/>
      <c r="F46" s="27"/>
      <c r="G46" s="28" t="s">
        <v>259</v>
      </c>
    </row>
    <row r="47" spans="2:7" x14ac:dyDescent="0.25">
      <c r="B47" s="47" t="s">
        <v>76</v>
      </c>
      <c r="C47" s="27"/>
      <c r="D47" s="27"/>
      <c r="E47" s="27"/>
      <c r="F47" s="27"/>
      <c r="G47" s="28" t="s">
        <v>260</v>
      </c>
    </row>
    <row r="48" spans="2:7" x14ac:dyDescent="0.25">
      <c r="B48" s="47" t="s">
        <v>77</v>
      </c>
      <c r="C48" s="27"/>
      <c r="D48" s="27"/>
      <c r="E48" s="27"/>
      <c r="F48" s="27"/>
      <c r="G48" s="28" t="s">
        <v>112</v>
      </c>
    </row>
    <row r="49" spans="2:7" x14ac:dyDescent="0.25">
      <c r="B49" s="47" t="s">
        <v>78</v>
      </c>
      <c r="C49" s="27"/>
      <c r="D49" s="27"/>
      <c r="E49" s="27"/>
      <c r="F49" s="27"/>
      <c r="G49" s="28" t="s">
        <v>113</v>
      </c>
    </row>
    <row r="50" spans="2:7" x14ac:dyDescent="0.25">
      <c r="B50" s="47" t="s">
        <v>79</v>
      </c>
      <c r="C50" s="27"/>
      <c r="D50" s="27"/>
      <c r="E50" s="27"/>
      <c r="F50" s="27"/>
      <c r="G50" s="28" t="s">
        <v>261</v>
      </c>
    </row>
    <row r="51" spans="2:7" x14ac:dyDescent="0.25">
      <c r="B51" s="47" t="s">
        <v>21</v>
      </c>
      <c r="C51" s="27"/>
      <c r="D51" s="27"/>
      <c r="E51" s="27"/>
      <c r="F51" s="27"/>
      <c r="G51" s="28" t="s">
        <v>262</v>
      </c>
    </row>
    <row r="52" spans="2:7" x14ac:dyDescent="0.25">
      <c r="B52" s="47" t="s">
        <v>80</v>
      </c>
      <c r="C52" s="27"/>
      <c r="D52" s="27"/>
      <c r="E52" s="27"/>
      <c r="F52" s="27"/>
      <c r="G52" s="28" t="s">
        <v>263</v>
      </c>
    </row>
    <row r="53" spans="2:7" x14ac:dyDescent="0.25">
      <c r="B53" s="47" t="s">
        <v>81</v>
      </c>
      <c r="C53" s="27"/>
      <c r="D53" s="27"/>
      <c r="E53" s="27"/>
      <c r="F53" s="27"/>
      <c r="G53" s="28" t="s">
        <v>264</v>
      </c>
    </row>
    <row r="54" spans="2:7" x14ac:dyDescent="0.25">
      <c r="B54" s="47" t="s">
        <v>82</v>
      </c>
      <c r="C54" s="27"/>
      <c r="D54" s="27"/>
      <c r="E54" s="27"/>
      <c r="F54" s="27"/>
      <c r="G54" s="28" t="s">
        <v>265</v>
      </c>
    </row>
    <row r="55" spans="2:7" x14ac:dyDescent="0.25">
      <c r="B55" s="47" t="s">
        <v>22</v>
      </c>
      <c r="C55" s="27"/>
      <c r="D55" s="27"/>
      <c r="E55" s="27"/>
      <c r="F55" s="27"/>
      <c r="G55" s="28" t="s">
        <v>266</v>
      </c>
    </row>
    <row r="56" spans="2:7" x14ac:dyDescent="0.25">
      <c r="B56" s="47" t="s">
        <v>83</v>
      </c>
      <c r="C56" s="27"/>
      <c r="D56" s="27"/>
      <c r="E56" s="27"/>
      <c r="F56" s="27"/>
      <c r="G56" s="28" t="s">
        <v>267</v>
      </c>
    </row>
    <row r="57" spans="2:7" x14ac:dyDescent="0.25">
      <c r="B57" s="47" t="s">
        <v>84</v>
      </c>
      <c r="C57" s="27"/>
      <c r="D57" s="27"/>
      <c r="E57" s="27"/>
      <c r="F57" s="27"/>
      <c r="G57" s="28" t="s">
        <v>140</v>
      </c>
    </row>
    <row r="58" spans="2:7" x14ac:dyDescent="0.25">
      <c r="B58" s="47" t="s">
        <v>85</v>
      </c>
      <c r="C58" s="27"/>
      <c r="D58" s="27"/>
      <c r="E58" s="27"/>
      <c r="F58" s="27"/>
      <c r="G58" s="28" t="s">
        <v>141</v>
      </c>
    </row>
    <row r="59" spans="2:7" x14ac:dyDescent="0.25">
      <c r="B59" s="47" t="s">
        <v>86</v>
      </c>
      <c r="C59" s="27"/>
      <c r="D59" s="27"/>
      <c r="E59" s="27"/>
      <c r="F59" s="27"/>
      <c r="G59" s="28" t="s">
        <v>268</v>
      </c>
    </row>
    <row r="60" spans="2:7" x14ac:dyDescent="0.25">
      <c r="B60" s="47" t="s">
        <v>87</v>
      </c>
      <c r="C60" s="27"/>
      <c r="D60" s="27"/>
      <c r="E60" s="27"/>
      <c r="F60" s="27"/>
      <c r="G60" s="28" t="s">
        <v>269</v>
      </c>
    </row>
    <row r="61" spans="2:7" x14ac:dyDescent="0.25">
      <c r="B61" s="47" t="s">
        <v>88</v>
      </c>
      <c r="C61" s="27"/>
      <c r="D61" s="27"/>
      <c r="E61" s="27"/>
      <c r="F61" s="27"/>
      <c r="G61" s="28" t="s">
        <v>270</v>
      </c>
    </row>
    <row r="62" spans="2:7" x14ac:dyDescent="0.25">
      <c r="B62" s="47" t="s">
        <v>23</v>
      </c>
      <c r="C62" s="27"/>
      <c r="D62" s="27"/>
      <c r="E62" s="27"/>
      <c r="F62" s="27"/>
      <c r="G62" s="28" t="s">
        <v>271</v>
      </c>
    </row>
    <row r="63" spans="2:7" x14ac:dyDescent="0.25">
      <c r="B63" s="47" t="s">
        <v>89</v>
      </c>
      <c r="C63" s="27"/>
      <c r="D63" s="27"/>
      <c r="E63" s="27"/>
      <c r="F63" s="27"/>
      <c r="G63" s="28" t="s">
        <v>272</v>
      </c>
    </row>
    <row r="64" spans="2:7" x14ac:dyDescent="0.25">
      <c r="B64" s="47" t="s">
        <v>90</v>
      </c>
      <c r="C64" s="27"/>
      <c r="D64" s="27"/>
      <c r="E64" s="27"/>
      <c r="F64" s="27"/>
      <c r="G64" s="28" t="s">
        <v>273</v>
      </c>
    </row>
    <row r="65" spans="2:7" x14ac:dyDescent="0.25">
      <c r="B65" s="47" t="s">
        <v>91</v>
      </c>
      <c r="C65" s="27"/>
      <c r="D65" s="27"/>
      <c r="E65" s="27"/>
      <c r="F65" s="27"/>
      <c r="G65" s="28" t="s">
        <v>274</v>
      </c>
    </row>
    <row r="66" spans="2:7" x14ac:dyDescent="0.25">
      <c r="B66" s="47" t="s">
        <v>92</v>
      </c>
      <c r="C66" s="27"/>
      <c r="D66" s="27"/>
      <c r="E66" s="27"/>
      <c r="F66" s="27"/>
      <c r="G66" s="28" t="s">
        <v>275</v>
      </c>
    </row>
    <row r="67" spans="2:7" x14ac:dyDescent="0.25">
      <c r="B67" s="47" t="s">
        <v>93</v>
      </c>
      <c r="C67" s="27"/>
      <c r="D67" s="27"/>
      <c r="E67" s="27"/>
      <c r="F67" s="27"/>
      <c r="G67" s="28" t="s">
        <v>164</v>
      </c>
    </row>
    <row r="68" spans="2:7" x14ac:dyDescent="0.25">
      <c r="B68" s="47" t="s">
        <v>94</v>
      </c>
      <c r="C68" s="27"/>
      <c r="D68" s="27"/>
      <c r="E68" s="27"/>
      <c r="F68" s="27"/>
      <c r="G68" s="28" t="s">
        <v>276</v>
      </c>
    </row>
    <row r="69" spans="2:7" x14ac:dyDescent="0.25">
      <c r="B69" s="47" t="s">
        <v>95</v>
      </c>
      <c r="C69" s="27"/>
      <c r="D69" s="27"/>
      <c r="E69" s="27"/>
      <c r="F69" s="27"/>
      <c r="G69" s="28" t="s">
        <v>24</v>
      </c>
    </row>
    <row r="70" spans="2:7" x14ac:dyDescent="0.25">
      <c r="B70" s="47" t="s">
        <v>96</v>
      </c>
      <c r="C70" s="27"/>
      <c r="D70" s="27"/>
      <c r="E70" s="27"/>
      <c r="F70" s="27"/>
      <c r="G70" s="28" t="s">
        <v>25</v>
      </c>
    </row>
    <row r="71" spans="2:7" x14ac:dyDescent="0.25">
      <c r="B71" s="47" t="s">
        <v>97</v>
      </c>
      <c r="C71" s="27"/>
      <c r="D71" s="27"/>
      <c r="E71" s="27"/>
      <c r="F71" s="27"/>
      <c r="G71" s="28" t="s">
        <v>26</v>
      </c>
    </row>
    <row r="72" spans="2:7" x14ac:dyDescent="0.25">
      <c r="B72" s="47" t="s">
        <v>98</v>
      </c>
      <c r="C72" s="27"/>
      <c r="D72" s="27"/>
      <c r="E72" s="27"/>
      <c r="F72" s="27"/>
      <c r="G72" s="28"/>
    </row>
    <row r="73" spans="2:7" x14ac:dyDescent="0.25">
      <c r="B73" s="47" t="s">
        <v>99</v>
      </c>
      <c r="C73" s="27"/>
      <c r="D73" s="27"/>
      <c r="E73" s="27"/>
      <c r="F73" s="27"/>
      <c r="G73" s="28"/>
    </row>
    <row r="74" spans="2:7" x14ac:dyDescent="0.25">
      <c r="B74" s="47" t="s">
        <v>100</v>
      </c>
      <c r="C74" s="27"/>
      <c r="D74" s="27"/>
      <c r="E74" s="27"/>
      <c r="F74" s="27"/>
      <c r="G74" s="28"/>
    </row>
    <row r="75" spans="2:7" x14ac:dyDescent="0.25">
      <c r="B75" s="47" t="s">
        <v>101</v>
      </c>
      <c r="C75" s="27"/>
      <c r="D75" s="27"/>
      <c r="E75" s="27"/>
      <c r="F75" s="27"/>
      <c r="G75" s="28"/>
    </row>
    <row r="76" spans="2:7" x14ac:dyDescent="0.25">
      <c r="B76" s="47" t="s">
        <v>102</v>
      </c>
      <c r="C76" s="27"/>
      <c r="D76" s="27"/>
      <c r="E76" s="27"/>
      <c r="F76" s="27"/>
      <c r="G76" s="28"/>
    </row>
    <row r="77" spans="2:7" x14ac:dyDescent="0.25">
      <c r="B77" s="47" t="s">
        <v>103</v>
      </c>
      <c r="C77" s="27"/>
      <c r="D77" s="27"/>
      <c r="E77" s="27"/>
      <c r="F77" s="27"/>
      <c r="G77" s="28"/>
    </row>
    <row r="78" spans="2:7" x14ac:dyDescent="0.25">
      <c r="B78" s="47" t="s">
        <v>104</v>
      </c>
      <c r="C78" s="27"/>
      <c r="D78" s="27"/>
      <c r="E78" s="27"/>
      <c r="F78" s="27"/>
      <c r="G78" s="28"/>
    </row>
    <row r="79" spans="2:7" x14ac:dyDescent="0.25">
      <c r="B79" s="47" t="s">
        <v>105</v>
      </c>
      <c r="C79" s="27"/>
      <c r="D79" s="27"/>
      <c r="E79" s="27"/>
      <c r="F79" s="27"/>
      <c r="G79" s="28"/>
    </row>
    <row r="80" spans="2:7" x14ac:dyDescent="0.25">
      <c r="B80" s="47" t="s">
        <v>106</v>
      </c>
      <c r="C80" s="27"/>
      <c r="D80" s="27"/>
      <c r="E80" s="27"/>
      <c r="F80" s="27"/>
      <c r="G80" s="28"/>
    </row>
    <row r="81" spans="2:7" x14ac:dyDescent="0.25">
      <c r="B81" s="47" t="s">
        <v>107</v>
      </c>
      <c r="C81" s="27"/>
      <c r="D81" s="27"/>
      <c r="E81" s="27"/>
      <c r="F81" s="27"/>
      <c r="G81" s="28"/>
    </row>
    <row r="82" spans="2:7" x14ac:dyDescent="0.25">
      <c r="B82" s="47" t="s">
        <v>108</v>
      </c>
      <c r="C82" s="27"/>
      <c r="D82" s="27"/>
      <c r="E82" s="27"/>
      <c r="F82" s="27"/>
      <c r="G82" s="28"/>
    </row>
    <row r="83" spans="2:7" x14ac:dyDescent="0.25">
      <c r="B83" s="47" t="s">
        <v>109</v>
      </c>
      <c r="C83" s="27"/>
      <c r="D83" s="27"/>
      <c r="E83" s="27"/>
      <c r="F83" s="27"/>
      <c r="G83" s="28"/>
    </row>
    <row r="84" spans="2:7" x14ac:dyDescent="0.25">
      <c r="B84" s="47" t="s">
        <v>110</v>
      </c>
      <c r="C84" s="27"/>
      <c r="D84" s="27"/>
      <c r="E84" s="27"/>
      <c r="F84" s="27"/>
      <c r="G84" s="28"/>
    </row>
    <row r="85" spans="2:7" x14ac:dyDescent="0.25">
      <c r="B85" s="47" t="s">
        <v>111</v>
      </c>
      <c r="C85" s="27"/>
      <c r="D85" s="27"/>
      <c r="E85" s="27"/>
      <c r="F85" s="27"/>
      <c r="G85" s="28"/>
    </row>
    <row r="86" spans="2:7" x14ac:dyDescent="0.25">
      <c r="B86" s="47" t="s">
        <v>112</v>
      </c>
      <c r="C86" s="27"/>
      <c r="D86" s="27"/>
      <c r="E86" s="27"/>
      <c r="F86" s="27"/>
      <c r="G86" s="28"/>
    </row>
    <row r="87" spans="2:7" x14ac:dyDescent="0.25">
      <c r="B87" s="47" t="s">
        <v>113</v>
      </c>
      <c r="C87" s="27"/>
      <c r="D87" s="27"/>
      <c r="E87" s="27"/>
      <c r="F87" s="27"/>
      <c r="G87" s="28"/>
    </row>
    <row r="88" spans="2:7" x14ac:dyDescent="0.25">
      <c r="B88" s="47" t="s">
        <v>114</v>
      </c>
      <c r="C88" s="27"/>
      <c r="D88" s="27"/>
      <c r="E88" s="27"/>
      <c r="F88" s="27"/>
      <c r="G88" s="28"/>
    </row>
    <row r="89" spans="2:7" x14ac:dyDescent="0.25">
      <c r="B89" s="47" t="s">
        <v>115</v>
      </c>
      <c r="C89" s="27"/>
      <c r="D89" s="27"/>
      <c r="E89" s="27"/>
      <c r="F89" s="27"/>
      <c r="G89" s="28"/>
    </row>
    <row r="90" spans="2:7" x14ac:dyDescent="0.25">
      <c r="B90" s="47" t="s">
        <v>116</v>
      </c>
      <c r="C90" s="27"/>
      <c r="D90" s="27"/>
      <c r="E90" s="27"/>
      <c r="F90" s="27"/>
      <c r="G90" s="28"/>
    </row>
    <row r="91" spans="2:7" x14ac:dyDescent="0.25">
      <c r="B91" s="47" t="s">
        <v>117</v>
      </c>
      <c r="C91" s="27"/>
      <c r="D91" s="27"/>
      <c r="E91" s="27"/>
      <c r="F91" s="27"/>
      <c r="G91" s="28"/>
    </row>
    <row r="92" spans="2:7" x14ac:dyDescent="0.25">
      <c r="B92" s="47" t="s">
        <v>118</v>
      </c>
      <c r="C92" s="27"/>
      <c r="D92" s="27"/>
      <c r="E92" s="27"/>
      <c r="F92" s="27"/>
      <c r="G92" s="28"/>
    </row>
    <row r="93" spans="2:7" x14ac:dyDescent="0.25">
      <c r="B93" s="47" t="s">
        <v>119</v>
      </c>
      <c r="C93" s="27"/>
      <c r="D93" s="27"/>
      <c r="E93" s="27"/>
      <c r="F93" s="27"/>
      <c r="G93" s="28"/>
    </row>
    <row r="94" spans="2:7" x14ac:dyDescent="0.25">
      <c r="B94" s="47" t="s">
        <v>120</v>
      </c>
      <c r="C94" s="27"/>
      <c r="D94" s="27"/>
      <c r="E94" s="27"/>
      <c r="F94" s="27"/>
      <c r="G94" s="28"/>
    </row>
    <row r="95" spans="2:7" x14ac:dyDescent="0.25">
      <c r="B95" s="47" t="s">
        <v>121</v>
      </c>
      <c r="C95" s="27"/>
      <c r="D95" s="27"/>
      <c r="E95" s="27"/>
      <c r="F95" s="27"/>
      <c r="G95" s="28"/>
    </row>
    <row r="96" spans="2:7" x14ac:dyDescent="0.25">
      <c r="B96" s="47" t="s">
        <v>122</v>
      </c>
      <c r="C96" s="27"/>
      <c r="D96" s="27"/>
      <c r="E96" s="27"/>
      <c r="F96" s="27"/>
      <c r="G96" s="28"/>
    </row>
    <row r="97" spans="2:7" x14ac:dyDescent="0.25">
      <c r="B97" s="47" t="s">
        <v>123</v>
      </c>
      <c r="C97" s="27"/>
      <c r="D97" s="27"/>
      <c r="E97" s="27"/>
      <c r="F97" s="27"/>
      <c r="G97" s="28"/>
    </row>
    <row r="98" spans="2:7" x14ac:dyDescent="0.25">
      <c r="B98" s="47" t="s">
        <v>124</v>
      </c>
      <c r="C98" s="27"/>
      <c r="D98" s="27"/>
      <c r="E98" s="27"/>
      <c r="F98" s="27"/>
      <c r="G98" s="28"/>
    </row>
    <row r="99" spans="2:7" x14ac:dyDescent="0.25">
      <c r="B99" s="47" t="s">
        <v>125</v>
      </c>
      <c r="C99" s="27"/>
      <c r="D99" s="27"/>
      <c r="E99" s="27"/>
      <c r="F99" s="27"/>
      <c r="G99" s="28"/>
    </row>
    <row r="100" spans="2:7" x14ac:dyDescent="0.25">
      <c r="B100" s="47" t="s">
        <v>126</v>
      </c>
      <c r="C100" s="27"/>
      <c r="D100" s="27"/>
      <c r="E100" s="27"/>
      <c r="F100" s="27"/>
      <c r="G100" s="28"/>
    </row>
    <row r="101" spans="2:7" x14ac:dyDescent="0.25">
      <c r="B101" s="47" t="s">
        <v>127</v>
      </c>
      <c r="C101" s="27"/>
      <c r="D101" s="27"/>
      <c r="E101" s="27"/>
      <c r="F101" s="27"/>
      <c r="G101" s="28"/>
    </row>
    <row r="102" spans="2:7" x14ac:dyDescent="0.25">
      <c r="B102" s="47" t="s">
        <v>128</v>
      </c>
      <c r="C102" s="27"/>
      <c r="D102" s="27"/>
      <c r="E102" s="27"/>
      <c r="F102" s="27"/>
      <c r="G102" s="28"/>
    </row>
    <row r="103" spans="2:7" x14ac:dyDescent="0.25">
      <c r="B103" s="47" t="s">
        <v>129</v>
      </c>
      <c r="C103" s="27"/>
      <c r="D103" s="27"/>
      <c r="E103" s="27"/>
      <c r="F103" s="27"/>
      <c r="G103" s="28"/>
    </row>
    <row r="104" spans="2:7" x14ac:dyDescent="0.25">
      <c r="B104" s="47" t="s">
        <v>130</v>
      </c>
      <c r="C104" s="27"/>
      <c r="D104" s="27"/>
      <c r="E104" s="27"/>
      <c r="F104" s="27"/>
      <c r="G104" s="28"/>
    </row>
    <row r="105" spans="2:7" x14ac:dyDescent="0.25">
      <c r="B105" s="47" t="s">
        <v>131</v>
      </c>
      <c r="C105" s="27"/>
      <c r="D105" s="27"/>
      <c r="E105" s="27"/>
      <c r="F105" s="27"/>
      <c r="G105" s="28"/>
    </row>
    <row r="106" spans="2:7" x14ac:dyDescent="0.25">
      <c r="B106" s="47" t="s">
        <v>132</v>
      </c>
      <c r="C106" s="27"/>
      <c r="D106" s="27"/>
      <c r="E106" s="27"/>
      <c r="F106" s="27"/>
      <c r="G106" s="28"/>
    </row>
    <row r="107" spans="2:7" x14ac:dyDescent="0.25">
      <c r="B107" s="47" t="s">
        <v>133</v>
      </c>
      <c r="C107" s="27"/>
      <c r="D107" s="27"/>
      <c r="E107" s="27"/>
      <c r="F107" s="27"/>
      <c r="G107" s="28"/>
    </row>
    <row r="108" spans="2:7" x14ac:dyDescent="0.25">
      <c r="B108" s="47" t="s">
        <v>134</v>
      </c>
      <c r="C108" s="27"/>
      <c r="D108" s="27"/>
      <c r="E108" s="27"/>
      <c r="F108" s="27"/>
      <c r="G108" s="28"/>
    </row>
    <row r="109" spans="2:7" x14ac:dyDescent="0.25">
      <c r="B109" s="47" t="s">
        <v>135</v>
      </c>
      <c r="C109" s="27"/>
      <c r="D109" s="27"/>
      <c r="E109" s="27"/>
      <c r="F109" s="27"/>
      <c r="G109" s="28"/>
    </row>
    <row r="110" spans="2:7" x14ac:dyDescent="0.25">
      <c r="B110" s="47" t="s">
        <v>136</v>
      </c>
      <c r="C110" s="27"/>
      <c r="D110" s="27"/>
      <c r="E110" s="27"/>
      <c r="F110" s="27"/>
      <c r="G110" s="28"/>
    </row>
    <row r="111" spans="2:7" x14ac:dyDescent="0.25">
      <c r="B111" s="47" t="s">
        <v>137</v>
      </c>
      <c r="C111" s="27"/>
      <c r="D111" s="27"/>
      <c r="E111" s="27"/>
      <c r="F111" s="27"/>
      <c r="G111" s="28"/>
    </row>
    <row r="112" spans="2:7" x14ac:dyDescent="0.25">
      <c r="B112" s="47" t="s">
        <v>138</v>
      </c>
      <c r="C112" s="27"/>
      <c r="D112" s="27"/>
      <c r="E112" s="27"/>
      <c r="F112" s="27"/>
      <c r="G112" s="28"/>
    </row>
    <row r="113" spans="2:7" x14ac:dyDescent="0.25">
      <c r="B113" s="47" t="s">
        <v>139</v>
      </c>
      <c r="C113" s="27"/>
      <c r="D113" s="27"/>
      <c r="E113" s="27"/>
      <c r="F113" s="27"/>
      <c r="G113" s="28"/>
    </row>
    <row r="114" spans="2:7" x14ac:dyDescent="0.25">
      <c r="B114" s="47" t="s">
        <v>140</v>
      </c>
      <c r="C114" s="27"/>
      <c r="D114" s="27"/>
      <c r="E114" s="27"/>
      <c r="F114" s="27"/>
      <c r="G114" s="28"/>
    </row>
    <row r="115" spans="2:7" x14ac:dyDescent="0.25">
      <c r="B115" s="47" t="s">
        <v>141</v>
      </c>
      <c r="C115" s="27"/>
      <c r="D115" s="27"/>
      <c r="E115" s="27"/>
      <c r="F115" s="27"/>
      <c r="G115" s="28"/>
    </row>
    <row r="116" spans="2:7" x14ac:dyDescent="0.25">
      <c r="B116" s="47" t="s">
        <v>142</v>
      </c>
      <c r="C116" s="27"/>
      <c r="D116" s="27"/>
      <c r="E116" s="27"/>
      <c r="F116" s="27"/>
      <c r="G116" s="28"/>
    </row>
    <row r="117" spans="2:7" x14ac:dyDescent="0.25">
      <c r="B117" s="47" t="s">
        <v>143</v>
      </c>
      <c r="C117" s="27"/>
      <c r="D117" s="27"/>
      <c r="E117" s="27"/>
      <c r="F117" s="27"/>
      <c r="G117" s="28"/>
    </row>
    <row r="118" spans="2:7" x14ac:dyDescent="0.25">
      <c r="B118" s="47" t="s">
        <v>144</v>
      </c>
      <c r="C118" s="27"/>
      <c r="D118" s="27"/>
      <c r="E118" s="27"/>
      <c r="F118" s="27"/>
      <c r="G118" s="28"/>
    </row>
    <row r="119" spans="2:7" x14ac:dyDescent="0.25">
      <c r="B119" s="47" t="s">
        <v>145</v>
      </c>
      <c r="C119" s="27"/>
      <c r="D119" s="27"/>
      <c r="E119" s="27"/>
      <c r="F119" s="27"/>
      <c r="G119" s="28"/>
    </row>
    <row r="120" spans="2:7" x14ac:dyDescent="0.25">
      <c r="B120" s="47" t="s">
        <v>146</v>
      </c>
      <c r="C120" s="27"/>
      <c r="D120" s="27"/>
      <c r="E120" s="27"/>
      <c r="F120" s="27"/>
      <c r="G120" s="28"/>
    </row>
    <row r="121" spans="2:7" x14ac:dyDescent="0.25">
      <c r="B121" s="47" t="s">
        <v>147</v>
      </c>
      <c r="C121" s="27"/>
      <c r="D121" s="27"/>
      <c r="E121" s="27"/>
      <c r="F121" s="27"/>
      <c r="G121" s="28"/>
    </row>
    <row r="122" spans="2:7" x14ac:dyDescent="0.25">
      <c r="B122" s="47" t="s">
        <v>148</v>
      </c>
      <c r="C122" s="27"/>
      <c r="D122" s="27"/>
      <c r="E122" s="27"/>
      <c r="F122" s="27"/>
      <c r="G122" s="28"/>
    </row>
    <row r="123" spans="2:7" x14ac:dyDescent="0.25">
      <c r="B123" s="47" t="s">
        <v>149</v>
      </c>
      <c r="C123" s="27"/>
      <c r="D123" s="27"/>
      <c r="E123" s="27"/>
      <c r="F123" s="27"/>
      <c r="G123" s="28"/>
    </row>
    <row r="124" spans="2:7" x14ac:dyDescent="0.25">
      <c r="B124" s="47" t="s">
        <v>150</v>
      </c>
      <c r="C124" s="27"/>
      <c r="D124" s="27"/>
      <c r="E124" s="27"/>
      <c r="F124" s="27"/>
      <c r="G124" s="28"/>
    </row>
    <row r="125" spans="2:7" x14ac:dyDescent="0.25">
      <c r="B125" s="47" t="s">
        <v>151</v>
      </c>
      <c r="C125" s="27"/>
      <c r="D125" s="27"/>
      <c r="E125" s="27"/>
      <c r="F125" s="27"/>
      <c r="G125" s="28"/>
    </row>
    <row r="126" spans="2:7" x14ac:dyDescent="0.25">
      <c r="B126" s="47" t="s">
        <v>152</v>
      </c>
      <c r="C126" s="27"/>
      <c r="D126" s="27"/>
      <c r="E126" s="27"/>
      <c r="F126" s="27"/>
      <c r="G126" s="28"/>
    </row>
    <row r="127" spans="2:7" x14ac:dyDescent="0.25">
      <c r="B127" s="47" t="s">
        <v>153</v>
      </c>
      <c r="C127" s="27"/>
      <c r="D127" s="27"/>
      <c r="E127" s="27"/>
      <c r="F127" s="27"/>
      <c r="G127" s="28"/>
    </row>
    <row r="128" spans="2:7" x14ac:dyDescent="0.25">
      <c r="B128" s="47" t="s">
        <v>154</v>
      </c>
      <c r="C128" s="27"/>
      <c r="D128" s="27"/>
      <c r="E128" s="27"/>
      <c r="F128" s="27"/>
      <c r="G128" s="28"/>
    </row>
    <row r="129" spans="2:7" x14ac:dyDescent="0.25">
      <c r="B129" s="47" t="s">
        <v>155</v>
      </c>
      <c r="C129" s="27"/>
      <c r="D129" s="27"/>
      <c r="E129" s="27"/>
      <c r="F129" s="27"/>
      <c r="G129" s="28"/>
    </row>
    <row r="130" spans="2:7" x14ac:dyDescent="0.25">
      <c r="B130" s="47" t="s">
        <v>156</v>
      </c>
      <c r="C130" s="27"/>
      <c r="D130" s="27"/>
      <c r="E130" s="27"/>
      <c r="F130" s="27"/>
      <c r="G130" s="28"/>
    </row>
    <row r="131" spans="2:7" x14ac:dyDescent="0.25">
      <c r="B131" s="47" t="s">
        <v>157</v>
      </c>
      <c r="C131" s="27"/>
      <c r="D131" s="27"/>
      <c r="E131" s="27"/>
      <c r="F131" s="27"/>
      <c r="G131" s="28"/>
    </row>
    <row r="132" spans="2:7" x14ac:dyDescent="0.25">
      <c r="B132" s="47" t="s">
        <v>158</v>
      </c>
      <c r="C132" s="27"/>
      <c r="D132" s="27"/>
      <c r="E132" s="27"/>
      <c r="F132" s="27"/>
      <c r="G132" s="28"/>
    </row>
    <row r="133" spans="2:7" x14ac:dyDescent="0.25">
      <c r="B133" s="47" t="s">
        <v>159</v>
      </c>
      <c r="C133" s="27"/>
      <c r="D133" s="27"/>
      <c r="E133" s="27"/>
      <c r="F133" s="27"/>
      <c r="G133" s="28"/>
    </row>
    <row r="134" spans="2:7" x14ac:dyDescent="0.25">
      <c r="B134" s="47" t="s">
        <v>160</v>
      </c>
      <c r="C134" s="27"/>
      <c r="D134" s="27"/>
      <c r="E134" s="27"/>
      <c r="F134" s="27"/>
      <c r="G134" s="28"/>
    </row>
    <row r="135" spans="2:7" x14ac:dyDescent="0.25">
      <c r="B135" s="47" t="s">
        <v>161</v>
      </c>
      <c r="C135" s="27"/>
      <c r="D135" s="27"/>
      <c r="E135" s="27"/>
      <c r="F135" s="27"/>
      <c r="G135" s="28"/>
    </row>
    <row r="136" spans="2:7" x14ac:dyDescent="0.25">
      <c r="B136" s="47" t="s">
        <v>162</v>
      </c>
      <c r="C136" s="27"/>
      <c r="D136" s="27"/>
      <c r="E136" s="27"/>
      <c r="F136" s="27"/>
      <c r="G136" s="28"/>
    </row>
    <row r="137" spans="2:7" x14ac:dyDescent="0.25">
      <c r="B137" s="47" t="s">
        <v>163</v>
      </c>
      <c r="C137" s="27"/>
      <c r="D137" s="27"/>
      <c r="E137" s="27"/>
      <c r="F137" s="27"/>
      <c r="G137" s="28"/>
    </row>
    <row r="138" spans="2:7" x14ac:dyDescent="0.25">
      <c r="B138" s="47" t="s">
        <v>164</v>
      </c>
      <c r="C138" s="27"/>
      <c r="D138" s="27"/>
      <c r="E138" s="27"/>
      <c r="F138" s="27"/>
      <c r="G138" s="28"/>
    </row>
    <row r="139" spans="2:7" x14ac:dyDescent="0.25">
      <c r="B139" s="47" t="s">
        <v>165</v>
      </c>
      <c r="C139" s="27"/>
      <c r="D139" s="27"/>
      <c r="E139" s="27"/>
      <c r="F139" s="27"/>
      <c r="G139" s="28"/>
    </row>
    <row r="140" spans="2:7" x14ac:dyDescent="0.25">
      <c r="B140" s="47" t="s">
        <v>166</v>
      </c>
      <c r="C140" s="27"/>
      <c r="D140" s="27"/>
      <c r="E140" s="27"/>
      <c r="F140" s="27"/>
      <c r="G140" s="28"/>
    </row>
    <row r="141" spans="2:7" x14ac:dyDescent="0.25">
      <c r="B141" s="47" t="s">
        <v>167</v>
      </c>
      <c r="C141" s="27"/>
      <c r="D141" s="27"/>
      <c r="E141" s="27"/>
      <c r="F141" s="27"/>
      <c r="G141" s="28"/>
    </row>
    <row r="142" spans="2:7" x14ac:dyDescent="0.25">
      <c r="B142" s="47" t="s">
        <v>168</v>
      </c>
      <c r="C142" s="27"/>
      <c r="D142" s="27"/>
      <c r="E142" s="27"/>
      <c r="F142" s="27"/>
      <c r="G142" s="28"/>
    </row>
    <row r="143" spans="2:7" x14ac:dyDescent="0.25">
      <c r="B143" s="47" t="s">
        <v>169</v>
      </c>
      <c r="C143" s="27"/>
      <c r="D143" s="27"/>
      <c r="E143" s="27"/>
      <c r="F143" s="27"/>
      <c r="G143" s="28"/>
    </row>
    <row r="144" spans="2:7" x14ac:dyDescent="0.25">
      <c r="B144" s="47" t="s">
        <v>24</v>
      </c>
      <c r="C144" s="27"/>
      <c r="D144" s="27"/>
      <c r="E144" s="27"/>
      <c r="F144" s="27"/>
      <c r="G144" s="28"/>
    </row>
    <row r="145" spans="2:7" x14ac:dyDescent="0.25">
      <c r="B145" s="47" t="s">
        <v>25</v>
      </c>
      <c r="C145" s="27"/>
      <c r="D145" s="27"/>
      <c r="E145" s="27"/>
      <c r="F145" s="27"/>
      <c r="G145" s="28"/>
    </row>
    <row r="146" spans="2:7" x14ac:dyDescent="0.25">
      <c r="B146" s="48" t="s">
        <v>26</v>
      </c>
      <c r="C146" s="29"/>
      <c r="D146" s="29"/>
      <c r="E146" s="29"/>
      <c r="F146" s="29"/>
      <c r="G146" s="4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9"/>
  <sheetViews>
    <sheetView showGridLines="0" zoomScale="70" zoomScaleNormal="70" workbookViewId="0">
      <selection activeCell="B1" sqref="B1"/>
    </sheetView>
  </sheetViews>
  <sheetFormatPr defaultColWidth="9.140625" defaultRowHeight="15" x14ac:dyDescent="0.25"/>
  <cols>
    <col min="1" max="1" width="4.28515625" customWidth="1"/>
    <col min="2" max="2" width="7.5703125" bestFit="1" customWidth="1"/>
    <col min="4" max="4" width="10.7109375" bestFit="1" customWidth="1"/>
    <col min="5" max="5" width="9.140625" style="1" bestFit="1" customWidth="1"/>
    <col min="6" max="6" width="36.140625" bestFit="1" customWidth="1"/>
    <col min="7" max="7" width="15.28515625" customWidth="1"/>
    <col min="8" max="8" width="15.5703125" customWidth="1"/>
    <col min="9" max="9" width="13.7109375" style="115" customWidth="1"/>
    <col min="10" max="10" width="13.140625" customWidth="1"/>
    <col min="11" max="11" width="12.5703125" style="113" bestFit="1" customWidth="1"/>
    <col min="12" max="12" width="12.5703125" style="113" customWidth="1"/>
  </cols>
  <sheetData>
    <row r="1" spans="2:12" ht="30" x14ac:dyDescent="0.25">
      <c r="B1" s="5" t="s">
        <v>195</v>
      </c>
      <c r="C1" s="5" t="s">
        <v>194</v>
      </c>
      <c r="D1" s="5" t="s">
        <v>27</v>
      </c>
      <c r="E1" s="2" t="s">
        <v>33</v>
      </c>
      <c r="F1" s="2" t="s">
        <v>34</v>
      </c>
      <c r="G1" s="5" t="s">
        <v>3</v>
      </c>
      <c r="H1" s="5" t="s">
        <v>189</v>
      </c>
      <c r="I1" s="114" t="s">
        <v>190</v>
      </c>
      <c r="J1" s="2" t="s">
        <v>193</v>
      </c>
      <c r="K1" s="112" t="s">
        <v>191</v>
      </c>
      <c r="L1" s="112" t="s">
        <v>192</v>
      </c>
    </row>
    <row r="2" spans="2:12" ht="13.9" customHeight="1" x14ac:dyDescent="0.25">
      <c r="B2" s="120"/>
      <c r="C2" s="106"/>
      <c r="D2" s="107"/>
      <c r="E2" s="106"/>
      <c r="F2" s="108"/>
      <c r="G2" s="103"/>
      <c r="H2" s="3"/>
      <c r="I2" s="6"/>
      <c r="J2" s="7"/>
      <c r="K2" s="105"/>
      <c r="L2" s="105"/>
    </row>
    <row r="3" spans="2:12" x14ac:dyDescent="0.25">
      <c r="B3" s="120"/>
      <c r="C3" s="106"/>
      <c r="D3" s="107"/>
      <c r="E3" s="106"/>
      <c r="F3" s="108"/>
      <c r="G3" s="103"/>
      <c r="H3" s="3"/>
      <c r="I3" s="6"/>
      <c r="J3" s="7"/>
      <c r="K3" s="105"/>
      <c r="L3" s="105"/>
    </row>
    <row r="4" spans="2:12" x14ac:dyDescent="0.25">
      <c r="B4" s="120"/>
      <c r="C4" s="106"/>
      <c r="D4" s="107"/>
      <c r="E4" s="106"/>
      <c r="F4" s="108"/>
      <c r="G4" s="103"/>
      <c r="H4" s="3"/>
      <c r="I4" s="6"/>
      <c r="J4" s="7"/>
      <c r="K4" s="105"/>
      <c r="L4" s="105"/>
    </row>
    <row r="5" spans="2:12" x14ac:dyDescent="0.25">
      <c r="B5" s="120"/>
      <c r="C5" s="106"/>
      <c r="D5" s="107"/>
      <c r="E5" s="106"/>
      <c r="F5" s="108"/>
      <c r="G5" s="103"/>
      <c r="H5" s="3"/>
      <c r="I5" s="6"/>
      <c r="J5" s="7"/>
      <c r="K5" s="105"/>
      <c r="L5" s="105"/>
    </row>
    <row r="6" spans="2:12" x14ac:dyDescent="0.25">
      <c r="B6" s="120"/>
      <c r="C6" s="106"/>
      <c r="D6" s="107"/>
      <c r="E6" s="106"/>
      <c r="F6" s="108"/>
      <c r="G6" s="103"/>
      <c r="H6" s="3"/>
      <c r="I6" s="6"/>
      <c r="J6" s="7"/>
      <c r="K6" s="105"/>
      <c r="L6" s="105"/>
    </row>
    <row r="7" spans="2:12" x14ac:dyDescent="0.25">
      <c r="B7" s="120"/>
      <c r="C7" s="106"/>
      <c r="D7" s="107"/>
      <c r="E7" s="106"/>
      <c r="F7" s="108"/>
      <c r="G7" s="103"/>
      <c r="H7" s="3"/>
      <c r="I7" s="6"/>
      <c r="J7" s="7"/>
      <c r="K7" s="105"/>
      <c r="L7" s="105"/>
    </row>
    <row r="8" spans="2:12" x14ac:dyDescent="0.25">
      <c r="B8" s="120"/>
      <c r="C8" s="106"/>
      <c r="D8" s="107"/>
      <c r="E8" s="106"/>
      <c r="F8" s="108"/>
      <c r="G8" s="103"/>
      <c r="H8" s="3"/>
      <c r="I8" s="6"/>
      <c r="J8" s="7"/>
      <c r="K8" s="105"/>
      <c r="L8" s="105"/>
    </row>
    <row r="9" spans="2:12" x14ac:dyDescent="0.25">
      <c r="B9" s="120"/>
      <c r="C9" s="106"/>
      <c r="D9" s="107"/>
      <c r="E9" s="106"/>
      <c r="F9" s="108"/>
      <c r="G9" s="103"/>
      <c r="H9" s="3"/>
      <c r="I9" s="6"/>
      <c r="J9" s="7"/>
      <c r="K9" s="105"/>
      <c r="L9" s="105"/>
    </row>
    <row r="10" spans="2:12" x14ac:dyDescent="0.25">
      <c r="B10" s="120"/>
      <c r="C10" s="106"/>
      <c r="D10" s="107"/>
      <c r="E10" s="106"/>
      <c r="F10" s="108"/>
      <c r="G10" s="103"/>
      <c r="H10" s="3"/>
      <c r="I10" s="6"/>
      <c r="J10" s="7"/>
      <c r="K10" s="105"/>
      <c r="L10" s="105"/>
    </row>
    <row r="11" spans="2:12" x14ac:dyDescent="0.25">
      <c r="B11" s="120"/>
      <c r="C11" s="106"/>
      <c r="D11" s="107"/>
      <c r="E11" s="106"/>
      <c r="F11" s="108"/>
      <c r="G11" s="103"/>
      <c r="H11" s="3"/>
      <c r="I11" s="6"/>
      <c r="J11" s="7"/>
      <c r="K11" s="105"/>
      <c r="L11" s="105"/>
    </row>
    <row r="12" spans="2:12" x14ac:dyDescent="0.25">
      <c r="B12" s="120"/>
      <c r="C12" s="106"/>
      <c r="D12" s="107"/>
      <c r="E12" s="106"/>
      <c r="F12" s="108"/>
      <c r="G12" s="103"/>
      <c r="H12" s="3"/>
      <c r="I12" s="6"/>
      <c r="J12" s="7"/>
      <c r="K12" s="105"/>
      <c r="L12" s="105"/>
    </row>
    <row r="13" spans="2:12" x14ac:dyDescent="0.25">
      <c r="B13" s="120"/>
      <c r="C13" s="106"/>
      <c r="D13" s="107"/>
      <c r="E13" s="106"/>
      <c r="F13" s="108"/>
      <c r="G13" s="103"/>
      <c r="H13" s="3"/>
      <c r="I13" s="6"/>
      <c r="J13" s="7"/>
      <c r="K13" s="105"/>
      <c r="L13" s="105"/>
    </row>
    <row r="14" spans="2:12" x14ac:dyDescent="0.25">
      <c r="B14" s="120"/>
      <c r="C14" s="106"/>
      <c r="D14" s="107"/>
      <c r="E14" s="106"/>
      <c r="F14" s="108"/>
      <c r="G14" s="103"/>
      <c r="H14" s="3"/>
      <c r="I14" s="6"/>
      <c r="J14" s="7"/>
      <c r="K14" s="105"/>
      <c r="L14" s="105"/>
    </row>
    <row r="15" spans="2:12" x14ac:dyDescent="0.25">
      <c r="B15" s="120"/>
      <c r="C15" s="106"/>
      <c r="D15" s="107"/>
      <c r="E15" s="106"/>
      <c r="F15" s="108"/>
      <c r="G15" s="103"/>
      <c r="H15" s="3"/>
      <c r="I15" s="6"/>
      <c r="J15" s="7"/>
      <c r="K15" s="105"/>
      <c r="L15" s="105"/>
    </row>
    <row r="16" spans="2:12" x14ac:dyDescent="0.25">
      <c r="B16" s="120"/>
      <c r="C16" s="106"/>
      <c r="D16" s="107"/>
      <c r="E16" s="106"/>
      <c r="F16" s="108"/>
      <c r="G16" s="103"/>
      <c r="H16" s="3"/>
      <c r="I16" s="6"/>
      <c r="J16" s="7"/>
      <c r="K16" s="105"/>
      <c r="L16" s="105"/>
    </row>
    <row r="17" spans="2:12" x14ac:dyDescent="0.25">
      <c r="B17" s="120"/>
      <c r="C17" s="106"/>
      <c r="D17" s="107"/>
      <c r="E17" s="106"/>
      <c r="F17" s="108"/>
      <c r="G17" s="103"/>
      <c r="H17" s="3"/>
      <c r="I17" s="6"/>
      <c r="J17" s="7"/>
      <c r="K17" s="105"/>
      <c r="L17" s="105"/>
    </row>
    <row r="18" spans="2:12" x14ac:dyDescent="0.25">
      <c r="B18" s="120"/>
      <c r="C18" s="106"/>
      <c r="D18" s="107"/>
      <c r="E18" s="106"/>
      <c r="F18" s="108"/>
      <c r="G18" s="103"/>
      <c r="H18" s="3"/>
      <c r="I18" s="6"/>
      <c r="J18" s="7"/>
      <c r="K18" s="105"/>
      <c r="L18" s="105"/>
    </row>
    <row r="19" spans="2:12" x14ac:dyDescent="0.25">
      <c r="B19" s="120"/>
      <c r="C19" s="106"/>
      <c r="D19" s="107"/>
      <c r="E19" s="106"/>
      <c r="F19" s="108"/>
      <c r="G19" s="103"/>
      <c r="H19" s="3"/>
      <c r="I19" s="6"/>
      <c r="J19" s="7"/>
      <c r="K19" s="105"/>
      <c r="L19" s="105"/>
    </row>
    <row r="20" spans="2:12" x14ac:dyDescent="0.25">
      <c r="B20" s="120"/>
      <c r="C20" s="106"/>
      <c r="D20" s="107"/>
      <c r="E20" s="106"/>
      <c r="F20" s="108"/>
      <c r="G20" s="103"/>
      <c r="H20" s="3"/>
      <c r="I20" s="6"/>
      <c r="J20" s="7"/>
      <c r="K20" s="105"/>
      <c r="L20" s="105"/>
    </row>
    <row r="21" spans="2:12" x14ac:dyDescent="0.25">
      <c r="B21" s="120"/>
      <c r="C21" s="106"/>
      <c r="D21" s="107"/>
      <c r="E21" s="106"/>
      <c r="F21" s="108"/>
      <c r="G21" s="103"/>
      <c r="H21" s="3"/>
      <c r="I21" s="6"/>
      <c r="J21" s="7"/>
      <c r="K21" s="105"/>
      <c r="L21" s="105"/>
    </row>
    <row r="22" spans="2:12" x14ac:dyDescent="0.25">
      <c r="B22" s="120"/>
      <c r="C22" s="106"/>
      <c r="D22" s="107"/>
      <c r="E22" s="106"/>
      <c r="F22" s="108"/>
      <c r="G22" s="103"/>
      <c r="H22" s="3"/>
      <c r="I22" s="6"/>
      <c r="J22" s="7"/>
      <c r="K22" s="105"/>
      <c r="L22" s="105"/>
    </row>
    <row r="23" spans="2:12" x14ac:dyDescent="0.25">
      <c r="B23" s="120"/>
      <c r="C23" s="106"/>
      <c r="D23" s="107"/>
      <c r="E23" s="106"/>
      <c r="F23" s="108"/>
      <c r="G23" s="103"/>
      <c r="H23" s="3"/>
      <c r="I23" s="6"/>
      <c r="J23" s="7"/>
      <c r="K23" s="105"/>
      <c r="L23" s="105"/>
    </row>
    <row r="24" spans="2:12" x14ac:dyDescent="0.25">
      <c r="B24" s="120"/>
      <c r="C24" s="106"/>
      <c r="D24" s="107"/>
      <c r="E24" s="106"/>
      <c r="F24" s="108"/>
      <c r="G24" s="103"/>
      <c r="H24" s="3"/>
      <c r="I24" s="6"/>
      <c r="J24" s="7"/>
      <c r="K24" s="105"/>
      <c r="L24" s="105"/>
    </row>
    <row r="25" spans="2:12" x14ac:dyDescent="0.25">
      <c r="B25" s="120"/>
      <c r="C25" s="106"/>
      <c r="D25" s="107"/>
      <c r="E25" s="106"/>
      <c r="F25" s="108"/>
      <c r="G25" s="103"/>
      <c r="H25" s="3"/>
      <c r="I25" s="6"/>
      <c r="J25" s="7"/>
      <c r="K25" s="105"/>
      <c r="L25" s="105"/>
    </row>
    <row r="26" spans="2:12" x14ac:dyDescent="0.25">
      <c r="B26" s="120"/>
      <c r="C26" s="106"/>
      <c r="D26" s="107"/>
      <c r="E26" s="106"/>
      <c r="F26" s="108"/>
      <c r="G26" s="103"/>
      <c r="H26" s="3"/>
      <c r="I26" s="6"/>
      <c r="J26" s="7"/>
      <c r="K26" s="105"/>
      <c r="L26" s="105"/>
    </row>
    <row r="27" spans="2:12" x14ac:dyDescent="0.25">
      <c r="B27" s="120"/>
      <c r="C27" s="106"/>
      <c r="D27" s="107"/>
      <c r="E27" s="106"/>
      <c r="F27" s="108"/>
      <c r="G27" s="103"/>
      <c r="H27" s="3"/>
      <c r="I27" s="6"/>
      <c r="J27" s="7"/>
      <c r="K27" s="105"/>
      <c r="L27" s="105"/>
    </row>
    <row r="28" spans="2:12" x14ac:dyDescent="0.25">
      <c r="B28" s="120"/>
      <c r="C28" s="106"/>
      <c r="D28" s="107"/>
      <c r="E28" s="106"/>
      <c r="F28" s="108"/>
      <c r="G28" s="103"/>
      <c r="H28" s="3"/>
      <c r="I28" s="6"/>
      <c r="J28" s="7"/>
      <c r="K28" s="105"/>
      <c r="L28" s="105"/>
    </row>
    <row r="29" spans="2:12" x14ac:dyDescent="0.25">
      <c r="B29" s="120"/>
      <c r="C29" s="106"/>
      <c r="D29" s="107"/>
      <c r="E29" s="106"/>
      <c r="F29" s="108"/>
      <c r="G29" s="103"/>
      <c r="H29" s="3"/>
      <c r="I29" s="6"/>
      <c r="J29" s="7"/>
      <c r="K29" s="105"/>
      <c r="L29" s="105"/>
    </row>
    <row r="30" spans="2:12" x14ac:dyDescent="0.25">
      <c r="B30" s="120"/>
      <c r="C30" s="106"/>
      <c r="D30" s="107"/>
      <c r="E30" s="106"/>
      <c r="F30" s="108"/>
      <c r="G30" s="103"/>
      <c r="H30" s="3"/>
      <c r="I30" s="6"/>
      <c r="J30" s="7"/>
      <c r="K30" s="105"/>
      <c r="L30" s="105"/>
    </row>
    <row r="31" spans="2:12" x14ac:dyDescent="0.25">
      <c r="B31" s="120"/>
      <c r="C31" s="106"/>
      <c r="D31" s="107"/>
      <c r="E31" s="106"/>
      <c r="F31" s="108"/>
      <c r="G31" s="103"/>
      <c r="H31" s="3"/>
      <c r="I31" s="6"/>
      <c r="J31" s="7"/>
      <c r="K31" s="105"/>
      <c r="L31" s="105"/>
    </row>
    <row r="32" spans="2:12" x14ac:dyDescent="0.25">
      <c r="B32" s="120"/>
      <c r="C32" s="106"/>
      <c r="D32" s="107"/>
      <c r="E32" s="106"/>
      <c r="F32" s="108"/>
      <c r="G32" s="103"/>
      <c r="H32" s="3"/>
      <c r="I32" s="6"/>
      <c r="J32" s="7"/>
      <c r="K32" s="105"/>
      <c r="L32" s="105"/>
    </row>
    <row r="33" spans="2:12" x14ac:dyDescent="0.25">
      <c r="B33" s="120"/>
      <c r="C33" s="106"/>
      <c r="D33" s="107"/>
      <c r="E33" s="106"/>
      <c r="F33" s="108"/>
      <c r="G33" s="103"/>
      <c r="H33" s="3"/>
      <c r="I33" s="6"/>
      <c r="J33" s="7"/>
      <c r="K33" s="105"/>
      <c r="L33" s="105"/>
    </row>
    <row r="34" spans="2:12" x14ac:dyDescent="0.25">
      <c r="B34" s="120"/>
      <c r="C34" s="106"/>
      <c r="D34" s="107"/>
      <c r="E34" s="106"/>
      <c r="F34" s="108"/>
      <c r="G34" s="103"/>
      <c r="H34" s="3"/>
      <c r="I34" s="6"/>
      <c r="J34" s="7"/>
      <c r="K34" s="105"/>
      <c r="L34" s="105"/>
    </row>
    <row r="35" spans="2:12" x14ac:dyDescent="0.25">
      <c r="B35" s="120"/>
      <c r="C35" s="106"/>
      <c r="D35" s="107"/>
      <c r="E35" s="106"/>
      <c r="F35" s="108"/>
      <c r="G35" s="103"/>
      <c r="H35" s="3"/>
      <c r="I35" s="6"/>
      <c r="J35" s="7"/>
      <c r="K35" s="105"/>
      <c r="L35" s="105"/>
    </row>
    <row r="36" spans="2:12" x14ac:dyDescent="0.25">
      <c r="B36" s="120"/>
      <c r="C36" s="106"/>
      <c r="D36" s="107"/>
      <c r="E36" s="106"/>
      <c r="F36" s="108"/>
      <c r="G36" s="103"/>
      <c r="H36" s="3"/>
      <c r="I36" s="6"/>
      <c r="J36" s="7"/>
      <c r="K36" s="105"/>
      <c r="L36" s="105"/>
    </row>
    <row r="37" spans="2:12" x14ac:dyDescent="0.25">
      <c r="B37" s="120"/>
      <c r="C37" s="106"/>
      <c r="D37" s="107"/>
      <c r="E37" s="106"/>
      <c r="F37" s="108"/>
      <c r="G37" s="103"/>
      <c r="H37" s="3"/>
      <c r="I37" s="6"/>
      <c r="J37" s="7"/>
      <c r="K37" s="105"/>
      <c r="L37" s="105"/>
    </row>
    <row r="38" spans="2:12" x14ac:dyDescent="0.25">
      <c r="B38" s="120"/>
      <c r="C38" s="106"/>
      <c r="D38" s="107"/>
      <c r="E38" s="106"/>
      <c r="F38" s="108"/>
      <c r="G38" s="103"/>
      <c r="H38" s="3"/>
      <c r="I38" s="6"/>
      <c r="J38" s="7"/>
      <c r="K38" s="105"/>
      <c r="L38" s="105"/>
    </row>
    <row r="39" spans="2:12" x14ac:dyDescent="0.25">
      <c r="B39" s="120"/>
      <c r="C39" s="106"/>
      <c r="D39" s="107"/>
      <c r="E39" s="106"/>
      <c r="F39" s="108"/>
      <c r="G39" s="103"/>
      <c r="H39" s="3"/>
      <c r="I39" s="6"/>
      <c r="J39" s="7"/>
      <c r="K39" s="105"/>
      <c r="L39" s="105"/>
    </row>
    <row r="40" spans="2:12" x14ac:dyDescent="0.25">
      <c r="B40" s="120"/>
      <c r="C40" s="106"/>
      <c r="D40" s="107"/>
      <c r="E40" s="106"/>
      <c r="F40" s="108"/>
      <c r="G40" s="103"/>
      <c r="H40" s="3"/>
      <c r="I40" s="6"/>
      <c r="J40" s="7"/>
      <c r="K40" s="105"/>
      <c r="L40" s="105"/>
    </row>
    <row r="41" spans="2:12" x14ac:dyDescent="0.25">
      <c r="B41" s="120"/>
      <c r="C41" s="106"/>
      <c r="D41" s="107"/>
      <c r="E41" s="106"/>
      <c r="F41" s="108"/>
      <c r="G41" s="103"/>
      <c r="H41" s="3"/>
      <c r="I41" s="6"/>
      <c r="J41" s="7"/>
      <c r="K41" s="105"/>
      <c r="L41" s="105"/>
    </row>
    <row r="42" spans="2:12" x14ac:dyDescent="0.25">
      <c r="B42" s="120"/>
      <c r="C42" s="106"/>
      <c r="D42" s="107"/>
      <c r="E42" s="106"/>
      <c r="F42" s="108"/>
      <c r="G42" s="103"/>
      <c r="H42" s="3"/>
      <c r="I42" s="6"/>
      <c r="J42" s="7"/>
      <c r="K42" s="105"/>
      <c r="L42" s="105"/>
    </row>
    <row r="43" spans="2:12" x14ac:dyDescent="0.25">
      <c r="B43" s="120"/>
      <c r="C43" s="106"/>
      <c r="D43" s="107"/>
      <c r="E43" s="106"/>
      <c r="F43" s="108"/>
      <c r="G43" s="103"/>
      <c r="H43" s="3"/>
      <c r="I43" s="6"/>
      <c r="J43" s="7"/>
      <c r="K43" s="105"/>
      <c r="L43" s="105"/>
    </row>
    <row r="44" spans="2:12" x14ac:dyDescent="0.25">
      <c r="B44" s="120"/>
      <c r="C44" s="106"/>
      <c r="D44" s="107"/>
      <c r="E44" s="106"/>
      <c r="F44" s="108"/>
      <c r="G44" s="103"/>
      <c r="H44" s="3"/>
      <c r="I44" s="6"/>
      <c r="J44" s="7"/>
      <c r="K44" s="105"/>
      <c r="L44" s="105"/>
    </row>
    <row r="45" spans="2:12" x14ac:dyDescent="0.25">
      <c r="B45" s="120"/>
      <c r="C45" s="106"/>
      <c r="D45" s="107"/>
      <c r="E45" s="106"/>
      <c r="F45" s="108"/>
      <c r="G45" s="103"/>
      <c r="H45" s="3"/>
      <c r="I45" s="6"/>
      <c r="J45" s="7"/>
      <c r="K45" s="105"/>
      <c r="L45" s="105"/>
    </row>
    <row r="46" spans="2:12" x14ac:dyDescent="0.25">
      <c r="B46" s="120"/>
      <c r="C46" s="106"/>
      <c r="D46" s="107"/>
      <c r="E46" s="106"/>
      <c r="F46" s="108"/>
      <c r="G46" s="103"/>
      <c r="H46" s="3"/>
      <c r="I46" s="6"/>
      <c r="J46" s="7"/>
      <c r="K46" s="105"/>
      <c r="L46" s="105"/>
    </row>
    <row r="47" spans="2:12" x14ac:dyDescent="0.25">
      <c r="B47" s="120"/>
      <c r="C47" s="106"/>
      <c r="D47" s="107"/>
      <c r="E47" s="106"/>
      <c r="F47" s="108"/>
      <c r="G47" s="103"/>
      <c r="H47" s="3"/>
      <c r="I47" s="6"/>
      <c r="J47" s="7"/>
      <c r="K47" s="105"/>
      <c r="L47" s="105"/>
    </row>
    <row r="48" spans="2:12" x14ac:dyDescent="0.25">
      <c r="B48" s="120"/>
      <c r="C48" s="106"/>
      <c r="D48" s="107"/>
      <c r="E48" s="106"/>
      <c r="F48" s="108"/>
      <c r="G48" s="103"/>
      <c r="H48" s="3"/>
      <c r="I48" s="6"/>
      <c r="J48" s="7"/>
      <c r="K48" s="105"/>
      <c r="L48" s="105"/>
    </row>
    <row r="49" spans="2:12" x14ac:dyDescent="0.25">
      <c r="B49" s="120"/>
      <c r="C49" s="106"/>
      <c r="D49" s="107"/>
      <c r="E49" s="106"/>
      <c r="F49" s="108"/>
      <c r="G49" s="103"/>
      <c r="H49" s="3"/>
      <c r="I49" s="6"/>
      <c r="J49" s="7"/>
      <c r="K49" s="105"/>
      <c r="L49" s="105"/>
    </row>
    <row r="50" spans="2:12" x14ac:dyDescent="0.25">
      <c r="B50" s="120"/>
      <c r="C50" s="106"/>
      <c r="D50" s="107"/>
      <c r="E50" s="106"/>
      <c r="F50" s="108"/>
      <c r="G50" s="103"/>
      <c r="H50" s="3"/>
      <c r="I50" s="6"/>
      <c r="J50" s="7"/>
      <c r="K50" s="105"/>
      <c r="L50" s="105"/>
    </row>
    <row r="51" spans="2:12" x14ac:dyDescent="0.25">
      <c r="B51" s="120"/>
      <c r="C51" s="106"/>
      <c r="D51" s="107"/>
      <c r="E51" s="106"/>
      <c r="F51" s="108"/>
      <c r="G51" s="103"/>
      <c r="H51" s="3"/>
      <c r="I51" s="6"/>
      <c r="J51" s="7"/>
      <c r="K51" s="105"/>
      <c r="L51" s="105"/>
    </row>
    <row r="52" spans="2:12" x14ac:dyDescent="0.25">
      <c r="B52" s="120"/>
      <c r="C52" s="106"/>
      <c r="D52" s="107"/>
      <c r="E52" s="106"/>
      <c r="F52" s="108"/>
      <c r="G52" s="103"/>
      <c r="H52" s="3"/>
      <c r="I52" s="6"/>
      <c r="J52" s="7"/>
      <c r="K52" s="105"/>
      <c r="L52" s="105"/>
    </row>
    <row r="53" spans="2:12" x14ac:dyDescent="0.25">
      <c r="B53" s="120"/>
      <c r="C53" s="106"/>
      <c r="D53" s="107"/>
      <c r="E53" s="106"/>
      <c r="F53" s="108"/>
      <c r="G53" s="103"/>
      <c r="H53" s="3"/>
      <c r="I53" s="6"/>
      <c r="J53" s="7"/>
      <c r="K53" s="105"/>
      <c r="L53" s="105"/>
    </row>
    <row r="54" spans="2:12" x14ac:dyDescent="0.25">
      <c r="B54" s="120"/>
      <c r="C54" s="106"/>
      <c r="D54" s="107"/>
      <c r="E54" s="106"/>
      <c r="F54" s="108"/>
      <c r="G54" s="103"/>
      <c r="H54" s="3"/>
      <c r="I54" s="6"/>
      <c r="J54" s="7"/>
      <c r="K54" s="105"/>
      <c r="L54" s="105"/>
    </row>
    <row r="55" spans="2:12" x14ac:dyDescent="0.25">
      <c r="B55" s="120"/>
      <c r="C55" s="106"/>
      <c r="D55" s="107"/>
      <c r="E55" s="106"/>
      <c r="F55" s="108"/>
      <c r="G55" s="103"/>
      <c r="H55" s="3"/>
      <c r="I55" s="6"/>
      <c r="J55" s="7"/>
      <c r="K55" s="105"/>
      <c r="L55" s="105"/>
    </row>
    <row r="56" spans="2:12" x14ac:dyDescent="0.25">
      <c r="B56" s="120"/>
      <c r="C56" s="106"/>
      <c r="D56" s="107"/>
      <c r="E56" s="106"/>
      <c r="F56" s="108"/>
      <c r="G56" s="103"/>
      <c r="H56" s="3"/>
      <c r="I56" s="6"/>
      <c r="J56" s="7"/>
      <c r="K56" s="105"/>
      <c r="L56" s="105"/>
    </row>
    <row r="57" spans="2:12" x14ac:dyDescent="0.25">
      <c r="B57" s="120"/>
      <c r="C57" s="106"/>
      <c r="D57" s="107"/>
      <c r="E57" s="106"/>
      <c r="F57" s="108"/>
      <c r="G57" s="103"/>
      <c r="H57" s="3"/>
      <c r="I57" s="6"/>
      <c r="J57" s="7"/>
      <c r="K57" s="105"/>
      <c r="L57" s="105"/>
    </row>
    <row r="58" spans="2:12" x14ac:dyDescent="0.25">
      <c r="B58" s="120"/>
      <c r="C58" s="106"/>
      <c r="D58" s="107"/>
      <c r="E58" s="106"/>
      <c r="F58" s="108"/>
      <c r="G58" s="103"/>
      <c r="H58" s="3"/>
      <c r="I58" s="6"/>
      <c r="J58" s="7"/>
      <c r="K58" s="105"/>
      <c r="L58" s="105"/>
    </row>
    <row r="59" spans="2:12" x14ac:dyDescent="0.25">
      <c r="B59" s="120"/>
      <c r="C59" s="106"/>
      <c r="D59" s="107"/>
      <c r="E59" s="106"/>
      <c r="F59" s="108"/>
      <c r="G59" s="103"/>
      <c r="H59" s="3"/>
      <c r="I59" s="6"/>
      <c r="J59" s="7"/>
      <c r="K59" s="105"/>
      <c r="L59" s="105"/>
    </row>
    <row r="60" spans="2:12" x14ac:dyDescent="0.25">
      <c r="B60" s="120"/>
      <c r="C60" s="106"/>
      <c r="D60" s="107"/>
      <c r="E60" s="106"/>
      <c r="F60" s="108"/>
      <c r="G60" s="103"/>
      <c r="H60" s="3"/>
      <c r="I60" s="6"/>
      <c r="J60" s="7"/>
      <c r="K60" s="105"/>
      <c r="L60" s="105"/>
    </row>
    <row r="61" spans="2:12" x14ac:dyDescent="0.25">
      <c r="B61" s="120"/>
      <c r="C61" s="106"/>
      <c r="D61" s="107"/>
      <c r="E61" s="106"/>
      <c r="F61" s="108"/>
      <c r="G61" s="103"/>
      <c r="H61" s="3"/>
      <c r="I61" s="6"/>
      <c r="J61" s="7"/>
      <c r="K61" s="105"/>
      <c r="L61" s="105"/>
    </row>
    <row r="62" spans="2:12" x14ac:dyDescent="0.25">
      <c r="B62" s="120"/>
      <c r="C62" s="106"/>
      <c r="D62" s="107"/>
      <c r="E62" s="106"/>
      <c r="F62" s="108"/>
      <c r="G62" s="103"/>
      <c r="H62" s="3"/>
      <c r="I62" s="6"/>
      <c r="J62" s="7"/>
      <c r="K62" s="105"/>
      <c r="L62" s="105"/>
    </row>
    <row r="63" spans="2:12" x14ac:dyDescent="0.25">
      <c r="B63" s="120"/>
      <c r="C63" s="106"/>
      <c r="D63" s="107"/>
      <c r="E63" s="106"/>
      <c r="F63" s="108"/>
      <c r="G63" s="103"/>
      <c r="H63" s="3"/>
      <c r="I63" s="6"/>
      <c r="J63" s="7"/>
      <c r="K63" s="105"/>
      <c r="L63" s="105"/>
    </row>
    <row r="64" spans="2:12" x14ac:dyDescent="0.25">
      <c r="B64" s="120"/>
      <c r="C64" s="106"/>
      <c r="D64" s="107"/>
      <c r="E64" s="106"/>
      <c r="F64" s="108"/>
      <c r="G64" s="103"/>
      <c r="H64" s="3"/>
      <c r="I64" s="6"/>
      <c r="J64" s="7"/>
      <c r="K64" s="105"/>
      <c r="L64" s="105"/>
    </row>
    <row r="65" spans="2:12" x14ac:dyDescent="0.25">
      <c r="B65" s="120"/>
      <c r="C65" s="106"/>
      <c r="D65" s="107"/>
      <c r="E65" s="106"/>
      <c r="F65" s="108"/>
      <c r="G65" s="103"/>
      <c r="H65" s="3"/>
      <c r="I65" s="6"/>
      <c r="J65" s="7"/>
      <c r="K65" s="105"/>
      <c r="L65" s="105"/>
    </row>
    <row r="66" spans="2:12" x14ac:dyDescent="0.25">
      <c r="B66" s="120"/>
      <c r="C66" s="106"/>
      <c r="D66" s="107"/>
      <c r="E66" s="106"/>
      <c r="F66" s="108"/>
      <c r="G66" s="103"/>
      <c r="H66" s="3"/>
      <c r="I66" s="6"/>
      <c r="J66" s="7"/>
      <c r="K66" s="105"/>
      <c r="L66" s="105"/>
    </row>
    <row r="67" spans="2:12" x14ac:dyDescent="0.25">
      <c r="B67" s="120"/>
      <c r="C67" s="106"/>
      <c r="D67" s="107"/>
      <c r="E67" s="106"/>
      <c r="F67" s="108"/>
      <c r="G67" s="103"/>
      <c r="H67" s="3"/>
      <c r="I67" s="6"/>
      <c r="J67" s="7"/>
      <c r="K67" s="105"/>
      <c r="L67" s="105"/>
    </row>
    <row r="68" spans="2:12" x14ac:dyDescent="0.25">
      <c r="B68" s="120"/>
      <c r="C68" s="106"/>
      <c r="D68" s="107"/>
      <c r="E68" s="106"/>
      <c r="F68" s="108"/>
      <c r="G68" s="103"/>
      <c r="H68" s="3"/>
      <c r="I68" s="6"/>
      <c r="J68" s="7"/>
      <c r="K68" s="105"/>
      <c r="L68" s="105"/>
    </row>
    <row r="69" spans="2:12" x14ac:dyDescent="0.25">
      <c r="B69" s="120"/>
      <c r="C69" s="106"/>
      <c r="D69" s="107"/>
      <c r="E69" s="106"/>
      <c r="F69" s="108"/>
      <c r="G69" s="103"/>
      <c r="H69" s="3"/>
      <c r="I69" s="6"/>
      <c r="J69" s="7"/>
      <c r="K69" s="105"/>
      <c r="L69" s="105"/>
    </row>
    <row r="70" spans="2:12" x14ac:dyDescent="0.25">
      <c r="B70" s="120"/>
      <c r="C70" s="106"/>
      <c r="D70" s="107"/>
      <c r="E70" s="106"/>
      <c r="F70" s="108"/>
      <c r="G70" s="103"/>
      <c r="H70" s="3"/>
      <c r="I70" s="6"/>
      <c r="J70" s="7"/>
      <c r="K70" s="105"/>
      <c r="L70" s="105"/>
    </row>
    <row r="71" spans="2:12" x14ac:dyDescent="0.25">
      <c r="B71" s="120"/>
      <c r="C71" s="106"/>
      <c r="D71" s="107"/>
      <c r="E71" s="106"/>
      <c r="F71" s="108"/>
      <c r="G71" s="103"/>
      <c r="H71" s="3"/>
      <c r="I71" s="6"/>
      <c r="J71" s="7"/>
      <c r="K71" s="105"/>
      <c r="L71" s="105"/>
    </row>
    <row r="72" spans="2:12" x14ac:dyDescent="0.25">
      <c r="B72" s="120"/>
      <c r="C72" s="106"/>
      <c r="D72" s="107"/>
      <c r="E72" s="106"/>
      <c r="F72" s="108"/>
      <c r="G72" s="103"/>
      <c r="H72" s="3"/>
      <c r="I72" s="6"/>
      <c r="J72" s="7"/>
      <c r="K72" s="105"/>
      <c r="L72" s="105"/>
    </row>
    <row r="73" spans="2:12" x14ac:dyDescent="0.25">
      <c r="B73" s="120"/>
      <c r="C73" s="106"/>
      <c r="D73" s="107"/>
      <c r="E73" s="106"/>
      <c r="F73" s="108"/>
      <c r="G73" s="103"/>
      <c r="H73" s="3"/>
      <c r="I73" s="6"/>
      <c r="J73" s="7"/>
      <c r="K73" s="105"/>
      <c r="L73" s="105"/>
    </row>
    <row r="74" spans="2:12" x14ac:dyDescent="0.25">
      <c r="B74" s="120"/>
      <c r="C74" s="106"/>
      <c r="D74" s="107"/>
      <c r="E74" s="106"/>
      <c r="F74" s="108"/>
      <c r="G74" s="103"/>
      <c r="H74" s="3"/>
      <c r="I74" s="6"/>
      <c r="J74" s="7"/>
      <c r="K74" s="105"/>
      <c r="L74" s="105"/>
    </row>
    <row r="75" spans="2:12" x14ac:dyDescent="0.25">
      <c r="B75" s="120"/>
      <c r="C75" s="106"/>
      <c r="D75" s="107"/>
      <c r="E75" s="106"/>
      <c r="F75" s="108"/>
      <c r="G75" s="103"/>
      <c r="H75" s="3"/>
      <c r="I75" s="6"/>
      <c r="J75" s="7"/>
      <c r="K75" s="105"/>
      <c r="L75" s="105"/>
    </row>
    <row r="76" spans="2:12" x14ac:dyDescent="0.25">
      <c r="B76" s="120"/>
      <c r="C76" s="106"/>
      <c r="D76" s="107"/>
      <c r="E76" s="106"/>
      <c r="F76" s="108"/>
      <c r="G76" s="103"/>
      <c r="H76" s="3"/>
      <c r="I76" s="6"/>
      <c r="J76" s="7"/>
      <c r="K76" s="105"/>
      <c r="L76" s="105"/>
    </row>
    <row r="77" spans="2:12" x14ac:dyDescent="0.25">
      <c r="B77" s="120"/>
      <c r="C77" s="106"/>
      <c r="D77" s="107"/>
      <c r="E77" s="106"/>
      <c r="F77" s="108"/>
      <c r="G77" s="103"/>
      <c r="H77" s="3"/>
      <c r="I77" s="6"/>
      <c r="J77" s="7"/>
      <c r="K77" s="105"/>
      <c r="L77" s="105"/>
    </row>
    <row r="78" spans="2:12" x14ac:dyDescent="0.25">
      <c r="B78" s="120"/>
      <c r="C78" s="106"/>
      <c r="D78" s="107"/>
      <c r="E78" s="106"/>
      <c r="F78" s="108"/>
      <c r="G78" s="103"/>
      <c r="H78" s="3"/>
      <c r="I78" s="6"/>
      <c r="J78" s="7"/>
      <c r="K78" s="105"/>
      <c r="L78" s="105"/>
    </row>
    <row r="79" spans="2:12" x14ac:dyDescent="0.25">
      <c r="B79" s="120"/>
      <c r="C79" s="106"/>
      <c r="D79" s="107"/>
      <c r="E79" s="106"/>
      <c r="F79" s="108"/>
      <c r="G79" s="103"/>
      <c r="H79" s="3"/>
      <c r="I79" s="6"/>
      <c r="J79" s="7"/>
      <c r="K79" s="105"/>
      <c r="L79" s="105"/>
    </row>
    <row r="80" spans="2:12" x14ac:dyDescent="0.25">
      <c r="B80" s="120"/>
      <c r="C80" s="106"/>
      <c r="D80" s="107"/>
      <c r="E80" s="106"/>
      <c r="F80" s="108"/>
      <c r="G80" s="103"/>
      <c r="H80" s="3"/>
      <c r="I80" s="6"/>
      <c r="J80" s="7"/>
      <c r="K80" s="105"/>
      <c r="L80" s="105"/>
    </row>
    <row r="81" spans="2:12" x14ac:dyDescent="0.25">
      <c r="B81" s="120"/>
      <c r="C81" s="106"/>
      <c r="D81" s="107"/>
      <c r="E81" s="106"/>
      <c r="F81" s="108"/>
      <c r="G81" s="103"/>
      <c r="H81" s="3"/>
      <c r="I81" s="6"/>
      <c r="J81" s="7"/>
      <c r="K81" s="105"/>
      <c r="L81" s="105"/>
    </row>
    <row r="82" spans="2:12" x14ac:dyDescent="0.25">
      <c r="B82" s="120"/>
      <c r="C82" s="106"/>
      <c r="D82" s="107"/>
      <c r="E82" s="106"/>
      <c r="F82" s="108"/>
      <c r="G82" s="103"/>
      <c r="H82" s="3"/>
      <c r="I82" s="6"/>
      <c r="J82" s="7"/>
      <c r="K82" s="105"/>
      <c r="L82" s="105"/>
    </row>
    <row r="83" spans="2:12" x14ac:dyDescent="0.25">
      <c r="B83" s="120"/>
      <c r="C83" s="106"/>
      <c r="D83" s="107"/>
      <c r="E83" s="106"/>
      <c r="F83" s="108"/>
      <c r="G83" s="103"/>
      <c r="H83" s="3"/>
      <c r="I83" s="6"/>
      <c r="J83" s="7"/>
      <c r="K83" s="105"/>
      <c r="L83" s="105"/>
    </row>
    <row r="84" spans="2:12" x14ac:dyDescent="0.25">
      <c r="B84" s="120"/>
      <c r="C84" s="106"/>
      <c r="D84" s="107"/>
      <c r="E84" s="106"/>
      <c r="F84" s="108"/>
      <c r="G84" s="103"/>
      <c r="H84" s="3"/>
      <c r="I84" s="6"/>
      <c r="J84" s="7"/>
      <c r="K84" s="105"/>
      <c r="L84" s="105"/>
    </row>
    <row r="85" spans="2:12" x14ac:dyDescent="0.25">
      <c r="B85" s="120"/>
      <c r="C85" s="106"/>
      <c r="D85" s="107"/>
      <c r="E85" s="106"/>
      <c r="F85" s="108"/>
      <c r="G85" s="103"/>
      <c r="H85" s="3"/>
      <c r="I85" s="6"/>
      <c r="J85" s="7"/>
      <c r="K85" s="105"/>
      <c r="L85" s="105"/>
    </row>
    <row r="86" spans="2:12" x14ac:dyDescent="0.25">
      <c r="B86" s="120"/>
      <c r="C86" s="106"/>
      <c r="D86" s="107"/>
      <c r="E86" s="106"/>
      <c r="F86" s="108"/>
      <c r="G86" s="103"/>
      <c r="H86" s="3"/>
      <c r="I86" s="6"/>
      <c r="J86" s="7"/>
      <c r="K86" s="105"/>
      <c r="L86" s="105"/>
    </row>
    <row r="87" spans="2:12" x14ac:dyDescent="0.25">
      <c r="B87" s="120"/>
      <c r="C87" s="106"/>
      <c r="D87" s="107"/>
      <c r="E87" s="106"/>
      <c r="F87" s="108"/>
      <c r="G87" s="103"/>
      <c r="H87" s="3"/>
      <c r="I87" s="6"/>
      <c r="J87" s="7"/>
      <c r="K87" s="105"/>
      <c r="L87" s="105"/>
    </row>
    <row r="88" spans="2:12" x14ac:dyDescent="0.25">
      <c r="B88" s="120"/>
      <c r="C88" s="106"/>
      <c r="D88" s="107"/>
      <c r="E88" s="106"/>
      <c r="F88" s="108"/>
      <c r="G88" s="103"/>
      <c r="H88" s="3"/>
      <c r="I88" s="6"/>
      <c r="J88" s="7"/>
      <c r="K88" s="105"/>
      <c r="L88" s="105"/>
    </row>
    <row r="89" spans="2:12" x14ac:dyDescent="0.25">
      <c r="B89" s="120"/>
      <c r="C89" s="106"/>
      <c r="D89" s="107"/>
      <c r="E89" s="106"/>
      <c r="F89" s="108"/>
      <c r="G89" s="103"/>
      <c r="H89" s="3"/>
      <c r="I89" s="6"/>
      <c r="J89" s="7"/>
      <c r="K89" s="105"/>
      <c r="L89" s="105"/>
    </row>
    <row r="90" spans="2:12" x14ac:dyDescent="0.25">
      <c r="B90" s="120"/>
      <c r="C90" s="106"/>
      <c r="D90" s="107"/>
      <c r="E90" s="106"/>
      <c r="F90" s="108"/>
      <c r="G90" s="103"/>
      <c r="H90" s="3"/>
      <c r="I90" s="6"/>
      <c r="J90" s="7"/>
      <c r="K90" s="105"/>
      <c r="L90" s="105"/>
    </row>
    <row r="91" spans="2:12" x14ac:dyDescent="0.25">
      <c r="B91" s="120"/>
      <c r="C91" s="106"/>
      <c r="D91" s="107"/>
      <c r="E91" s="106"/>
      <c r="F91" s="108"/>
      <c r="G91" s="103"/>
      <c r="H91" s="3"/>
      <c r="I91" s="6"/>
      <c r="J91" s="7"/>
      <c r="K91" s="105"/>
      <c r="L91" s="105"/>
    </row>
    <row r="92" spans="2:12" x14ac:dyDescent="0.25">
      <c r="B92" s="120"/>
      <c r="C92" s="106"/>
      <c r="D92" s="107"/>
      <c r="E92" s="106"/>
      <c r="F92" s="108"/>
      <c r="G92" s="103"/>
      <c r="H92" s="3"/>
      <c r="I92" s="6"/>
      <c r="J92" s="7"/>
      <c r="K92" s="105"/>
      <c r="L92" s="105"/>
    </row>
    <row r="93" spans="2:12" x14ac:dyDescent="0.25">
      <c r="B93" s="120"/>
      <c r="C93" s="106"/>
      <c r="D93" s="107"/>
      <c r="E93" s="106"/>
      <c r="F93" s="108"/>
      <c r="G93" s="103"/>
      <c r="H93" s="3"/>
      <c r="I93" s="6"/>
      <c r="J93" s="7"/>
      <c r="K93" s="105"/>
      <c r="L93" s="105"/>
    </row>
    <row r="94" spans="2:12" x14ac:dyDescent="0.25">
      <c r="B94" s="120"/>
      <c r="C94" s="106"/>
      <c r="D94" s="107"/>
      <c r="E94" s="106"/>
      <c r="F94" s="108"/>
      <c r="G94" s="103"/>
      <c r="H94" s="3"/>
      <c r="I94" s="6"/>
      <c r="J94" s="7"/>
      <c r="K94" s="105"/>
      <c r="L94" s="105"/>
    </row>
    <row r="95" spans="2:12" x14ac:dyDescent="0.25">
      <c r="B95" s="120"/>
      <c r="C95" s="106"/>
      <c r="D95" s="107"/>
      <c r="E95" s="106"/>
      <c r="F95" s="108"/>
      <c r="G95" s="103"/>
      <c r="H95" s="3"/>
      <c r="I95" s="6"/>
      <c r="J95" s="7"/>
      <c r="K95" s="105"/>
      <c r="L95" s="105"/>
    </row>
    <row r="96" spans="2:12" x14ac:dyDescent="0.25">
      <c r="B96" s="120"/>
      <c r="C96" s="106"/>
      <c r="D96" s="107"/>
      <c r="E96" s="106"/>
      <c r="F96" s="108"/>
      <c r="G96" s="103"/>
      <c r="H96" s="3"/>
      <c r="I96" s="6"/>
      <c r="J96" s="7"/>
      <c r="K96" s="105"/>
      <c r="L96" s="105"/>
    </row>
    <row r="97" spans="2:12" x14ac:dyDescent="0.25">
      <c r="B97" s="120"/>
      <c r="C97" s="106"/>
      <c r="D97" s="107"/>
      <c r="E97" s="106"/>
      <c r="F97" s="108"/>
      <c r="G97" s="103"/>
      <c r="H97" s="3"/>
      <c r="I97" s="6"/>
      <c r="J97" s="7"/>
      <c r="K97" s="105"/>
      <c r="L97" s="105"/>
    </row>
    <row r="98" spans="2:12" x14ac:dyDescent="0.25">
      <c r="B98" s="120"/>
      <c r="C98" s="106"/>
      <c r="D98" s="107"/>
      <c r="E98" s="106"/>
      <c r="F98" s="108"/>
      <c r="G98" s="103"/>
      <c r="H98" s="3"/>
      <c r="I98" s="6"/>
      <c r="J98" s="7"/>
      <c r="K98" s="105"/>
      <c r="L98" s="105"/>
    </row>
    <row r="99" spans="2:12" x14ac:dyDescent="0.25">
      <c r="B99" s="120"/>
      <c r="C99" s="106"/>
      <c r="D99" s="107"/>
      <c r="E99" s="106"/>
      <c r="F99" s="108"/>
      <c r="G99" s="103"/>
      <c r="H99" s="3"/>
      <c r="I99" s="6"/>
      <c r="J99" s="7"/>
      <c r="K99" s="105"/>
      <c r="L99" s="105"/>
    </row>
    <row r="100" spans="2:12" x14ac:dyDescent="0.25">
      <c r="B100" s="120"/>
      <c r="C100" s="106"/>
      <c r="D100" s="107"/>
      <c r="E100" s="106"/>
      <c r="F100" s="108"/>
      <c r="G100" s="103"/>
      <c r="H100" s="3"/>
      <c r="I100" s="6"/>
      <c r="J100" s="7"/>
      <c r="K100" s="105"/>
      <c r="L100" s="105"/>
    </row>
    <row r="101" spans="2:12" x14ac:dyDescent="0.25">
      <c r="B101" s="120"/>
      <c r="C101" s="106"/>
      <c r="D101" s="107"/>
      <c r="E101" s="106"/>
      <c r="F101" s="108"/>
      <c r="G101" s="103"/>
      <c r="H101" s="3"/>
      <c r="I101" s="6"/>
      <c r="J101" s="7"/>
      <c r="K101" s="105"/>
      <c r="L101" s="105"/>
    </row>
    <row r="102" spans="2:12" x14ac:dyDescent="0.25">
      <c r="B102" s="120"/>
      <c r="C102" s="106"/>
      <c r="D102" s="107"/>
      <c r="E102" s="106"/>
      <c r="F102" s="108"/>
      <c r="G102" s="103"/>
      <c r="H102" s="3"/>
      <c r="I102" s="6"/>
      <c r="J102" s="7"/>
      <c r="K102" s="105"/>
      <c r="L102" s="105"/>
    </row>
    <row r="103" spans="2:12" x14ac:dyDescent="0.25">
      <c r="B103" s="120"/>
      <c r="C103" s="106"/>
      <c r="D103" s="107"/>
      <c r="E103" s="106"/>
      <c r="F103" s="108"/>
      <c r="G103" s="103"/>
      <c r="H103" s="3"/>
      <c r="I103" s="6"/>
      <c r="J103" s="7"/>
      <c r="K103" s="105"/>
      <c r="L103" s="105"/>
    </row>
    <row r="104" spans="2:12" x14ac:dyDescent="0.25">
      <c r="B104" s="120"/>
      <c r="C104" s="106"/>
      <c r="D104" s="107"/>
      <c r="E104" s="106"/>
      <c r="F104" s="108"/>
      <c r="G104" s="103"/>
      <c r="H104" s="3"/>
      <c r="I104" s="6"/>
      <c r="J104" s="7"/>
      <c r="K104" s="105"/>
      <c r="L104" s="105"/>
    </row>
    <row r="105" spans="2:12" x14ac:dyDescent="0.25">
      <c r="B105" s="120"/>
      <c r="C105" s="106"/>
      <c r="D105" s="107"/>
      <c r="E105" s="106"/>
      <c r="F105" s="108"/>
      <c r="G105" s="103"/>
      <c r="H105" s="3"/>
      <c r="I105" s="6"/>
      <c r="J105" s="7"/>
      <c r="K105" s="105"/>
      <c r="L105" s="105"/>
    </row>
    <row r="106" spans="2:12" x14ac:dyDescent="0.25">
      <c r="B106" s="120"/>
      <c r="C106" s="106"/>
      <c r="D106" s="107"/>
      <c r="E106" s="106"/>
      <c r="F106" s="108"/>
      <c r="G106" s="103"/>
      <c r="H106" s="3"/>
      <c r="I106" s="6"/>
      <c r="J106" s="7"/>
      <c r="K106" s="105"/>
      <c r="L106" s="105"/>
    </row>
    <row r="107" spans="2:12" x14ac:dyDescent="0.25">
      <c r="B107" s="120"/>
      <c r="C107" s="106"/>
      <c r="D107" s="107"/>
      <c r="E107" s="106"/>
      <c r="F107" s="108"/>
      <c r="G107" s="103"/>
      <c r="H107" s="3"/>
      <c r="I107" s="6"/>
      <c r="J107" s="7"/>
      <c r="K107" s="105"/>
      <c r="L107" s="105"/>
    </row>
    <row r="108" spans="2:12" x14ac:dyDescent="0.25">
      <c r="B108" s="120"/>
      <c r="C108" s="106"/>
      <c r="D108" s="107"/>
      <c r="E108" s="106"/>
      <c r="F108" s="108"/>
      <c r="G108" s="103"/>
      <c r="H108" s="3"/>
      <c r="I108" s="6"/>
      <c r="J108" s="7"/>
      <c r="K108" s="105"/>
      <c r="L108" s="105"/>
    </row>
    <row r="109" spans="2:12" x14ac:dyDescent="0.25">
      <c r="B109" s="120"/>
      <c r="C109" s="106"/>
      <c r="D109" s="107"/>
      <c r="E109" s="106"/>
      <c r="F109" s="108"/>
      <c r="G109" s="103"/>
      <c r="H109" s="3"/>
      <c r="I109" s="6"/>
      <c r="J109" s="7"/>
      <c r="K109" s="105"/>
      <c r="L109" s="105"/>
    </row>
    <row r="110" spans="2:12" x14ac:dyDescent="0.25">
      <c r="B110" s="120"/>
      <c r="C110" s="106"/>
      <c r="D110" s="107"/>
      <c r="E110" s="106"/>
      <c r="F110" s="108"/>
      <c r="G110" s="103"/>
      <c r="H110" s="3"/>
      <c r="I110" s="6"/>
      <c r="J110" s="7"/>
      <c r="K110" s="105"/>
      <c r="L110" s="105"/>
    </row>
    <row r="111" spans="2:12" x14ac:dyDescent="0.25">
      <c r="B111" s="120"/>
      <c r="C111" s="106"/>
      <c r="D111" s="107"/>
      <c r="E111" s="106"/>
      <c r="F111" s="108"/>
      <c r="G111" s="103"/>
      <c r="H111" s="3"/>
      <c r="I111" s="6"/>
      <c r="J111" s="7"/>
      <c r="K111" s="105"/>
      <c r="L111" s="105"/>
    </row>
    <row r="112" spans="2:12" x14ac:dyDescent="0.25">
      <c r="B112" s="120"/>
      <c r="C112" s="106"/>
      <c r="D112" s="107"/>
      <c r="E112" s="106"/>
      <c r="F112" s="108"/>
      <c r="G112" s="103"/>
      <c r="H112" s="3"/>
      <c r="I112" s="6"/>
      <c r="J112" s="7"/>
      <c r="K112" s="105"/>
      <c r="L112" s="105"/>
    </row>
    <row r="113" spans="2:12" x14ac:dyDescent="0.25">
      <c r="B113" s="120"/>
      <c r="C113" s="106"/>
      <c r="D113" s="107"/>
      <c r="E113" s="106"/>
      <c r="F113" s="108"/>
      <c r="G113" s="103"/>
      <c r="H113" s="3"/>
      <c r="I113" s="6"/>
      <c r="J113" s="7"/>
      <c r="K113" s="105"/>
      <c r="L113" s="105"/>
    </row>
    <row r="114" spans="2:12" x14ac:dyDescent="0.25">
      <c r="B114" s="120"/>
      <c r="C114" s="106"/>
      <c r="D114" s="107"/>
      <c r="E114" s="106"/>
      <c r="F114" s="108"/>
      <c r="G114" s="103"/>
      <c r="H114" s="3"/>
      <c r="I114" s="6"/>
      <c r="J114" s="7"/>
      <c r="K114" s="105"/>
      <c r="L114" s="105"/>
    </row>
    <row r="115" spans="2:12" x14ac:dyDescent="0.25">
      <c r="B115" s="120"/>
      <c r="C115" s="106"/>
      <c r="D115" s="107"/>
      <c r="E115" s="106"/>
      <c r="F115" s="108"/>
      <c r="G115" s="103"/>
      <c r="H115" s="3"/>
      <c r="I115" s="6"/>
      <c r="J115" s="7"/>
      <c r="K115" s="105"/>
      <c r="L115" s="105"/>
    </row>
    <row r="116" spans="2:12" x14ac:dyDescent="0.25">
      <c r="B116" s="120"/>
      <c r="C116" s="106"/>
      <c r="D116" s="107"/>
      <c r="E116" s="106"/>
      <c r="F116" s="108"/>
      <c r="G116" s="103"/>
      <c r="H116" s="3"/>
      <c r="I116" s="6"/>
      <c r="J116" s="7"/>
      <c r="K116" s="105"/>
      <c r="L116" s="105"/>
    </row>
    <row r="117" spans="2:12" x14ac:dyDescent="0.25">
      <c r="B117" s="120"/>
      <c r="C117" s="106"/>
      <c r="D117" s="107"/>
      <c r="E117" s="106"/>
      <c r="F117" s="108"/>
      <c r="G117" s="103"/>
      <c r="H117" s="3"/>
      <c r="I117" s="6"/>
      <c r="J117" s="7"/>
      <c r="K117" s="105"/>
      <c r="L117" s="105"/>
    </row>
    <row r="118" spans="2:12" x14ac:dyDescent="0.25">
      <c r="B118" s="120"/>
      <c r="C118" s="106"/>
      <c r="D118" s="107"/>
      <c r="E118" s="106"/>
      <c r="F118" s="108"/>
      <c r="G118" s="103"/>
      <c r="H118" s="3"/>
      <c r="I118" s="6"/>
      <c r="J118" s="7"/>
      <c r="K118" s="105"/>
      <c r="L118" s="105"/>
    </row>
    <row r="119" spans="2:12" x14ac:dyDescent="0.25">
      <c r="B119" s="120"/>
      <c r="C119" s="106"/>
      <c r="D119" s="107"/>
      <c r="E119" s="106"/>
      <c r="F119" s="108"/>
      <c r="G119" s="103"/>
      <c r="H119" s="3"/>
      <c r="I119" s="6"/>
      <c r="J119" s="7"/>
      <c r="K119" s="105"/>
      <c r="L119" s="105"/>
    </row>
    <row r="120" spans="2:12" x14ac:dyDescent="0.25">
      <c r="B120" s="120"/>
      <c r="C120" s="106"/>
      <c r="D120" s="107"/>
      <c r="E120" s="106"/>
      <c r="F120" s="108"/>
      <c r="G120" s="103"/>
      <c r="H120" s="3"/>
      <c r="I120" s="6"/>
      <c r="J120" s="7"/>
      <c r="K120" s="105"/>
      <c r="L120" s="105"/>
    </row>
    <row r="121" spans="2:12" x14ac:dyDescent="0.25">
      <c r="B121" s="120"/>
      <c r="C121" s="106"/>
      <c r="D121" s="107"/>
      <c r="E121" s="106"/>
      <c r="F121" s="108"/>
      <c r="G121" s="103"/>
      <c r="H121" s="3"/>
      <c r="I121" s="6"/>
      <c r="J121" s="7"/>
      <c r="K121" s="105"/>
      <c r="L121" s="105"/>
    </row>
    <row r="122" spans="2:12" x14ac:dyDescent="0.25">
      <c r="B122" s="120"/>
      <c r="C122" s="106"/>
      <c r="D122" s="107"/>
      <c r="E122" s="106"/>
      <c r="F122" s="108"/>
      <c r="G122" s="103"/>
      <c r="H122" s="3"/>
      <c r="I122" s="6"/>
      <c r="J122" s="7"/>
      <c r="K122" s="105"/>
      <c r="L122" s="105"/>
    </row>
    <row r="123" spans="2:12" x14ac:dyDescent="0.25">
      <c r="B123" s="120"/>
      <c r="C123" s="106"/>
      <c r="D123" s="107"/>
      <c r="E123" s="106"/>
      <c r="F123" s="108"/>
      <c r="G123" s="103"/>
      <c r="H123" s="3"/>
      <c r="I123" s="6"/>
      <c r="J123" s="7"/>
      <c r="K123" s="105"/>
      <c r="L123" s="105"/>
    </row>
    <row r="124" spans="2:12" x14ac:dyDescent="0.25">
      <c r="B124" s="120"/>
      <c r="C124" s="106"/>
      <c r="D124" s="107"/>
      <c r="E124" s="106"/>
      <c r="F124" s="108"/>
      <c r="G124" s="103"/>
      <c r="H124" s="3"/>
      <c r="I124" s="6"/>
      <c r="J124" s="7"/>
      <c r="K124" s="105"/>
      <c r="L124" s="105"/>
    </row>
    <row r="125" spans="2:12" x14ac:dyDescent="0.25">
      <c r="B125" s="120"/>
      <c r="C125" s="106"/>
      <c r="D125" s="107"/>
      <c r="E125" s="106"/>
      <c r="F125" s="108"/>
      <c r="G125" s="103"/>
      <c r="H125" s="3"/>
      <c r="I125" s="6"/>
      <c r="J125" s="7"/>
      <c r="K125" s="105"/>
      <c r="L125" s="105"/>
    </row>
    <row r="126" spans="2:12" x14ac:dyDescent="0.25">
      <c r="B126" s="120"/>
      <c r="C126" s="106"/>
      <c r="D126" s="107"/>
      <c r="E126" s="106"/>
      <c r="F126" s="108"/>
      <c r="G126" s="103"/>
      <c r="H126" s="3"/>
      <c r="I126" s="6"/>
      <c r="J126" s="7"/>
      <c r="K126" s="105"/>
      <c r="L126" s="105"/>
    </row>
    <row r="127" spans="2:12" x14ac:dyDescent="0.25">
      <c r="B127" s="120"/>
      <c r="C127" s="106"/>
      <c r="D127" s="107"/>
      <c r="E127" s="106"/>
      <c r="F127" s="108"/>
      <c r="G127" s="103"/>
      <c r="H127" s="3"/>
      <c r="I127" s="6"/>
      <c r="J127" s="7"/>
      <c r="K127" s="105"/>
      <c r="L127" s="105"/>
    </row>
    <row r="128" spans="2:12" x14ac:dyDescent="0.25">
      <c r="B128" s="120"/>
      <c r="C128" s="106"/>
      <c r="D128" s="107"/>
      <c r="E128" s="106"/>
      <c r="F128" s="108"/>
      <c r="G128" s="103"/>
      <c r="H128" s="3"/>
      <c r="I128" s="6"/>
      <c r="J128" s="7"/>
      <c r="K128" s="105"/>
      <c r="L128" s="105"/>
    </row>
    <row r="129" spans="2:12" x14ac:dyDescent="0.25">
      <c r="B129" s="120"/>
      <c r="C129" s="106"/>
      <c r="D129" s="107"/>
      <c r="E129" s="106"/>
      <c r="F129" s="108"/>
      <c r="G129" s="103"/>
      <c r="H129" s="3"/>
      <c r="I129" s="6"/>
      <c r="J129" s="7"/>
      <c r="K129" s="105"/>
      <c r="L129" s="105"/>
    </row>
    <row r="130" spans="2:12" x14ac:dyDescent="0.25">
      <c r="B130" s="120"/>
      <c r="C130" s="106"/>
      <c r="D130" s="107"/>
      <c r="E130" s="106"/>
      <c r="F130" s="108"/>
      <c r="G130" s="103"/>
      <c r="H130" s="3"/>
      <c r="I130" s="6"/>
      <c r="J130" s="7"/>
      <c r="K130" s="105"/>
      <c r="L130" s="105"/>
    </row>
    <row r="131" spans="2:12" x14ac:dyDescent="0.25">
      <c r="B131" s="120"/>
      <c r="C131" s="106"/>
      <c r="D131" s="107"/>
      <c r="E131" s="106"/>
      <c r="F131" s="108"/>
      <c r="G131" s="103"/>
      <c r="H131" s="3"/>
      <c r="I131" s="6"/>
      <c r="J131" s="7"/>
      <c r="K131" s="105"/>
      <c r="L131" s="105"/>
    </row>
    <row r="132" spans="2:12" x14ac:dyDescent="0.25">
      <c r="B132" s="120"/>
      <c r="C132" s="106"/>
      <c r="D132" s="107"/>
      <c r="E132" s="106"/>
      <c r="F132" s="108"/>
      <c r="G132" s="103"/>
      <c r="H132" s="3"/>
      <c r="I132" s="6"/>
      <c r="J132" s="7"/>
      <c r="K132" s="105"/>
      <c r="L132" s="105"/>
    </row>
    <row r="133" spans="2:12" x14ac:dyDescent="0.25">
      <c r="B133" s="120"/>
      <c r="C133" s="106"/>
      <c r="D133" s="107"/>
      <c r="E133" s="106"/>
      <c r="F133" s="108"/>
      <c r="G133" s="103"/>
      <c r="H133" s="3"/>
      <c r="I133" s="6"/>
      <c r="J133" s="7"/>
      <c r="K133" s="105"/>
      <c r="L133" s="105"/>
    </row>
    <row r="134" spans="2:12" x14ac:dyDescent="0.25">
      <c r="B134" s="120"/>
      <c r="C134" s="106"/>
      <c r="D134" s="107"/>
      <c r="E134" s="106"/>
      <c r="F134" s="108"/>
      <c r="G134" s="103"/>
      <c r="H134" s="3"/>
      <c r="I134" s="6"/>
      <c r="J134" s="7"/>
      <c r="K134" s="105"/>
      <c r="L134" s="105"/>
    </row>
    <row r="135" spans="2:12" x14ac:dyDescent="0.25">
      <c r="B135" s="120"/>
      <c r="C135" s="106"/>
      <c r="D135" s="107"/>
      <c r="E135" s="106"/>
      <c r="F135" s="108"/>
      <c r="G135" s="103"/>
      <c r="H135" s="3"/>
      <c r="I135" s="6"/>
      <c r="J135" s="7"/>
      <c r="K135" s="105"/>
      <c r="L135" s="105"/>
    </row>
    <row r="136" spans="2:12" x14ac:dyDescent="0.25">
      <c r="B136" s="120"/>
      <c r="C136" s="106"/>
      <c r="D136" s="107"/>
      <c r="E136" s="106"/>
      <c r="F136" s="108"/>
      <c r="G136" s="103"/>
      <c r="H136" s="3"/>
      <c r="I136" s="6"/>
      <c r="J136" s="7"/>
      <c r="K136" s="105"/>
      <c r="L136" s="105"/>
    </row>
    <row r="137" spans="2:12" x14ac:dyDescent="0.25">
      <c r="B137" s="120"/>
      <c r="C137" s="106"/>
      <c r="D137" s="107"/>
      <c r="E137" s="106"/>
      <c r="F137" s="108"/>
      <c r="G137" s="103"/>
      <c r="H137" s="3"/>
      <c r="I137" s="6"/>
      <c r="J137" s="7"/>
      <c r="K137" s="105"/>
      <c r="L137" s="105"/>
    </row>
    <row r="138" spans="2:12" x14ac:dyDescent="0.25">
      <c r="B138" s="120"/>
      <c r="C138" s="106"/>
      <c r="D138" s="107"/>
      <c r="E138" s="106"/>
      <c r="F138" s="108"/>
      <c r="G138" s="103"/>
      <c r="H138" s="3"/>
      <c r="I138" s="6"/>
      <c r="J138" s="7"/>
      <c r="K138" s="105"/>
      <c r="L138" s="105"/>
    </row>
    <row r="139" spans="2:12" x14ac:dyDescent="0.25">
      <c r="B139" s="120"/>
      <c r="C139" s="106"/>
      <c r="D139" s="107"/>
      <c r="E139" s="106"/>
      <c r="F139" s="108"/>
      <c r="G139" s="103"/>
      <c r="H139" s="3"/>
      <c r="I139" s="6"/>
      <c r="J139" s="7"/>
      <c r="K139" s="105"/>
      <c r="L139" s="105"/>
    </row>
    <row r="140" spans="2:12" x14ac:dyDescent="0.25">
      <c r="B140" s="120"/>
      <c r="C140" s="106"/>
      <c r="D140" s="107"/>
      <c r="E140" s="106"/>
      <c r="F140" s="108"/>
      <c r="G140" s="103"/>
      <c r="H140" s="3"/>
      <c r="I140" s="6"/>
      <c r="J140" s="7"/>
      <c r="K140" s="105"/>
      <c r="L140" s="105"/>
    </row>
    <row r="141" spans="2:12" x14ac:dyDescent="0.25">
      <c r="B141" s="120"/>
      <c r="C141" s="106"/>
      <c r="D141" s="107"/>
      <c r="E141" s="106"/>
      <c r="F141" s="108"/>
      <c r="G141" s="103"/>
      <c r="H141" s="3"/>
      <c r="I141" s="6"/>
      <c r="J141" s="7"/>
      <c r="K141" s="105"/>
      <c r="L141" s="105"/>
    </row>
    <row r="142" spans="2:12" x14ac:dyDescent="0.25">
      <c r="B142" s="120"/>
      <c r="C142" s="106"/>
      <c r="D142" s="107"/>
      <c r="E142" s="106"/>
      <c r="F142" s="108"/>
      <c r="G142" s="103"/>
      <c r="H142" s="3"/>
      <c r="I142" s="6"/>
      <c r="J142" s="7"/>
      <c r="K142" s="105"/>
      <c r="L142" s="105"/>
    </row>
    <row r="143" spans="2:12" x14ac:dyDescent="0.25">
      <c r="B143" s="120"/>
      <c r="C143" s="106"/>
      <c r="D143" s="107"/>
      <c r="E143" s="106"/>
      <c r="F143" s="108"/>
      <c r="G143" s="103"/>
      <c r="H143" s="3"/>
      <c r="I143" s="6"/>
      <c r="J143" s="7"/>
      <c r="K143" s="105"/>
      <c r="L143" s="105"/>
    </row>
    <row r="144" spans="2:12" x14ac:dyDescent="0.25">
      <c r="B144" s="120"/>
      <c r="C144" s="106"/>
      <c r="D144" s="107"/>
      <c r="E144" s="106"/>
      <c r="F144" s="108"/>
      <c r="G144" s="103"/>
      <c r="H144" s="3"/>
      <c r="I144" s="6"/>
      <c r="J144" s="7"/>
      <c r="K144" s="105"/>
      <c r="L144" s="105"/>
    </row>
    <row r="145" spans="2:12" x14ac:dyDescent="0.25">
      <c r="B145" s="120"/>
      <c r="C145" s="106"/>
      <c r="D145" s="107"/>
      <c r="E145" s="106"/>
      <c r="F145" s="108"/>
      <c r="G145" s="103"/>
      <c r="H145" s="3"/>
      <c r="I145" s="6"/>
      <c r="J145" s="7"/>
      <c r="K145" s="105"/>
      <c r="L145" s="105"/>
    </row>
    <row r="146" spans="2:12" x14ac:dyDescent="0.25">
      <c r="B146" s="120"/>
      <c r="C146" s="106"/>
      <c r="D146" s="107"/>
      <c r="E146" s="106"/>
      <c r="F146" s="108"/>
      <c r="G146" s="103"/>
      <c r="H146" s="3"/>
      <c r="I146" s="6"/>
      <c r="J146" s="7"/>
      <c r="K146" s="105"/>
      <c r="L146" s="105"/>
    </row>
    <row r="147" spans="2:12" x14ac:dyDescent="0.25">
      <c r="B147" s="120"/>
      <c r="C147" s="106"/>
      <c r="D147" s="107"/>
      <c r="E147" s="106"/>
      <c r="F147" s="108"/>
      <c r="G147" s="103"/>
      <c r="H147" s="3"/>
      <c r="I147" s="6"/>
      <c r="J147" s="7"/>
      <c r="K147" s="105"/>
      <c r="L147" s="105"/>
    </row>
    <row r="148" spans="2:12" x14ac:dyDescent="0.25">
      <c r="B148" s="120"/>
      <c r="C148" s="106"/>
      <c r="D148" s="107"/>
      <c r="E148" s="106"/>
      <c r="F148" s="108"/>
      <c r="G148" s="103"/>
      <c r="H148" s="3"/>
      <c r="I148" s="6"/>
      <c r="J148" s="7"/>
      <c r="K148" s="105"/>
      <c r="L148" s="105"/>
    </row>
    <row r="149" spans="2:12" x14ac:dyDescent="0.25">
      <c r="B149" s="120"/>
      <c r="C149" s="106"/>
      <c r="D149" s="107"/>
      <c r="E149" s="106"/>
      <c r="F149" s="108"/>
      <c r="G149" s="103"/>
      <c r="H149" s="3"/>
      <c r="I149" s="6"/>
      <c r="J149" s="7"/>
      <c r="K149" s="105"/>
      <c r="L149" s="105"/>
    </row>
    <row r="150" spans="2:12" x14ac:dyDescent="0.25">
      <c r="B150" s="120"/>
      <c r="C150" s="106"/>
      <c r="D150" s="107"/>
      <c r="E150" s="106"/>
      <c r="F150" s="108"/>
      <c r="G150" s="103"/>
      <c r="H150" s="3"/>
      <c r="I150" s="6"/>
      <c r="J150" s="7"/>
      <c r="K150" s="105"/>
      <c r="L150" s="105"/>
    </row>
    <row r="151" spans="2:12" x14ac:dyDescent="0.25">
      <c r="B151" s="120"/>
      <c r="C151" s="106"/>
      <c r="D151" s="107"/>
      <c r="E151" s="106"/>
      <c r="F151" s="108"/>
      <c r="G151" s="103"/>
      <c r="H151" s="3"/>
      <c r="I151" s="6"/>
      <c r="J151" s="7"/>
      <c r="K151" s="105"/>
      <c r="L151" s="105"/>
    </row>
    <row r="152" spans="2:12" x14ac:dyDescent="0.25">
      <c r="B152" s="120"/>
      <c r="C152" s="106"/>
      <c r="D152" s="107"/>
      <c r="E152" s="106"/>
      <c r="F152" s="108"/>
      <c r="G152" s="103"/>
      <c r="H152" s="3"/>
      <c r="I152" s="6"/>
      <c r="J152" s="7"/>
      <c r="K152" s="105"/>
      <c r="L152" s="105"/>
    </row>
    <row r="153" spans="2:12" x14ac:dyDescent="0.25">
      <c r="B153" s="120"/>
      <c r="C153" s="106"/>
      <c r="D153" s="107"/>
      <c r="E153" s="106"/>
      <c r="F153" s="108"/>
      <c r="G153" s="103"/>
      <c r="H153" s="3"/>
      <c r="I153" s="6"/>
      <c r="J153" s="7"/>
      <c r="K153" s="105"/>
      <c r="L153" s="105"/>
    </row>
    <row r="154" spans="2:12" x14ac:dyDescent="0.25">
      <c r="B154" s="120"/>
      <c r="C154" s="106"/>
      <c r="D154" s="107"/>
      <c r="E154" s="106"/>
      <c r="F154" s="108"/>
      <c r="G154" s="103"/>
      <c r="H154" s="3"/>
      <c r="I154" s="6"/>
      <c r="J154" s="7"/>
      <c r="K154" s="105"/>
      <c r="L154" s="105"/>
    </row>
    <row r="155" spans="2:12" x14ac:dyDescent="0.25">
      <c r="B155" s="120"/>
      <c r="C155" s="106"/>
      <c r="D155" s="107"/>
      <c r="E155" s="106"/>
      <c r="F155" s="108"/>
      <c r="G155" s="103"/>
      <c r="H155" s="3"/>
      <c r="I155" s="6"/>
      <c r="J155" s="7"/>
      <c r="K155" s="105"/>
      <c r="L155" s="105"/>
    </row>
    <row r="156" spans="2:12" x14ac:dyDescent="0.25">
      <c r="B156" s="120"/>
      <c r="C156" s="106"/>
      <c r="D156" s="107"/>
      <c r="E156" s="106"/>
      <c r="F156" s="108"/>
      <c r="G156" s="103"/>
      <c r="H156" s="3"/>
      <c r="I156" s="6"/>
      <c r="J156" s="7"/>
      <c r="K156" s="105"/>
      <c r="L156" s="105"/>
    </row>
    <row r="157" spans="2:12" x14ac:dyDescent="0.25">
      <c r="B157" s="120"/>
      <c r="C157" s="106"/>
      <c r="D157" s="107"/>
      <c r="E157" s="106"/>
      <c r="F157" s="108"/>
      <c r="G157" s="103"/>
      <c r="H157" s="3"/>
      <c r="I157" s="6"/>
      <c r="J157" s="7"/>
      <c r="K157" s="105"/>
      <c r="L157" s="105"/>
    </row>
    <row r="158" spans="2:12" x14ac:dyDescent="0.25">
      <c r="B158" s="120"/>
      <c r="C158" s="106"/>
      <c r="D158" s="107"/>
      <c r="E158" s="106"/>
      <c r="F158" s="108"/>
      <c r="G158" s="103"/>
      <c r="H158" s="3"/>
      <c r="I158" s="6"/>
      <c r="J158" s="7"/>
      <c r="K158" s="105"/>
      <c r="L158" s="105"/>
    </row>
    <row r="159" spans="2:12" x14ac:dyDescent="0.25">
      <c r="B159" s="120"/>
      <c r="C159" s="106"/>
      <c r="D159" s="107"/>
      <c r="E159" s="106"/>
      <c r="F159" s="108"/>
      <c r="G159" s="103"/>
      <c r="H159" s="3"/>
      <c r="I159" s="6"/>
      <c r="J159" s="7"/>
      <c r="K159" s="105"/>
      <c r="L159" s="105"/>
    </row>
    <row r="160" spans="2:12" x14ac:dyDescent="0.25">
      <c r="B160" s="120"/>
      <c r="C160" s="106"/>
      <c r="D160" s="107"/>
      <c r="E160" s="106"/>
      <c r="F160" s="108"/>
      <c r="G160" s="103"/>
      <c r="H160" s="3"/>
      <c r="I160" s="6"/>
      <c r="J160" s="7"/>
      <c r="K160" s="105"/>
      <c r="L160" s="105"/>
    </row>
    <row r="161" spans="2:12" x14ac:dyDescent="0.25">
      <c r="B161" s="120"/>
      <c r="C161" s="106"/>
      <c r="D161" s="107"/>
      <c r="E161" s="106"/>
      <c r="F161" s="108"/>
      <c r="G161" s="103"/>
      <c r="H161" s="3"/>
      <c r="I161" s="6"/>
      <c r="J161" s="7"/>
      <c r="K161" s="105"/>
      <c r="L161" s="105"/>
    </row>
    <row r="162" spans="2:12" x14ac:dyDescent="0.25">
      <c r="B162" s="120"/>
      <c r="C162" s="106"/>
      <c r="D162" s="107"/>
      <c r="E162" s="106"/>
      <c r="F162" s="108"/>
      <c r="G162" s="103"/>
      <c r="H162" s="3"/>
      <c r="I162" s="6"/>
      <c r="J162" s="7"/>
      <c r="K162" s="105"/>
      <c r="L162" s="105"/>
    </row>
    <row r="163" spans="2:12" x14ac:dyDescent="0.25">
      <c r="B163" s="120"/>
      <c r="C163" s="106"/>
      <c r="D163" s="107"/>
      <c r="E163" s="106"/>
      <c r="F163" s="108"/>
      <c r="G163" s="103"/>
      <c r="H163" s="3"/>
      <c r="I163" s="6"/>
      <c r="J163" s="7"/>
      <c r="K163" s="105"/>
      <c r="L163" s="105"/>
    </row>
    <row r="164" spans="2:12" x14ac:dyDescent="0.25">
      <c r="B164" s="120"/>
      <c r="C164" s="106"/>
      <c r="D164" s="107"/>
      <c r="E164" s="106"/>
      <c r="F164" s="108"/>
      <c r="G164" s="103"/>
      <c r="H164" s="3"/>
      <c r="I164" s="6"/>
      <c r="J164" s="7"/>
      <c r="K164" s="105"/>
      <c r="L164" s="105"/>
    </row>
    <row r="165" spans="2:12" x14ac:dyDescent="0.25">
      <c r="B165" s="120"/>
      <c r="C165" s="106"/>
      <c r="D165" s="107"/>
      <c r="E165" s="106"/>
      <c r="F165" s="108"/>
      <c r="G165" s="103"/>
      <c r="H165" s="3"/>
      <c r="I165" s="6"/>
      <c r="J165" s="7"/>
      <c r="K165" s="105"/>
      <c r="L165" s="105"/>
    </row>
    <row r="166" spans="2:12" x14ac:dyDescent="0.25">
      <c r="B166" s="120"/>
      <c r="C166" s="106"/>
      <c r="D166" s="107"/>
      <c r="E166" s="106"/>
      <c r="F166" s="108"/>
      <c r="G166" s="103"/>
      <c r="H166" s="3"/>
      <c r="I166" s="6"/>
      <c r="J166" s="7"/>
      <c r="K166" s="105"/>
      <c r="L166" s="105"/>
    </row>
    <row r="167" spans="2:12" x14ac:dyDescent="0.25">
      <c r="B167" s="120"/>
      <c r="C167" s="106"/>
      <c r="D167" s="107"/>
      <c r="E167" s="106"/>
      <c r="F167" s="108"/>
      <c r="G167" s="103"/>
      <c r="H167" s="3"/>
      <c r="I167" s="6"/>
      <c r="J167" s="7"/>
      <c r="K167" s="105"/>
      <c r="L167" s="105"/>
    </row>
    <row r="168" spans="2:12" x14ac:dyDescent="0.25">
      <c r="B168" s="120"/>
      <c r="C168" s="106"/>
      <c r="D168" s="107"/>
      <c r="E168" s="106"/>
      <c r="F168" s="108"/>
      <c r="G168" s="103"/>
      <c r="H168" s="3"/>
      <c r="I168" s="6"/>
      <c r="J168" s="7"/>
      <c r="K168" s="105"/>
      <c r="L168" s="105"/>
    </row>
    <row r="169" spans="2:12" x14ac:dyDescent="0.25">
      <c r="B169" s="120"/>
      <c r="C169" s="106"/>
      <c r="D169" s="107"/>
      <c r="E169" s="106"/>
      <c r="F169" s="108"/>
      <c r="G169" s="103"/>
      <c r="H169" s="3"/>
      <c r="I169" s="6"/>
      <c r="J169" s="7"/>
      <c r="K169" s="105"/>
      <c r="L169" s="105"/>
    </row>
    <row r="170" spans="2:12" x14ac:dyDescent="0.25">
      <c r="B170" s="120"/>
      <c r="C170" s="106"/>
      <c r="D170" s="107"/>
      <c r="E170" s="106"/>
      <c r="F170" s="108"/>
      <c r="G170" s="103"/>
      <c r="H170" s="3"/>
      <c r="I170" s="6"/>
      <c r="J170" s="7"/>
      <c r="K170" s="105"/>
      <c r="L170" s="105"/>
    </row>
    <row r="171" spans="2:12" x14ac:dyDescent="0.25">
      <c r="B171" s="120"/>
      <c r="C171" s="106"/>
      <c r="D171" s="107"/>
      <c r="E171" s="106"/>
      <c r="F171" s="108"/>
      <c r="G171" s="103"/>
      <c r="H171" s="3"/>
      <c r="I171" s="6"/>
      <c r="J171" s="7"/>
      <c r="K171" s="105"/>
      <c r="L171" s="105"/>
    </row>
    <row r="172" spans="2:12" x14ac:dyDescent="0.25">
      <c r="B172" s="120"/>
      <c r="C172" s="106"/>
      <c r="D172" s="107"/>
      <c r="E172" s="106"/>
      <c r="F172" s="108"/>
      <c r="G172" s="103"/>
      <c r="H172" s="3"/>
      <c r="I172" s="6"/>
      <c r="J172" s="7"/>
      <c r="K172" s="105"/>
      <c r="L172" s="105"/>
    </row>
    <row r="173" spans="2:12" x14ac:dyDescent="0.25">
      <c r="B173" s="120"/>
      <c r="C173" s="106"/>
      <c r="D173" s="107"/>
      <c r="E173" s="106"/>
      <c r="F173" s="108"/>
      <c r="G173" s="103"/>
      <c r="H173" s="3"/>
      <c r="I173" s="6"/>
      <c r="J173" s="7"/>
      <c r="K173" s="105"/>
      <c r="L173" s="105"/>
    </row>
    <row r="174" spans="2:12" x14ac:dyDescent="0.25">
      <c r="B174" s="120"/>
      <c r="C174" s="106"/>
      <c r="D174" s="107"/>
      <c r="E174" s="106"/>
      <c r="F174" s="108"/>
      <c r="G174" s="103"/>
      <c r="H174" s="3"/>
      <c r="I174" s="6"/>
      <c r="J174" s="7"/>
      <c r="K174" s="105"/>
      <c r="L174" s="105"/>
    </row>
    <row r="175" spans="2:12" x14ac:dyDescent="0.25">
      <c r="B175" s="120"/>
      <c r="C175" s="106"/>
      <c r="D175" s="107"/>
      <c r="E175" s="106"/>
      <c r="F175" s="108"/>
      <c r="G175" s="103"/>
      <c r="H175" s="3"/>
      <c r="I175" s="6"/>
      <c r="J175" s="7"/>
      <c r="K175" s="105"/>
      <c r="L175" s="105"/>
    </row>
    <row r="176" spans="2:12" x14ac:dyDescent="0.25">
      <c r="B176" s="120"/>
      <c r="C176" s="106"/>
      <c r="D176" s="107"/>
      <c r="E176" s="106"/>
      <c r="F176" s="108"/>
      <c r="G176" s="103"/>
      <c r="H176" s="3"/>
      <c r="I176" s="6"/>
      <c r="J176" s="7"/>
      <c r="K176" s="105"/>
      <c r="L176" s="105"/>
    </row>
    <row r="177" spans="2:12" x14ac:dyDescent="0.25">
      <c r="B177" s="120"/>
      <c r="C177" s="106"/>
      <c r="D177" s="107"/>
      <c r="E177" s="106"/>
      <c r="F177" s="108"/>
      <c r="G177" s="103"/>
      <c r="H177" s="3"/>
      <c r="I177" s="6"/>
      <c r="J177" s="7"/>
      <c r="K177" s="105"/>
      <c r="L177" s="105"/>
    </row>
    <row r="178" spans="2:12" x14ac:dyDescent="0.25">
      <c r="B178" s="120"/>
      <c r="C178" s="106"/>
      <c r="D178" s="107"/>
      <c r="E178" s="106"/>
      <c r="F178" s="108"/>
      <c r="G178" s="103"/>
      <c r="H178" s="3"/>
      <c r="I178" s="6"/>
      <c r="J178" s="7"/>
      <c r="K178" s="105"/>
      <c r="L178" s="105"/>
    </row>
    <row r="179" spans="2:12" x14ac:dyDescent="0.25">
      <c r="B179" s="120"/>
      <c r="C179" s="106"/>
      <c r="D179" s="107"/>
      <c r="E179" s="106"/>
      <c r="F179" s="108"/>
      <c r="G179" s="103"/>
      <c r="H179" s="3"/>
      <c r="I179" s="6"/>
      <c r="J179" s="7"/>
      <c r="K179" s="105"/>
      <c r="L179" s="105"/>
    </row>
    <row r="180" spans="2:12" x14ac:dyDescent="0.25">
      <c r="B180" s="120"/>
      <c r="C180" s="106"/>
      <c r="D180" s="107"/>
      <c r="E180" s="106"/>
      <c r="F180" s="108"/>
      <c r="G180" s="103"/>
      <c r="H180" s="3"/>
      <c r="I180" s="6"/>
      <c r="J180" s="7"/>
      <c r="K180" s="105"/>
      <c r="L180" s="105"/>
    </row>
    <row r="181" spans="2:12" x14ac:dyDescent="0.25">
      <c r="B181" s="120"/>
      <c r="C181" s="106"/>
      <c r="D181" s="107"/>
      <c r="E181" s="106"/>
      <c r="F181" s="108"/>
      <c r="G181" s="103"/>
      <c r="H181" s="3"/>
      <c r="I181" s="6"/>
      <c r="J181" s="7"/>
      <c r="K181" s="105"/>
      <c r="L181" s="105"/>
    </row>
    <row r="182" spans="2:12" x14ac:dyDescent="0.25">
      <c r="B182" s="120"/>
      <c r="C182" s="106"/>
      <c r="D182" s="107"/>
      <c r="E182" s="106"/>
      <c r="F182" s="108"/>
      <c r="G182" s="103"/>
      <c r="H182" s="3"/>
      <c r="I182" s="6"/>
      <c r="J182" s="7"/>
      <c r="K182" s="105"/>
      <c r="L182" s="105"/>
    </row>
    <row r="183" spans="2:12" x14ac:dyDescent="0.25">
      <c r="B183" s="120"/>
      <c r="C183" s="106"/>
      <c r="D183" s="107"/>
      <c r="E183" s="106"/>
      <c r="F183" s="108"/>
      <c r="G183" s="103"/>
      <c r="H183" s="3"/>
      <c r="I183" s="6"/>
      <c r="J183" s="7"/>
      <c r="K183" s="105"/>
      <c r="L183" s="105"/>
    </row>
    <row r="184" spans="2:12" x14ac:dyDescent="0.25">
      <c r="B184" s="120"/>
      <c r="C184" s="106"/>
      <c r="D184" s="107"/>
      <c r="E184" s="106"/>
      <c r="F184" s="108"/>
      <c r="G184" s="103"/>
      <c r="H184" s="3"/>
      <c r="I184" s="6"/>
      <c r="J184" s="7"/>
      <c r="K184" s="105"/>
      <c r="L184" s="105"/>
    </row>
    <row r="185" spans="2:12" x14ac:dyDescent="0.25">
      <c r="B185" s="120"/>
      <c r="C185" s="106"/>
      <c r="D185" s="107"/>
      <c r="E185" s="106"/>
      <c r="F185" s="108"/>
      <c r="G185" s="103"/>
      <c r="H185" s="3"/>
      <c r="I185" s="6"/>
      <c r="J185" s="7"/>
      <c r="K185" s="105"/>
      <c r="L185" s="105"/>
    </row>
    <row r="186" spans="2:12" x14ac:dyDescent="0.25">
      <c r="B186" s="120"/>
      <c r="C186" s="106"/>
      <c r="D186" s="107"/>
      <c r="E186" s="106"/>
      <c r="F186" s="108"/>
      <c r="G186" s="103"/>
      <c r="H186" s="3"/>
      <c r="I186" s="6"/>
      <c r="J186" s="7"/>
      <c r="K186" s="105"/>
      <c r="L186" s="105"/>
    </row>
    <row r="187" spans="2:12" x14ac:dyDescent="0.25">
      <c r="B187" s="120"/>
      <c r="C187" s="106"/>
      <c r="D187" s="107"/>
      <c r="E187" s="106"/>
      <c r="F187" s="108"/>
      <c r="G187" s="103"/>
      <c r="H187" s="3"/>
      <c r="I187" s="6"/>
      <c r="J187" s="7"/>
      <c r="K187" s="105"/>
      <c r="L187" s="105"/>
    </row>
    <row r="188" spans="2:12" x14ac:dyDescent="0.25">
      <c r="B188" s="120"/>
      <c r="C188" s="106"/>
      <c r="D188" s="107"/>
      <c r="E188" s="106"/>
      <c r="F188" s="108"/>
      <c r="G188" s="103"/>
      <c r="H188" s="3"/>
      <c r="I188" s="6"/>
      <c r="J188" s="7"/>
      <c r="K188" s="105"/>
      <c r="L188" s="105"/>
    </row>
    <row r="189" spans="2:12" x14ac:dyDescent="0.25">
      <c r="B189" s="120"/>
      <c r="C189" s="106"/>
      <c r="D189" s="107"/>
      <c r="E189" s="106"/>
      <c r="F189" s="108"/>
      <c r="G189" s="103"/>
      <c r="H189" s="3"/>
      <c r="I189" s="6"/>
      <c r="J189" s="7"/>
      <c r="K189" s="105"/>
      <c r="L189" s="105"/>
    </row>
    <row r="190" spans="2:12" x14ac:dyDescent="0.25">
      <c r="B190" s="120"/>
      <c r="C190" s="106"/>
      <c r="D190" s="107"/>
      <c r="E190" s="106"/>
      <c r="F190" s="108"/>
      <c r="G190" s="103"/>
      <c r="H190" s="3"/>
      <c r="I190" s="6"/>
      <c r="J190" s="7"/>
      <c r="K190" s="105"/>
      <c r="L190" s="105"/>
    </row>
    <row r="191" spans="2:12" x14ac:dyDescent="0.25">
      <c r="B191" s="120"/>
      <c r="C191" s="106"/>
      <c r="D191" s="107"/>
      <c r="E191" s="106"/>
      <c r="F191" s="108"/>
      <c r="G191" s="103"/>
      <c r="H191" s="3"/>
      <c r="I191" s="6"/>
      <c r="J191" s="7"/>
      <c r="K191" s="105"/>
      <c r="L191" s="105"/>
    </row>
    <row r="192" spans="2:12" x14ac:dyDescent="0.25">
      <c r="B192" s="120"/>
      <c r="C192" s="106"/>
      <c r="D192" s="107"/>
      <c r="E192" s="106"/>
      <c r="F192" s="108"/>
      <c r="G192" s="103"/>
      <c r="H192" s="3"/>
      <c r="I192" s="6"/>
      <c r="J192" s="7"/>
      <c r="K192" s="105"/>
      <c r="L192" s="105"/>
    </row>
    <row r="193" spans="2:12" x14ac:dyDescent="0.25">
      <c r="B193" s="120"/>
      <c r="C193" s="106"/>
      <c r="D193" s="107"/>
      <c r="E193" s="106"/>
      <c r="F193" s="108"/>
      <c r="G193" s="103"/>
      <c r="H193" s="3"/>
      <c r="I193" s="6"/>
      <c r="J193" s="7"/>
      <c r="K193" s="105"/>
      <c r="L193" s="105"/>
    </row>
    <row r="194" spans="2:12" x14ac:dyDescent="0.25">
      <c r="B194" s="120"/>
      <c r="C194" s="106"/>
      <c r="D194" s="107"/>
      <c r="E194" s="106"/>
      <c r="F194" s="108"/>
      <c r="G194" s="103"/>
      <c r="H194" s="3"/>
      <c r="I194" s="6"/>
      <c r="J194" s="7"/>
      <c r="K194" s="105"/>
      <c r="L194" s="105"/>
    </row>
    <row r="195" spans="2:12" x14ac:dyDescent="0.25">
      <c r="B195" s="120"/>
      <c r="C195" s="106"/>
      <c r="D195" s="107"/>
      <c r="E195" s="106"/>
      <c r="F195" s="108"/>
      <c r="G195" s="103"/>
      <c r="H195" s="3"/>
      <c r="I195" s="6"/>
      <c r="J195" s="7"/>
      <c r="K195" s="105"/>
      <c r="L195" s="105"/>
    </row>
    <row r="196" spans="2:12" x14ac:dyDescent="0.25">
      <c r="B196" s="120"/>
      <c r="C196" s="106"/>
      <c r="D196" s="107"/>
      <c r="E196" s="106"/>
      <c r="F196" s="108"/>
      <c r="G196" s="103"/>
      <c r="H196" s="3"/>
      <c r="I196" s="6"/>
      <c r="J196" s="7"/>
      <c r="K196" s="105"/>
      <c r="L196" s="105"/>
    </row>
    <row r="197" spans="2:12" x14ac:dyDescent="0.25">
      <c r="B197" s="120"/>
      <c r="C197" s="106"/>
      <c r="D197" s="107"/>
      <c r="E197" s="106"/>
      <c r="F197" s="108"/>
      <c r="G197" s="103"/>
      <c r="H197" s="3"/>
      <c r="I197" s="6"/>
      <c r="J197" s="7"/>
      <c r="K197" s="105"/>
      <c r="L197" s="105"/>
    </row>
    <row r="198" spans="2:12" x14ac:dyDescent="0.25">
      <c r="B198" s="120"/>
      <c r="C198" s="106"/>
      <c r="D198" s="107"/>
      <c r="E198" s="106"/>
      <c r="F198" s="108"/>
      <c r="G198" s="103"/>
      <c r="H198" s="3"/>
      <c r="I198" s="6"/>
      <c r="J198" s="7"/>
      <c r="K198" s="105"/>
      <c r="L198" s="105"/>
    </row>
    <row r="199" spans="2:12" x14ac:dyDescent="0.25">
      <c r="B199" s="120"/>
      <c r="C199" s="106"/>
      <c r="D199" s="107"/>
      <c r="E199" s="106"/>
      <c r="F199" s="108"/>
      <c r="G199" s="103"/>
      <c r="H199" s="3"/>
      <c r="I199" s="6"/>
      <c r="J199" s="7"/>
      <c r="K199" s="105"/>
      <c r="L199" s="105"/>
    </row>
    <row r="200" spans="2:12" x14ac:dyDescent="0.25">
      <c r="B200" s="120"/>
      <c r="C200" s="106"/>
      <c r="D200" s="107"/>
      <c r="E200" s="106"/>
      <c r="F200" s="108"/>
      <c r="G200" s="103"/>
      <c r="H200" s="3"/>
      <c r="I200" s="6"/>
      <c r="J200" s="7"/>
      <c r="K200" s="105"/>
      <c r="L200" s="105"/>
    </row>
    <row r="201" spans="2:12" x14ac:dyDescent="0.25">
      <c r="B201" s="120"/>
      <c r="C201" s="106"/>
      <c r="D201" s="107"/>
      <c r="E201" s="106"/>
      <c r="F201" s="108"/>
      <c r="G201" s="103"/>
      <c r="H201" s="3"/>
      <c r="I201" s="6"/>
      <c r="J201" s="7"/>
      <c r="K201" s="105"/>
      <c r="L201" s="105"/>
    </row>
    <row r="202" spans="2:12" x14ac:dyDescent="0.25">
      <c r="B202" s="120"/>
      <c r="C202" s="106"/>
      <c r="D202" s="107"/>
      <c r="E202" s="106"/>
      <c r="F202" s="108"/>
      <c r="G202" s="103"/>
      <c r="H202" s="3"/>
      <c r="I202" s="6"/>
      <c r="J202" s="7"/>
      <c r="K202" s="105"/>
      <c r="L202" s="105"/>
    </row>
    <row r="203" spans="2:12" x14ac:dyDescent="0.25">
      <c r="B203" s="120"/>
      <c r="C203" s="106"/>
      <c r="D203" s="107"/>
      <c r="E203" s="106"/>
      <c r="F203" s="108"/>
      <c r="G203" s="103"/>
      <c r="H203" s="3"/>
      <c r="I203" s="6"/>
      <c r="J203" s="7"/>
      <c r="K203" s="105"/>
      <c r="L203" s="105"/>
    </row>
    <row r="204" spans="2:12" x14ac:dyDescent="0.25">
      <c r="B204" s="120"/>
      <c r="C204" s="106"/>
      <c r="D204" s="107"/>
      <c r="E204" s="106"/>
      <c r="F204" s="108"/>
      <c r="G204" s="103"/>
      <c r="H204" s="3"/>
      <c r="I204" s="6"/>
      <c r="J204" s="7"/>
      <c r="K204" s="105"/>
      <c r="L204" s="105"/>
    </row>
    <row r="205" spans="2:12" x14ac:dyDescent="0.25">
      <c r="B205" s="120"/>
      <c r="C205" s="106"/>
      <c r="D205" s="107"/>
      <c r="E205" s="106"/>
      <c r="F205" s="108"/>
      <c r="G205" s="103"/>
      <c r="H205" s="3"/>
      <c r="I205" s="6"/>
      <c r="J205" s="7"/>
      <c r="K205" s="105"/>
      <c r="L205" s="105"/>
    </row>
    <row r="206" spans="2:12" x14ac:dyDescent="0.25">
      <c r="B206" s="120"/>
      <c r="C206" s="106"/>
      <c r="D206" s="107"/>
      <c r="E206" s="106"/>
      <c r="F206" s="108"/>
      <c r="G206" s="103"/>
      <c r="H206" s="3"/>
      <c r="I206" s="6"/>
      <c r="J206" s="7"/>
      <c r="K206" s="105"/>
      <c r="L206" s="105"/>
    </row>
    <row r="207" spans="2:12" x14ac:dyDescent="0.25">
      <c r="B207" s="120"/>
      <c r="C207" s="106"/>
      <c r="D207" s="107"/>
      <c r="E207" s="106"/>
      <c r="F207" s="108"/>
      <c r="G207" s="103"/>
      <c r="H207" s="3"/>
      <c r="I207" s="6"/>
      <c r="J207" s="7"/>
      <c r="K207" s="105"/>
      <c r="L207" s="105"/>
    </row>
    <row r="208" spans="2:12" x14ac:dyDescent="0.25">
      <c r="B208" s="120"/>
      <c r="C208" s="106"/>
      <c r="D208" s="107"/>
      <c r="E208" s="106"/>
      <c r="F208" s="108"/>
      <c r="G208" s="103"/>
      <c r="H208" s="3"/>
      <c r="I208" s="6"/>
      <c r="J208" s="7"/>
      <c r="K208" s="105"/>
      <c r="L208" s="105"/>
    </row>
    <row r="209" spans="2:12" x14ac:dyDescent="0.25">
      <c r="B209" s="120"/>
      <c r="C209" s="106"/>
      <c r="D209" s="107"/>
      <c r="E209" s="106"/>
      <c r="F209" s="108"/>
      <c r="G209" s="103"/>
      <c r="H209" s="3"/>
      <c r="I209" s="6"/>
      <c r="J209" s="7"/>
      <c r="K209" s="105"/>
      <c r="L209" s="105"/>
    </row>
    <row r="210" spans="2:12" x14ac:dyDescent="0.25">
      <c r="B210" s="120"/>
      <c r="C210" s="106"/>
      <c r="D210" s="107"/>
      <c r="E210" s="106"/>
      <c r="F210" s="108"/>
      <c r="G210" s="103"/>
      <c r="H210" s="3"/>
      <c r="I210" s="6"/>
      <c r="J210" s="7"/>
      <c r="K210" s="105"/>
      <c r="L210" s="105"/>
    </row>
    <row r="211" spans="2:12" x14ac:dyDescent="0.25">
      <c r="B211" s="120"/>
      <c r="C211" s="106"/>
      <c r="D211" s="107"/>
      <c r="E211" s="106"/>
      <c r="F211" s="108"/>
      <c r="G211" s="103"/>
      <c r="H211" s="3"/>
      <c r="I211" s="6"/>
      <c r="J211" s="7"/>
      <c r="K211" s="105"/>
      <c r="L211" s="105"/>
    </row>
    <row r="212" spans="2:12" x14ac:dyDescent="0.25">
      <c r="B212" s="120"/>
      <c r="C212" s="106"/>
      <c r="D212" s="107"/>
      <c r="E212" s="106"/>
      <c r="F212" s="108"/>
      <c r="G212" s="103"/>
      <c r="H212" s="3"/>
      <c r="I212" s="6"/>
      <c r="J212" s="7"/>
      <c r="K212" s="105"/>
      <c r="L212" s="105"/>
    </row>
    <row r="213" spans="2:12" x14ac:dyDescent="0.25">
      <c r="B213" s="120"/>
      <c r="C213" s="106"/>
      <c r="D213" s="107"/>
      <c r="E213" s="106"/>
      <c r="F213" s="108"/>
      <c r="G213" s="103"/>
      <c r="H213" s="3"/>
      <c r="I213" s="6"/>
      <c r="J213" s="7"/>
      <c r="K213" s="105"/>
      <c r="L213" s="105"/>
    </row>
    <row r="214" spans="2:12" x14ac:dyDescent="0.25">
      <c r="B214" s="120"/>
      <c r="C214" s="106"/>
      <c r="D214" s="107"/>
      <c r="E214" s="106"/>
      <c r="F214" s="108"/>
      <c r="G214" s="103"/>
      <c r="H214" s="3"/>
      <c r="I214" s="6"/>
      <c r="J214" s="7"/>
      <c r="K214" s="105"/>
      <c r="L214" s="105"/>
    </row>
    <row r="215" spans="2:12" x14ac:dyDescent="0.25">
      <c r="B215" s="120"/>
      <c r="C215" s="106"/>
      <c r="D215" s="107"/>
      <c r="E215" s="106"/>
      <c r="F215" s="108"/>
      <c r="G215" s="103"/>
      <c r="H215" s="3"/>
      <c r="I215" s="6"/>
      <c r="J215" s="7"/>
      <c r="K215" s="105"/>
      <c r="L215" s="105"/>
    </row>
    <row r="216" spans="2:12" x14ac:dyDescent="0.25">
      <c r="B216" s="120"/>
      <c r="C216" s="106"/>
      <c r="D216" s="107"/>
      <c r="E216" s="106"/>
      <c r="F216" s="108"/>
      <c r="G216" s="103"/>
      <c r="H216" s="3"/>
      <c r="I216" s="6"/>
      <c r="J216" s="7"/>
      <c r="K216" s="105"/>
      <c r="L216" s="105"/>
    </row>
    <row r="217" spans="2:12" x14ac:dyDescent="0.25">
      <c r="B217" s="120"/>
      <c r="C217" s="106"/>
      <c r="D217" s="107"/>
      <c r="E217" s="106"/>
      <c r="F217" s="108"/>
      <c r="G217" s="103"/>
      <c r="H217" s="3"/>
      <c r="I217" s="6"/>
      <c r="J217" s="7"/>
      <c r="K217" s="105"/>
      <c r="L217" s="105"/>
    </row>
    <row r="218" spans="2:12" x14ac:dyDescent="0.25">
      <c r="B218" s="120"/>
      <c r="C218" s="106"/>
      <c r="D218" s="107"/>
      <c r="E218" s="106"/>
      <c r="F218" s="108"/>
      <c r="G218" s="103"/>
      <c r="H218" s="3"/>
      <c r="I218" s="6"/>
      <c r="J218" s="7"/>
      <c r="K218" s="105"/>
      <c r="L218" s="105"/>
    </row>
    <row r="219" spans="2:12" x14ac:dyDescent="0.25">
      <c r="B219" s="120"/>
      <c r="C219" s="106"/>
      <c r="D219" s="107"/>
      <c r="E219" s="106"/>
      <c r="F219" s="108"/>
      <c r="G219" s="103"/>
      <c r="H219" s="3"/>
      <c r="I219" s="6"/>
      <c r="J219" s="7"/>
      <c r="K219" s="105"/>
      <c r="L219" s="105"/>
    </row>
    <row r="220" spans="2:12" x14ac:dyDescent="0.25">
      <c r="B220" s="120"/>
      <c r="C220" s="106"/>
      <c r="D220" s="107"/>
      <c r="E220" s="106"/>
      <c r="F220" s="108"/>
      <c r="G220" s="103"/>
      <c r="H220" s="3"/>
      <c r="I220" s="6"/>
      <c r="J220" s="7"/>
      <c r="K220" s="105"/>
      <c r="L220" s="105"/>
    </row>
    <row r="221" spans="2:12" x14ac:dyDescent="0.25">
      <c r="B221" s="120"/>
      <c r="C221" s="106"/>
      <c r="D221" s="107"/>
      <c r="E221" s="106"/>
      <c r="F221" s="108"/>
      <c r="G221" s="103"/>
      <c r="H221" s="3"/>
      <c r="I221" s="6"/>
      <c r="J221" s="7"/>
      <c r="K221" s="105"/>
      <c r="L221" s="105"/>
    </row>
    <row r="222" spans="2:12" x14ac:dyDescent="0.25">
      <c r="B222" s="120"/>
      <c r="C222" s="106"/>
      <c r="D222" s="107"/>
      <c r="E222" s="106"/>
      <c r="F222" s="108"/>
      <c r="G222" s="103"/>
      <c r="H222" s="3"/>
      <c r="I222" s="6"/>
      <c r="J222" s="7"/>
      <c r="K222" s="105"/>
      <c r="L222" s="105"/>
    </row>
    <row r="223" spans="2:12" x14ac:dyDescent="0.25">
      <c r="B223" s="120"/>
      <c r="C223" s="106"/>
      <c r="D223" s="107"/>
      <c r="E223" s="106"/>
      <c r="F223" s="108"/>
      <c r="G223" s="103"/>
      <c r="H223" s="3"/>
      <c r="I223" s="6"/>
      <c r="J223" s="7"/>
      <c r="K223" s="105"/>
      <c r="L223" s="105"/>
    </row>
    <row r="224" spans="2:12" x14ac:dyDescent="0.25">
      <c r="B224" s="120"/>
      <c r="C224" s="106"/>
      <c r="D224" s="107"/>
      <c r="E224" s="106"/>
      <c r="F224" s="108"/>
      <c r="G224" s="103"/>
      <c r="H224" s="3"/>
      <c r="I224" s="6"/>
      <c r="J224" s="7"/>
      <c r="K224" s="105"/>
      <c r="L224" s="105"/>
    </row>
    <row r="225" spans="2:12" x14ac:dyDescent="0.25">
      <c r="B225" s="120"/>
      <c r="C225" s="106"/>
      <c r="D225" s="107"/>
      <c r="E225" s="106"/>
      <c r="F225" s="108"/>
      <c r="G225" s="103"/>
      <c r="H225" s="3"/>
      <c r="I225" s="6"/>
      <c r="J225" s="7"/>
      <c r="K225" s="105"/>
      <c r="L225" s="105"/>
    </row>
    <row r="226" spans="2:12" x14ac:dyDescent="0.25">
      <c r="B226" s="120"/>
      <c r="C226" s="106"/>
      <c r="D226" s="107"/>
      <c r="E226" s="106"/>
      <c r="F226" s="108"/>
      <c r="G226" s="103"/>
      <c r="H226" s="3"/>
      <c r="I226" s="6"/>
      <c r="J226" s="7"/>
      <c r="K226" s="105"/>
      <c r="L226" s="105"/>
    </row>
    <row r="227" spans="2:12" x14ac:dyDescent="0.25">
      <c r="B227" s="120"/>
      <c r="C227" s="106"/>
      <c r="D227" s="107"/>
      <c r="E227" s="106"/>
      <c r="F227" s="108"/>
      <c r="G227" s="103"/>
      <c r="H227" s="3"/>
      <c r="I227" s="6"/>
      <c r="J227" s="7"/>
      <c r="K227" s="105"/>
      <c r="L227" s="105"/>
    </row>
    <row r="228" spans="2:12" x14ac:dyDescent="0.25">
      <c r="B228" s="120"/>
      <c r="C228" s="106"/>
      <c r="D228" s="107"/>
      <c r="E228" s="106"/>
      <c r="F228" s="108"/>
      <c r="G228" s="103"/>
      <c r="H228" s="3"/>
      <c r="I228" s="6"/>
      <c r="J228" s="7"/>
      <c r="K228" s="105"/>
      <c r="L228" s="105"/>
    </row>
    <row r="229" spans="2:12" x14ac:dyDescent="0.25">
      <c r="B229" s="120"/>
      <c r="C229" s="106"/>
      <c r="D229" s="107"/>
      <c r="E229" s="106"/>
      <c r="F229" s="108"/>
      <c r="G229" s="103"/>
      <c r="H229" s="3"/>
      <c r="I229" s="6"/>
      <c r="J229" s="7"/>
      <c r="K229" s="105"/>
      <c r="L229" s="105"/>
    </row>
    <row r="230" spans="2:12" x14ac:dyDescent="0.25">
      <c r="B230" s="120"/>
      <c r="C230" s="106"/>
      <c r="D230" s="107"/>
      <c r="E230" s="106"/>
      <c r="F230" s="108"/>
      <c r="G230" s="103"/>
      <c r="H230" s="3"/>
      <c r="I230" s="6"/>
      <c r="J230" s="7"/>
      <c r="K230" s="105"/>
      <c r="L230" s="105"/>
    </row>
    <row r="231" spans="2:12" x14ac:dyDescent="0.25">
      <c r="B231" s="120"/>
      <c r="C231" s="106"/>
      <c r="D231" s="107"/>
      <c r="E231" s="106"/>
      <c r="F231" s="108"/>
      <c r="G231" s="103"/>
      <c r="H231" s="3"/>
      <c r="I231" s="6"/>
      <c r="J231" s="7"/>
      <c r="K231" s="105"/>
      <c r="L231" s="105"/>
    </row>
    <row r="232" spans="2:12" x14ac:dyDescent="0.25">
      <c r="B232" s="120"/>
      <c r="C232" s="106"/>
      <c r="D232" s="107"/>
      <c r="E232" s="106"/>
      <c r="F232" s="108"/>
      <c r="G232" s="103"/>
      <c r="H232" s="3"/>
      <c r="I232" s="6"/>
      <c r="J232" s="7"/>
      <c r="K232" s="105"/>
      <c r="L232" s="105"/>
    </row>
    <row r="233" spans="2:12" x14ac:dyDescent="0.25">
      <c r="B233" s="120"/>
      <c r="C233" s="106"/>
      <c r="D233" s="107"/>
      <c r="E233" s="106"/>
      <c r="F233" s="108"/>
      <c r="G233" s="103"/>
      <c r="H233" s="3"/>
      <c r="I233" s="6"/>
      <c r="J233" s="7"/>
      <c r="K233" s="105"/>
      <c r="L233" s="105"/>
    </row>
    <row r="234" spans="2:12" x14ac:dyDescent="0.25">
      <c r="B234" s="120"/>
      <c r="C234" s="106"/>
      <c r="D234" s="107"/>
      <c r="E234" s="106"/>
      <c r="F234" s="108"/>
      <c r="G234" s="103"/>
      <c r="H234" s="3"/>
      <c r="I234" s="6"/>
      <c r="J234" s="7"/>
      <c r="K234" s="105"/>
      <c r="L234" s="105"/>
    </row>
    <row r="235" spans="2:12" x14ac:dyDescent="0.25">
      <c r="B235" s="120"/>
      <c r="C235" s="106"/>
      <c r="D235" s="107"/>
      <c r="E235" s="106"/>
      <c r="F235" s="108"/>
      <c r="G235" s="103"/>
      <c r="H235" s="3"/>
      <c r="I235" s="6"/>
      <c r="J235" s="7"/>
      <c r="K235" s="105"/>
      <c r="L235" s="105"/>
    </row>
    <row r="236" spans="2:12" x14ac:dyDescent="0.25">
      <c r="B236" s="120"/>
      <c r="C236" s="106"/>
      <c r="D236" s="107"/>
      <c r="E236" s="106"/>
      <c r="F236" s="108"/>
      <c r="G236" s="103"/>
      <c r="H236" s="3"/>
      <c r="I236" s="6"/>
      <c r="J236" s="7"/>
      <c r="K236" s="105"/>
      <c r="L236" s="105"/>
    </row>
    <row r="237" spans="2:12" x14ac:dyDescent="0.25">
      <c r="B237" s="120"/>
      <c r="C237" s="106"/>
      <c r="D237" s="107"/>
      <c r="E237" s="106"/>
      <c r="F237" s="108"/>
      <c r="G237" s="103"/>
      <c r="H237" s="3"/>
      <c r="I237" s="6"/>
      <c r="J237" s="7"/>
      <c r="K237" s="105"/>
      <c r="L237" s="105"/>
    </row>
    <row r="238" spans="2:12" x14ac:dyDescent="0.25">
      <c r="B238" s="120"/>
      <c r="C238" s="106"/>
      <c r="D238" s="107"/>
      <c r="E238" s="106"/>
      <c r="F238" s="108"/>
      <c r="G238" s="103"/>
      <c r="H238" s="3"/>
      <c r="I238" s="6"/>
      <c r="J238" s="7"/>
      <c r="K238" s="105"/>
      <c r="L238" s="105"/>
    </row>
    <row r="239" spans="2:12" x14ac:dyDescent="0.25">
      <c r="B239" s="120"/>
      <c r="C239" s="106"/>
      <c r="D239" s="107"/>
      <c r="E239" s="106"/>
      <c r="F239" s="108"/>
      <c r="G239" s="103"/>
      <c r="H239" s="3"/>
      <c r="I239" s="6"/>
      <c r="J239" s="7"/>
      <c r="K239" s="105"/>
      <c r="L239" s="105"/>
    </row>
    <row r="240" spans="2:12" x14ac:dyDescent="0.25">
      <c r="B240" s="120"/>
      <c r="C240" s="106"/>
      <c r="D240" s="107"/>
      <c r="E240" s="106"/>
      <c r="F240" s="108"/>
      <c r="G240" s="103"/>
      <c r="H240" s="3"/>
      <c r="I240" s="6"/>
      <c r="J240" s="7"/>
      <c r="K240" s="105"/>
      <c r="L240" s="105"/>
    </row>
    <row r="241" spans="2:12" x14ac:dyDescent="0.25">
      <c r="B241" s="120"/>
      <c r="C241" s="106"/>
      <c r="D241" s="107"/>
      <c r="E241" s="106"/>
      <c r="F241" s="108"/>
      <c r="G241" s="103"/>
      <c r="H241" s="3"/>
      <c r="I241" s="6"/>
      <c r="J241" s="7"/>
      <c r="K241" s="105"/>
      <c r="L241" s="105"/>
    </row>
    <row r="242" spans="2:12" x14ac:dyDescent="0.25">
      <c r="B242" s="120"/>
      <c r="C242" s="106"/>
      <c r="D242" s="107"/>
      <c r="E242" s="106"/>
      <c r="F242" s="108"/>
      <c r="G242" s="103"/>
      <c r="H242" s="3"/>
      <c r="I242" s="6"/>
      <c r="J242" s="7"/>
      <c r="K242" s="105"/>
      <c r="L242" s="105"/>
    </row>
    <row r="243" spans="2:12" x14ac:dyDescent="0.25">
      <c r="B243" s="120"/>
      <c r="C243" s="106"/>
      <c r="D243" s="107"/>
      <c r="E243" s="106"/>
      <c r="F243" s="108"/>
      <c r="G243" s="103"/>
      <c r="H243" s="3"/>
      <c r="I243" s="6"/>
      <c r="J243" s="7"/>
      <c r="K243" s="105"/>
      <c r="L243" s="105"/>
    </row>
    <row r="244" spans="2:12" x14ac:dyDescent="0.25">
      <c r="B244" s="120"/>
      <c r="C244" s="106"/>
      <c r="D244" s="107"/>
      <c r="E244" s="106"/>
      <c r="F244" s="108"/>
      <c r="G244" s="103"/>
      <c r="H244" s="3"/>
      <c r="I244" s="6"/>
      <c r="J244" s="7"/>
      <c r="K244" s="105"/>
      <c r="L244" s="105"/>
    </row>
    <row r="245" spans="2:12" x14ac:dyDescent="0.25">
      <c r="B245" s="120"/>
      <c r="C245" s="106"/>
      <c r="D245" s="107"/>
      <c r="E245" s="106"/>
      <c r="F245" s="108"/>
      <c r="G245" s="103"/>
      <c r="H245" s="3"/>
      <c r="I245" s="6"/>
      <c r="J245" s="7"/>
      <c r="K245" s="105"/>
      <c r="L245" s="105"/>
    </row>
    <row r="246" spans="2:12" x14ac:dyDescent="0.25">
      <c r="B246" s="120"/>
      <c r="C246" s="106"/>
      <c r="D246" s="107"/>
      <c r="E246" s="106"/>
      <c r="F246" s="108"/>
      <c r="G246" s="103"/>
      <c r="H246" s="3"/>
      <c r="I246" s="6"/>
      <c r="J246" s="7"/>
      <c r="K246" s="105"/>
      <c r="L246" s="105"/>
    </row>
    <row r="247" spans="2:12" x14ac:dyDescent="0.25">
      <c r="B247" s="120"/>
      <c r="C247" s="106"/>
      <c r="D247" s="107"/>
      <c r="E247" s="106"/>
      <c r="F247" s="108"/>
      <c r="G247" s="103"/>
      <c r="H247" s="3"/>
      <c r="I247" s="6"/>
      <c r="J247" s="7"/>
      <c r="K247" s="105"/>
      <c r="L247" s="105"/>
    </row>
    <row r="248" spans="2:12" x14ac:dyDescent="0.25">
      <c r="B248" s="120"/>
      <c r="C248" s="106"/>
      <c r="D248" s="107"/>
      <c r="E248" s="106"/>
      <c r="F248" s="108"/>
      <c r="G248" s="103"/>
      <c r="H248" s="3"/>
      <c r="I248" s="6"/>
      <c r="J248" s="7"/>
      <c r="K248" s="105"/>
      <c r="L248" s="105"/>
    </row>
    <row r="249" spans="2:12" x14ac:dyDescent="0.25">
      <c r="B249" s="120"/>
      <c r="C249" s="106"/>
      <c r="D249" s="107"/>
      <c r="E249" s="106"/>
      <c r="F249" s="108"/>
      <c r="G249" s="103"/>
      <c r="H249" s="3"/>
      <c r="I249" s="6"/>
      <c r="J249" s="7"/>
      <c r="K249" s="105"/>
      <c r="L249" s="105"/>
    </row>
    <row r="250" spans="2:12" x14ac:dyDescent="0.25">
      <c r="B250" s="120"/>
      <c r="C250" s="106"/>
      <c r="D250" s="107"/>
      <c r="E250" s="106"/>
      <c r="F250" s="108"/>
      <c r="G250" s="103"/>
      <c r="H250" s="3"/>
      <c r="I250" s="6"/>
      <c r="J250" s="7"/>
      <c r="K250" s="105"/>
      <c r="L250" s="105"/>
    </row>
    <row r="251" spans="2:12" x14ac:dyDescent="0.25">
      <c r="B251" s="120"/>
      <c r="C251" s="106"/>
      <c r="D251" s="107"/>
      <c r="E251" s="106"/>
      <c r="F251" s="108"/>
      <c r="G251" s="103"/>
      <c r="H251" s="3"/>
      <c r="I251" s="6"/>
      <c r="J251" s="7"/>
      <c r="K251" s="105"/>
      <c r="L251" s="105"/>
    </row>
    <row r="252" spans="2:12" x14ac:dyDescent="0.25">
      <c r="B252" s="120"/>
      <c r="C252" s="106"/>
      <c r="D252" s="107"/>
      <c r="E252" s="106"/>
      <c r="F252" s="108"/>
      <c r="G252" s="103"/>
      <c r="H252" s="3"/>
      <c r="I252" s="6"/>
      <c r="J252" s="7"/>
      <c r="K252" s="105"/>
      <c r="L252" s="105"/>
    </row>
    <row r="253" spans="2:12" x14ac:dyDescent="0.25">
      <c r="B253" s="120"/>
      <c r="C253" s="106"/>
      <c r="D253" s="107"/>
      <c r="E253" s="106"/>
      <c r="F253" s="108"/>
      <c r="G253" s="103"/>
      <c r="H253" s="3"/>
      <c r="I253" s="6"/>
      <c r="J253" s="7"/>
      <c r="K253" s="105"/>
      <c r="L253" s="105"/>
    </row>
    <row r="254" spans="2:12" x14ac:dyDescent="0.25">
      <c r="B254" s="120"/>
      <c r="C254" s="106"/>
      <c r="D254" s="107"/>
      <c r="E254" s="106"/>
      <c r="F254" s="108"/>
      <c r="G254" s="103"/>
      <c r="H254" s="3"/>
      <c r="I254" s="6"/>
      <c r="J254" s="7"/>
      <c r="K254" s="105"/>
      <c r="L254" s="105"/>
    </row>
    <row r="255" spans="2:12" x14ac:dyDescent="0.25">
      <c r="B255" s="120"/>
      <c r="C255" s="106"/>
      <c r="D255" s="107"/>
      <c r="E255" s="106"/>
      <c r="F255" s="108"/>
      <c r="G255" s="103"/>
      <c r="H255" s="3"/>
      <c r="I255" s="6"/>
      <c r="J255" s="7"/>
      <c r="K255" s="105"/>
      <c r="L255" s="105"/>
    </row>
    <row r="256" spans="2:12" x14ac:dyDescent="0.25">
      <c r="B256" s="120"/>
      <c r="C256" s="106"/>
      <c r="D256" s="107"/>
      <c r="E256" s="106"/>
      <c r="F256" s="108"/>
      <c r="G256" s="103"/>
      <c r="H256" s="3"/>
      <c r="I256" s="6"/>
      <c r="J256" s="7"/>
      <c r="K256" s="105"/>
      <c r="L256" s="105"/>
    </row>
    <row r="257" spans="2:12" x14ac:dyDescent="0.25">
      <c r="B257" s="120"/>
      <c r="C257" s="106"/>
      <c r="D257" s="107"/>
      <c r="E257" s="106"/>
      <c r="F257" s="108"/>
      <c r="G257" s="103"/>
      <c r="H257" s="3"/>
      <c r="I257" s="6"/>
      <c r="J257" s="7"/>
      <c r="K257" s="105"/>
      <c r="L257" s="105"/>
    </row>
    <row r="258" spans="2:12" x14ac:dyDescent="0.25">
      <c r="B258" s="120"/>
      <c r="C258" s="106"/>
      <c r="D258" s="107"/>
      <c r="E258" s="106"/>
      <c r="F258" s="108"/>
      <c r="G258" s="103"/>
      <c r="H258" s="3"/>
      <c r="I258" s="6"/>
      <c r="J258" s="7"/>
      <c r="K258" s="105"/>
      <c r="L258" s="105"/>
    </row>
    <row r="259" spans="2:12" x14ac:dyDescent="0.25">
      <c r="B259" s="120"/>
      <c r="C259" s="106"/>
      <c r="D259" s="107"/>
      <c r="E259" s="106"/>
      <c r="F259" s="108"/>
      <c r="G259" s="103"/>
      <c r="H259" s="3"/>
      <c r="I259" s="6"/>
      <c r="J259" s="7"/>
      <c r="K259" s="105"/>
      <c r="L259" s="105"/>
    </row>
    <row r="260" spans="2:12" x14ac:dyDescent="0.25">
      <c r="B260" s="120"/>
      <c r="C260" s="106"/>
      <c r="D260" s="107"/>
      <c r="E260" s="106"/>
      <c r="F260" s="108"/>
      <c r="G260" s="103"/>
      <c r="H260" s="3"/>
      <c r="I260" s="6"/>
      <c r="J260" s="7"/>
      <c r="K260" s="105"/>
      <c r="L260" s="105"/>
    </row>
    <row r="261" spans="2:12" x14ac:dyDescent="0.25">
      <c r="B261" s="120"/>
      <c r="C261" s="106"/>
      <c r="D261" s="107"/>
      <c r="E261" s="106"/>
      <c r="F261" s="108"/>
      <c r="G261" s="103"/>
      <c r="H261" s="3"/>
      <c r="I261" s="6"/>
      <c r="J261" s="7"/>
      <c r="K261" s="105"/>
      <c r="L261" s="105"/>
    </row>
    <row r="262" spans="2:12" x14ac:dyDescent="0.25">
      <c r="B262" s="120"/>
      <c r="C262" s="106"/>
      <c r="D262" s="107"/>
      <c r="E262" s="106"/>
      <c r="F262" s="108"/>
      <c r="G262" s="103"/>
      <c r="H262" s="3"/>
      <c r="I262" s="6"/>
      <c r="J262" s="7"/>
      <c r="K262" s="105"/>
      <c r="L262" s="105"/>
    </row>
    <row r="263" spans="2:12" x14ac:dyDescent="0.25">
      <c r="B263" s="120"/>
      <c r="C263" s="106"/>
      <c r="D263" s="107"/>
      <c r="E263" s="106"/>
      <c r="F263" s="108"/>
      <c r="G263" s="103"/>
      <c r="H263" s="3"/>
      <c r="I263" s="6"/>
      <c r="J263" s="7"/>
      <c r="K263" s="105"/>
      <c r="L263" s="105"/>
    </row>
    <row r="264" spans="2:12" x14ac:dyDescent="0.25">
      <c r="B264" s="120"/>
      <c r="C264" s="106"/>
      <c r="D264" s="107"/>
      <c r="E264" s="106"/>
      <c r="F264" s="108"/>
      <c r="G264" s="103"/>
      <c r="H264" s="3"/>
      <c r="I264" s="6"/>
      <c r="J264" s="7"/>
      <c r="K264" s="105"/>
      <c r="L264" s="105"/>
    </row>
    <row r="265" spans="2:12" x14ac:dyDescent="0.25">
      <c r="B265" s="120"/>
      <c r="C265" s="106"/>
      <c r="D265" s="107"/>
      <c r="E265" s="106"/>
      <c r="F265" s="108"/>
      <c r="G265" s="103"/>
      <c r="H265" s="3"/>
      <c r="I265" s="6"/>
      <c r="J265" s="7"/>
      <c r="K265" s="105"/>
      <c r="L265" s="105"/>
    </row>
    <row r="266" spans="2:12" x14ac:dyDescent="0.25">
      <c r="B266" s="120"/>
      <c r="C266" s="106"/>
      <c r="D266" s="107"/>
      <c r="E266" s="106"/>
      <c r="F266" s="108"/>
      <c r="G266" s="103"/>
      <c r="H266" s="3"/>
      <c r="I266" s="6"/>
      <c r="J266" s="7"/>
      <c r="K266" s="105"/>
      <c r="L266" s="105"/>
    </row>
    <row r="267" spans="2:12" x14ac:dyDescent="0.25">
      <c r="B267" s="120"/>
      <c r="C267" s="106"/>
      <c r="D267" s="107"/>
      <c r="E267" s="106"/>
      <c r="F267" s="108"/>
      <c r="G267" s="103"/>
      <c r="H267" s="3"/>
      <c r="I267" s="6"/>
      <c r="J267" s="7"/>
      <c r="K267" s="105"/>
      <c r="L267" s="105"/>
    </row>
    <row r="268" spans="2:12" x14ac:dyDescent="0.25">
      <c r="B268" s="120"/>
      <c r="C268" s="106"/>
      <c r="D268" s="107"/>
      <c r="E268" s="106"/>
      <c r="F268" s="108"/>
      <c r="G268" s="103"/>
      <c r="H268" s="3"/>
      <c r="I268" s="6"/>
      <c r="J268" s="7"/>
      <c r="K268" s="105"/>
      <c r="L268" s="105"/>
    </row>
    <row r="269" spans="2:12" x14ac:dyDescent="0.25">
      <c r="B269" s="120"/>
      <c r="C269" s="106"/>
      <c r="D269" s="107"/>
      <c r="E269" s="106"/>
      <c r="F269" s="108"/>
      <c r="G269" s="103"/>
      <c r="H269" s="3"/>
      <c r="I269" s="6"/>
      <c r="J269" s="7"/>
      <c r="K269" s="105"/>
      <c r="L269" s="105"/>
    </row>
    <row r="270" spans="2:12" x14ac:dyDescent="0.25">
      <c r="B270" s="120"/>
      <c r="C270" s="106"/>
      <c r="D270" s="107"/>
      <c r="E270" s="106"/>
      <c r="F270" s="108"/>
      <c r="G270" s="103"/>
      <c r="H270" s="3"/>
      <c r="I270" s="6"/>
      <c r="J270" s="7"/>
      <c r="K270" s="105"/>
      <c r="L270" s="105"/>
    </row>
    <row r="271" spans="2:12" x14ac:dyDescent="0.25">
      <c r="B271" s="120"/>
      <c r="C271" s="106"/>
      <c r="D271" s="107"/>
      <c r="E271" s="106"/>
      <c r="F271" s="108"/>
      <c r="G271" s="103"/>
      <c r="H271" s="3"/>
      <c r="I271" s="6"/>
      <c r="J271" s="7"/>
      <c r="K271" s="105"/>
      <c r="L271" s="105"/>
    </row>
    <row r="272" spans="2:12" x14ac:dyDescent="0.25">
      <c r="B272" s="120"/>
      <c r="C272" s="106"/>
      <c r="D272" s="107"/>
      <c r="E272" s="106"/>
      <c r="F272" s="108"/>
      <c r="G272" s="103"/>
      <c r="H272" s="3"/>
      <c r="I272" s="6"/>
      <c r="J272" s="7"/>
      <c r="K272" s="105"/>
      <c r="L272" s="105"/>
    </row>
    <row r="273" spans="2:12" x14ac:dyDescent="0.25">
      <c r="B273" s="120"/>
      <c r="C273" s="106"/>
      <c r="D273" s="107"/>
      <c r="E273" s="106"/>
      <c r="F273" s="108"/>
      <c r="G273" s="103"/>
      <c r="H273" s="3"/>
      <c r="I273" s="6"/>
      <c r="J273" s="7"/>
      <c r="K273" s="105"/>
      <c r="L273" s="105"/>
    </row>
    <row r="274" spans="2:12" x14ac:dyDescent="0.25">
      <c r="B274" s="120"/>
      <c r="C274" s="106"/>
      <c r="D274" s="107"/>
      <c r="E274" s="106"/>
      <c r="F274" s="108"/>
      <c r="G274" s="103"/>
      <c r="H274" s="3"/>
      <c r="I274" s="6"/>
      <c r="J274" s="7"/>
      <c r="K274" s="105"/>
      <c r="L274" s="105"/>
    </row>
    <row r="275" spans="2:12" x14ac:dyDescent="0.25">
      <c r="B275" s="120"/>
      <c r="C275" s="106"/>
      <c r="D275" s="107"/>
      <c r="E275" s="106"/>
      <c r="F275" s="108"/>
      <c r="G275" s="103"/>
      <c r="H275" s="3"/>
      <c r="I275" s="6"/>
      <c r="J275" s="7"/>
      <c r="K275" s="105"/>
      <c r="L275" s="105"/>
    </row>
    <row r="276" spans="2:12" x14ac:dyDescent="0.25">
      <c r="B276" s="120"/>
      <c r="C276" s="106"/>
      <c r="D276" s="107"/>
      <c r="E276" s="106"/>
      <c r="F276" s="108"/>
      <c r="G276" s="103"/>
      <c r="H276" s="3"/>
      <c r="I276" s="6"/>
      <c r="J276" s="7"/>
      <c r="K276" s="105"/>
      <c r="L276" s="105"/>
    </row>
    <row r="277" spans="2:12" x14ac:dyDescent="0.25">
      <c r="B277" s="120"/>
      <c r="C277" s="106"/>
      <c r="D277" s="107"/>
      <c r="E277" s="106"/>
      <c r="F277" s="108"/>
      <c r="G277" s="103"/>
      <c r="H277" s="3"/>
      <c r="I277" s="6"/>
      <c r="J277" s="7"/>
      <c r="K277" s="105"/>
      <c r="L277" s="105"/>
    </row>
    <row r="278" spans="2:12" x14ac:dyDescent="0.25">
      <c r="B278" s="120"/>
      <c r="C278" s="106"/>
      <c r="D278" s="107"/>
      <c r="E278" s="106"/>
      <c r="F278" s="108"/>
      <c r="G278" s="103"/>
      <c r="H278" s="3"/>
      <c r="I278" s="6"/>
      <c r="J278" s="7"/>
      <c r="K278" s="105"/>
      <c r="L278" s="105"/>
    </row>
    <row r="279" spans="2:12" x14ac:dyDescent="0.25">
      <c r="B279" s="120"/>
      <c r="C279" s="106"/>
      <c r="D279" s="107"/>
      <c r="E279" s="106"/>
      <c r="F279" s="108"/>
      <c r="G279" s="103"/>
      <c r="H279" s="3"/>
      <c r="I279" s="6"/>
      <c r="J279" s="7"/>
      <c r="K279" s="105"/>
      <c r="L279" s="105"/>
    </row>
    <row r="280" spans="2:12" x14ac:dyDescent="0.25">
      <c r="B280" s="120"/>
      <c r="C280" s="106"/>
      <c r="D280" s="107"/>
      <c r="E280" s="106"/>
      <c r="F280" s="108"/>
      <c r="G280" s="103"/>
      <c r="H280" s="3"/>
      <c r="I280" s="6"/>
      <c r="J280" s="7"/>
      <c r="K280" s="105"/>
      <c r="L280" s="105"/>
    </row>
    <row r="281" spans="2:12" x14ac:dyDescent="0.25">
      <c r="B281" s="120"/>
      <c r="C281" s="106"/>
      <c r="D281" s="107"/>
      <c r="E281" s="106"/>
      <c r="F281" s="108"/>
      <c r="G281" s="103"/>
      <c r="H281" s="3"/>
      <c r="I281" s="6"/>
      <c r="J281" s="7"/>
      <c r="K281" s="105"/>
      <c r="L281" s="105"/>
    </row>
    <row r="282" spans="2:12" x14ac:dyDescent="0.25">
      <c r="B282" s="120"/>
      <c r="C282" s="106"/>
      <c r="D282" s="107"/>
      <c r="E282" s="106"/>
      <c r="F282" s="108"/>
      <c r="G282" s="103"/>
      <c r="H282" s="3"/>
      <c r="I282" s="6"/>
      <c r="J282" s="7"/>
      <c r="K282" s="105"/>
      <c r="L282" s="105"/>
    </row>
    <row r="283" spans="2:12" x14ac:dyDescent="0.25">
      <c r="B283" s="120"/>
      <c r="C283" s="106"/>
      <c r="D283" s="107"/>
      <c r="E283" s="106"/>
      <c r="F283" s="108"/>
      <c r="G283" s="103"/>
      <c r="H283" s="3"/>
      <c r="I283" s="6"/>
      <c r="J283" s="7"/>
      <c r="K283" s="105"/>
      <c r="L283" s="105"/>
    </row>
    <row r="284" spans="2:12" x14ac:dyDescent="0.25">
      <c r="B284" s="120"/>
      <c r="C284" s="106"/>
      <c r="D284" s="107"/>
      <c r="E284" s="106"/>
      <c r="F284" s="108"/>
      <c r="G284" s="103"/>
      <c r="H284" s="3"/>
      <c r="I284" s="6"/>
      <c r="J284" s="7"/>
      <c r="K284" s="105"/>
      <c r="L284" s="105"/>
    </row>
    <row r="285" spans="2:12" x14ac:dyDescent="0.25">
      <c r="B285" s="120"/>
      <c r="C285" s="106"/>
      <c r="D285" s="107"/>
      <c r="E285" s="106"/>
      <c r="F285" s="108"/>
      <c r="G285" s="103"/>
      <c r="H285" s="3"/>
      <c r="I285" s="6"/>
      <c r="J285" s="7"/>
      <c r="K285" s="105"/>
      <c r="L285" s="105"/>
    </row>
    <row r="286" spans="2:12" x14ac:dyDescent="0.25">
      <c r="B286" s="120"/>
      <c r="C286" s="106"/>
      <c r="D286" s="107"/>
      <c r="E286" s="106"/>
      <c r="F286" s="108"/>
      <c r="G286" s="103"/>
      <c r="H286" s="3"/>
      <c r="I286" s="6"/>
      <c r="J286" s="7"/>
      <c r="K286" s="105"/>
      <c r="L286" s="105"/>
    </row>
    <row r="287" spans="2:12" x14ac:dyDescent="0.25">
      <c r="B287" s="120"/>
      <c r="C287" s="106"/>
      <c r="D287" s="107"/>
      <c r="E287" s="106"/>
      <c r="F287" s="108"/>
      <c r="G287" s="103"/>
      <c r="H287" s="3"/>
      <c r="I287" s="6"/>
      <c r="J287" s="7"/>
      <c r="K287" s="105"/>
      <c r="L287" s="105"/>
    </row>
    <row r="288" spans="2:12" x14ac:dyDescent="0.25">
      <c r="B288" s="120"/>
      <c r="C288" s="106"/>
      <c r="D288" s="107"/>
      <c r="E288" s="106"/>
      <c r="F288" s="108"/>
      <c r="G288" s="103"/>
      <c r="H288" s="3"/>
      <c r="I288" s="6"/>
      <c r="J288" s="7"/>
      <c r="K288" s="105"/>
      <c r="L288" s="105"/>
    </row>
    <row r="289" spans="2:12" x14ac:dyDescent="0.25">
      <c r="B289" s="120"/>
      <c r="C289" s="106"/>
      <c r="D289" s="107"/>
      <c r="E289" s="106"/>
      <c r="F289" s="108"/>
      <c r="G289" s="103"/>
      <c r="H289" s="3"/>
      <c r="I289" s="6"/>
      <c r="J289" s="7"/>
      <c r="K289" s="105"/>
      <c r="L289" s="105"/>
    </row>
    <row r="290" spans="2:12" x14ac:dyDescent="0.25">
      <c r="B290" s="120"/>
      <c r="C290" s="106"/>
      <c r="D290" s="107"/>
      <c r="E290" s="106"/>
      <c r="F290" s="108"/>
      <c r="G290" s="103"/>
      <c r="H290" s="3"/>
      <c r="I290" s="6"/>
      <c r="J290" s="7"/>
      <c r="K290" s="105"/>
      <c r="L290" s="105"/>
    </row>
    <row r="291" spans="2:12" x14ac:dyDescent="0.25">
      <c r="B291" s="120"/>
      <c r="C291" s="106"/>
      <c r="D291" s="107"/>
      <c r="E291" s="106"/>
      <c r="F291" s="108"/>
      <c r="G291" s="103"/>
      <c r="H291" s="3"/>
      <c r="I291" s="6"/>
      <c r="J291" s="7"/>
      <c r="K291" s="105"/>
      <c r="L291" s="105"/>
    </row>
    <row r="292" spans="2:12" x14ac:dyDescent="0.25">
      <c r="B292" s="120"/>
      <c r="C292" s="106"/>
      <c r="D292" s="107"/>
      <c r="E292" s="106"/>
      <c r="F292" s="108"/>
      <c r="G292" s="103"/>
      <c r="H292" s="3"/>
      <c r="I292" s="6"/>
      <c r="J292" s="7"/>
      <c r="K292" s="105"/>
      <c r="L292" s="105"/>
    </row>
    <row r="293" spans="2:12" x14ac:dyDescent="0.25">
      <c r="B293" s="120"/>
      <c r="C293" s="106"/>
      <c r="D293" s="107"/>
      <c r="E293" s="106"/>
      <c r="F293" s="108"/>
      <c r="G293" s="103"/>
      <c r="H293" s="3"/>
      <c r="I293" s="6"/>
      <c r="J293" s="7"/>
      <c r="K293" s="105"/>
      <c r="L293" s="105"/>
    </row>
    <row r="294" spans="2:12" x14ac:dyDescent="0.25">
      <c r="B294" s="120"/>
      <c r="C294" s="106"/>
      <c r="D294" s="107"/>
      <c r="E294" s="106"/>
      <c r="F294" s="108"/>
      <c r="G294" s="103"/>
      <c r="H294" s="3"/>
      <c r="I294" s="6"/>
      <c r="J294" s="7"/>
      <c r="K294" s="105"/>
      <c r="L294" s="105"/>
    </row>
    <row r="295" spans="2:12" x14ac:dyDescent="0.25">
      <c r="B295" s="120"/>
      <c r="C295" s="106"/>
      <c r="D295" s="107"/>
      <c r="E295" s="106"/>
      <c r="F295" s="108"/>
      <c r="G295" s="103"/>
      <c r="H295" s="3"/>
      <c r="I295" s="6"/>
      <c r="J295" s="7"/>
      <c r="K295" s="105"/>
      <c r="L295" s="105"/>
    </row>
    <row r="296" spans="2:12" x14ac:dyDescent="0.25">
      <c r="B296" s="120"/>
      <c r="C296" s="106"/>
      <c r="D296" s="107"/>
      <c r="E296" s="106"/>
      <c r="F296" s="108"/>
      <c r="G296" s="103"/>
      <c r="H296" s="3"/>
      <c r="I296" s="6"/>
      <c r="J296" s="7"/>
      <c r="K296" s="105"/>
      <c r="L296" s="105"/>
    </row>
    <row r="297" spans="2:12" x14ac:dyDescent="0.25">
      <c r="B297" s="120"/>
      <c r="C297" s="106"/>
      <c r="D297" s="107"/>
      <c r="E297" s="106"/>
      <c r="F297" s="108"/>
      <c r="G297" s="103"/>
      <c r="H297" s="3"/>
      <c r="I297" s="6"/>
      <c r="J297" s="7"/>
      <c r="K297" s="105"/>
      <c r="L297" s="105"/>
    </row>
    <row r="298" spans="2:12" x14ac:dyDescent="0.25">
      <c r="B298" s="120"/>
      <c r="C298" s="106"/>
      <c r="D298" s="107"/>
      <c r="E298" s="106"/>
      <c r="F298" s="108"/>
      <c r="G298" s="103"/>
      <c r="H298" s="3"/>
      <c r="I298" s="6"/>
      <c r="J298" s="7"/>
      <c r="K298" s="105"/>
      <c r="L298" s="105"/>
    </row>
    <row r="299" spans="2:12" x14ac:dyDescent="0.25">
      <c r="B299" s="120"/>
      <c r="C299" s="106"/>
      <c r="D299" s="107"/>
      <c r="E299" s="106"/>
      <c r="F299" s="108"/>
      <c r="G299" s="103"/>
      <c r="H299" s="3"/>
      <c r="I299" s="6"/>
      <c r="J299" s="7"/>
      <c r="K299" s="105"/>
      <c r="L299" s="105"/>
    </row>
    <row r="300" spans="2:12" x14ac:dyDescent="0.25">
      <c r="B300" s="120"/>
      <c r="C300" s="106"/>
      <c r="D300" s="107"/>
      <c r="E300" s="106"/>
      <c r="F300" s="108"/>
      <c r="G300" s="103"/>
      <c r="H300" s="3"/>
      <c r="I300" s="6"/>
      <c r="J300" s="7"/>
      <c r="K300" s="105"/>
      <c r="L300" s="105"/>
    </row>
    <row r="301" spans="2:12" x14ac:dyDescent="0.25">
      <c r="B301" s="120"/>
      <c r="C301" s="106"/>
      <c r="D301" s="107"/>
      <c r="E301" s="106"/>
      <c r="F301" s="108"/>
      <c r="G301" s="103"/>
      <c r="H301" s="3"/>
      <c r="I301" s="6"/>
      <c r="J301" s="7"/>
      <c r="K301" s="105"/>
      <c r="L301" s="105"/>
    </row>
    <row r="302" spans="2:12" x14ac:dyDescent="0.25">
      <c r="B302" s="120"/>
      <c r="C302" s="106"/>
      <c r="D302" s="107"/>
      <c r="E302" s="106"/>
      <c r="F302" s="108"/>
      <c r="G302" s="103"/>
      <c r="H302" s="3"/>
      <c r="I302" s="6"/>
      <c r="J302" s="7"/>
      <c r="K302" s="105"/>
      <c r="L302" s="105"/>
    </row>
    <row r="303" spans="2:12" x14ac:dyDescent="0.25">
      <c r="B303" s="120"/>
      <c r="C303" s="106"/>
      <c r="D303" s="107"/>
      <c r="E303" s="106"/>
      <c r="F303" s="108"/>
      <c r="G303" s="103"/>
      <c r="H303" s="3"/>
      <c r="I303" s="6"/>
      <c r="J303" s="7"/>
      <c r="K303" s="105"/>
      <c r="L303" s="105"/>
    </row>
    <row r="304" spans="2:12" x14ac:dyDescent="0.25">
      <c r="B304" s="120"/>
      <c r="C304" s="106"/>
      <c r="D304" s="107"/>
      <c r="E304" s="106"/>
      <c r="F304" s="108"/>
      <c r="G304" s="103"/>
      <c r="H304" s="3"/>
      <c r="I304" s="6"/>
      <c r="J304" s="7"/>
      <c r="K304" s="105"/>
      <c r="L304" s="105"/>
    </row>
    <row r="305" spans="2:12" x14ac:dyDescent="0.25">
      <c r="B305" s="120"/>
      <c r="C305" s="106"/>
      <c r="D305" s="107"/>
      <c r="E305" s="106"/>
      <c r="F305" s="108"/>
      <c r="G305" s="103"/>
      <c r="H305" s="3"/>
      <c r="I305" s="6"/>
      <c r="J305" s="7"/>
      <c r="K305" s="105"/>
      <c r="L305" s="105"/>
    </row>
    <row r="306" spans="2:12" x14ac:dyDescent="0.25">
      <c r="B306" s="120"/>
      <c r="C306" s="106"/>
      <c r="D306" s="107"/>
      <c r="E306" s="106"/>
      <c r="F306" s="108"/>
      <c r="G306" s="103"/>
      <c r="H306" s="3"/>
      <c r="I306" s="6"/>
      <c r="J306" s="7"/>
      <c r="K306" s="105"/>
      <c r="L306" s="105"/>
    </row>
    <row r="307" spans="2:12" x14ac:dyDescent="0.25">
      <c r="B307" s="120"/>
      <c r="C307" s="106"/>
      <c r="D307" s="107"/>
      <c r="E307" s="106"/>
      <c r="F307" s="108"/>
      <c r="G307" s="103"/>
      <c r="H307" s="3"/>
      <c r="I307" s="6"/>
      <c r="J307" s="7"/>
      <c r="K307" s="105"/>
      <c r="L307" s="105"/>
    </row>
    <row r="308" spans="2:12" x14ac:dyDescent="0.25">
      <c r="B308" s="120"/>
      <c r="C308" s="106"/>
      <c r="D308" s="107"/>
      <c r="E308" s="106"/>
      <c r="F308" s="108"/>
      <c r="G308" s="103"/>
      <c r="H308" s="3"/>
      <c r="I308" s="6"/>
      <c r="J308" s="7"/>
      <c r="K308" s="105"/>
      <c r="L308" s="105"/>
    </row>
    <row r="309" spans="2:12" x14ac:dyDescent="0.25">
      <c r="B309" s="120"/>
      <c r="C309" s="106"/>
      <c r="D309" s="107"/>
      <c r="E309" s="106"/>
      <c r="F309" s="108"/>
      <c r="G309" s="103"/>
      <c r="H309" s="3"/>
      <c r="I309" s="6"/>
      <c r="J309" s="7"/>
      <c r="K309" s="105"/>
      <c r="L309" s="105"/>
    </row>
    <row r="310" spans="2:12" x14ac:dyDescent="0.25">
      <c r="B310" s="120"/>
      <c r="C310" s="106"/>
      <c r="D310" s="107"/>
      <c r="E310" s="106"/>
      <c r="F310" s="108"/>
      <c r="G310" s="103"/>
      <c r="H310" s="3"/>
      <c r="I310" s="6"/>
      <c r="J310" s="7"/>
      <c r="K310" s="105"/>
      <c r="L310" s="105"/>
    </row>
    <row r="311" spans="2:12" x14ac:dyDescent="0.25">
      <c r="B311" s="120"/>
      <c r="C311" s="106"/>
      <c r="D311" s="107"/>
      <c r="E311" s="106"/>
      <c r="F311" s="108"/>
      <c r="G311" s="103"/>
      <c r="H311" s="3"/>
      <c r="I311" s="6"/>
      <c r="J311" s="7"/>
      <c r="K311" s="105"/>
      <c r="L311" s="105"/>
    </row>
    <row r="312" spans="2:12" x14ac:dyDescent="0.25">
      <c r="B312" s="120"/>
      <c r="C312" s="106"/>
      <c r="D312" s="107"/>
      <c r="E312" s="106"/>
      <c r="F312" s="108"/>
      <c r="G312" s="103"/>
      <c r="H312" s="3"/>
      <c r="I312" s="6"/>
      <c r="J312" s="7"/>
      <c r="K312" s="105"/>
      <c r="L312" s="105"/>
    </row>
    <row r="313" spans="2:12" x14ac:dyDescent="0.25">
      <c r="B313" s="120"/>
      <c r="C313" s="106"/>
      <c r="D313" s="107"/>
      <c r="E313" s="106"/>
      <c r="F313" s="108"/>
      <c r="G313" s="103"/>
      <c r="H313" s="3"/>
      <c r="I313" s="6"/>
      <c r="J313" s="7"/>
      <c r="K313" s="105"/>
      <c r="L313" s="105"/>
    </row>
    <row r="314" spans="2:12" x14ac:dyDescent="0.25">
      <c r="B314" s="120"/>
      <c r="C314" s="106"/>
      <c r="D314" s="107"/>
      <c r="E314" s="106"/>
      <c r="F314" s="108"/>
      <c r="G314" s="103"/>
      <c r="H314" s="3"/>
      <c r="I314" s="6"/>
      <c r="J314" s="7"/>
      <c r="K314" s="105"/>
      <c r="L314" s="105"/>
    </row>
    <row r="315" spans="2:12" x14ac:dyDescent="0.25">
      <c r="B315" s="120"/>
      <c r="C315" s="106"/>
      <c r="D315" s="107"/>
      <c r="E315" s="106"/>
      <c r="F315" s="108"/>
      <c r="G315" s="103"/>
      <c r="H315" s="3"/>
      <c r="I315" s="6"/>
      <c r="J315" s="7"/>
      <c r="K315" s="105"/>
      <c r="L315" s="105"/>
    </row>
    <row r="316" spans="2:12" x14ac:dyDescent="0.25">
      <c r="B316" s="120"/>
      <c r="C316" s="106"/>
      <c r="D316" s="107"/>
      <c r="E316" s="106"/>
      <c r="F316" s="108"/>
      <c r="G316" s="103"/>
      <c r="H316" s="3"/>
      <c r="I316" s="6"/>
      <c r="J316" s="7"/>
      <c r="K316" s="105"/>
      <c r="L316" s="105"/>
    </row>
    <row r="317" spans="2:12" x14ac:dyDescent="0.25">
      <c r="B317" s="120"/>
      <c r="C317" s="106"/>
      <c r="D317" s="107"/>
      <c r="E317" s="106"/>
      <c r="F317" s="108"/>
      <c r="G317" s="103"/>
      <c r="H317" s="3"/>
      <c r="I317" s="6"/>
      <c r="J317" s="7"/>
      <c r="K317" s="105"/>
      <c r="L317" s="105"/>
    </row>
    <row r="318" spans="2:12" x14ac:dyDescent="0.25">
      <c r="B318" s="120"/>
      <c r="C318" s="106"/>
      <c r="D318" s="107"/>
      <c r="E318" s="106"/>
      <c r="F318" s="108"/>
      <c r="G318" s="103"/>
      <c r="H318" s="3"/>
      <c r="I318" s="6"/>
      <c r="J318" s="7"/>
      <c r="K318" s="105"/>
      <c r="L318" s="105"/>
    </row>
    <row r="319" spans="2:12" x14ac:dyDescent="0.25">
      <c r="B319" s="120"/>
      <c r="C319" s="106"/>
      <c r="D319" s="107"/>
      <c r="E319" s="106"/>
      <c r="F319" s="108"/>
      <c r="G319" s="103"/>
      <c r="H319" s="3"/>
      <c r="I319" s="6"/>
      <c r="J319" s="7"/>
      <c r="K319" s="105"/>
      <c r="L319" s="105"/>
    </row>
    <row r="320" spans="2:12" x14ac:dyDescent="0.25">
      <c r="B320" s="120"/>
      <c r="C320" s="106"/>
      <c r="D320" s="107"/>
      <c r="E320" s="106"/>
      <c r="F320" s="108"/>
      <c r="G320" s="103"/>
      <c r="H320" s="3"/>
      <c r="I320" s="6"/>
      <c r="J320" s="7"/>
      <c r="K320" s="105"/>
      <c r="L320" s="105"/>
    </row>
    <row r="321" spans="2:12" x14ac:dyDescent="0.25">
      <c r="B321" s="120"/>
      <c r="C321" s="106"/>
      <c r="D321" s="107"/>
      <c r="E321" s="106"/>
      <c r="F321" s="108"/>
      <c r="G321" s="103"/>
      <c r="H321" s="3"/>
      <c r="I321" s="6"/>
      <c r="J321" s="7"/>
      <c r="K321" s="105"/>
      <c r="L321" s="105"/>
    </row>
    <row r="322" spans="2:12" x14ac:dyDescent="0.25">
      <c r="B322" s="120"/>
      <c r="C322" s="106"/>
      <c r="D322" s="107"/>
      <c r="E322" s="106"/>
      <c r="F322" s="108"/>
      <c r="G322" s="103"/>
      <c r="H322" s="3"/>
      <c r="I322" s="6"/>
      <c r="J322" s="7"/>
      <c r="K322" s="105"/>
      <c r="L322" s="105"/>
    </row>
    <row r="323" spans="2:12" x14ac:dyDescent="0.25">
      <c r="B323" s="120"/>
      <c r="C323" s="106"/>
      <c r="D323" s="107"/>
      <c r="E323" s="106"/>
      <c r="F323" s="108"/>
      <c r="G323" s="103"/>
      <c r="H323" s="3"/>
      <c r="I323" s="6"/>
      <c r="J323" s="7"/>
      <c r="K323" s="105"/>
      <c r="L323" s="105"/>
    </row>
    <row r="324" spans="2:12" x14ac:dyDescent="0.25">
      <c r="B324" s="120"/>
      <c r="C324" s="106"/>
      <c r="D324" s="107"/>
      <c r="E324" s="106"/>
      <c r="F324" s="108"/>
      <c r="G324" s="103"/>
      <c r="H324" s="3"/>
      <c r="I324" s="6"/>
      <c r="J324" s="7"/>
      <c r="K324" s="105"/>
      <c r="L324" s="105"/>
    </row>
    <row r="325" spans="2:12" x14ac:dyDescent="0.25">
      <c r="B325" s="120"/>
      <c r="C325" s="106"/>
      <c r="D325" s="107"/>
      <c r="E325" s="106"/>
      <c r="F325" s="108"/>
      <c r="G325" s="103"/>
      <c r="H325" s="3"/>
      <c r="I325" s="6"/>
      <c r="J325" s="7"/>
      <c r="K325" s="105"/>
      <c r="L325" s="105"/>
    </row>
    <row r="326" spans="2:12" x14ac:dyDescent="0.25">
      <c r="B326" s="120"/>
      <c r="C326" s="106"/>
      <c r="D326" s="107"/>
      <c r="E326" s="106"/>
      <c r="F326" s="108"/>
      <c r="G326" s="103"/>
      <c r="H326" s="3"/>
      <c r="I326" s="6"/>
      <c r="J326" s="7"/>
      <c r="K326" s="105"/>
      <c r="L326" s="105"/>
    </row>
    <row r="327" spans="2:12" x14ac:dyDescent="0.25">
      <c r="B327" s="120"/>
      <c r="C327" s="106"/>
      <c r="D327" s="107"/>
      <c r="E327" s="106"/>
      <c r="F327" s="108"/>
      <c r="G327" s="103"/>
      <c r="H327" s="3"/>
      <c r="I327" s="6"/>
      <c r="J327" s="7"/>
      <c r="K327" s="105"/>
      <c r="L327" s="105"/>
    </row>
    <row r="328" spans="2:12" x14ac:dyDescent="0.25">
      <c r="B328" s="120"/>
      <c r="C328" s="106"/>
      <c r="D328" s="107"/>
      <c r="E328" s="106"/>
      <c r="F328" s="108"/>
      <c r="G328" s="103"/>
      <c r="H328" s="3"/>
      <c r="I328" s="6"/>
      <c r="J328" s="7"/>
      <c r="K328" s="105"/>
      <c r="L328" s="105"/>
    </row>
    <row r="329" spans="2:12" x14ac:dyDescent="0.25">
      <c r="B329" s="120"/>
      <c r="C329" s="106"/>
      <c r="D329" s="107"/>
      <c r="E329" s="106"/>
      <c r="F329" s="108"/>
      <c r="G329" s="103"/>
      <c r="H329" s="3"/>
      <c r="I329" s="6"/>
      <c r="J329" s="7"/>
      <c r="K329" s="105"/>
      <c r="L329" s="105"/>
    </row>
    <row r="330" spans="2:12" x14ac:dyDescent="0.25">
      <c r="B330" s="120"/>
      <c r="C330" s="106"/>
      <c r="D330" s="107"/>
      <c r="E330" s="106"/>
      <c r="F330" s="108"/>
      <c r="G330" s="103"/>
      <c r="H330" s="3"/>
      <c r="I330" s="6"/>
      <c r="J330" s="7"/>
      <c r="K330" s="105"/>
      <c r="L330" s="105"/>
    </row>
    <row r="331" spans="2:12" x14ac:dyDescent="0.25">
      <c r="B331" s="120"/>
      <c r="C331" s="106"/>
      <c r="D331" s="107"/>
      <c r="E331" s="106"/>
      <c r="F331" s="108"/>
      <c r="G331" s="103"/>
      <c r="H331" s="3"/>
      <c r="I331" s="6"/>
      <c r="J331" s="7"/>
      <c r="K331" s="105"/>
      <c r="L331" s="105"/>
    </row>
    <row r="332" spans="2:12" x14ac:dyDescent="0.25">
      <c r="B332" s="120"/>
      <c r="C332" s="106"/>
      <c r="D332" s="107"/>
      <c r="E332" s="106"/>
      <c r="F332" s="108"/>
      <c r="G332" s="103"/>
      <c r="H332" s="3"/>
      <c r="I332" s="6"/>
      <c r="J332" s="7"/>
      <c r="K332" s="105"/>
      <c r="L332" s="105"/>
    </row>
    <row r="333" spans="2:12" x14ac:dyDescent="0.25">
      <c r="B333" s="120"/>
      <c r="C333" s="106"/>
      <c r="D333" s="107"/>
      <c r="E333" s="106"/>
      <c r="F333" s="108"/>
      <c r="G333" s="103"/>
      <c r="H333" s="3"/>
      <c r="I333" s="6"/>
      <c r="J333" s="7"/>
      <c r="K333" s="105"/>
      <c r="L333" s="105"/>
    </row>
    <row r="334" spans="2:12" x14ac:dyDescent="0.25">
      <c r="B334" s="120"/>
      <c r="C334" s="106"/>
      <c r="D334" s="107"/>
      <c r="E334" s="106"/>
      <c r="F334" s="108"/>
      <c r="G334" s="103"/>
      <c r="H334" s="3"/>
      <c r="I334" s="6"/>
      <c r="J334" s="7"/>
      <c r="K334" s="105"/>
      <c r="L334" s="105"/>
    </row>
    <row r="335" spans="2:12" x14ac:dyDescent="0.25">
      <c r="B335" s="120"/>
      <c r="C335" s="106"/>
      <c r="D335" s="107"/>
      <c r="E335" s="106"/>
      <c r="F335" s="108"/>
      <c r="G335" s="103"/>
      <c r="H335" s="3"/>
      <c r="I335" s="6"/>
      <c r="J335" s="7"/>
      <c r="K335" s="105"/>
      <c r="L335" s="105"/>
    </row>
    <row r="336" spans="2:12" x14ac:dyDescent="0.25">
      <c r="B336" s="120"/>
      <c r="C336" s="106"/>
      <c r="D336" s="107"/>
      <c r="E336" s="106"/>
      <c r="F336" s="108"/>
      <c r="G336" s="103"/>
      <c r="H336" s="3"/>
      <c r="I336" s="6"/>
      <c r="J336" s="7"/>
      <c r="K336" s="105"/>
      <c r="L336" s="105"/>
    </row>
    <row r="337" spans="2:12" x14ac:dyDescent="0.25">
      <c r="B337" s="120"/>
      <c r="C337" s="106"/>
      <c r="D337" s="107"/>
      <c r="E337" s="106"/>
      <c r="F337" s="108"/>
      <c r="G337" s="103"/>
      <c r="H337" s="3"/>
      <c r="I337" s="6"/>
      <c r="J337" s="7"/>
      <c r="K337" s="105"/>
      <c r="L337" s="105"/>
    </row>
    <row r="338" spans="2:12" x14ac:dyDescent="0.25">
      <c r="B338" s="120"/>
      <c r="C338" s="106"/>
      <c r="D338" s="107"/>
      <c r="E338" s="106"/>
      <c r="F338" s="108"/>
      <c r="G338" s="103"/>
      <c r="H338" s="3"/>
      <c r="I338" s="6"/>
      <c r="J338" s="7"/>
      <c r="K338" s="105"/>
      <c r="L338" s="105"/>
    </row>
    <row r="339" spans="2:12" x14ac:dyDescent="0.25">
      <c r="B339" s="120"/>
      <c r="C339" s="106"/>
      <c r="D339" s="107"/>
      <c r="E339" s="106"/>
      <c r="F339" s="108"/>
      <c r="G339" s="103"/>
      <c r="H339" s="3"/>
      <c r="I339" s="6"/>
      <c r="J339" s="7"/>
      <c r="K339" s="105"/>
      <c r="L339" s="105"/>
    </row>
    <row r="340" spans="2:12" x14ac:dyDescent="0.25">
      <c r="B340" s="120"/>
      <c r="C340" s="106"/>
      <c r="D340" s="107"/>
      <c r="E340" s="106"/>
      <c r="F340" s="108"/>
      <c r="G340" s="103"/>
      <c r="H340" s="3"/>
      <c r="I340" s="6"/>
      <c r="J340" s="7"/>
      <c r="K340" s="105"/>
      <c r="L340" s="105"/>
    </row>
    <row r="341" spans="2:12" x14ac:dyDescent="0.25">
      <c r="B341" s="120"/>
      <c r="C341" s="106"/>
      <c r="D341" s="107"/>
      <c r="E341" s="106"/>
      <c r="F341" s="108"/>
      <c r="G341" s="103"/>
      <c r="H341" s="3"/>
      <c r="I341" s="6"/>
      <c r="J341" s="7"/>
      <c r="K341" s="105"/>
      <c r="L341" s="105"/>
    </row>
    <row r="342" spans="2:12" x14ac:dyDescent="0.25">
      <c r="B342" s="120"/>
      <c r="C342" s="106"/>
      <c r="D342" s="107"/>
      <c r="E342" s="106"/>
      <c r="F342" s="108"/>
      <c r="G342" s="103"/>
      <c r="H342" s="3"/>
      <c r="I342" s="6"/>
      <c r="J342" s="7"/>
      <c r="K342" s="105"/>
      <c r="L342" s="105"/>
    </row>
    <row r="343" spans="2:12" x14ac:dyDescent="0.25">
      <c r="B343" s="120"/>
      <c r="C343" s="106"/>
      <c r="D343" s="107"/>
      <c r="E343" s="106"/>
      <c r="F343" s="108"/>
      <c r="G343" s="103"/>
      <c r="H343" s="3"/>
      <c r="I343" s="6"/>
      <c r="J343" s="7"/>
      <c r="K343" s="105"/>
      <c r="L343" s="105"/>
    </row>
    <row r="344" spans="2:12" x14ac:dyDescent="0.25">
      <c r="B344" s="120"/>
      <c r="C344" s="106"/>
      <c r="D344" s="107"/>
      <c r="E344" s="106"/>
      <c r="F344" s="108"/>
      <c r="G344" s="103"/>
      <c r="H344" s="3"/>
      <c r="I344" s="6"/>
      <c r="J344" s="7"/>
      <c r="K344" s="105"/>
      <c r="L344" s="105"/>
    </row>
    <row r="345" spans="2:12" x14ac:dyDescent="0.25">
      <c r="B345" s="120"/>
      <c r="C345" s="106"/>
      <c r="D345" s="107"/>
      <c r="E345" s="106"/>
      <c r="F345" s="108"/>
      <c r="G345" s="103"/>
      <c r="H345" s="3"/>
      <c r="I345" s="6"/>
      <c r="J345" s="7"/>
      <c r="K345" s="105"/>
      <c r="L345" s="105"/>
    </row>
    <row r="346" spans="2:12" x14ac:dyDescent="0.25">
      <c r="B346" s="120"/>
      <c r="C346" s="106"/>
      <c r="D346" s="107"/>
      <c r="E346" s="106"/>
      <c r="F346" s="108"/>
      <c r="G346" s="103"/>
      <c r="H346" s="3"/>
      <c r="I346" s="6"/>
      <c r="J346" s="7"/>
      <c r="K346" s="105"/>
      <c r="L346" s="105"/>
    </row>
    <row r="347" spans="2:12" x14ac:dyDescent="0.25">
      <c r="B347" s="120"/>
      <c r="C347" s="106"/>
      <c r="D347" s="107"/>
      <c r="E347" s="106"/>
      <c r="F347" s="108"/>
      <c r="G347" s="103"/>
      <c r="H347" s="3"/>
      <c r="I347" s="6"/>
      <c r="J347" s="7"/>
      <c r="K347" s="105"/>
      <c r="L347" s="105"/>
    </row>
    <row r="348" spans="2:12" x14ac:dyDescent="0.25">
      <c r="B348" s="120"/>
      <c r="C348" s="106"/>
      <c r="D348" s="107"/>
      <c r="E348" s="106"/>
      <c r="F348" s="108"/>
      <c r="G348" s="103"/>
      <c r="H348" s="3"/>
      <c r="I348" s="6"/>
      <c r="J348" s="7"/>
      <c r="K348" s="105"/>
      <c r="L348" s="105"/>
    </row>
    <row r="349" spans="2:12" x14ac:dyDescent="0.25">
      <c r="B349" s="120"/>
      <c r="C349" s="106"/>
      <c r="D349" s="107"/>
      <c r="E349" s="106"/>
      <c r="F349" s="108"/>
      <c r="G349" s="103"/>
      <c r="H349" s="3"/>
      <c r="I349" s="6"/>
      <c r="J349" s="7"/>
      <c r="K349" s="105"/>
      <c r="L349" s="105"/>
    </row>
    <row r="350" spans="2:12" x14ac:dyDescent="0.25">
      <c r="B350" s="120"/>
      <c r="C350" s="106"/>
      <c r="D350" s="107"/>
      <c r="E350" s="106"/>
      <c r="F350" s="108"/>
      <c r="G350" s="103"/>
      <c r="H350" s="3"/>
      <c r="I350" s="6"/>
      <c r="J350" s="7"/>
      <c r="K350" s="105"/>
      <c r="L350" s="105"/>
    </row>
    <row r="351" spans="2:12" x14ac:dyDescent="0.25">
      <c r="B351" s="120"/>
      <c r="C351" s="106"/>
      <c r="D351" s="107"/>
      <c r="E351" s="106"/>
      <c r="F351" s="108"/>
      <c r="G351" s="103"/>
      <c r="H351" s="3"/>
      <c r="I351" s="6"/>
      <c r="J351" s="7"/>
      <c r="K351" s="105"/>
      <c r="L351" s="105"/>
    </row>
    <row r="352" spans="2:12" x14ac:dyDescent="0.25">
      <c r="B352" s="120"/>
      <c r="C352" s="106"/>
      <c r="D352" s="107"/>
      <c r="E352" s="106"/>
      <c r="F352" s="108"/>
      <c r="G352" s="103"/>
      <c r="H352" s="3"/>
      <c r="I352" s="6"/>
      <c r="J352" s="7"/>
      <c r="K352" s="105"/>
      <c r="L352" s="105"/>
    </row>
    <row r="353" spans="2:12" x14ac:dyDescent="0.25">
      <c r="B353" s="120"/>
      <c r="C353" s="106"/>
      <c r="D353" s="107"/>
      <c r="E353" s="106"/>
      <c r="F353" s="108"/>
      <c r="G353" s="103"/>
      <c r="H353" s="3"/>
      <c r="I353" s="6"/>
      <c r="J353" s="7"/>
      <c r="K353" s="105"/>
      <c r="L353" s="105"/>
    </row>
    <row r="354" spans="2:12" x14ac:dyDescent="0.25">
      <c r="B354" s="120"/>
      <c r="C354" s="106"/>
      <c r="D354" s="107"/>
      <c r="E354" s="106"/>
      <c r="F354" s="108"/>
      <c r="G354" s="103"/>
      <c r="H354" s="3"/>
      <c r="I354" s="6"/>
      <c r="J354" s="7"/>
      <c r="K354" s="105"/>
      <c r="L354" s="105"/>
    </row>
    <row r="355" spans="2:12" x14ac:dyDescent="0.25">
      <c r="B355" s="120"/>
      <c r="C355" s="106"/>
      <c r="D355" s="107"/>
      <c r="E355" s="106"/>
      <c r="F355" s="108"/>
      <c r="G355" s="103"/>
      <c r="H355" s="3"/>
      <c r="I355" s="6"/>
      <c r="J355" s="7"/>
      <c r="K355" s="105"/>
      <c r="L355" s="105"/>
    </row>
    <row r="356" spans="2:12" x14ac:dyDescent="0.25">
      <c r="B356" s="120"/>
      <c r="C356" s="106"/>
      <c r="D356" s="107"/>
      <c r="E356" s="106"/>
      <c r="F356" s="108"/>
      <c r="G356" s="103"/>
      <c r="H356" s="3"/>
      <c r="I356" s="6"/>
      <c r="J356" s="7"/>
      <c r="K356" s="105"/>
      <c r="L356" s="105"/>
    </row>
    <row r="357" spans="2:12" x14ac:dyDescent="0.25">
      <c r="B357" s="120"/>
      <c r="C357" s="106"/>
      <c r="D357" s="107"/>
      <c r="E357" s="106"/>
      <c r="F357" s="108"/>
      <c r="G357" s="103"/>
      <c r="H357" s="3"/>
      <c r="I357" s="6"/>
      <c r="J357" s="7"/>
      <c r="K357" s="105"/>
      <c r="L357" s="105"/>
    </row>
    <row r="358" spans="2:12" x14ac:dyDescent="0.25">
      <c r="B358" s="120"/>
      <c r="C358" s="106"/>
      <c r="D358" s="107"/>
      <c r="E358" s="106"/>
      <c r="F358" s="108"/>
      <c r="G358" s="103"/>
      <c r="H358" s="3"/>
      <c r="I358" s="6"/>
      <c r="J358" s="7"/>
      <c r="K358" s="105"/>
      <c r="L358" s="105"/>
    </row>
    <row r="359" spans="2:12" x14ac:dyDescent="0.25">
      <c r="B359" s="120"/>
      <c r="C359" s="106"/>
      <c r="D359" s="107"/>
      <c r="E359" s="106"/>
      <c r="F359" s="108"/>
      <c r="G359" s="103"/>
      <c r="H359" s="3"/>
      <c r="I359" s="6"/>
      <c r="J359" s="7"/>
      <c r="K359" s="105"/>
      <c r="L359" s="105"/>
    </row>
    <row r="360" spans="2:12" x14ac:dyDescent="0.25">
      <c r="B360" s="120"/>
      <c r="C360" s="106"/>
      <c r="D360" s="107"/>
      <c r="E360" s="106"/>
      <c r="F360" s="108"/>
      <c r="G360" s="103"/>
      <c r="H360" s="3"/>
      <c r="I360" s="6"/>
      <c r="J360" s="7"/>
      <c r="K360" s="105"/>
      <c r="L360" s="105"/>
    </row>
    <row r="361" spans="2:12" x14ac:dyDescent="0.25">
      <c r="B361" s="120"/>
      <c r="C361" s="106"/>
      <c r="D361" s="107"/>
      <c r="E361" s="106"/>
      <c r="F361" s="108"/>
      <c r="G361" s="103"/>
      <c r="H361" s="3"/>
      <c r="I361" s="6"/>
      <c r="J361" s="7"/>
      <c r="K361" s="105"/>
      <c r="L361" s="105"/>
    </row>
    <row r="362" spans="2:12" x14ac:dyDescent="0.25">
      <c r="B362" s="120"/>
      <c r="C362" s="106"/>
      <c r="D362" s="107"/>
      <c r="E362" s="106"/>
      <c r="F362" s="108"/>
      <c r="G362" s="103"/>
      <c r="H362" s="3"/>
      <c r="I362" s="6"/>
      <c r="J362" s="7"/>
      <c r="K362" s="105"/>
      <c r="L362" s="105"/>
    </row>
    <row r="363" spans="2:12" x14ac:dyDescent="0.25">
      <c r="B363" s="120"/>
      <c r="C363" s="106"/>
      <c r="D363" s="107"/>
      <c r="E363" s="106"/>
      <c r="F363" s="108"/>
      <c r="G363" s="103"/>
      <c r="H363" s="3"/>
      <c r="I363" s="6"/>
      <c r="J363" s="7"/>
      <c r="K363" s="105"/>
      <c r="L363" s="105"/>
    </row>
    <row r="364" spans="2:12" x14ac:dyDescent="0.25">
      <c r="B364" s="120"/>
      <c r="C364" s="106"/>
      <c r="D364" s="107"/>
      <c r="E364" s="106"/>
      <c r="F364" s="108"/>
      <c r="G364" s="103"/>
      <c r="H364" s="3"/>
      <c r="I364" s="6"/>
      <c r="J364" s="7"/>
      <c r="K364" s="105"/>
      <c r="L364" s="105"/>
    </row>
    <row r="365" spans="2:12" x14ac:dyDescent="0.25">
      <c r="B365" s="120"/>
      <c r="C365" s="106"/>
      <c r="D365" s="107"/>
      <c r="E365" s="106"/>
      <c r="F365" s="108"/>
      <c r="G365" s="103"/>
      <c r="H365" s="3"/>
      <c r="I365" s="6"/>
      <c r="J365" s="7"/>
      <c r="K365" s="105"/>
      <c r="L365" s="105"/>
    </row>
    <row r="366" spans="2:12" x14ac:dyDescent="0.25">
      <c r="B366" s="120"/>
      <c r="C366" s="106"/>
      <c r="D366" s="107"/>
      <c r="E366" s="106"/>
      <c r="F366" s="108"/>
      <c r="G366" s="103"/>
      <c r="H366" s="3"/>
      <c r="I366" s="6"/>
      <c r="J366" s="7"/>
      <c r="K366" s="105"/>
      <c r="L366" s="105"/>
    </row>
    <row r="367" spans="2:12" x14ac:dyDescent="0.25">
      <c r="B367" s="120"/>
      <c r="C367" s="106"/>
      <c r="D367" s="107"/>
      <c r="E367" s="106"/>
      <c r="F367" s="108"/>
      <c r="G367" s="103"/>
      <c r="H367" s="3"/>
      <c r="I367" s="6"/>
      <c r="J367" s="7"/>
      <c r="K367" s="105"/>
      <c r="L367" s="105"/>
    </row>
    <row r="368" spans="2:12" x14ac:dyDescent="0.25">
      <c r="B368" s="120"/>
      <c r="C368" s="106"/>
      <c r="D368" s="107"/>
      <c r="E368" s="106"/>
      <c r="F368" s="108"/>
      <c r="G368" s="103"/>
      <c r="H368" s="3"/>
      <c r="I368" s="6"/>
      <c r="J368" s="7"/>
      <c r="K368" s="105"/>
      <c r="L368" s="105"/>
    </row>
    <row r="369" spans="2:12" x14ac:dyDescent="0.25">
      <c r="B369" s="120"/>
      <c r="C369" s="106"/>
      <c r="D369" s="107"/>
      <c r="E369" s="106"/>
      <c r="F369" s="108"/>
      <c r="G369" s="103"/>
      <c r="H369" s="3"/>
      <c r="I369" s="6"/>
      <c r="J369" s="7"/>
      <c r="K369" s="105"/>
      <c r="L369" s="105"/>
    </row>
    <row r="370" spans="2:12" x14ac:dyDescent="0.25">
      <c r="B370" s="120"/>
      <c r="C370" s="106"/>
      <c r="D370" s="107"/>
      <c r="E370" s="106"/>
      <c r="F370" s="108"/>
      <c r="G370" s="103"/>
      <c r="H370" s="3"/>
      <c r="I370" s="6"/>
      <c r="J370" s="7"/>
      <c r="K370" s="105"/>
      <c r="L370" s="105"/>
    </row>
    <row r="371" spans="2:12" x14ac:dyDescent="0.25">
      <c r="B371" s="120"/>
      <c r="C371" s="106"/>
      <c r="D371" s="107"/>
      <c r="E371" s="106"/>
      <c r="F371" s="108"/>
      <c r="G371" s="103"/>
      <c r="H371" s="3"/>
      <c r="I371" s="6"/>
      <c r="J371" s="7"/>
      <c r="K371" s="105"/>
      <c r="L371" s="105"/>
    </row>
    <row r="372" spans="2:12" x14ac:dyDescent="0.25">
      <c r="B372" s="120"/>
      <c r="C372" s="106"/>
      <c r="D372" s="107"/>
      <c r="E372" s="106"/>
      <c r="F372" s="108"/>
      <c r="G372" s="103"/>
      <c r="H372" s="3"/>
      <c r="I372" s="6"/>
      <c r="J372" s="7"/>
      <c r="K372" s="105"/>
      <c r="L372" s="105"/>
    </row>
    <row r="373" spans="2:12" x14ac:dyDescent="0.25">
      <c r="B373" s="120"/>
      <c r="C373" s="106"/>
      <c r="D373" s="107"/>
      <c r="E373" s="106"/>
      <c r="F373" s="108"/>
      <c r="G373" s="103"/>
      <c r="H373" s="3"/>
      <c r="I373" s="6"/>
      <c r="J373" s="7"/>
      <c r="K373" s="105"/>
      <c r="L373" s="105"/>
    </row>
    <row r="374" spans="2:12" x14ac:dyDescent="0.25">
      <c r="B374" s="120"/>
      <c r="C374" s="106"/>
      <c r="D374" s="107"/>
      <c r="E374" s="106"/>
      <c r="F374" s="108"/>
      <c r="G374" s="103"/>
      <c r="H374" s="3"/>
      <c r="I374" s="6"/>
      <c r="J374" s="7"/>
      <c r="K374" s="105"/>
      <c r="L374" s="105"/>
    </row>
    <row r="375" spans="2:12" x14ac:dyDescent="0.25">
      <c r="B375" s="120"/>
      <c r="C375" s="106"/>
      <c r="D375" s="107"/>
      <c r="E375" s="106"/>
      <c r="F375" s="108"/>
      <c r="G375" s="103"/>
      <c r="H375" s="3"/>
      <c r="I375" s="6"/>
      <c r="J375" s="7"/>
      <c r="K375" s="105"/>
      <c r="L375" s="105"/>
    </row>
    <row r="376" spans="2:12" x14ac:dyDescent="0.25">
      <c r="B376" s="120"/>
      <c r="C376" s="106"/>
      <c r="D376" s="107"/>
      <c r="E376" s="106"/>
      <c r="F376" s="108"/>
      <c r="G376" s="103"/>
      <c r="H376" s="3"/>
      <c r="I376" s="6"/>
      <c r="J376" s="7"/>
      <c r="K376" s="105"/>
      <c r="L376" s="105"/>
    </row>
    <row r="377" spans="2:12" x14ac:dyDescent="0.25">
      <c r="B377" s="120"/>
      <c r="C377" s="106"/>
      <c r="D377" s="107"/>
      <c r="E377" s="106"/>
      <c r="F377" s="108"/>
      <c r="G377" s="103"/>
      <c r="H377" s="3"/>
      <c r="I377" s="6"/>
      <c r="J377" s="7"/>
      <c r="K377" s="105"/>
      <c r="L377" s="105"/>
    </row>
    <row r="378" spans="2:12" x14ac:dyDescent="0.25">
      <c r="B378" s="120"/>
      <c r="C378" s="106"/>
      <c r="D378" s="107"/>
      <c r="E378" s="106"/>
      <c r="F378" s="108"/>
      <c r="G378" s="103"/>
      <c r="H378" s="3"/>
      <c r="I378" s="6"/>
      <c r="J378" s="7"/>
      <c r="K378" s="105"/>
      <c r="L378" s="105"/>
    </row>
    <row r="379" spans="2:12" x14ac:dyDescent="0.25">
      <c r="B379" s="120"/>
      <c r="C379" s="106"/>
      <c r="D379" s="107"/>
      <c r="E379" s="106"/>
      <c r="F379" s="108"/>
      <c r="G379" s="103"/>
      <c r="H379" s="3"/>
      <c r="I379" s="6"/>
      <c r="J379" s="7"/>
      <c r="K379" s="105"/>
      <c r="L379" s="105"/>
    </row>
    <row r="380" spans="2:12" x14ac:dyDescent="0.25">
      <c r="B380" s="120"/>
      <c r="C380" s="106"/>
      <c r="D380" s="107"/>
      <c r="E380" s="106"/>
      <c r="F380" s="108"/>
      <c r="G380" s="103"/>
      <c r="H380" s="3"/>
      <c r="I380" s="6"/>
      <c r="J380" s="7"/>
      <c r="K380" s="105"/>
      <c r="L380" s="105"/>
    </row>
    <row r="381" spans="2:12" x14ac:dyDescent="0.25">
      <c r="B381" s="120"/>
      <c r="C381" s="106"/>
      <c r="D381" s="107"/>
      <c r="E381" s="106"/>
      <c r="F381" s="108"/>
      <c r="G381" s="103"/>
      <c r="H381" s="3"/>
      <c r="I381" s="6"/>
      <c r="J381" s="7"/>
      <c r="K381" s="105"/>
      <c r="L381" s="105"/>
    </row>
    <row r="382" spans="2:12" x14ac:dyDescent="0.25">
      <c r="B382" s="120"/>
      <c r="C382" s="106"/>
      <c r="D382" s="107"/>
      <c r="E382" s="106"/>
      <c r="F382" s="108"/>
      <c r="G382" s="103"/>
      <c r="H382" s="3"/>
      <c r="I382" s="6"/>
      <c r="J382" s="7"/>
      <c r="K382" s="105"/>
      <c r="L382" s="105"/>
    </row>
    <row r="383" spans="2:12" x14ac:dyDescent="0.25">
      <c r="B383" s="120"/>
      <c r="C383" s="106"/>
      <c r="D383" s="107"/>
      <c r="E383" s="106"/>
      <c r="F383" s="108"/>
      <c r="G383" s="103"/>
      <c r="H383" s="3"/>
      <c r="I383" s="6"/>
      <c r="J383" s="7"/>
      <c r="K383" s="105"/>
      <c r="L383" s="105"/>
    </row>
    <row r="384" spans="2:12" x14ac:dyDescent="0.25">
      <c r="B384" s="120"/>
      <c r="C384" s="106"/>
      <c r="D384" s="107"/>
      <c r="E384" s="106"/>
      <c r="F384" s="108"/>
      <c r="G384" s="103"/>
      <c r="H384" s="3"/>
      <c r="I384" s="6"/>
      <c r="J384" s="7"/>
      <c r="K384" s="105"/>
      <c r="L384" s="105"/>
    </row>
    <row r="385" spans="2:12" x14ac:dyDescent="0.25">
      <c r="B385" s="120"/>
      <c r="C385" s="106"/>
      <c r="D385" s="107"/>
      <c r="E385" s="106"/>
      <c r="F385" s="108"/>
      <c r="G385" s="103"/>
      <c r="H385" s="3"/>
      <c r="I385" s="6"/>
      <c r="J385" s="7"/>
      <c r="K385" s="105"/>
      <c r="L385" s="105"/>
    </row>
    <row r="386" spans="2:12" x14ac:dyDescent="0.25">
      <c r="B386" s="120"/>
      <c r="C386" s="106"/>
      <c r="D386" s="107"/>
      <c r="E386" s="106"/>
      <c r="F386" s="108"/>
      <c r="G386" s="103"/>
      <c r="H386" s="3"/>
      <c r="I386" s="6"/>
      <c r="J386" s="7"/>
      <c r="K386" s="105"/>
      <c r="L386" s="105"/>
    </row>
    <row r="387" spans="2:12" x14ac:dyDescent="0.25">
      <c r="B387" s="120"/>
      <c r="C387" s="106"/>
      <c r="D387" s="107"/>
      <c r="E387" s="106"/>
      <c r="F387" s="108"/>
      <c r="G387" s="103"/>
      <c r="H387" s="3"/>
      <c r="I387" s="6"/>
      <c r="J387" s="7"/>
      <c r="K387" s="105"/>
      <c r="L387" s="105"/>
    </row>
    <row r="388" spans="2:12" x14ac:dyDescent="0.25">
      <c r="B388" s="120"/>
      <c r="C388" s="106"/>
      <c r="D388" s="107"/>
      <c r="E388" s="106"/>
      <c r="F388" s="108"/>
      <c r="G388" s="103"/>
      <c r="H388" s="3"/>
      <c r="I388" s="6"/>
      <c r="J388" s="7"/>
      <c r="K388" s="105"/>
      <c r="L388" s="105"/>
    </row>
    <row r="389" spans="2:12" x14ac:dyDescent="0.25">
      <c r="B389" s="120"/>
      <c r="C389" s="106"/>
      <c r="D389" s="107"/>
      <c r="E389" s="106"/>
      <c r="F389" s="108"/>
      <c r="G389" s="103"/>
      <c r="H389" s="3"/>
      <c r="I389" s="6"/>
      <c r="J389" s="7"/>
      <c r="K389" s="105"/>
      <c r="L389" s="105"/>
    </row>
    <row r="390" spans="2:12" x14ac:dyDescent="0.25">
      <c r="B390" s="120"/>
      <c r="C390" s="106"/>
      <c r="D390" s="107"/>
      <c r="E390" s="106"/>
      <c r="F390" s="108"/>
      <c r="G390" s="103"/>
      <c r="H390" s="3"/>
      <c r="I390" s="6"/>
      <c r="J390" s="7"/>
      <c r="K390" s="105"/>
      <c r="L390" s="105"/>
    </row>
    <row r="391" spans="2:12" x14ac:dyDescent="0.25">
      <c r="B391" s="120"/>
      <c r="C391" s="106"/>
      <c r="D391" s="107"/>
      <c r="E391" s="106"/>
      <c r="F391" s="108"/>
      <c r="G391" s="103"/>
      <c r="H391" s="3"/>
      <c r="I391" s="6"/>
      <c r="J391" s="7"/>
      <c r="K391" s="105"/>
      <c r="L391" s="105"/>
    </row>
    <row r="392" spans="2:12" x14ac:dyDescent="0.25">
      <c r="B392" s="120"/>
      <c r="C392" s="106"/>
      <c r="D392" s="107"/>
      <c r="E392" s="106"/>
      <c r="F392" s="108"/>
      <c r="G392" s="103"/>
      <c r="H392" s="3"/>
      <c r="I392" s="6"/>
      <c r="J392" s="7"/>
      <c r="K392" s="105"/>
      <c r="L392" s="105"/>
    </row>
    <row r="393" spans="2:12" x14ac:dyDescent="0.25">
      <c r="B393" s="120"/>
      <c r="C393" s="106"/>
      <c r="D393" s="107"/>
      <c r="E393" s="106"/>
      <c r="F393" s="108"/>
      <c r="G393" s="103"/>
      <c r="H393" s="3"/>
      <c r="I393" s="6"/>
      <c r="J393" s="7"/>
      <c r="K393" s="105"/>
      <c r="L393" s="105"/>
    </row>
    <row r="394" spans="2:12" x14ac:dyDescent="0.25">
      <c r="B394" s="120"/>
      <c r="C394" s="106"/>
      <c r="D394" s="107"/>
      <c r="E394" s="106"/>
      <c r="F394" s="108"/>
      <c r="G394" s="103"/>
      <c r="H394" s="3"/>
      <c r="I394" s="6"/>
      <c r="J394" s="7"/>
      <c r="K394" s="105"/>
      <c r="L394" s="105"/>
    </row>
    <row r="395" spans="2:12" x14ac:dyDescent="0.25">
      <c r="B395" s="120"/>
      <c r="C395" s="106"/>
      <c r="D395" s="107"/>
      <c r="E395" s="106"/>
      <c r="F395" s="108"/>
      <c r="G395" s="103"/>
      <c r="H395" s="3"/>
      <c r="I395" s="6"/>
      <c r="J395" s="7"/>
      <c r="K395" s="105"/>
      <c r="L395" s="105"/>
    </row>
    <row r="396" spans="2:12" x14ac:dyDescent="0.25">
      <c r="B396" s="120"/>
      <c r="C396" s="106"/>
      <c r="D396" s="107"/>
      <c r="E396" s="106"/>
      <c r="F396" s="108"/>
      <c r="G396" s="103"/>
      <c r="H396" s="3"/>
      <c r="I396" s="6"/>
      <c r="J396" s="7"/>
      <c r="K396" s="105"/>
      <c r="L396" s="105"/>
    </row>
    <row r="397" spans="2:12" x14ac:dyDescent="0.25">
      <c r="B397" s="120"/>
      <c r="C397" s="106"/>
      <c r="D397" s="107"/>
      <c r="E397" s="106"/>
      <c r="F397" s="108"/>
      <c r="G397" s="103"/>
      <c r="H397" s="3"/>
      <c r="I397" s="6"/>
      <c r="J397" s="7"/>
      <c r="K397" s="105"/>
      <c r="L397" s="105"/>
    </row>
    <row r="398" spans="2:12" x14ac:dyDescent="0.25">
      <c r="B398" s="120"/>
      <c r="C398" s="106"/>
      <c r="D398" s="107"/>
      <c r="E398" s="106"/>
      <c r="F398" s="108"/>
      <c r="G398" s="103"/>
      <c r="H398" s="3"/>
      <c r="I398" s="6"/>
      <c r="J398" s="7"/>
      <c r="K398" s="105"/>
      <c r="L398" s="105"/>
    </row>
    <row r="399" spans="2:12" x14ac:dyDescent="0.25">
      <c r="B399" s="120"/>
      <c r="C399" s="106"/>
      <c r="D399" s="107"/>
      <c r="E399" s="106"/>
      <c r="F399" s="108"/>
      <c r="G399" s="103"/>
      <c r="H399" s="3"/>
      <c r="I399" s="6"/>
      <c r="J399" s="7"/>
      <c r="K399" s="105"/>
      <c r="L399" s="105"/>
    </row>
    <row r="400" spans="2:12" x14ac:dyDescent="0.25">
      <c r="B400" s="120"/>
      <c r="C400" s="106"/>
      <c r="D400" s="107"/>
      <c r="E400" s="106"/>
      <c r="F400" s="108"/>
      <c r="G400" s="103"/>
      <c r="H400" s="3"/>
      <c r="I400" s="6"/>
      <c r="J400" s="7"/>
      <c r="K400" s="105"/>
      <c r="L400" s="105"/>
    </row>
    <row r="401" spans="2:12" x14ac:dyDescent="0.25">
      <c r="B401" s="120"/>
      <c r="C401" s="106"/>
      <c r="D401" s="107"/>
      <c r="E401" s="106"/>
      <c r="F401" s="108"/>
      <c r="G401" s="103"/>
      <c r="H401" s="3"/>
      <c r="I401" s="6"/>
      <c r="J401" s="7"/>
      <c r="K401" s="105"/>
      <c r="L401" s="105"/>
    </row>
    <row r="402" spans="2:12" x14ac:dyDescent="0.25">
      <c r="B402" s="120"/>
      <c r="C402" s="106"/>
      <c r="D402" s="107"/>
      <c r="E402" s="106"/>
      <c r="F402" s="108"/>
      <c r="G402" s="103"/>
      <c r="H402" s="3"/>
      <c r="I402" s="6"/>
      <c r="J402" s="7"/>
      <c r="K402" s="105"/>
      <c r="L402" s="105"/>
    </row>
    <row r="403" spans="2:12" x14ac:dyDescent="0.25">
      <c r="B403" s="120"/>
      <c r="C403" s="106"/>
      <c r="D403" s="107"/>
      <c r="E403" s="106"/>
      <c r="F403" s="108"/>
      <c r="G403" s="103"/>
      <c r="H403" s="3"/>
      <c r="I403" s="6"/>
      <c r="J403" s="7"/>
      <c r="K403" s="105"/>
      <c r="L403" s="105"/>
    </row>
    <row r="404" spans="2:12" x14ac:dyDescent="0.25">
      <c r="B404" s="120"/>
      <c r="C404" s="106"/>
      <c r="D404" s="107"/>
      <c r="E404" s="106"/>
      <c r="F404" s="108"/>
      <c r="G404" s="103"/>
      <c r="H404" s="3"/>
      <c r="I404" s="6"/>
      <c r="J404" s="7"/>
      <c r="K404" s="105"/>
      <c r="L404" s="105"/>
    </row>
    <row r="405" spans="2:12" x14ac:dyDescent="0.25">
      <c r="B405" s="120"/>
      <c r="C405" s="106"/>
      <c r="D405" s="107"/>
      <c r="E405" s="106"/>
      <c r="F405" s="108"/>
      <c r="G405" s="103"/>
      <c r="H405" s="3"/>
      <c r="I405" s="6"/>
      <c r="J405" s="7"/>
      <c r="K405" s="105"/>
      <c r="L405" s="105"/>
    </row>
    <row r="406" spans="2:12" x14ac:dyDescent="0.25">
      <c r="B406" s="120"/>
      <c r="C406" s="106"/>
      <c r="D406" s="107"/>
      <c r="E406" s="106"/>
      <c r="F406" s="108"/>
      <c r="G406" s="103"/>
      <c r="H406" s="3"/>
      <c r="I406" s="6"/>
      <c r="J406" s="7"/>
      <c r="K406" s="105"/>
      <c r="L406" s="105"/>
    </row>
    <row r="407" spans="2:12" x14ac:dyDescent="0.25">
      <c r="B407" s="120"/>
      <c r="C407" s="106"/>
      <c r="D407" s="107"/>
      <c r="E407" s="106"/>
      <c r="F407" s="108"/>
      <c r="G407" s="103"/>
      <c r="H407" s="3"/>
      <c r="I407" s="6"/>
      <c r="J407" s="7"/>
      <c r="K407" s="105"/>
      <c r="L407" s="105"/>
    </row>
    <row r="408" spans="2:12" x14ac:dyDescent="0.25">
      <c r="B408" s="120"/>
      <c r="C408" s="106"/>
      <c r="D408" s="107"/>
      <c r="E408" s="106"/>
      <c r="F408" s="108"/>
      <c r="G408" s="103"/>
      <c r="H408" s="3"/>
      <c r="I408" s="6"/>
      <c r="J408" s="7"/>
      <c r="K408" s="105"/>
      <c r="L408" s="105"/>
    </row>
    <row r="409" spans="2:12" x14ac:dyDescent="0.25">
      <c r="B409" s="120"/>
      <c r="C409" s="106"/>
      <c r="D409" s="107"/>
      <c r="E409" s="106"/>
      <c r="F409" s="108"/>
      <c r="G409" s="103"/>
      <c r="H409" s="3"/>
      <c r="I409" s="6"/>
      <c r="J409" s="7"/>
      <c r="K409" s="105"/>
      <c r="L409" s="105"/>
    </row>
    <row r="410" spans="2:12" x14ac:dyDescent="0.25">
      <c r="B410" s="120"/>
      <c r="C410" s="106"/>
      <c r="D410" s="107"/>
      <c r="E410" s="106"/>
      <c r="F410" s="108"/>
      <c r="G410" s="103"/>
      <c r="H410" s="3"/>
      <c r="I410" s="6"/>
      <c r="J410" s="7"/>
      <c r="K410" s="105"/>
      <c r="L410" s="105"/>
    </row>
    <row r="411" spans="2:12" x14ac:dyDescent="0.25">
      <c r="B411" s="120"/>
      <c r="C411" s="106"/>
      <c r="D411" s="107"/>
      <c r="E411" s="106"/>
      <c r="F411" s="108"/>
      <c r="G411" s="103"/>
      <c r="H411" s="3"/>
      <c r="I411" s="6"/>
      <c r="J411" s="7"/>
      <c r="K411" s="105"/>
      <c r="L411" s="105"/>
    </row>
    <row r="412" spans="2:12" x14ac:dyDescent="0.25">
      <c r="B412" s="120"/>
      <c r="C412" s="106"/>
      <c r="D412" s="107"/>
      <c r="E412" s="106"/>
      <c r="F412" s="108"/>
      <c r="G412" s="103"/>
      <c r="H412" s="3"/>
      <c r="I412" s="6"/>
      <c r="J412" s="7"/>
      <c r="K412" s="105"/>
      <c r="L412" s="105"/>
    </row>
    <row r="413" spans="2:12" x14ac:dyDescent="0.25">
      <c r="B413" s="120"/>
      <c r="C413" s="106"/>
      <c r="D413" s="107"/>
      <c r="E413" s="106"/>
      <c r="F413" s="108"/>
      <c r="G413" s="103"/>
      <c r="H413" s="3"/>
      <c r="I413" s="6"/>
      <c r="J413" s="7"/>
      <c r="K413" s="105"/>
      <c r="L413" s="105"/>
    </row>
    <row r="414" spans="2:12" x14ac:dyDescent="0.25">
      <c r="B414" s="120"/>
      <c r="C414" s="106"/>
      <c r="D414" s="107"/>
      <c r="E414" s="106"/>
      <c r="F414" s="108"/>
      <c r="G414" s="103"/>
      <c r="H414" s="3"/>
      <c r="I414" s="6"/>
      <c r="J414" s="7"/>
      <c r="K414" s="105"/>
      <c r="L414" s="105"/>
    </row>
    <row r="415" spans="2:12" x14ac:dyDescent="0.25">
      <c r="B415" s="120"/>
      <c r="C415" s="106"/>
      <c r="D415" s="107"/>
      <c r="E415" s="106"/>
      <c r="F415" s="108"/>
      <c r="G415" s="103"/>
      <c r="H415" s="3"/>
      <c r="I415" s="6"/>
      <c r="J415" s="7"/>
      <c r="K415" s="105"/>
      <c r="L415" s="105"/>
    </row>
    <row r="416" spans="2:12" x14ac:dyDescent="0.25">
      <c r="B416" s="120"/>
      <c r="C416" s="106"/>
      <c r="D416" s="107"/>
      <c r="E416" s="106"/>
      <c r="F416" s="108"/>
      <c r="G416" s="103"/>
      <c r="H416" s="3"/>
      <c r="I416" s="6"/>
      <c r="J416" s="7"/>
      <c r="K416" s="105"/>
      <c r="L416" s="105"/>
    </row>
    <row r="417" spans="2:12" x14ac:dyDescent="0.25">
      <c r="B417" s="120"/>
      <c r="C417" s="106"/>
      <c r="D417" s="107"/>
      <c r="E417" s="106"/>
      <c r="F417" s="108"/>
      <c r="G417" s="103"/>
      <c r="H417" s="3"/>
      <c r="I417" s="6"/>
      <c r="J417" s="7"/>
      <c r="K417" s="105"/>
      <c r="L417" s="105"/>
    </row>
    <row r="418" spans="2:12" x14ac:dyDescent="0.25">
      <c r="B418" s="120"/>
      <c r="C418" s="106"/>
      <c r="D418" s="107"/>
      <c r="E418" s="106"/>
      <c r="F418" s="108"/>
      <c r="G418" s="103"/>
      <c r="H418" s="3"/>
      <c r="I418" s="6"/>
      <c r="J418" s="7"/>
      <c r="K418" s="105"/>
      <c r="L418" s="105"/>
    </row>
    <row r="419" spans="2:12" x14ac:dyDescent="0.25">
      <c r="B419" s="120"/>
      <c r="C419" s="106"/>
      <c r="D419" s="107"/>
      <c r="E419" s="106"/>
      <c r="F419" s="108"/>
      <c r="G419" s="103"/>
      <c r="H419" s="3"/>
      <c r="I419" s="6"/>
      <c r="J419" s="7"/>
      <c r="K419" s="105"/>
      <c r="L419" s="105"/>
    </row>
    <row r="420" spans="2:12" x14ac:dyDescent="0.25">
      <c r="B420" s="120"/>
      <c r="C420" s="106"/>
      <c r="D420" s="107"/>
      <c r="E420" s="106"/>
      <c r="F420" s="108"/>
      <c r="G420" s="103"/>
      <c r="H420" s="3"/>
      <c r="I420" s="6"/>
      <c r="J420" s="7"/>
      <c r="K420" s="105"/>
      <c r="L420" s="105"/>
    </row>
    <row r="421" spans="2:12" x14ac:dyDescent="0.25">
      <c r="B421" s="120"/>
      <c r="C421" s="106"/>
      <c r="D421" s="107"/>
      <c r="E421" s="106"/>
      <c r="F421" s="108"/>
      <c r="G421" s="103"/>
      <c r="H421" s="3"/>
      <c r="I421" s="6"/>
      <c r="J421" s="7"/>
      <c r="K421" s="105"/>
      <c r="L421" s="105"/>
    </row>
    <row r="422" spans="2:12" x14ac:dyDescent="0.25">
      <c r="B422" s="120"/>
      <c r="C422" s="106"/>
      <c r="D422" s="107"/>
      <c r="E422" s="106"/>
      <c r="F422" s="108"/>
      <c r="G422" s="103"/>
      <c r="H422" s="3"/>
      <c r="I422" s="6"/>
      <c r="J422" s="7"/>
      <c r="K422" s="105"/>
      <c r="L422" s="105"/>
    </row>
    <row r="423" spans="2:12" x14ac:dyDescent="0.25">
      <c r="B423" s="120"/>
      <c r="C423" s="106"/>
      <c r="D423" s="107"/>
      <c r="E423" s="106"/>
      <c r="F423" s="108"/>
      <c r="G423" s="103"/>
      <c r="H423" s="3"/>
      <c r="I423" s="6"/>
      <c r="J423" s="7"/>
      <c r="K423" s="105"/>
      <c r="L423" s="105"/>
    </row>
    <row r="424" spans="2:12" x14ac:dyDescent="0.25">
      <c r="B424" s="120"/>
      <c r="C424" s="106"/>
      <c r="D424" s="107"/>
      <c r="E424" s="106"/>
      <c r="F424" s="108"/>
      <c r="G424" s="103"/>
      <c r="H424" s="3"/>
      <c r="I424" s="6"/>
      <c r="J424" s="7"/>
      <c r="K424" s="105"/>
      <c r="L424" s="105"/>
    </row>
    <row r="425" spans="2:12" x14ac:dyDescent="0.25">
      <c r="B425" s="120"/>
      <c r="C425" s="106"/>
      <c r="D425" s="107"/>
      <c r="E425" s="106"/>
      <c r="F425" s="108"/>
      <c r="G425" s="103"/>
      <c r="H425" s="3"/>
      <c r="I425" s="6"/>
      <c r="J425" s="7"/>
      <c r="K425" s="105"/>
      <c r="L425" s="105"/>
    </row>
    <row r="426" spans="2:12" x14ac:dyDescent="0.25">
      <c r="B426" s="120"/>
      <c r="C426" s="106"/>
      <c r="D426" s="107"/>
      <c r="E426" s="106"/>
      <c r="F426" s="108"/>
      <c r="G426" s="103"/>
      <c r="H426" s="3"/>
      <c r="I426" s="6"/>
      <c r="J426" s="7"/>
      <c r="K426" s="105"/>
      <c r="L426" s="105"/>
    </row>
    <row r="427" spans="2:12" x14ac:dyDescent="0.25">
      <c r="B427" s="120"/>
      <c r="C427" s="106"/>
      <c r="D427" s="107"/>
      <c r="E427" s="106"/>
      <c r="F427" s="108"/>
      <c r="G427" s="103"/>
      <c r="H427" s="3"/>
      <c r="I427" s="6"/>
      <c r="J427" s="7"/>
      <c r="K427" s="105"/>
      <c r="L427" s="105"/>
    </row>
    <row r="428" spans="2:12" x14ac:dyDescent="0.25">
      <c r="B428" s="120"/>
      <c r="C428" s="106"/>
      <c r="D428" s="107"/>
      <c r="E428" s="106"/>
      <c r="F428" s="108"/>
      <c r="G428" s="103"/>
      <c r="H428" s="3"/>
      <c r="I428" s="6"/>
      <c r="J428" s="7"/>
      <c r="K428" s="105"/>
      <c r="L428" s="105"/>
    </row>
    <row r="429" spans="2:12" x14ac:dyDescent="0.25">
      <c r="B429" s="120"/>
      <c r="C429" s="106"/>
      <c r="D429" s="107"/>
      <c r="E429" s="106"/>
      <c r="F429" s="108"/>
      <c r="G429" s="103"/>
      <c r="H429" s="3"/>
      <c r="I429" s="6"/>
      <c r="J429" s="7"/>
      <c r="K429" s="105"/>
      <c r="L429" s="105"/>
    </row>
    <row r="430" spans="2:12" x14ac:dyDescent="0.25">
      <c r="B430" s="120"/>
      <c r="C430" s="106"/>
      <c r="D430" s="107"/>
      <c r="E430" s="106"/>
      <c r="F430" s="108"/>
      <c r="G430" s="103"/>
      <c r="H430" s="3"/>
      <c r="I430" s="6"/>
      <c r="J430" s="7"/>
      <c r="K430" s="105"/>
      <c r="L430" s="105"/>
    </row>
    <row r="431" spans="2:12" x14ac:dyDescent="0.25">
      <c r="B431" s="120"/>
      <c r="C431" s="106"/>
      <c r="D431" s="107"/>
      <c r="E431" s="106"/>
      <c r="F431" s="108"/>
      <c r="G431" s="103"/>
      <c r="H431" s="3"/>
      <c r="I431" s="6"/>
      <c r="J431" s="7"/>
      <c r="K431" s="105"/>
      <c r="L431" s="105"/>
    </row>
    <row r="432" spans="2:12" x14ac:dyDescent="0.25">
      <c r="B432" s="120"/>
      <c r="C432" s="106"/>
      <c r="D432" s="107"/>
      <c r="E432" s="106"/>
      <c r="F432" s="108"/>
      <c r="G432" s="103"/>
      <c r="H432" s="3"/>
      <c r="I432" s="6"/>
      <c r="J432" s="7"/>
      <c r="K432" s="105"/>
      <c r="L432" s="105"/>
    </row>
    <row r="433" spans="2:12" x14ac:dyDescent="0.25">
      <c r="B433" s="120"/>
      <c r="C433" s="106"/>
      <c r="D433" s="107"/>
      <c r="E433" s="106"/>
      <c r="F433" s="108"/>
      <c r="G433" s="103"/>
      <c r="H433" s="3"/>
      <c r="I433" s="6"/>
      <c r="J433" s="7"/>
      <c r="K433" s="105"/>
      <c r="L433" s="105"/>
    </row>
    <row r="434" spans="2:12" x14ac:dyDescent="0.25">
      <c r="B434" s="120"/>
      <c r="C434" s="106"/>
      <c r="D434" s="107"/>
      <c r="E434" s="106"/>
      <c r="F434" s="108"/>
      <c r="G434" s="103"/>
      <c r="H434" s="3"/>
      <c r="I434" s="6"/>
      <c r="J434" s="7"/>
      <c r="K434" s="105"/>
      <c r="L434" s="105"/>
    </row>
    <row r="435" spans="2:12" x14ac:dyDescent="0.25">
      <c r="B435" s="120"/>
      <c r="C435" s="106"/>
      <c r="D435" s="107"/>
      <c r="E435" s="106"/>
      <c r="F435" s="108"/>
      <c r="G435" s="103"/>
      <c r="H435" s="3"/>
      <c r="I435" s="6"/>
      <c r="J435" s="7"/>
      <c r="K435" s="105"/>
      <c r="L435" s="105"/>
    </row>
    <row r="436" spans="2:12" x14ac:dyDescent="0.25">
      <c r="B436" s="120"/>
      <c r="C436" s="106"/>
      <c r="D436" s="107"/>
      <c r="E436" s="106"/>
      <c r="F436" s="108"/>
      <c r="G436" s="103"/>
      <c r="H436" s="3"/>
      <c r="I436" s="6"/>
      <c r="J436" s="7"/>
      <c r="K436" s="105"/>
      <c r="L436" s="105"/>
    </row>
    <row r="437" spans="2:12" x14ac:dyDescent="0.25">
      <c r="B437" s="120"/>
      <c r="C437" s="106"/>
      <c r="D437" s="107"/>
      <c r="E437" s="106"/>
      <c r="F437" s="108"/>
      <c r="G437" s="103"/>
      <c r="H437" s="3"/>
      <c r="I437" s="6"/>
      <c r="J437" s="7"/>
      <c r="K437" s="105"/>
      <c r="L437" s="105"/>
    </row>
    <row r="438" spans="2:12" x14ac:dyDescent="0.25">
      <c r="B438" s="120"/>
      <c r="C438" s="106"/>
      <c r="D438" s="107"/>
      <c r="E438" s="106"/>
      <c r="F438" s="108"/>
      <c r="G438" s="103"/>
      <c r="H438" s="3"/>
      <c r="I438" s="6"/>
      <c r="J438" s="7"/>
      <c r="K438" s="105"/>
      <c r="L438" s="105"/>
    </row>
    <row r="439" spans="2:12" x14ac:dyDescent="0.25">
      <c r="B439" s="120"/>
      <c r="C439" s="106"/>
      <c r="D439" s="107"/>
      <c r="E439" s="106"/>
      <c r="F439" s="108"/>
      <c r="G439" s="103"/>
      <c r="H439" s="3"/>
      <c r="I439" s="6"/>
      <c r="J439" s="7"/>
      <c r="K439" s="105"/>
      <c r="L439" s="105"/>
    </row>
    <row r="440" spans="2:12" x14ac:dyDescent="0.25">
      <c r="B440" s="120"/>
      <c r="C440" s="106"/>
      <c r="D440" s="107"/>
      <c r="E440" s="106"/>
      <c r="F440" s="108"/>
      <c r="G440" s="103"/>
      <c r="H440" s="3"/>
      <c r="I440" s="6"/>
      <c r="J440" s="7"/>
      <c r="K440" s="105"/>
      <c r="L440" s="105"/>
    </row>
    <row r="441" spans="2:12" x14ac:dyDescent="0.25">
      <c r="B441" s="120"/>
      <c r="C441" s="106"/>
      <c r="D441" s="107"/>
      <c r="E441" s="106"/>
      <c r="F441" s="108"/>
      <c r="G441" s="103"/>
      <c r="H441" s="3"/>
      <c r="I441" s="6"/>
      <c r="J441" s="7"/>
      <c r="K441" s="105"/>
      <c r="L441" s="105"/>
    </row>
    <row r="442" spans="2:12" x14ac:dyDescent="0.25">
      <c r="B442" s="120"/>
      <c r="C442" s="106"/>
      <c r="D442" s="107"/>
      <c r="E442" s="106"/>
      <c r="F442" s="108"/>
      <c r="G442" s="103"/>
      <c r="H442" s="3"/>
      <c r="I442" s="6"/>
      <c r="J442" s="7"/>
      <c r="K442" s="105"/>
      <c r="L442" s="105"/>
    </row>
    <row r="443" spans="2:12" x14ac:dyDescent="0.25">
      <c r="B443" s="120"/>
      <c r="C443" s="106"/>
      <c r="D443" s="107"/>
      <c r="E443" s="106"/>
      <c r="F443" s="108"/>
      <c r="G443" s="103"/>
      <c r="H443" s="3"/>
      <c r="I443" s="6"/>
      <c r="J443" s="7"/>
      <c r="K443" s="105"/>
      <c r="L443" s="105"/>
    </row>
    <row r="444" spans="2:12" x14ac:dyDescent="0.25">
      <c r="B444" s="120"/>
      <c r="C444" s="106"/>
      <c r="D444" s="107"/>
      <c r="E444" s="106"/>
      <c r="F444" s="108"/>
      <c r="G444" s="103"/>
      <c r="H444" s="3"/>
      <c r="I444" s="6"/>
      <c r="J444" s="7"/>
      <c r="K444" s="105"/>
      <c r="L444" s="105"/>
    </row>
    <row r="445" spans="2:12" x14ac:dyDescent="0.25">
      <c r="B445" s="120"/>
      <c r="C445" s="106"/>
      <c r="D445" s="107"/>
      <c r="E445" s="106"/>
      <c r="F445" s="108"/>
      <c r="G445" s="103"/>
      <c r="H445" s="3"/>
      <c r="I445" s="6"/>
      <c r="J445" s="7"/>
      <c r="K445" s="105"/>
      <c r="L445" s="105"/>
    </row>
    <row r="446" spans="2:12" x14ac:dyDescent="0.25">
      <c r="B446" s="120"/>
      <c r="C446" s="106"/>
      <c r="D446" s="107"/>
      <c r="E446" s="106"/>
      <c r="F446" s="108"/>
      <c r="G446" s="103"/>
      <c r="H446" s="3"/>
      <c r="I446" s="6"/>
      <c r="J446" s="7"/>
      <c r="K446" s="105"/>
      <c r="L446" s="105"/>
    </row>
    <row r="447" spans="2:12" x14ac:dyDescent="0.25">
      <c r="B447" s="120"/>
      <c r="C447" s="106"/>
      <c r="D447" s="107"/>
      <c r="E447" s="106"/>
      <c r="F447" s="108"/>
      <c r="G447" s="103"/>
      <c r="H447" s="3"/>
      <c r="I447" s="6"/>
      <c r="J447" s="7"/>
      <c r="K447" s="105"/>
      <c r="L447" s="105"/>
    </row>
    <row r="448" spans="2:12" x14ac:dyDescent="0.25">
      <c r="B448" s="120"/>
      <c r="C448" s="106"/>
      <c r="D448" s="107"/>
      <c r="E448" s="106"/>
      <c r="F448" s="108"/>
      <c r="G448" s="103"/>
      <c r="H448" s="3"/>
      <c r="I448" s="6"/>
      <c r="J448" s="7"/>
      <c r="K448" s="105"/>
      <c r="L448" s="105"/>
    </row>
    <row r="449" spans="2:12" x14ac:dyDescent="0.25">
      <c r="B449" s="120"/>
      <c r="C449" s="106"/>
      <c r="D449" s="107"/>
      <c r="E449" s="106"/>
      <c r="F449" s="108"/>
      <c r="G449" s="103"/>
      <c r="H449" s="3"/>
      <c r="I449" s="6"/>
      <c r="J449" s="7"/>
      <c r="K449" s="105"/>
      <c r="L449" s="105"/>
    </row>
    <row r="450" spans="2:12" x14ac:dyDescent="0.25">
      <c r="B450" s="120"/>
      <c r="C450" s="106"/>
      <c r="D450" s="107"/>
      <c r="E450" s="106"/>
      <c r="F450" s="108"/>
      <c r="G450" s="103"/>
      <c r="H450" s="3"/>
      <c r="I450" s="6"/>
      <c r="J450" s="7"/>
      <c r="K450" s="105"/>
      <c r="L450" s="105"/>
    </row>
    <row r="451" spans="2:12" x14ac:dyDescent="0.25">
      <c r="B451" s="120"/>
      <c r="C451" s="106"/>
      <c r="D451" s="107"/>
      <c r="E451" s="106"/>
      <c r="F451" s="108"/>
      <c r="G451" s="103"/>
      <c r="H451" s="3"/>
      <c r="I451" s="6"/>
      <c r="J451" s="7"/>
      <c r="K451" s="105"/>
      <c r="L451" s="105"/>
    </row>
    <row r="452" spans="2:12" x14ac:dyDescent="0.25">
      <c r="B452" s="120"/>
      <c r="C452" s="106"/>
      <c r="D452" s="107"/>
      <c r="E452" s="106"/>
      <c r="F452" s="108"/>
      <c r="G452" s="103"/>
      <c r="H452" s="3"/>
      <c r="I452" s="6"/>
      <c r="J452" s="7"/>
      <c r="K452" s="105"/>
      <c r="L452" s="105"/>
    </row>
    <row r="453" spans="2:12" x14ac:dyDescent="0.25">
      <c r="B453" s="120"/>
      <c r="C453" s="106"/>
      <c r="D453" s="107"/>
      <c r="E453" s="106"/>
      <c r="F453" s="108"/>
      <c r="G453" s="103"/>
      <c r="H453" s="3"/>
      <c r="I453" s="6"/>
      <c r="J453" s="7"/>
      <c r="K453" s="105"/>
      <c r="L453" s="105"/>
    </row>
    <row r="454" spans="2:12" x14ac:dyDescent="0.25">
      <c r="B454" s="120"/>
      <c r="C454" s="106"/>
      <c r="D454" s="107"/>
      <c r="E454" s="106"/>
      <c r="F454" s="108"/>
      <c r="G454" s="103"/>
      <c r="H454" s="3"/>
      <c r="I454" s="6"/>
      <c r="J454" s="7"/>
      <c r="K454" s="105"/>
      <c r="L454" s="105"/>
    </row>
    <row r="455" spans="2:12" x14ac:dyDescent="0.25">
      <c r="B455" s="120"/>
      <c r="C455" s="106"/>
      <c r="D455" s="107"/>
      <c r="E455" s="106"/>
      <c r="F455" s="108"/>
      <c r="G455" s="103"/>
      <c r="H455" s="3"/>
      <c r="I455" s="6"/>
      <c r="J455" s="7"/>
      <c r="K455" s="105"/>
      <c r="L455" s="105"/>
    </row>
    <row r="456" spans="2:12" x14ac:dyDescent="0.25">
      <c r="B456" s="120"/>
      <c r="C456" s="106"/>
      <c r="D456" s="107"/>
      <c r="E456" s="106"/>
      <c r="F456" s="108"/>
      <c r="G456" s="103"/>
      <c r="H456" s="3"/>
      <c r="I456" s="6"/>
      <c r="J456" s="7"/>
      <c r="K456" s="105"/>
      <c r="L456" s="105"/>
    </row>
    <row r="457" spans="2:12" x14ac:dyDescent="0.25">
      <c r="B457" s="120"/>
      <c r="C457" s="106"/>
      <c r="D457" s="107"/>
      <c r="E457" s="106"/>
      <c r="F457" s="108"/>
      <c r="G457" s="103"/>
      <c r="H457" s="3"/>
      <c r="I457" s="6"/>
      <c r="J457" s="7"/>
      <c r="K457" s="105"/>
      <c r="L457" s="105"/>
    </row>
    <row r="458" spans="2:12" x14ac:dyDescent="0.25">
      <c r="B458" s="120"/>
      <c r="C458" s="106"/>
      <c r="D458" s="107"/>
      <c r="E458" s="106"/>
      <c r="F458" s="108"/>
      <c r="G458" s="103"/>
      <c r="H458" s="3"/>
      <c r="I458" s="6"/>
      <c r="J458" s="7"/>
      <c r="K458" s="105"/>
      <c r="L458" s="105"/>
    </row>
    <row r="459" spans="2:12" x14ac:dyDescent="0.25">
      <c r="B459" s="120"/>
      <c r="C459" s="106"/>
      <c r="D459" s="107"/>
      <c r="E459" s="106"/>
      <c r="F459" s="108"/>
      <c r="G459" s="103"/>
      <c r="H459" s="3"/>
      <c r="I459" s="6"/>
      <c r="J459" s="7"/>
      <c r="K459" s="105"/>
      <c r="L459" s="105"/>
    </row>
    <row r="460" spans="2:12" x14ac:dyDescent="0.25">
      <c r="B460" s="120"/>
      <c r="C460" s="106"/>
      <c r="D460" s="107"/>
      <c r="E460" s="106"/>
      <c r="F460" s="108"/>
      <c r="G460" s="103"/>
      <c r="H460" s="3"/>
      <c r="I460" s="6"/>
      <c r="J460" s="7"/>
      <c r="K460" s="105"/>
      <c r="L460" s="105"/>
    </row>
    <row r="461" spans="2:12" x14ac:dyDescent="0.25">
      <c r="B461" s="120"/>
      <c r="C461" s="106"/>
      <c r="D461" s="107"/>
      <c r="E461" s="106"/>
      <c r="F461" s="108"/>
      <c r="G461" s="103"/>
      <c r="H461" s="3"/>
      <c r="I461" s="6"/>
      <c r="J461" s="7"/>
      <c r="K461" s="105"/>
      <c r="L461" s="105"/>
    </row>
    <row r="462" spans="2:12" x14ac:dyDescent="0.25">
      <c r="B462" s="120"/>
      <c r="C462" s="106"/>
      <c r="D462" s="107"/>
      <c r="E462" s="106"/>
      <c r="F462" s="108"/>
      <c r="G462" s="103"/>
      <c r="H462" s="3"/>
      <c r="I462" s="6"/>
      <c r="J462" s="7"/>
      <c r="K462" s="105"/>
      <c r="L462" s="105"/>
    </row>
    <row r="463" spans="2:12" x14ac:dyDescent="0.25">
      <c r="B463" s="120"/>
      <c r="C463" s="106"/>
      <c r="D463" s="107"/>
      <c r="E463" s="106"/>
      <c r="F463" s="108"/>
      <c r="G463" s="103"/>
      <c r="H463" s="3"/>
      <c r="I463" s="6"/>
      <c r="J463" s="7"/>
      <c r="K463" s="105"/>
      <c r="L463" s="105"/>
    </row>
    <row r="464" spans="2:12" x14ac:dyDescent="0.25">
      <c r="B464" s="120"/>
      <c r="C464" s="106"/>
      <c r="D464" s="107"/>
      <c r="E464" s="106"/>
      <c r="F464" s="108"/>
      <c r="G464" s="103"/>
      <c r="H464" s="3"/>
      <c r="I464" s="6"/>
      <c r="J464" s="7"/>
      <c r="K464" s="105"/>
      <c r="L464" s="105"/>
    </row>
    <row r="465" spans="2:12" x14ac:dyDescent="0.25">
      <c r="B465" s="120"/>
      <c r="C465" s="106"/>
      <c r="D465" s="107"/>
      <c r="E465" s="106"/>
      <c r="F465" s="108"/>
      <c r="G465" s="103"/>
      <c r="H465" s="3"/>
      <c r="I465" s="6"/>
      <c r="J465" s="7"/>
      <c r="K465" s="105"/>
      <c r="L465" s="105"/>
    </row>
    <row r="466" spans="2:12" x14ac:dyDescent="0.25">
      <c r="B466" s="120"/>
      <c r="C466" s="106"/>
      <c r="D466" s="107"/>
      <c r="E466" s="106"/>
      <c r="F466" s="108"/>
      <c r="G466" s="103"/>
      <c r="H466" s="3"/>
      <c r="I466" s="6"/>
      <c r="J466" s="7"/>
      <c r="K466" s="105"/>
      <c r="L466" s="105"/>
    </row>
    <row r="467" spans="2:12" x14ac:dyDescent="0.25">
      <c r="B467" s="120"/>
      <c r="C467" s="106"/>
      <c r="D467" s="107"/>
      <c r="E467" s="106"/>
      <c r="F467" s="108"/>
      <c r="G467" s="103"/>
      <c r="H467" s="3"/>
      <c r="I467" s="6"/>
      <c r="J467" s="7"/>
      <c r="K467" s="105"/>
      <c r="L467" s="105"/>
    </row>
    <row r="468" spans="2:12" x14ac:dyDescent="0.25">
      <c r="B468" s="120"/>
      <c r="C468" s="106"/>
      <c r="D468" s="107"/>
      <c r="E468" s="106"/>
      <c r="F468" s="108"/>
      <c r="G468" s="103"/>
      <c r="H468" s="3"/>
      <c r="I468" s="6"/>
      <c r="J468" s="7"/>
      <c r="K468" s="105"/>
      <c r="L468" s="105"/>
    </row>
    <row r="469" spans="2:12" x14ac:dyDescent="0.25">
      <c r="B469" s="120"/>
      <c r="C469" s="106"/>
      <c r="D469" s="107"/>
      <c r="E469" s="106"/>
      <c r="F469" s="108"/>
      <c r="G469" s="103"/>
      <c r="H469" s="3"/>
      <c r="I469" s="6"/>
      <c r="J469" s="7"/>
      <c r="K469" s="105"/>
      <c r="L469" s="105"/>
    </row>
    <row r="470" spans="2:12" x14ac:dyDescent="0.25">
      <c r="B470" s="120"/>
      <c r="C470" s="106"/>
      <c r="D470" s="107"/>
      <c r="E470" s="106"/>
      <c r="F470" s="108"/>
      <c r="G470" s="103"/>
      <c r="H470" s="3"/>
      <c r="I470" s="6"/>
      <c r="J470" s="7"/>
      <c r="K470" s="105"/>
      <c r="L470" s="105"/>
    </row>
    <row r="471" spans="2:12" x14ac:dyDescent="0.25">
      <c r="B471" s="120"/>
      <c r="C471" s="106"/>
      <c r="D471" s="107"/>
      <c r="E471" s="106"/>
      <c r="F471" s="108"/>
      <c r="G471" s="103"/>
      <c r="H471" s="3"/>
      <c r="I471" s="6"/>
      <c r="J471" s="7"/>
      <c r="K471" s="105"/>
      <c r="L471" s="105"/>
    </row>
    <row r="472" spans="2:12" x14ac:dyDescent="0.25">
      <c r="B472" s="120"/>
      <c r="C472" s="106"/>
      <c r="D472" s="107"/>
      <c r="E472" s="106"/>
      <c r="F472" s="108"/>
      <c r="G472" s="103"/>
      <c r="H472" s="3"/>
      <c r="I472" s="6"/>
      <c r="J472" s="7"/>
      <c r="K472" s="105"/>
      <c r="L472" s="105"/>
    </row>
    <row r="473" spans="2:12" x14ac:dyDescent="0.25">
      <c r="B473" s="120"/>
      <c r="C473" s="106"/>
      <c r="D473" s="107"/>
      <c r="E473" s="106"/>
      <c r="F473" s="108"/>
      <c r="G473" s="103"/>
      <c r="H473" s="3"/>
      <c r="I473" s="6"/>
      <c r="J473" s="7"/>
      <c r="K473" s="105"/>
      <c r="L473" s="105"/>
    </row>
    <row r="474" spans="2:12" x14ac:dyDescent="0.25">
      <c r="B474" s="120"/>
      <c r="C474" s="106"/>
      <c r="D474" s="107"/>
      <c r="E474" s="106"/>
      <c r="F474" s="108"/>
      <c r="G474" s="103"/>
      <c r="H474" s="3"/>
      <c r="I474" s="6"/>
      <c r="J474" s="7"/>
      <c r="K474" s="105"/>
      <c r="L474" s="105"/>
    </row>
    <row r="475" spans="2:12" x14ac:dyDescent="0.25">
      <c r="B475" s="120"/>
      <c r="C475" s="106"/>
      <c r="D475" s="107"/>
      <c r="E475" s="106"/>
      <c r="F475" s="108"/>
      <c r="G475" s="103"/>
      <c r="H475" s="3"/>
      <c r="I475" s="6"/>
      <c r="J475" s="7"/>
      <c r="K475" s="105"/>
      <c r="L475" s="105"/>
    </row>
    <row r="476" spans="2:12" x14ac:dyDescent="0.25">
      <c r="B476" s="120"/>
      <c r="C476" s="106"/>
      <c r="D476" s="107"/>
      <c r="E476" s="106"/>
      <c r="F476" s="108"/>
      <c r="G476" s="103"/>
      <c r="H476" s="3"/>
      <c r="I476" s="6"/>
      <c r="J476" s="7"/>
      <c r="K476" s="105"/>
      <c r="L476" s="105"/>
    </row>
    <row r="477" spans="2:12" x14ac:dyDescent="0.25">
      <c r="B477" s="120"/>
      <c r="C477" s="106"/>
      <c r="D477" s="107"/>
      <c r="E477" s="106"/>
      <c r="F477" s="108"/>
      <c r="G477" s="103"/>
      <c r="H477" s="3"/>
      <c r="I477" s="6"/>
      <c r="J477" s="7"/>
      <c r="K477" s="105"/>
      <c r="L477" s="105"/>
    </row>
    <row r="478" spans="2:12" x14ac:dyDescent="0.25">
      <c r="B478" s="120"/>
      <c r="C478" s="106"/>
      <c r="D478" s="107"/>
      <c r="E478" s="106"/>
      <c r="F478" s="108"/>
      <c r="G478" s="103"/>
      <c r="H478" s="3"/>
      <c r="I478" s="6"/>
      <c r="J478" s="7"/>
      <c r="K478" s="105"/>
      <c r="L478" s="105"/>
    </row>
    <row r="479" spans="2:12" x14ac:dyDescent="0.25">
      <c r="B479" s="120"/>
      <c r="C479" s="106"/>
      <c r="D479" s="107"/>
      <c r="E479" s="106"/>
      <c r="F479" s="108"/>
      <c r="G479" s="103"/>
      <c r="H479" s="3"/>
      <c r="I479" s="6"/>
      <c r="J479" s="7"/>
      <c r="K479" s="105"/>
      <c r="L479" s="105"/>
    </row>
    <row r="480" spans="2:12" x14ac:dyDescent="0.25">
      <c r="B480" s="120"/>
      <c r="C480" s="106"/>
      <c r="D480" s="107"/>
      <c r="E480" s="106"/>
      <c r="F480" s="108"/>
      <c r="G480" s="103"/>
      <c r="H480" s="3"/>
      <c r="I480" s="6"/>
      <c r="J480" s="7"/>
      <c r="K480" s="105"/>
      <c r="L480" s="105"/>
    </row>
    <row r="481" spans="2:12" x14ac:dyDescent="0.25">
      <c r="B481" s="120"/>
      <c r="C481" s="106"/>
      <c r="D481" s="107"/>
      <c r="E481" s="106"/>
      <c r="F481" s="108"/>
      <c r="G481" s="103"/>
      <c r="H481" s="3"/>
      <c r="I481" s="6"/>
      <c r="J481" s="7"/>
      <c r="K481" s="105"/>
      <c r="L481" s="105"/>
    </row>
    <row r="482" spans="2:12" x14ac:dyDescent="0.25">
      <c r="B482" s="120"/>
      <c r="C482" s="106"/>
      <c r="D482" s="107"/>
      <c r="E482" s="106"/>
      <c r="F482" s="108"/>
      <c r="G482" s="103"/>
      <c r="H482" s="3"/>
      <c r="I482" s="6"/>
      <c r="J482" s="7"/>
      <c r="K482" s="105"/>
      <c r="L482" s="105"/>
    </row>
    <row r="483" spans="2:12" x14ac:dyDescent="0.25">
      <c r="B483" s="120"/>
      <c r="C483" s="106"/>
      <c r="D483" s="107"/>
      <c r="E483" s="106"/>
      <c r="F483" s="108"/>
      <c r="G483" s="103"/>
      <c r="H483" s="3"/>
      <c r="I483" s="6"/>
      <c r="J483" s="7"/>
      <c r="K483" s="105"/>
      <c r="L483" s="105"/>
    </row>
    <row r="484" spans="2:12" x14ac:dyDescent="0.25">
      <c r="B484" s="120"/>
      <c r="C484" s="106"/>
      <c r="D484" s="107"/>
      <c r="E484" s="106"/>
      <c r="F484" s="108"/>
      <c r="G484" s="103"/>
      <c r="H484" s="3"/>
      <c r="I484" s="6"/>
      <c r="J484" s="7"/>
      <c r="K484" s="105"/>
      <c r="L484" s="105"/>
    </row>
    <row r="485" spans="2:12" x14ac:dyDescent="0.25">
      <c r="B485" s="120"/>
      <c r="C485" s="106"/>
      <c r="D485" s="107"/>
      <c r="E485" s="106"/>
      <c r="F485" s="108"/>
      <c r="G485" s="103"/>
      <c r="H485" s="3"/>
      <c r="I485" s="6"/>
      <c r="J485" s="7"/>
      <c r="K485" s="105"/>
      <c r="L485" s="105"/>
    </row>
    <row r="486" spans="2:12" x14ac:dyDescent="0.25">
      <c r="B486" s="120"/>
      <c r="C486" s="106"/>
      <c r="D486" s="107"/>
      <c r="E486" s="106"/>
      <c r="F486" s="108"/>
      <c r="G486" s="103"/>
      <c r="H486" s="3"/>
      <c r="I486" s="6"/>
      <c r="J486" s="7"/>
      <c r="K486" s="105"/>
      <c r="L486" s="105"/>
    </row>
    <row r="487" spans="2:12" x14ac:dyDescent="0.25">
      <c r="B487" s="120"/>
      <c r="C487" s="106"/>
      <c r="D487" s="107"/>
      <c r="E487" s="106"/>
      <c r="F487" s="108"/>
      <c r="G487" s="103"/>
      <c r="H487" s="3"/>
      <c r="I487" s="6"/>
      <c r="J487" s="7"/>
      <c r="K487" s="105"/>
      <c r="L487" s="105"/>
    </row>
    <row r="488" spans="2:12" x14ac:dyDescent="0.25">
      <c r="B488" s="120"/>
      <c r="C488" s="106"/>
      <c r="D488" s="107"/>
      <c r="E488" s="106"/>
      <c r="F488" s="108"/>
      <c r="G488" s="103"/>
      <c r="H488" s="3"/>
      <c r="I488" s="6"/>
      <c r="J488" s="7"/>
      <c r="K488" s="105"/>
      <c r="L488" s="105"/>
    </row>
    <row r="489" spans="2:12" x14ac:dyDescent="0.25">
      <c r="B489" s="120"/>
      <c r="C489" s="106"/>
      <c r="D489" s="107"/>
      <c r="E489" s="106"/>
      <c r="F489" s="108"/>
      <c r="G489" s="103"/>
      <c r="H489" s="3"/>
      <c r="I489" s="6"/>
      <c r="J489" s="7"/>
      <c r="K489" s="105"/>
      <c r="L489" s="105"/>
    </row>
    <row r="490" spans="2:12" x14ac:dyDescent="0.25">
      <c r="B490" s="120"/>
      <c r="C490" s="106"/>
      <c r="D490" s="107"/>
      <c r="E490" s="106"/>
      <c r="F490" s="108"/>
      <c r="G490" s="103"/>
      <c r="H490" s="3"/>
      <c r="I490" s="6"/>
      <c r="J490" s="7"/>
      <c r="K490" s="105"/>
      <c r="L490" s="105"/>
    </row>
    <row r="491" spans="2:12" x14ac:dyDescent="0.25">
      <c r="B491" s="120"/>
      <c r="C491" s="106"/>
      <c r="D491" s="107"/>
      <c r="E491" s="106"/>
      <c r="F491" s="108"/>
      <c r="G491" s="103"/>
      <c r="H491" s="3"/>
      <c r="I491" s="6"/>
      <c r="J491" s="7"/>
      <c r="K491" s="105"/>
      <c r="L491" s="105"/>
    </row>
    <row r="492" spans="2:12" x14ac:dyDescent="0.25">
      <c r="B492" s="120"/>
      <c r="C492" s="106"/>
      <c r="D492" s="107"/>
      <c r="E492" s="106"/>
      <c r="F492" s="108"/>
      <c r="G492" s="103"/>
      <c r="H492" s="3"/>
      <c r="I492" s="6"/>
      <c r="J492" s="7"/>
      <c r="K492" s="105"/>
      <c r="L492" s="105"/>
    </row>
    <row r="493" spans="2:12" x14ac:dyDescent="0.25">
      <c r="B493" s="120"/>
      <c r="C493" s="106"/>
      <c r="D493" s="107"/>
      <c r="E493" s="106"/>
      <c r="F493" s="108"/>
      <c r="G493" s="103"/>
      <c r="H493" s="3"/>
      <c r="I493" s="6"/>
      <c r="J493" s="7"/>
      <c r="K493" s="105"/>
      <c r="L493" s="105"/>
    </row>
    <row r="494" spans="2:12" x14ac:dyDescent="0.25">
      <c r="B494" s="120"/>
      <c r="C494" s="106"/>
      <c r="D494" s="107"/>
      <c r="E494" s="106"/>
      <c r="F494" s="108"/>
      <c r="G494" s="103"/>
      <c r="H494" s="3"/>
      <c r="I494" s="6"/>
      <c r="J494" s="7"/>
      <c r="K494" s="105"/>
      <c r="L494" s="105"/>
    </row>
    <row r="495" spans="2:12" x14ac:dyDescent="0.25">
      <c r="B495" s="120"/>
      <c r="C495" s="106"/>
      <c r="D495" s="107"/>
      <c r="E495" s="106"/>
      <c r="F495" s="108"/>
      <c r="G495" s="103"/>
      <c r="H495" s="3"/>
      <c r="I495" s="6"/>
      <c r="J495" s="7"/>
      <c r="K495" s="105"/>
      <c r="L495" s="105"/>
    </row>
    <row r="496" spans="2:12" x14ac:dyDescent="0.25">
      <c r="B496" s="120"/>
      <c r="C496" s="106"/>
      <c r="D496" s="107"/>
      <c r="E496" s="106"/>
      <c r="F496" s="108"/>
      <c r="G496" s="103"/>
      <c r="H496" s="3"/>
      <c r="I496" s="6"/>
      <c r="J496" s="7"/>
      <c r="K496" s="105"/>
      <c r="L496" s="105"/>
    </row>
    <row r="497" spans="2:12" x14ac:dyDescent="0.25">
      <c r="B497" s="120"/>
      <c r="C497" s="106"/>
      <c r="D497" s="107"/>
      <c r="E497" s="106"/>
      <c r="F497" s="108"/>
      <c r="G497" s="103"/>
      <c r="H497" s="3"/>
      <c r="I497" s="6"/>
      <c r="J497" s="7"/>
      <c r="K497" s="105"/>
      <c r="L497" s="105"/>
    </row>
    <row r="498" spans="2:12" x14ac:dyDescent="0.25">
      <c r="B498" s="120"/>
      <c r="C498" s="106"/>
      <c r="D498" s="107"/>
      <c r="E498" s="106"/>
      <c r="F498" s="108"/>
      <c r="G498" s="103"/>
      <c r="H498" s="3"/>
      <c r="I498" s="6"/>
      <c r="J498" s="7"/>
      <c r="K498" s="105"/>
      <c r="L498" s="105"/>
    </row>
    <row r="499" spans="2:12" x14ac:dyDescent="0.25">
      <c r="B499" s="120"/>
      <c r="C499" s="106"/>
      <c r="D499" s="107"/>
      <c r="E499" s="106"/>
      <c r="F499" s="108"/>
      <c r="G499" s="103"/>
      <c r="H499" s="3"/>
      <c r="I499" s="6"/>
      <c r="J499" s="7"/>
      <c r="K499" s="105"/>
      <c r="L499" s="105"/>
    </row>
  </sheetData>
  <conditionalFormatting sqref="K2:L1048576">
    <cfRule type="expression" dxfId="1" priority="2">
      <formula>$J2="Yes"</formula>
    </cfRule>
  </conditionalFormatting>
  <dataValidations count="1">
    <dataValidation type="list" allowBlank="1" showInputMessage="1" showErrorMessage="1" sqref="F2:F146" xr:uid="{00000000-0002-0000-0100-000000000000}">
      <formula1>OFFSET(INDIRECT("'"&amp;#REF!&amp;"'!$B$7:$B$7"),1,0,INDIRECT("'"&amp;#REF!&amp;"'!$C$5"))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F999"/>
  <sheetViews>
    <sheetView showGridLines="0" zoomScale="70" zoomScaleNormal="70" workbookViewId="0">
      <pane xSplit="6" ySplit="1" topLeftCell="S2" activePane="bottomRight" state="frozen"/>
      <selection activeCell="B2" sqref="B2"/>
      <selection pane="topRight" activeCell="B2" sqref="B2"/>
      <selection pane="bottomLeft" activeCell="B2" sqref="B2"/>
      <selection pane="bottomRight" activeCell="U2" sqref="U2"/>
    </sheetView>
  </sheetViews>
  <sheetFormatPr defaultColWidth="9.140625" defaultRowHeight="15" x14ac:dyDescent="0.25"/>
  <cols>
    <col min="1" max="1" width="4.28515625" customWidth="1"/>
    <col min="2" max="2" width="7.5703125" bestFit="1" customWidth="1"/>
    <col min="3" max="3" width="33.85546875" bestFit="1" customWidth="1"/>
    <col min="4" max="4" width="10.7109375" style="15" bestFit="1" customWidth="1"/>
    <col min="5" max="5" width="33.7109375" customWidth="1"/>
    <col min="6" max="6" width="36.28515625" bestFit="1" customWidth="1"/>
    <col min="7" max="7" width="13.85546875" customWidth="1"/>
    <col min="8" max="9" width="15" customWidth="1"/>
    <col min="10" max="10" width="10" customWidth="1"/>
    <col min="11" max="11" width="10.42578125" customWidth="1"/>
    <col min="12" max="12" width="7.42578125" customWidth="1"/>
    <col min="13" max="13" width="9.140625" customWidth="1"/>
    <col min="14" max="14" width="10.85546875" customWidth="1"/>
    <col min="15" max="15" width="17.28515625" customWidth="1"/>
    <col min="16" max="16" width="16.28515625" customWidth="1"/>
    <col min="17" max="17" width="10.28515625" customWidth="1"/>
    <col min="18" max="18" width="13" customWidth="1"/>
    <col min="19" max="19" width="11.85546875" customWidth="1"/>
    <col min="20" max="20" width="9" customWidth="1"/>
    <col min="21" max="21" width="17.28515625" customWidth="1"/>
    <col min="22" max="22" width="16.28515625" customWidth="1"/>
    <col min="23" max="23" width="10.28515625" customWidth="1"/>
    <col min="24" max="24" width="13" customWidth="1"/>
    <col min="25" max="25" width="11.85546875" customWidth="1"/>
    <col min="26" max="26" width="9" customWidth="1"/>
    <col min="27" max="27" width="17" customWidth="1"/>
    <col min="28" max="28" width="16.42578125" customWidth="1"/>
    <col min="29" max="29" width="8" customWidth="1"/>
    <col min="30" max="30" width="13" customWidth="1"/>
    <col min="31" max="31" width="12.5703125" customWidth="1"/>
    <col min="32" max="32" width="8.85546875" customWidth="1"/>
    <col min="33" max="33" width="13" customWidth="1"/>
    <col min="34" max="34" width="14.5703125" customWidth="1"/>
    <col min="35" max="35" width="17.7109375" customWidth="1"/>
    <col min="36" max="36" width="16.42578125" customWidth="1"/>
    <col min="37" max="37" width="17.5703125" customWidth="1"/>
    <col min="38" max="38" width="14.28515625" bestFit="1" customWidth="1"/>
    <col min="39" max="39" width="13" customWidth="1"/>
    <col min="40" max="40" width="18.140625" customWidth="1"/>
    <col min="41" max="41" width="17.42578125" customWidth="1"/>
    <col min="42" max="43" width="16.42578125" customWidth="1"/>
    <col min="44" max="44" width="16.85546875" customWidth="1"/>
    <col min="45" max="53" width="16.85546875" style="174" customWidth="1"/>
    <col min="54" max="54" width="13.42578125" customWidth="1"/>
    <col min="55" max="55" width="14.7109375" customWidth="1"/>
    <col min="56" max="56" width="15.7109375" bestFit="1" customWidth="1"/>
    <col min="58" max="58" width="12" bestFit="1" customWidth="1"/>
  </cols>
  <sheetData>
    <row r="1" spans="2:58" s="8" customFormat="1" ht="60" x14ac:dyDescent="0.25">
      <c r="B1" s="5" t="s">
        <v>195</v>
      </c>
      <c r="C1" s="5" t="s">
        <v>194</v>
      </c>
      <c r="D1" s="5" t="s">
        <v>27</v>
      </c>
      <c r="E1" s="5" t="s">
        <v>170</v>
      </c>
      <c r="F1" s="5" t="s">
        <v>171</v>
      </c>
      <c r="G1" s="5" t="s">
        <v>32</v>
      </c>
      <c r="H1" s="5" t="s">
        <v>4</v>
      </c>
      <c r="I1" s="5" t="s">
        <v>544</v>
      </c>
      <c r="J1" s="5" t="s">
        <v>29</v>
      </c>
      <c r="K1" s="5" t="s">
        <v>374</v>
      </c>
      <c r="L1" s="5" t="s">
        <v>28</v>
      </c>
      <c r="M1" s="5" t="s">
        <v>30</v>
      </c>
      <c r="N1" s="5" t="s">
        <v>31</v>
      </c>
      <c r="O1" s="5" t="s">
        <v>546</v>
      </c>
      <c r="P1" s="5" t="s">
        <v>547</v>
      </c>
      <c r="Q1" s="5" t="s">
        <v>548</v>
      </c>
      <c r="R1" s="5" t="s">
        <v>549</v>
      </c>
      <c r="S1" s="5" t="s">
        <v>550</v>
      </c>
      <c r="T1" s="5" t="s">
        <v>551</v>
      </c>
      <c r="U1" s="5" t="s">
        <v>172</v>
      </c>
      <c r="V1" s="5" t="s">
        <v>173</v>
      </c>
      <c r="W1" s="5" t="s">
        <v>174</v>
      </c>
      <c r="X1" s="5" t="s">
        <v>175</v>
      </c>
      <c r="Y1" s="5" t="s">
        <v>176</v>
      </c>
      <c r="Z1" s="5" t="s">
        <v>177</v>
      </c>
      <c r="AA1" s="5" t="s">
        <v>178</v>
      </c>
      <c r="AB1" s="5" t="s">
        <v>179</v>
      </c>
      <c r="AC1" s="5" t="s">
        <v>180</v>
      </c>
      <c r="AD1" s="5" t="s">
        <v>181</v>
      </c>
      <c r="AE1" s="5" t="s">
        <v>182</v>
      </c>
      <c r="AF1" s="5" t="s">
        <v>183</v>
      </c>
      <c r="AG1" s="5" t="s">
        <v>5</v>
      </c>
      <c r="AH1" s="5" t="s">
        <v>7</v>
      </c>
      <c r="AI1" s="5" t="s">
        <v>8</v>
      </c>
      <c r="AJ1" s="5" t="s">
        <v>9</v>
      </c>
      <c r="AK1" s="5" t="s">
        <v>10</v>
      </c>
      <c r="AL1" s="5" t="s">
        <v>6</v>
      </c>
      <c r="AM1" s="5" t="s">
        <v>11</v>
      </c>
      <c r="AN1" s="5" t="s">
        <v>12</v>
      </c>
      <c r="AO1" s="5" t="s">
        <v>13</v>
      </c>
      <c r="AP1" s="5" t="s">
        <v>14</v>
      </c>
      <c r="AQ1" s="5" t="s">
        <v>15</v>
      </c>
      <c r="AR1" s="5" t="s">
        <v>16</v>
      </c>
      <c r="AS1" s="172" t="s">
        <v>558</v>
      </c>
      <c r="AT1" s="172" t="s">
        <v>559</v>
      </c>
      <c r="AU1" s="172" t="s">
        <v>560</v>
      </c>
      <c r="AV1" s="172" t="s">
        <v>564</v>
      </c>
      <c r="AW1" s="172" t="s">
        <v>565</v>
      </c>
      <c r="AX1" s="172" t="s">
        <v>566</v>
      </c>
      <c r="AY1" s="172" t="s">
        <v>561</v>
      </c>
      <c r="AZ1" s="172" t="s">
        <v>562</v>
      </c>
      <c r="BA1" s="172" t="s">
        <v>563</v>
      </c>
      <c r="BB1" s="5" t="s">
        <v>0</v>
      </c>
      <c r="BC1" s="5" t="s">
        <v>1</v>
      </c>
      <c r="BD1" s="5" t="s">
        <v>2</v>
      </c>
    </row>
    <row r="2" spans="2:58" s="1" customFormat="1" x14ac:dyDescent="0.25">
      <c r="B2" s="120"/>
      <c r="C2" s="4"/>
      <c r="D2" s="14"/>
      <c r="E2" s="121"/>
      <c r="F2" s="13"/>
      <c r="G2" s="122"/>
      <c r="H2" s="123"/>
      <c r="I2" s="123"/>
      <c r="J2" s="124"/>
      <c r="K2" s="122"/>
      <c r="L2" s="122"/>
      <c r="M2" s="125"/>
      <c r="N2" s="126"/>
      <c r="O2" s="123"/>
      <c r="P2" s="123"/>
      <c r="Q2" s="122"/>
      <c r="R2" s="123"/>
      <c r="S2" s="123"/>
      <c r="T2" s="123"/>
      <c r="U2" s="123"/>
      <c r="V2" s="123"/>
      <c r="W2" s="122"/>
      <c r="X2" s="123"/>
      <c r="Y2" s="123"/>
      <c r="Z2" s="123"/>
      <c r="AA2" s="123"/>
      <c r="AB2" s="123"/>
      <c r="AC2" s="122"/>
      <c r="AD2" s="123"/>
      <c r="AE2" s="123"/>
      <c r="AF2" s="123"/>
      <c r="AG2" s="123"/>
      <c r="AH2" s="122"/>
      <c r="AI2" s="122"/>
      <c r="AJ2" s="122"/>
      <c r="AK2" s="122"/>
      <c r="AL2" s="123"/>
      <c r="AM2" s="122"/>
      <c r="AN2" s="122"/>
      <c r="AO2" s="122"/>
      <c r="AP2" s="122"/>
      <c r="AQ2" s="122"/>
      <c r="AR2" s="122"/>
      <c r="AS2" s="173"/>
      <c r="AT2" s="173"/>
      <c r="AU2" s="173"/>
      <c r="AV2" s="173"/>
      <c r="AW2" s="173"/>
      <c r="AX2" s="173"/>
      <c r="AY2" s="173"/>
      <c r="AZ2" s="173"/>
      <c r="BA2" s="173"/>
      <c r="BB2" s="123"/>
      <c r="BC2" s="123"/>
      <c r="BD2" s="123"/>
    </row>
    <row r="3" spans="2:58" x14ac:dyDescent="0.25">
      <c r="B3" s="120"/>
      <c r="C3" s="4"/>
      <c r="D3" s="14"/>
      <c r="E3" s="121"/>
      <c r="F3" s="13"/>
      <c r="G3" s="122"/>
      <c r="H3" s="123"/>
      <c r="I3" s="123"/>
      <c r="J3" s="124"/>
      <c r="K3" s="122"/>
      <c r="L3" s="122"/>
      <c r="M3" s="125"/>
      <c r="N3" s="126"/>
      <c r="O3" s="123"/>
      <c r="P3" s="123"/>
      <c r="Q3" s="122"/>
      <c r="R3" s="123"/>
      <c r="S3" s="123"/>
      <c r="T3" s="123"/>
      <c r="U3" s="123"/>
      <c r="V3" s="123"/>
      <c r="W3" s="122"/>
      <c r="X3" s="123"/>
      <c r="Y3" s="123"/>
      <c r="Z3" s="123"/>
      <c r="AA3" s="123"/>
      <c r="AB3" s="123"/>
      <c r="AC3" s="122"/>
      <c r="AD3" s="123"/>
      <c r="AE3" s="123"/>
      <c r="AF3" s="123"/>
      <c r="AG3" s="123"/>
      <c r="AH3" s="122"/>
      <c r="AI3" s="122"/>
      <c r="AJ3" s="122"/>
      <c r="AK3" s="122"/>
      <c r="AL3" s="123"/>
      <c r="AM3" s="122"/>
      <c r="AN3" s="122"/>
      <c r="AO3" s="122"/>
      <c r="AP3" s="122"/>
      <c r="AQ3" s="122"/>
      <c r="AR3" s="122"/>
      <c r="AS3" s="173"/>
      <c r="AT3" s="173"/>
      <c r="AU3" s="173"/>
      <c r="AV3" s="173"/>
      <c r="AW3" s="173"/>
      <c r="AX3" s="173"/>
      <c r="AY3" s="173"/>
      <c r="AZ3" s="173"/>
      <c r="BA3" s="173"/>
      <c r="BB3" s="123"/>
      <c r="BC3" s="123"/>
      <c r="BD3" s="123"/>
    </row>
    <row r="4" spans="2:58" x14ac:dyDescent="0.25">
      <c r="B4" s="120"/>
      <c r="C4" s="4"/>
      <c r="D4" s="14"/>
      <c r="E4" s="121"/>
      <c r="F4" s="13"/>
      <c r="G4" s="122"/>
      <c r="H4" s="123"/>
      <c r="I4" s="123"/>
      <c r="J4" s="124"/>
      <c r="K4" s="122"/>
      <c r="L4" s="122"/>
      <c r="M4" s="125"/>
      <c r="N4" s="126"/>
      <c r="O4" s="123"/>
      <c r="P4" s="123"/>
      <c r="Q4" s="122"/>
      <c r="R4" s="123"/>
      <c r="S4" s="123"/>
      <c r="T4" s="123"/>
      <c r="U4" s="123"/>
      <c r="V4" s="123"/>
      <c r="W4" s="122"/>
      <c r="X4" s="123"/>
      <c r="Y4" s="123"/>
      <c r="Z4" s="123"/>
      <c r="AA4" s="123"/>
      <c r="AB4" s="123"/>
      <c r="AC4" s="122"/>
      <c r="AD4" s="123"/>
      <c r="AE4" s="123"/>
      <c r="AF4" s="123"/>
      <c r="AG4" s="123"/>
      <c r="AH4" s="122"/>
      <c r="AI4" s="122"/>
      <c r="AJ4" s="122"/>
      <c r="AK4" s="122"/>
      <c r="AL4" s="123"/>
      <c r="AM4" s="122"/>
      <c r="AN4" s="122"/>
      <c r="AO4" s="122"/>
      <c r="AP4" s="122"/>
      <c r="AQ4" s="122"/>
      <c r="AR4" s="122"/>
      <c r="AS4" s="173"/>
      <c r="AT4" s="173"/>
      <c r="AU4" s="173"/>
      <c r="AV4" s="173"/>
      <c r="AW4" s="173"/>
      <c r="AX4" s="173"/>
      <c r="AY4" s="173"/>
      <c r="AZ4" s="173"/>
      <c r="BA4" s="173"/>
      <c r="BB4" s="123"/>
      <c r="BC4" s="123"/>
      <c r="BD4" s="123"/>
    </row>
    <row r="5" spans="2:58" x14ac:dyDescent="0.25">
      <c r="B5" s="120"/>
      <c r="C5" s="4"/>
      <c r="D5" s="14"/>
      <c r="E5" s="121"/>
      <c r="F5" s="13"/>
      <c r="G5" s="122"/>
      <c r="H5" s="123"/>
      <c r="I5" s="123"/>
      <c r="J5" s="124"/>
      <c r="K5" s="122"/>
      <c r="L5" s="122"/>
      <c r="M5" s="125"/>
      <c r="N5" s="126"/>
      <c r="O5" s="123"/>
      <c r="P5" s="123"/>
      <c r="Q5" s="122"/>
      <c r="R5" s="123"/>
      <c r="S5" s="123"/>
      <c r="T5" s="123"/>
      <c r="U5" s="123"/>
      <c r="V5" s="123"/>
      <c r="W5" s="122"/>
      <c r="X5" s="123"/>
      <c r="Y5" s="123"/>
      <c r="Z5" s="123"/>
      <c r="AA5" s="123"/>
      <c r="AB5" s="123"/>
      <c r="AC5" s="122"/>
      <c r="AD5" s="123"/>
      <c r="AE5" s="123"/>
      <c r="AF5" s="123"/>
      <c r="AG5" s="123"/>
      <c r="AH5" s="122"/>
      <c r="AI5" s="122"/>
      <c r="AJ5" s="122"/>
      <c r="AK5" s="122"/>
      <c r="AL5" s="123"/>
      <c r="AM5" s="122"/>
      <c r="AN5" s="122"/>
      <c r="AO5" s="122"/>
      <c r="AP5" s="122"/>
      <c r="AQ5" s="122"/>
      <c r="AR5" s="122"/>
      <c r="AS5" s="173"/>
      <c r="AT5" s="173"/>
      <c r="AU5" s="173"/>
      <c r="AV5" s="173"/>
      <c r="AW5" s="173"/>
      <c r="AX5" s="173"/>
      <c r="AY5" s="173"/>
      <c r="AZ5" s="173"/>
      <c r="BA5" s="173"/>
      <c r="BB5" s="123"/>
      <c r="BC5" s="123"/>
      <c r="BD5" s="123"/>
    </row>
    <row r="6" spans="2:58" x14ac:dyDescent="0.25">
      <c r="B6" s="120"/>
      <c r="C6" s="4"/>
      <c r="D6" s="14"/>
      <c r="E6" s="121"/>
      <c r="F6" s="13"/>
      <c r="G6" s="122"/>
      <c r="H6" s="123"/>
      <c r="I6" s="123"/>
      <c r="J6" s="124"/>
      <c r="K6" s="122"/>
      <c r="L6" s="122"/>
      <c r="M6" s="125"/>
      <c r="N6" s="126"/>
      <c r="O6" s="123"/>
      <c r="P6" s="123"/>
      <c r="Q6" s="122"/>
      <c r="R6" s="123"/>
      <c r="S6" s="123"/>
      <c r="T6" s="123"/>
      <c r="U6" s="123"/>
      <c r="V6" s="123"/>
      <c r="W6" s="122"/>
      <c r="X6" s="123"/>
      <c r="Y6" s="123"/>
      <c r="Z6" s="123"/>
      <c r="AA6" s="123"/>
      <c r="AB6" s="123"/>
      <c r="AC6" s="122"/>
      <c r="AD6" s="123"/>
      <c r="AE6" s="123"/>
      <c r="AF6" s="123"/>
      <c r="AG6" s="123"/>
      <c r="AH6" s="122"/>
      <c r="AI6" s="122"/>
      <c r="AJ6" s="122"/>
      <c r="AK6" s="122"/>
      <c r="AL6" s="123"/>
      <c r="AM6" s="122"/>
      <c r="AN6" s="122"/>
      <c r="AO6" s="122"/>
      <c r="AP6" s="122"/>
      <c r="AQ6" s="122"/>
      <c r="AR6" s="122"/>
      <c r="AS6" s="173"/>
      <c r="AT6" s="173"/>
      <c r="AU6" s="173"/>
      <c r="AV6" s="173"/>
      <c r="AW6" s="173"/>
      <c r="AX6" s="173"/>
      <c r="AY6" s="173"/>
      <c r="AZ6" s="173"/>
      <c r="BA6" s="173"/>
      <c r="BB6" s="123"/>
      <c r="BC6" s="123"/>
      <c r="BD6" s="123"/>
    </row>
    <row r="7" spans="2:58" x14ac:dyDescent="0.25">
      <c r="B7" s="120"/>
      <c r="C7" s="4"/>
      <c r="D7" s="14"/>
      <c r="E7" s="121"/>
      <c r="F7" s="13"/>
      <c r="G7" s="122"/>
      <c r="H7" s="123"/>
      <c r="I7" s="123"/>
      <c r="J7" s="124"/>
      <c r="K7" s="122"/>
      <c r="L7" s="122"/>
      <c r="M7" s="125"/>
      <c r="N7" s="126"/>
      <c r="O7" s="123"/>
      <c r="P7" s="123"/>
      <c r="Q7" s="122"/>
      <c r="R7" s="123"/>
      <c r="S7" s="123"/>
      <c r="T7" s="123"/>
      <c r="U7" s="123"/>
      <c r="V7" s="123"/>
      <c r="W7" s="122"/>
      <c r="X7" s="123"/>
      <c r="Y7" s="123"/>
      <c r="Z7" s="123"/>
      <c r="AA7" s="123"/>
      <c r="AB7" s="123"/>
      <c r="AC7" s="122"/>
      <c r="AD7" s="123"/>
      <c r="AE7" s="123"/>
      <c r="AF7" s="123"/>
      <c r="AG7" s="123"/>
      <c r="AH7" s="122"/>
      <c r="AI7" s="122"/>
      <c r="AJ7" s="122"/>
      <c r="AK7" s="122"/>
      <c r="AL7" s="123"/>
      <c r="AM7" s="122"/>
      <c r="AN7" s="122"/>
      <c r="AO7" s="122"/>
      <c r="AP7" s="122"/>
      <c r="AQ7" s="122"/>
      <c r="AR7" s="122"/>
      <c r="AS7" s="173"/>
      <c r="AT7" s="173"/>
      <c r="AU7" s="173"/>
      <c r="AV7" s="173"/>
      <c r="AW7" s="173"/>
      <c r="AX7" s="173"/>
      <c r="AY7" s="173"/>
      <c r="AZ7" s="173"/>
      <c r="BA7" s="173"/>
      <c r="BB7" s="123"/>
      <c r="BC7" s="123"/>
      <c r="BD7" s="123"/>
    </row>
    <row r="8" spans="2:58" x14ac:dyDescent="0.25">
      <c r="B8" s="120"/>
      <c r="C8" s="4"/>
      <c r="D8" s="14"/>
      <c r="E8" s="121"/>
      <c r="F8" s="13"/>
      <c r="G8" s="122"/>
      <c r="H8" s="123"/>
      <c r="I8" s="123"/>
      <c r="J8" s="124"/>
      <c r="K8" s="122"/>
      <c r="L8" s="122"/>
      <c r="M8" s="125"/>
      <c r="N8" s="126"/>
      <c r="O8" s="123"/>
      <c r="P8" s="123"/>
      <c r="Q8" s="122"/>
      <c r="R8" s="123"/>
      <c r="S8" s="123"/>
      <c r="T8" s="123"/>
      <c r="U8" s="123"/>
      <c r="V8" s="123"/>
      <c r="W8" s="122"/>
      <c r="X8" s="123"/>
      <c r="Y8" s="123"/>
      <c r="Z8" s="123"/>
      <c r="AA8" s="123"/>
      <c r="AB8" s="123"/>
      <c r="AC8" s="122"/>
      <c r="AD8" s="123"/>
      <c r="AE8" s="123"/>
      <c r="AF8" s="123"/>
      <c r="AG8" s="123"/>
      <c r="AH8" s="122"/>
      <c r="AI8" s="122"/>
      <c r="AJ8" s="122"/>
      <c r="AK8" s="122"/>
      <c r="AL8" s="123"/>
      <c r="AM8" s="122"/>
      <c r="AN8" s="122"/>
      <c r="AO8" s="122"/>
      <c r="AP8" s="122"/>
      <c r="AQ8" s="122"/>
      <c r="AR8" s="122"/>
      <c r="AS8" s="173"/>
      <c r="AT8" s="173"/>
      <c r="AU8" s="173"/>
      <c r="AV8" s="173"/>
      <c r="AW8" s="173"/>
      <c r="AX8" s="173"/>
      <c r="AY8" s="173"/>
      <c r="AZ8" s="173"/>
      <c r="BA8" s="173"/>
      <c r="BB8" s="123"/>
      <c r="BC8" s="123"/>
      <c r="BD8" s="123"/>
    </row>
    <row r="9" spans="2:58" x14ac:dyDescent="0.25">
      <c r="B9" s="120"/>
      <c r="C9" s="4"/>
      <c r="D9" s="14"/>
      <c r="E9" s="121"/>
      <c r="F9" s="13"/>
      <c r="G9" s="122"/>
      <c r="H9" s="123"/>
      <c r="I9" s="123"/>
      <c r="J9" s="124"/>
      <c r="K9" s="122"/>
      <c r="L9" s="122"/>
      <c r="M9" s="125"/>
      <c r="N9" s="126"/>
      <c r="O9" s="123"/>
      <c r="P9" s="123"/>
      <c r="Q9" s="122"/>
      <c r="R9" s="123"/>
      <c r="S9" s="123"/>
      <c r="T9" s="123"/>
      <c r="U9" s="123"/>
      <c r="V9" s="123"/>
      <c r="W9" s="122"/>
      <c r="X9" s="123"/>
      <c r="Y9" s="123"/>
      <c r="Z9" s="123"/>
      <c r="AA9" s="123"/>
      <c r="AB9" s="123"/>
      <c r="AC9" s="122"/>
      <c r="AD9" s="123"/>
      <c r="AE9" s="123"/>
      <c r="AF9" s="123"/>
      <c r="AG9" s="123"/>
      <c r="AH9" s="122"/>
      <c r="AI9" s="122"/>
      <c r="AJ9" s="122"/>
      <c r="AK9" s="122"/>
      <c r="AL9" s="123"/>
      <c r="AM9" s="122"/>
      <c r="AN9" s="122"/>
      <c r="AO9" s="122"/>
      <c r="AP9" s="122"/>
      <c r="AQ9" s="122"/>
      <c r="AR9" s="122"/>
      <c r="AS9" s="173"/>
      <c r="AT9" s="173"/>
      <c r="AU9" s="173"/>
      <c r="AV9" s="173"/>
      <c r="AW9" s="173"/>
      <c r="AX9" s="173"/>
      <c r="AY9" s="173"/>
      <c r="AZ9" s="173"/>
      <c r="BA9" s="173"/>
      <c r="BB9" s="123"/>
      <c r="BC9" s="123"/>
      <c r="BD9" s="123"/>
      <c r="BE9" s="119"/>
      <c r="BF9" s="118"/>
    </row>
    <row r="10" spans="2:58" x14ac:dyDescent="0.25">
      <c r="B10" s="120"/>
      <c r="C10" s="4"/>
      <c r="D10" s="14"/>
      <c r="E10" s="121"/>
      <c r="F10" s="13"/>
      <c r="G10" s="122"/>
      <c r="H10" s="123"/>
      <c r="I10" s="123"/>
      <c r="J10" s="124"/>
      <c r="K10" s="122"/>
      <c r="L10" s="122"/>
      <c r="M10" s="125"/>
      <c r="N10" s="126"/>
      <c r="O10" s="123"/>
      <c r="P10" s="123"/>
      <c r="Q10" s="122"/>
      <c r="R10" s="123"/>
      <c r="S10" s="123"/>
      <c r="T10" s="123"/>
      <c r="U10" s="123"/>
      <c r="V10" s="123"/>
      <c r="W10" s="122"/>
      <c r="X10" s="123"/>
      <c r="Y10" s="123"/>
      <c r="Z10" s="123"/>
      <c r="AA10" s="123"/>
      <c r="AB10" s="123"/>
      <c r="AC10" s="122"/>
      <c r="AD10" s="123"/>
      <c r="AE10" s="123"/>
      <c r="AF10" s="123"/>
      <c r="AG10" s="123"/>
      <c r="AH10" s="122"/>
      <c r="AI10" s="122"/>
      <c r="AJ10" s="122"/>
      <c r="AK10" s="122"/>
      <c r="AL10" s="123"/>
      <c r="AM10" s="122"/>
      <c r="AN10" s="122"/>
      <c r="AO10" s="122"/>
      <c r="AP10" s="122"/>
      <c r="AQ10" s="122"/>
      <c r="AR10" s="122"/>
      <c r="AS10" s="173"/>
      <c r="AT10" s="173"/>
      <c r="AU10" s="173"/>
      <c r="AV10" s="173"/>
      <c r="AW10" s="173"/>
      <c r="AX10" s="173"/>
      <c r="AY10" s="173"/>
      <c r="AZ10" s="173"/>
      <c r="BA10" s="173"/>
      <c r="BB10" s="123"/>
      <c r="BC10" s="123"/>
      <c r="BD10" s="123"/>
      <c r="BE10" s="119"/>
      <c r="BF10" s="118"/>
    </row>
    <row r="11" spans="2:58" x14ac:dyDescent="0.25">
      <c r="B11" s="120"/>
      <c r="C11" s="4"/>
      <c r="D11" s="14"/>
      <c r="E11" s="121"/>
      <c r="F11" s="13"/>
      <c r="G11" s="122"/>
      <c r="H11" s="123"/>
      <c r="I11" s="123"/>
      <c r="J11" s="124"/>
      <c r="K11" s="122"/>
      <c r="L11" s="122"/>
      <c r="M11" s="125"/>
      <c r="N11" s="126"/>
      <c r="O11" s="123"/>
      <c r="P11" s="123"/>
      <c r="Q11" s="122"/>
      <c r="R11" s="123"/>
      <c r="S11" s="123"/>
      <c r="T11" s="123"/>
      <c r="U11" s="123"/>
      <c r="V11" s="123"/>
      <c r="W11" s="122"/>
      <c r="X11" s="123"/>
      <c r="Y11" s="123"/>
      <c r="Z11" s="123"/>
      <c r="AA11" s="123"/>
      <c r="AB11" s="123"/>
      <c r="AC11" s="122"/>
      <c r="AD11" s="123"/>
      <c r="AE11" s="123"/>
      <c r="AF11" s="123"/>
      <c r="AG11" s="123"/>
      <c r="AH11" s="122"/>
      <c r="AI11" s="122"/>
      <c r="AJ11" s="122"/>
      <c r="AK11" s="122"/>
      <c r="AL11" s="123"/>
      <c r="AM11" s="122"/>
      <c r="AN11" s="122"/>
      <c r="AO11" s="122"/>
      <c r="AP11" s="122"/>
      <c r="AQ11" s="122"/>
      <c r="AR11" s="122"/>
      <c r="AS11" s="173"/>
      <c r="AT11" s="173"/>
      <c r="AU11" s="173"/>
      <c r="AV11" s="173"/>
      <c r="AW11" s="173"/>
      <c r="AX11" s="173"/>
      <c r="AY11" s="173"/>
      <c r="AZ11" s="173"/>
      <c r="BA11" s="173"/>
      <c r="BB11" s="123"/>
      <c r="BC11" s="123"/>
      <c r="BD11" s="123"/>
      <c r="BF11" s="118"/>
    </row>
    <row r="12" spans="2:58" x14ac:dyDescent="0.25">
      <c r="B12" s="120"/>
      <c r="C12" s="4"/>
      <c r="D12" s="14"/>
      <c r="E12" s="121"/>
      <c r="F12" s="13"/>
      <c r="G12" s="122"/>
      <c r="H12" s="123"/>
      <c r="I12" s="123"/>
      <c r="J12" s="124"/>
      <c r="K12" s="122"/>
      <c r="L12" s="122"/>
      <c r="M12" s="125"/>
      <c r="N12" s="126"/>
      <c r="O12" s="123"/>
      <c r="P12" s="123"/>
      <c r="Q12" s="122"/>
      <c r="R12" s="123"/>
      <c r="S12" s="123"/>
      <c r="T12" s="123"/>
      <c r="U12" s="123"/>
      <c r="V12" s="123"/>
      <c r="W12" s="122"/>
      <c r="X12" s="123"/>
      <c r="Y12" s="123"/>
      <c r="Z12" s="123"/>
      <c r="AA12" s="123"/>
      <c r="AB12" s="123"/>
      <c r="AC12" s="122"/>
      <c r="AD12" s="123"/>
      <c r="AE12" s="123"/>
      <c r="AF12" s="123"/>
      <c r="AG12" s="123"/>
      <c r="AH12" s="122"/>
      <c r="AI12" s="122"/>
      <c r="AJ12" s="122"/>
      <c r="AK12" s="122"/>
      <c r="AL12" s="123"/>
      <c r="AM12" s="122"/>
      <c r="AN12" s="122"/>
      <c r="AO12" s="122"/>
      <c r="AP12" s="122"/>
      <c r="AQ12" s="122"/>
      <c r="AR12" s="122"/>
      <c r="AS12" s="173"/>
      <c r="AT12" s="173"/>
      <c r="AU12" s="173"/>
      <c r="AV12" s="173"/>
      <c r="AW12" s="173"/>
      <c r="AX12" s="173"/>
      <c r="AY12" s="173"/>
      <c r="AZ12" s="173"/>
      <c r="BA12" s="173"/>
      <c r="BB12" s="123"/>
      <c r="BC12" s="123"/>
      <c r="BD12" s="123"/>
    </row>
    <row r="13" spans="2:58" x14ac:dyDescent="0.25">
      <c r="B13" s="120"/>
      <c r="C13" s="4"/>
      <c r="D13" s="14"/>
      <c r="E13" s="121"/>
      <c r="F13" s="13"/>
      <c r="G13" s="122"/>
      <c r="H13" s="123"/>
      <c r="I13" s="123"/>
      <c r="J13" s="124"/>
      <c r="K13" s="122"/>
      <c r="L13" s="122"/>
      <c r="M13" s="125"/>
      <c r="N13" s="126"/>
      <c r="O13" s="123"/>
      <c r="P13" s="123"/>
      <c r="Q13" s="122"/>
      <c r="R13" s="123"/>
      <c r="S13" s="123"/>
      <c r="T13" s="123"/>
      <c r="U13" s="123"/>
      <c r="V13" s="123"/>
      <c r="W13" s="122"/>
      <c r="X13" s="123"/>
      <c r="Y13" s="123"/>
      <c r="Z13" s="123"/>
      <c r="AA13" s="123"/>
      <c r="AB13" s="123"/>
      <c r="AC13" s="122"/>
      <c r="AD13" s="123"/>
      <c r="AE13" s="123"/>
      <c r="AF13" s="123"/>
      <c r="AG13" s="123"/>
      <c r="AH13" s="122"/>
      <c r="AI13" s="122"/>
      <c r="AJ13" s="122"/>
      <c r="AK13" s="122"/>
      <c r="AL13" s="123"/>
      <c r="AM13" s="122"/>
      <c r="AN13" s="122"/>
      <c r="AO13" s="122"/>
      <c r="AP13" s="122"/>
      <c r="AQ13" s="122"/>
      <c r="AR13" s="122"/>
      <c r="AS13" s="173"/>
      <c r="AT13" s="173"/>
      <c r="AU13" s="173"/>
      <c r="AV13" s="173"/>
      <c r="AW13" s="173"/>
      <c r="AX13" s="173"/>
      <c r="AY13" s="173"/>
      <c r="AZ13" s="173"/>
      <c r="BA13" s="173"/>
      <c r="BB13" s="123"/>
      <c r="BC13" s="123"/>
      <c r="BD13" s="123"/>
    </row>
    <row r="14" spans="2:58" x14ac:dyDescent="0.25">
      <c r="B14" s="120"/>
      <c r="C14" s="4"/>
      <c r="D14" s="14"/>
      <c r="E14" s="121"/>
      <c r="F14" s="13"/>
      <c r="G14" s="122"/>
      <c r="H14" s="123"/>
      <c r="I14" s="123"/>
      <c r="J14" s="124"/>
      <c r="K14" s="122"/>
      <c r="L14" s="122"/>
      <c r="M14" s="125"/>
      <c r="N14" s="126"/>
      <c r="O14" s="123"/>
      <c r="P14" s="123"/>
      <c r="Q14" s="122"/>
      <c r="R14" s="123"/>
      <c r="S14" s="123"/>
      <c r="T14" s="123"/>
      <c r="U14" s="123"/>
      <c r="V14" s="123"/>
      <c r="W14" s="122"/>
      <c r="X14" s="123"/>
      <c r="Y14" s="123"/>
      <c r="Z14" s="123"/>
      <c r="AA14" s="123"/>
      <c r="AB14" s="123"/>
      <c r="AC14" s="122"/>
      <c r="AD14" s="123"/>
      <c r="AE14" s="123"/>
      <c r="AF14" s="123"/>
      <c r="AG14" s="123"/>
      <c r="AH14" s="122"/>
      <c r="AI14" s="122"/>
      <c r="AJ14" s="122"/>
      <c r="AK14" s="122"/>
      <c r="AL14" s="123"/>
      <c r="AM14" s="122"/>
      <c r="AN14" s="122"/>
      <c r="AO14" s="122"/>
      <c r="AP14" s="122"/>
      <c r="AQ14" s="122"/>
      <c r="AR14" s="122"/>
      <c r="AS14" s="173"/>
      <c r="AT14" s="173"/>
      <c r="AU14" s="173"/>
      <c r="AV14" s="173"/>
      <c r="AW14" s="173"/>
      <c r="AX14" s="173"/>
      <c r="AY14" s="173"/>
      <c r="AZ14" s="173"/>
      <c r="BA14" s="173"/>
      <c r="BB14" s="123"/>
      <c r="BC14" s="123"/>
      <c r="BD14" s="123"/>
    </row>
    <row r="15" spans="2:58" x14ac:dyDescent="0.25">
      <c r="B15" s="120"/>
      <c r="C15" s="4"/>
      <c r="D15" s="14"/>
      <c r="E15" s="121"/>
      <c r="F15" s="13"/>
      <c r="G15" s="122"/>
      <c r="H15" s="123"/>
      <c r="I15" s="123"/>
      <c r="J15" s="124"/>
      <c r="K15" s="122"/>
      <c r="L15" s="122"/>
      <c r="M15" s="125"/>
      <c r="N15" s="126"/>
      <c r="O15" s="123"/>
      <c r="P15" s="123"/>
      <c r="Q15" s="122"/>
      <c r="R15" s="123"/>
      <c r="S15" s="123"/>
      <c r="T15" s="123"/>
      <c r="U15" s="123"/>
      <c r="V15" s="123"/>
      <c r="W15" s="122"/>
      <c r="X15" s="123"/>
      <c r="Y15" s="123"/>
      <c r="Z15" s="123"/>
      <c r="AA15" s="123"/>
      <c r="AB15" s="123"/>
      <c r="AC15" s="122"/>
      <c r="AD15" s="123"/>
      <c r="AE15" s="123"/>
      <c r="AF15" s="123"/>
      <c r="AG15" s="123"/>
      <c r="AH15" s="122"/>
      <c r="AI15" s="122"/>
      <c r="AJ15" s="122"/>
      <c r="AK15" s="122"/>
      <c r="AL15" s="123"/>
      <c r="AM15" s="122"/>
      <c r="AN15" s="122"/>
      <c r="AO15" s="122"/>
      <c r="AP15" s="122"/>
      <c r="AQ15" s="122"/>
      <c r="AR15" s="122"/>
      <c r="AS15" s="173"/>
      <c r="AT15" s="173"/>
      <c r="AU15" s="173"/>
      <c r="AV15" s="173"/>
      <c r="AW15" s="173"/>
      <c r="AX15" s="173"/>
      <c r="AY15" s="173"/>
      <c r="AZ15" s="173"/>
      <c r="BA15" s="173"/>
      <c r="BB15" s="123"/>
      <c r="BC15" s="123"/>
      <c r="BD15" s="123"/>
    </row>
    <row r="16" spans="2:58" x14ac:dyDescent="0.25">
      <c r="B16" s="120"/>
      <c r="C16" s="4"/>
      <c r="D16" s="14"/>
      <c r="E16" s="121"/>
      <c r="F16" s="13"/>
      <c r="G16" s="122"/>
      <c r="H16" s="123"/>
      <c r="I16" s="123"/>
      <c r="J16" s="124"/>
      <c r="K16" s="122"/>
      <c r="L16" s="122"/>
      <c r="M16" s="125"/>
      <c r="N16" s="126"/>
      <c r="O16" s="123"/>
      <c r="P16" s="123"/>
      <c r="Q16" s="122"/>
      <c r="R16" s="123"/>
      <c r="S16" s="123"/>
      <c r="T16" s="123"/>
      <c r="U16" s="123"/>
      <c r="V16" s="123"/>
      <c r="W16" s="122"/>
      <c r="X16" s="123"/>
      <c r="Y16" s="123"/>
      <c r="Z16" s="123"/>
      <c r="AA16" s="123"/>
      <c r="AB16" s="123"/>
      <c r="AC16" s="122"/>
      <c r="AD16" s="123"/>
      <c r="AE16" s="123"/>
      <c r="AF16" s="123"/>
      <c r="AG16" s="123"/>
      <c r="AH16" s="122"/>
      <c r="AI16" s="122"/>
      <c r="AJ16" s="122"/>
      <c r="AK16" s="122"/>
      <c r="AL16" s="123"/>
      <c r="AM16" s="122"/>
      <c r="AN16" s="122"/>
      <c r="AO16" s="122"/>
      <c r="AP16" s="122"/>
      <c r="AQ16" s="122"/>
      <c r="AR16" s="122"/>
      <c r="AS16" s="173"/>
      <c r="AT16" s="173"/>
      <c r="AU16" s="173"/>
      <c r="AV16" s="173"/>
      <c r="AW16" s="173"/>
      <c r="AX16" s="173"/>
      <c r="AY16" s="173"/>
      <c r="AZ16" s="173"/>
      <c r="BA16" s="173"/>
      <c r="BB16" s="123"/>
      <c r="BC16" s="123"/>
      <c r="BD16" s="123"/>
    </row>
    <row r="17" spans="2:56" x14ac:dyDescent="0.25">
      <c r="B17" s="120"/>
      <c r="C17" s="4"/>
      <c r="D17" s="14"/>
      <c r="E17" s="121"/>
      <c r="F17" s="13"/>
      <c r="G17" s="122"/>
      <c r="H17" s="123"/>
      <c r="I17" s="123"/>
      <c r="J17" s="124"/>
      <c r="K17" s="122"/>
      <c r="L17" s="122"/>
      <c r="M17" s="125"/>
      <c r="N17" s="126"/>
      <c r="O17" s="123"/>
      <c r="P17" s="123"/>
      <c r="Q17" s="122"/>
      <c r="R17" s="123"/>
      <c r="S17" s="123"/>
      <c r="T17" s="123"/>
      <c r="U17" s="123"/>
      <c r="V17" s="123"/>
      <c r="W17" s="122"/>
      <c r="X17" s="123"/>
      <c r="Y17" s="123"/>
      <c r="Z17" s="123"/>
      <c r="AA17" s="123"/>
      <c r="AB17" s="123"/>
      <c r="AC17" s="122"/>
      <c r="AD17" s="123"/>
      <c r="AE17" s="123"/>
      <c r="AF17" s="123"/>
      <c r="AG17" s="123"/>
      <c r="AH17" s="122"/>
      <c r="AI17" s="122"/>
      <c r="AJ17" s="122"/>
      <c r="AK17" s="122"/>
      <c r="AL17" s="123"/>
      <c r="AM17" s="122"/>
      <c r="AN17" s="122"/>
      <c r="AO17" s="122"/>
      <c r="AP17" s="122"/>
      <c r="AQ17" s="122"/>
      <c r="AR17" s="122"/>
      <c r="AS17" s="173"/>
      <c r="AT17" s="173"/>
      <c r="AU17" s="173"/>
      <c r="AV17" s="173"/>
      <c r="AW17" s="173"/>
      <c r="AX17" s="173"/>
      <c r="AY17" s="173"/>
      <c r="AZ17" s="173"/>
      <c r="BA17" s="173"/>
      <c r="BB17" s="123"/>
      <c r="BC17" s="123"/>
      <c r="BD17" s="123"/>
    </row>
    <row r="18" spans="2:56" x14ac:dyDescent="0.25">
      <c r="B18" s="120"/>
      <c r="C18" s="4"/>
      <c r="D18" s="14"/>
      <c r="E18" s="121"/>
      <c r="F18" s="13"/>
      <c r="G18" s="122"/>
      <c r="H18" s="123"/>
      <c r="I18" s="123"/>
      <c r="J18" s="124"/>
      <c r="K18" s="122"/>
      <c r="L18" s="122"/>
      <c r="M18" s="125"/>
      <c r="N18" s="126"/>
      <c r="O18" s="123"/>
      <c r="P18" s="123"/>
      <c r="Q18" s="122"/>
      <c r="R18" s="123"/>
      <c r="S18" s="123"/>
      <c r="T18" s="123"/>
      <c r="U18" s="123"/>
      <c r="V18" s="123"/>
      <c r="W18" s="122"/>
      <c r="X18" s="123"/>
      <c r="Y18" s="123"/>
      <c r="Z18" s="123"/>
      <c r="AA18" s="123"/>
      <c r="AB18" s="123"/>
      <c r="AC18" s="122"/>
      <c r="AD18" s="123"/>
      <c r="AE18" s="123"/>
      <c r="AF18" s="123"/>
      <c r="AG18" s="123"/>
      <c r="AH18" s="122"/>
      <c r="AI18" s="122"/>
      <c r="AJ18" s="122"/>
      <c r="AK18" s="122"/>
      <c r="AL18" s="123"/>
      <c r="AM18" s="122"/>
      <c r="AN18" s="122"/>
      <c r="AO18" s="122"/>
      <c r="AP18" s="122"/>
      <c r="AQ18" s="122"/>
      <c r="AR18" s="122"/>
      <c r="AS18" s="173"/>
      <c r="AT18" s="173"/>
      <c r="AU18" s="173"/>
      <c r="AV18" s="173"/>
      <c r="AW18" s="173"/>
      <c r="AX18" s="173"/>
      <c r="AY18" s="173"/>
      <c r="AZ18" s="173"/>
      <c r="BA18" s="173"/>
      <c r="BB18" s="123"/>
      <c r="BC18" s="123"/>
      <c r="BD18" s="123"/>
    </row>
    <row r="19" spans="2:56" x14ac:dyDescent="0.25">
      <c r="B19" s="120"/>
      <c r="C19" s="4"/>
      <c r="D19" s="14"/>
      <c r="E19" s="121"/>
      <c r="F19" s="13"/>
      <c r="G19" s="122"/>
      <c r="H19" s="123"/>
      <c r="I19" s="123"/>
      <c r="J19" s="124"/>
      <c r="K19" s="122"/>
      <c r="L19" s="122"/>
      <c r="M19" s="125"/>
      <c r="N19" s="126"/>
      <c r="O19" s="123"/>
      <c r="P19" s="123"/>
      <c r="Q19" s="122"/>
      <c r="R19" s="123"/>
      <c r="S19" s="123"/>
      <c r="T19" s="123"/>
      <c r="U19" s="123"/>
      <c r="V19" s="123"/>
      <c r="W19" s="122"/>
      <c r="X19" s="123"/>
      <c r="Y19" s="123"/>
      <c r="Z19" s="123"/>
      <c r="AA19" s="123"/>
      <c r="AB19" s="123"/>
      <c r="AC19" s="122"/>
      <c r="AD19" s="123"/>
      <c r="AE19" s="123"/>
      <c r="AF19" s="123"/>
      <c r="AG19" s="123"/>
      <c r="AH19" s="122"/>
      <c r="AI19" s="122"/>
      <c r="AJ19" s="122"/>
      <c r="AK19" s="122"/>
      <c r="AL19" s="123"/>
      <c r="AM19" s="122"/>
      <c r="AN19" s="122"/>
      <c r="AO19" s="122"/>
      <c r="AP19" s="122"/>
      <c r="AQ19" s="122"/>
      <c r="AR19" s="122"/>
      <c r="AS19" s="173"/>
      <c r="AT19" s="173"/>
      <c r="AU19" s="173"/>
      <c r="AV19" s="173"/>
      <c r="AW19" s="173"/>
      <c r="AX19" s="173"/>
      <c r="AY19" s="173"/>
      <c r="AZ19" s="173"/>
      <c r="BA19" s="173"/>
      <c r="BB19" s="123"/>
      <c r="BC19" s="123"/>
      <c r="BD19" s="123"/>
    </row>
    <row r="20" spans="2:56" x14ac:dyDescent="0.25">
      <c r="B20" s="120"/>
      <c r="C20" s="4"/>
      <c r="D20" s="14"/>
      <c r="E20" s="121"/>
      <c r="F20" s="13"/>
      <c r="G20" s="122"/>
      <c r="H20" s="123"/>
      <c r="I20" s="123"/>
      <c r="J20" s="124"/>
      <c r="K20" s="122"/>
      <c r="L20" s="122"/>
      <c r="M20" s="125"/>
      <c r="N20" s="126"/>
      <c r="O20" s="123"/>
      <c r="P20" s="123"/>
      <c r="Q20" s="122"/>
      <c r="R20" s="123"/>
      <c r="S20" s="123"/>
      <c r="T20" s="123"/>
      <c r="U20" s="123"/>
      <c r="V20" s="123"/>
      <c r="W20" s="122"/>
      <c r="X20" s="123"/>
      <c r="Y20" s="123"/>
      <c r="Z20" s="123"/>
      <c r="AA20" s="123"/>
      <c r="AB20" s="123"/>
      <c r="AC20" s="122"/>
      <c r="AD20" s="123"/>
      <c r="AE20" s="123"/>
      <c r="AF20" s="123"/>
      <c r="AG20" s="123"/>
      <c r="AH20" s="122"/>
      <c r="AI20" s="122"/>
      <c r="AJ20" s="122"/>
      <c r="AK20" s="122"/>
      <c r="AL20" s="123"/>
      <c r="AM20" s="122"/>
      <c r="AN20" s="122"/>
      <c r="AO20" s="122"/>
      <c r="AP20" s="122"/>
      <c r="AQ20" s="122"/>
      <c r="AR20" s="122"/>
      <c r="AS20" s="173"/>
      <c r="AT20" s="173"/>
      <c r="AU20" s="173"/>
      <c r="AV20" s="173"/>
      <c r="AW20" s="173"/>
      <c r="AX20" s="173"/>
      <c r="AY20" s="173"/>
      <c r="AZ20" s="173"/>
      <c r="BA20" s="173"/>
      <c r="BB20" s="123"/>
      <c r="BC20" s="123"/>
      <c r="BD20" s="123"/>
    </row>
    <row r="21" spans="2:56" x14ac:dyDescent="0.25">
      <c r="B21" s="120"/>
      <c r="C21" s="4"/>
      <c r="D21" s="14"/>
      <c r="E21" s="121"/>
      <c r="F21" s="13"/>
      <c r="G21" s="122"/>
      <c r="H21" s="123"/>
      <c r="I21" s="123"/>
      <c r="J21" s="124"/>
      <c r="K21" s="122"/>
      <c r="L21" s="122"/>
      <c r="M21" s="125"/>
      <c r="N21" s="126"/>
      <c r="O21" s="123"/>
      <c r="P21" s="123"/>
      <c r="Q21" s="122"/>
      <c r="R21" s="123"/>
      <c r="S21" s="123"/>
      <c r="T21" s="123"/>
      <c r="U21" s="123"/>
      <c r="V21" s="123"/>
      <c r="W21" s="122"/>
      <c r="X21" s="123"/>
      <c r="Y21" s="123"/>
      <c r="Z21" s="123"/>
      <c r="AA21" s="123"/>
      <c r="AB21" s="123"/>
      <c r="AC21" s="122"/>
      <c r="AD21" s="123"/>
      <c r="AE21" s="123"/>
      <c r="AF21" s="123"/>
      <c r="AG21" s="123"/>
      <c r="AH21" s="122"/>
      <c r="AI21" s="122"/>
      <c r="AJ21" s="122"/>
      <c r="AK21" s="122"/>
      <c r="AL21" s="123"/>
      <c r="AM21" s="122"/>
      <c r="AN21" s="122"/>
      <c r="AO21" s="122"/>
      <c r="AP21" s="122"/>
      <c r="AQ21" s="122"/>
      <c r="AR21" s="122"/>
      <c r="AS21" s="173"/>
      <c r="AT21" s="173"/>
      <c r="AU21" s="173"/>
      <c r="AV21" s="173"/>
      <c r="AW21" s="173"/>
      <c r="AX21" s="173"/>
      <c r="AY21" s="173"/>
      <c r="AZ21" s="173"/>
      <c r="BA21" s="173"/>
      <c r="BB21" s="123"/>
      <c r="BC21" s="123"/>
      <c r="BD21" s="123"/>
    </row>
    <row r="22" spans="2:56" x14ac:dyDescent="0.25">
      <c r="B22" s="120"/>
      <c r="C22" s="4"/>
      <c r="D22" s="14"/>
      <c r="E22" s="121"/>
      <c r="F22" s="13"/>
      <c r="G22" s="122"/>
      <c r="H22" s="123"/>
      <c r="I22" s="123"/>
      <c r="J22" s="124"/>
      <c r="K22" s="122"/>
      <c r="L22" s="122"/>
      <c r="M22" s="125"/>
      <c r="N22" s="126"/>
      <c r="O22" s="123"/>
      <c r="P22" s="123"/>
      <c r="Q22" s="122"/>
      <c r="R22" s="123"/>
      <c r="S22" s="123"/>
      <c r="T22" s="123"/>
      <c r="U22" s="123"/>
      <c r="V22" s="123"/>
      <c r="W22" s="122"/>
      <c r="X22" s="123"/>
      <c r="Y22" s="123"/>
      <c r="Z22" s="123"/>
      <c r="AA22" s="123"/>
      <c r="AB22" s="123"/>
      <c r="AC22" s="122"/>
      <c r="AD22" s="123"/>
      <c r="AE22" s="123"/>
      <c r="AF22" s="123"/>
      <c r="AG22" s="123"/>
      <c r="AH22" s="122"/>
      <c r="AI22" s="122"/>
      <c r="AJ22" s="122"/>
      <c r="AK22" s="122"/>
      <c r="AL22" s="123"/>
      <c r="AM22" s="122"/>
      <c r="AN22" s="122"/>
      <c r="AO22" s="122"/>
      <c r="AP22" s="122"/>
      <c r="AQ22" s="122"/>
      <c r="AR22" s="122"/>
      <c r="AS22" s="173"/>
      <c r="AT22" s="173"/>
      <c r="AU22" s="173"/>
      <c r="AV22" s="173"/>
      <c r="AW22" s="173"/>
      <c r="AX22" s="173"/>
      <c r="AY22" s="173"/>
      <c r="AZ22" s="173"/>
      <c r="BA22" s="173"/>
      <c r="BB22" s="123"/>
      <c r="BC22" s="123"/>
      <c r="BD22" s="123"/>
    </row>
    <row r="23" spans="2:56" x14ac:dyDescent="0.25">
      <c r="B23" s="120"/>
      <c r="C23" s="4"/>
      <c r="D23" s="14"/>
      <c r="E23" s="121"/>
      <c r="F23" s="13"/>
      <c r="G23" s="122"/>
      <c r="H23" s="123"/>
      <c r="I23" s="123"/>
      <c r="J23" s="124"/>
      <c r="K23" s="122"/>
      <c r="L23" s="122"/>
      <c r="M23" s="125"/>
      <c r="N23" s="126"/>
      <c r="O23" s="123"/>
      <c r="P23" s="123"/>
      <c r="Q23" s="122"/>
      <c r="R23" s="123"/>
      <c r="S23" s="123"/>
      <c r="T23" s="123"/>
      <c r="U23" s="123"/>
      <c r="V23" s="123"/>
      <c r="W23" s="122"/>
      <c r="X23" s="123"/>
      <c r="Y23" s="123"/>
      <c r="Z23" s="123"/>
      <c r="AA23" s="123"/>
      <c r="AB23" s="123"/>
      <c r="AC23" s="122"/>
      <c r="AD23" s="123"/>
      <c r="AE23" s="123"/>
      <c r="AF23" s="123"/>
      <c r="AG23" s="123"/>
      <c r="AH23" s="122"/>
      <c r="AI23" s="122"/>
      <c r="AJ23" s="122"/>
      <c r="AK23" s="122"/>
      <c r="AL23" s="123"/>
      <c r="AM23" s="122"/>
      <c r="AN23" s="122"/>
      <c r="AO23" s="122"/>
      <c r="AP23" s="122"/>
      <c r="AQ23" s="122"/>
      <c r="AR23" s="122"/>
      <c r="AS23" s="173"/>
      <c r="AT23" s="173"/>
      <c r="AU23" s="173"/>
      <c r="AV23" s="173"/>
      <c r="AW23" s="173"/>
      <c r="AX23" s="173"/>
      <c r="AY23" s="173"/>
      <c r="AZ23" s="173"/>
      <c r="BA23" s="173"/>
      <c r="BB23" s="123"/>
      <c r="BC23" s="123"/>
      <c r="BD23" s="123"/>
    </row>
    <row r="24" spans="2:56" x14ac:dyDescent="0.25">
      <c r="B24" s="120"/>
      <c r="C24" s="4"/>
      <c r="D24" s="14"/>
      <c r="E24" s="121"/>
      <c r="F24" s="13"/>
      <c r="G24" s="122"/>
      <c r="H24" s="123"/>
      <c r="I24" s="123"/>
      <c r="J24" s="124"/>
      <c r="K24" s="122"/>
      <c r="L24" s="122"/>
      <c r="M24" s="125"/>
      <c r="N24" s="126"/>
      <c r="O24" s="123"/>
      <c r="P24" s="123"/>
      <c r="Q24" s="122"/>
      <c r="R24" s="123"/>
      <c r="S24" s="123"/>
      <c r="T24" s="123"/>
      <c r="U24" s="123"/>
      <c r="V24" s="123"/>
      <c r="W24" s="122"/>
      <c r="X24" s="123"/>
      <c r="Y24" s="123"/>
      <c r="Z24" s="123"/>
      <c r="AA24" s="123"/>
      <c r="AB24" s="123"/>
      <c r="AC24" s="122"/>
      <c r="AD24" s="123"/>
      <c r="AE24" s="123"/>
      <c r="AF24" s="123"/>
      <c r="AG24" s="123"/>
      <c r="AH24" s="122"/>
      <c r="AI24" s="122"/>
      <c r="AJ24" s="122"/>
      <c r="AK24" s="122"/>
      <c r="AL24" s="123"/>
      <c r="AM24" s="122"/>
      <c r="AN24" s="122"/>
      <c r="AO24" s="122"/>
      <c r="AP24" s="122"/>
      <c r="AQ24" s="122"/>
      <c r="AR24" s="122"/>
      <c r="AS24" s="173"/>
      <c r="AT24" s="173"/>
      <c r="AU24" s="173"/>
      <c r="AV24" s="173"/>
      <c r="AW24" s="173"/>
      <c r="AX24" s="173"/>
      <c r="AY24" s="173"/>
      <c r="AZ24" s="173"/>
      <c r="BA24" s="173"/>
      <c r="BB24" s="123"/>
      <c r="BC24" s="123"/>
      <c r="BD24" s="123"/>
    </row>
    <row r="25" spans="2:56" x14ac:dyDescent="0.25">
      <c r="B25" s="120"/>
      <c r="C25" s="4"/>
      <c r="D25" s="14"/>
      <c r="E25" s="121"/>
      <c r="F25" s="13"/>
      <c r="G25" s="122"/>
      <c r="H25" s="123"/>
      <c r="I25" s="123"/>
      <c r="J25" s="124"/>
      <c r="K25" s="122"/>
      <c r="L25" s="122"/>
      <c r="M25" s="125"/>
      <c r="N25" s="126"/>
      <c r="O25" s="123"/>
      <c r="P25" s="123"/>
      <c r="Q25" s="122"/>
      <c r="R25" s="123"/>
      <c r="S25" s="123"/>
      <c r="T25" s="123"/>
      <c r="U25" s="123"/>
      <c r="V25" s="123"/>
      <c r="W25" s="122"/>
      <c r="X25" s="123"/>
      <c r="Y25" s="123"/>
      <c r="Z25" s="123"/>
      <c r="AA25" s="123"/>
      <c r="AB25" s="123"/>
      <c r="AC25" s="122"/>
      <c r="AD25" s="123"/>
      <c r="AE25" s="123"/>
      <c r="AF25" s="123"/>
      <c r="AG25" s="123"/>
      <c r="AH25" s="122"/>
      <c r="AI25" s="122"/>
      <c r="AJ25" s="122"/>
      <c r="AK25" s="122"/>
      <c r="AL25" s="123"/>
      <c r="AM25" s="122"/>
      <c r="AN25" s="122"/>
      <c r="AO25" s="122"/>
      <c r="AP25" s="122"/>
      <c r="AQ25" s="122"/>
      <c r="AR25" s="122"/>
      <c r="AS25" s="173"/>
      <c r="AT25" s="173"/>
      <c r="AU25" s="173"/>
      <c r="AV25" s="173"/>
      <c r="AW25" s="173"/>
      <c r="AX25" s="173"/>
      <c r="AY25" s="173"/>
      <c r="AZ25" s="173"/>
      <c r="BA25" s="173"/>
      <c r="BB25" s="123"/>
      <c r="BC25" s="123"/>
      <c r="BD25" s="123"/>
    </row>
    <row r="26" spans="2:56" x14ac:dyDescent="0.25">
      <c r="B26" s="120"/>
      <c r="C26" s="4"/>
      <c r="D26" s="14"/>
      <c r="E26" s="121"/>
      <c r="F26" s="13"/>
      <c r="G26" s="122"/>
      <c r="H26" s="123"/>
      <c r="I26" s="123"/>
      <c r="J26" s="124"/>
      <c r="K26" s="122"/>
      <c r="L26" s="122"/>
      <c r="M26" s="125"/>
      <c r="N26" s="126"/>
      <c r="O26" s="123"/>
      <c r="P26" s="123"/>
      <c r="Q26" s="122"/>
      <c r="R26" s="123"/>
      <c r="S26" s="123"/>
      <c r="T26" s="123"/>
      <c r="U26" s="123"/>
      <c r="V26" s="123"/>
      <c r="W26" s="122"/>
      <c r="X26" s="123"/>
      <c r="Y26" s="123"/>
      <c r="Z26" s="123"/>
      <c r="AA26" s="123"/>
      <c r="AB26" s="123"/>
      <c r="AC26" s="122"/>
      <c r="AD26" s="123"/>
      <c r="AE26" s="123"/>
      <c r="AF26" s="123"/>
      <c r="AG26" s="123"/>
      <c r="AH26" s="122"/>
      <c r="AI26" s="122"/>
      <c r="AJ26" s="122"/>
      <c r="AK26" s="122"/>
      <c r="AL26" s="123"/>
      <c r="AM26" s="122"/>
      <c r="AN26" s="122"/>
      <c r="AO26" s="122"/>
      <c r="AP26" s="122"/>
      <c r="AQ26" s="122"/>
      <c r="AR26" s="122"/>
      <c r="AS26" s="173"/>
      <c r="AT26" s="173"/>
      <c r="AU26" s="173"/>
      <c r="AV26" s="173"/>
      <c r="AW26" s="173"/>
      <c r="AX26" s="173"/>
      <c r="AY26" s="173"/>
      <c r="AZ26" s="173"/>
      <c r="BA26" s="173"/>
      <c r="BB26" s="123"/>
      <c r="BC26" s="123"/>
      <c r="BD26" s="123"/>
    </row>
    <row r="27" spans="2:56" x14ac:dyDescent="0.25">
      <c r="B27" s="120"/>
      <c r="C27" s="4"/>
      <c r="D27" s="14"/>
      <c r="E27" s="121"/>
      <c r="F27" s="13"/>
      <c r="G27" s="122"/>
      <c r="H27" s="123"/>
      <c r="I27" s="123"/>
      <c r="J27" s="124"/>
      <c r="K27" s="122"/>
      <c r="L27" s="122"/>
      <c r="M27" s="125"/>
      <c r="N27" s="126"/>
      <c r="O27" s="123"/>
      <c r="P27" s="123"/>
      <c r="Q27" s="122"/>
      <c r="R27" s="123"/>
      <c r="S27" s="123"/>
      <c r="T27" s="123"/>
      <c r="U27" s="123"/>
      <c r="V27" s="123"/>
      <c r="W27" s="122"/>
      <c r="X27" s="123"/>
      <c r="Y27" s="123"/>
      <c r="Z27" s="123"/>
      <c r="AA27" s="123"/>
      <c r="AB27" s="123"/>
      <c r="AC27" s="122"/>
      <c r="AD27" s="123"/>
      <c r="AE27" s="123"/>
      <c r="AF27" s="123"/>
      <c r="AG27" s="123"/>
      <c r="AH27" s="122"/>
      <c r="AI27" s="122"/>
      <c r="AJ27" s="122"/>
      <c r="AK27" s="122"/>
      <c r="AL27" s="123"/>
      <c r="AM27" s="122"/>
      <c r="AN27" s="122"/>
      <c r="AO27" s="122"/>
      <c r="AP27" s="122"/>
      <c r="AQ27" s="122"/>
      <c r="AR27" s="122"/>
      <c r="AS27" s="173"/>
      <c r="AT27" s="173"/>
      <c r="AU27" s="173"/>
      <c r="AV27" s="173"/>
      <c r="AW27" s="173"/>
      <c r="AX27" s="173"/>
      <c r="AY27" s="173"/>
      <c r="AZ27" s="173"/>
      <c r="BA27" s="173"/>
      <c r="BB27" s="123"/>
      <c r="BC27" s="123"/>
      <c r="BD27" s="123"/>
    </row>
    <row r="28" spans="2:56" x14ac:dyDescent="0.25">
      <c r="B28" s="120"/>
      <c r="C28" s="4"/>
      <c r="D28" s="14"/>
      <c r="E28" s="121"/>
      <c r="F28" s="13"/>
      <c r="G28" s="122"/>
      <c r="H28" s="123"/>
      <c r="I28" s="123"/>
      <c r="J28" s="124"/>
      <c r="K28" s="122"/>
      <c r="L28" s="122"/>
      <c r="M28" s="125"/>
      <c r="N28" s="126"/>
      <c r="O28" s="123"/>
      <c r="P28" s="123"/>
      <c r="Q28" s="122"/>
      <c r="R28" s="123"/>
      <c r="S28" s="123"/>
      <c r="T28" s="123"/>
      <c r="U28" s="123"/>
      <c r="V28" s="123"/>
      <c r="W28" s="122"/>
      <c r="X28" s="123"/>
      <c r="Y28" s="123"/>
      <c r="Z28" s="123"/>
      <c r="AA28" s="123"/>
      <c r="AB28" s="123"/>
      <c r="AC28" s="122"/>
      <c r="AD28" s="123"/>
      <c r="AE28" s="123"/>
      <c r="AF28" s="123"/>
      <c r="AG28" s="123"/>
      <c r="AH28" s="122"/>
      <c r="AI28" s="122"/>
      <c r="AJ28" s="122"/>
      <c r="AK28" s="122"/>
      <c r="AL28" s="123"/>
      <c r="AM28" s="122"/>
      <c r="AN28" s="122"/>
      <c r="AO28" s="122"/>
      <c r="AP28" s="122"/>
      <c r="AQ28" s="122"/>
      <c r="AR28" s="122"/>
      <c r="AS28" s="173"/>
      <c r="AT28" s="173"/>
      <c r="AU28" s="173"/>
      <c r="AV28" s="173"/>
      <c r="AW28" s="173"/>
      <c r="AX28" s="173"/>
      <c r="AY28" s="173"/>
      <c r="AZ28" s="173"/>
      <c r="BA28" s="173"/>
      <c r="BB28" s="123"/>
      <c r="BC28" s="123"/>
      <c r="BD28" s="123"/>
    </row>
    <row r="29" spans="2:56" x14ac:dyDescent="0.25">
      <c r="B29" s="120"/>
      <c r="C29" s="4"/>
      <c r="D29" s="14"/>
      <c r="E29" s="121"/>
      <c r="F29" s="13"/>
      <c r="G29" s="122"/>
      <c r="H29" s="123"/>
      <c r="I29" s="123"/>
      <c r="J29" s="124"/>
      <c r="K29" s="122"/>
      <c r="L29" s="122"/>
      <c r="M29" s="125"/>
      <c r="N29" s="126"/>
      <c r="O29" s="123"/>
      <c r="P29" s="123"/>
      <c r="Q29" s="122"/>
      <c r="R29" s="123"/>
      <c r="S29" s="123"/>
      <c r="T29" s="123"/>
      <c r="U29" s="123"/>
      <c r="V29" s="123"/>
      <c r="W29" s="122"/>
      <c r="X29" s="123"/>
      <c r="Y29" s="123"/>
      <c r="Z29" s="123"/>
      <c r="AA29" s="123"/>
      <c r="AB29" s="123"/>
      <c r="AC29" s="122"/>
      <c r="AD29" s="123"/>
      <c r="AE29" s="123"/>
      <c r="AF29" s="123"/>
      <c r="AG29" s="123"/>
      <c r="AH29" s="122"/>
      <c r="AI29" s="122"/>
      <c r="AJ29" s="122"/>
      <c r="AK29" s="122"/>
      <c r="AL29" s="123"/>
      <c r="AM29" s="122"/>
      <c r="AN29" s="122"/>
      <c r="AO29" s="122"/>
      <c r="AP29" s="122"/>
      <c r="AQ29" s="122"/>
      <c r="AR29" s="122"/>
      <c r="AS29" s="173"/>
      <c r="AT29" s="173"/>
      <c r="AU29" s="173"/>
      <c r="AV29" s="173"/>
      <c r="AW29" s="173"/>
      <c r="AX29" s="173"/>
      <c r="AY29" s="173"/>
      <c r="AZ29" s="173"/>
      <c r="BA29" s="173"/>
      <c r="BB29" s="123"/>
      <c r="BC29" s="123"/>
      <c r="BD29" s="123"/>
    </row>
    <row r="30" spans="2:56" x14ac:dyDescent="0.25">
      <c r="B30" s="120"/>
      <c r="C30" s="4"/>
      <c r="D30" s="14"/>
      <c r="E30" s="121"/>
      <c r="F30" s="13"/>
      <c r="G30" s="122"/>
      <c r="H30" s="123"/>
      <c r="I30" s="123"/>
      <c r="J30" s="124"/>
      <c r="K30" s="122"/>
      <c r="L30" s="122"/>
      <c r="M30" s="125"/>
      <c r="N30" s="126"/>
      <c r="O30" s="123"/>
      <c r="P30" s="123"/>
      <c r="Q30" s="122"/>
      <c r="R30" s="123"/>
      <c r="S30" s="123"/>
      <c r="T30" s="123"/>
      <c r="U30" s="123"/>
      <c r="V30" s="123"/>
      <c r="W30" s="122"/>
      <c r="X30" s="123"/>
      <c r="Y30" s="123"/>
      <c r="Z30" s="123"/>
      <c r="AA30" s="123"/>
      <c r="AB30" s="123"/>
      <c r="AC30" s="122"/>
      <c r="AD30" s="123"/>
      <c r="AE30" s="123"/>
      <c r="AF30" s="123"/>
      <c r="AG30" s="123"/>
      <c r="AH30" s="122"/>
      <c r="AI30" s="122"/>
      <c r="AJ30" s="122"/>
      <c r="AK30" s="122"/>
      <c r="AL30" s="123"/>
      <c r="AM30" s="122"/>
      <c r="AN30" s="122"/>
      <c r="AO30" s="122"/>
      <c r="AP30" s="122"/>
      <c r="AQ30" s="122"/>
      <c r="AR30" s="122"/>
      <c r="AS30" s="173"/>
      <c r="AT30" s="173"/>
      <c r="AU30" s="173"/>
      <c r="AV30" s="173"/>
      <c r="AW30" s="173"/>
      <c r="AX30" s="173"/>
      <c r="AY30" s="173"/>
      <c r="AZ30" s="173"/>
      <c r="BA30" s="173"/>
      <c r="BB30" s="123"/>
      <c r="BC30" s="123"/>
      <c r="BD30" s="123"/>
    </row>
    <row r="31" spans="2:56" x14ac:dyDescent="0.25">
      <c r="B31" s="120"/>
      <c r="C31" s="4"/>
      <c r="D31" s="14"/>
      <c r="E31" s="121"/>
      <c r="F31" s="13"/>
      <c r="G31" s="122"/>
      <c r="H31" s="123"/>
      <c r="I31" s="123"/>
      <c r="J31" s="124"/>
      <c r="K31" s="122"/>
      <c r="L31" s="122"/>
      <c r="M31" s="125"/>
      <c r="N31" s="126"/>
      <c r="O31" s="123"/>
      <c r="P31" s="123"/>
      <c r="Q31" s="122"/>
      <c r="R31" s="123"/>
      <c r="S31" s="123"/>
      <c r="T31" s="123"/>
      <c r="U31" s="123"/>
      <c r="V31" s="123"/>
      <c r="W31" s="122"/>
      <c r="X31" s="123"/>
      <c r="Y31" s="123"/>
      <c r="Z31" s="123"/>
      <c r="AA31" s="123"/>
      <c r="AB31" s="123"/>
      <c r="AC31" s="122"/>
      <c r="AD31" s="123"/>
      <c r="AE31" s="123"/>
      <c r="AF31" s="123"/>
      <c r="AG31" s="123"/>
      <c r="AH31" s="122"/>
      <c r="AI31" s="122"/>
      <c r="AJ31" s="122"/>
      <c r="AK31" s="122"/>
      <c r="AL31" s="123"/>
      <c r="AM31" s="122"/>
      <c r="AN31" s="122"/>
      <c r="AO31" s="122"/>
      <c r="AP31" s="122"/>
      <c r="AQ31" s="122"/>
      <c r="AR31" s="122"/>
      <c r="AS31" s="173"/>
      <c r="AT31" s="173"/>
      <c r="AU31" s="173"/>
      <c r="AV31" s="173"/>
      <c r="AW31" s="173"/>
      <c r="AX31" s="173"/>
      <c r="AY31" s="173"/>
      <c r="AZ31" s="173"/>
      <c r="BA31" s="173"/>
      <c r="BB31" s="123"/>
      <c r="BC31" s="123"/>
      <c r="BD31" s="123"/>
    </row>
    <row r="32" spans="2:56" x14ac:dyDescent="0.25">
      <c r="B32" s="120"/>
      <c r="C32" s="4"/>
      <c r="D32" s="14"/>
      <c r="E32" s="121"/>
      <c r="F32" s="13"/>
      <c r="G32" s="122"/>
      <c r="H32" s="123"/>
      <c r="I32" s="123"/>
      <c r="J32" s="124"/>
      <c r="K32" s="122"/>
      <c r="L32" s="122"/>
      <c r="M32" s="125"/>
      <c r="N32" s="126"/>
      <c r="O32" s="123"/>
      <c r="P32" s="123"/>
      <c r="Q32" s="122"/>
      <c r="R32" s="123"/>
      <c r="S32" s="123"/>
      <c r="T32" s="123"/>
      <c r="U32" s="123"/>
      <c r="V32" s="123"/>
      <c r="W32" s="122"/>
      <c r="X32" s="123"/>
      <c r="Y32" s="123"/>
      <c r="Z32" s="123"/>
      <c r="AA32" s="123"/>
      <c r="AB32" s="123"/>
      <c r="AC32" s="122"/>
      <c r="AD32" s="123"/>
      <c r="AE32" s="123"/>
      <c r="AF32" s="123"/>
      <c r="AG32" s="123"/>
      <c r="AH32" s="122"/>
      <c r="AI32" s="122"/>
      <c r="AJ32" s="122"/>
      <c r="AK32" s="122"/>
      <c r="AL32" s="123"/>
      <c r="AM32" s="122"/>
      <c r="AN32" s="122"/>
      <c r="AO32" s="122"/>
      <c r="AP32" s="122"/>
      <c r="AQ32" s="122"/>
      <c r="AR32" s="122"/>
      <c r="AS32" s="173"/>
      <c r="AT32" s="173"/>
      <c r="AU32" s="173"/>
      <c r="AV32" s="173"/>
      <c r="AW32" s="173"/>
      <c r="AX32" s="173"/>
      <c r="AY32" s="173"/>
      <c r="AZ32" s="173"/>
      <c r="BA32" s="173"/>
      <c r="BB32" s="123"/>
      <c r="BC32" s="123"/>
      <c r="BD32" s="123"/>
    </row>
    <row r="33" spans="2:56" x14ac:dyDescent="0.25">
      <c r="B33" s="120"/>
      <c r="C33" s="4"/>
      <c r="D33" s="14"/>
      <c r="E33" s="121"/>
      <c r="F33" s="13"/>
      <c r="G33" s="122"/>
      <c r="H33" s="123"/>
      <c r="I33" s="123"/>
      <c r="J33" s="124"/>
      <c r="K33" s="122"/>
      <c r="L33" s="122"/>
      <c r="M33" s="125"/>
      <c r="N33" s="126"/>
      <c r="O33" s="123"/>
      <c r="P33" s="123"/>
      <c r="Q33" s="122"/>
      <c r="R33" s="123"/>
      <c r="S33" s="123"/>
      <c r="T33" s="123"/>
      <c r="U33" s="123"/>
      <c r="V33" s="123"/>
      <c r="W33" s="122"/>
      <c r="X33" s="123"/>
      <c r="Y33" s="123"/>
      <c r="Z33" s="123"/>
      <c r="AA33" s="123"/>
      <c r="AB33" s="123"/>
      <c r="AC33" s="122"/>
      <c r="AD33" s="123"/>
      <c r="AE33" s="123"/>
      <c r="AF33" s="123"/>
      <c r="AG33" s="123"/>
      <c r="AH33" s="122"/>
      <c r="AI33" s="122"/>
      <c r="AJ33" s="122"/>
      <c r="AK33" s="122"/>
      <c r="AL33" s="123"/>
      <c r="AM33" s="122"/>
      <c r="AN33" s="122"/>
      <c r="AO33" s="122"/>
      <c r="AP33" s="122"/>
      <c r="AQ33" s="122"/>
      <c r="AR33" s="122"/>
      <c r="AS33" s="173"/>
      <c r="AT33" s="173"/>
      <c r="AU33" s="173"/>
      <c r="AV33" s="173"/>
      <c r="AW33" s="173"/>
      <c r="AX33" s="173"/>
      <c r="AY33" s="173"/>
      <c r="AZ33" s="173"/>
      <c r="BA33" s="173"/>
      <c r="BB33" s="123"/>
      <c r="BC33" s="123"/>
      <c r="BD33" s="123"/>
    </row>
    <row r="34" spans="2:56" x14ac:dyDescent="0.25">
      <c r="B34" s="120"/>
      <c r="C34" s="4"/>
      <c r="D34" s="14"/>
      <c r="E34" s="121"/>
      <c r="F34" s="13"/>
      <c r="G34" s="122"/>
      <c r="H34" s="123"/>
      <c r="I34" s="123"/>
      <c r="J34" s="124"/>
      <c r="K34" s="122"/>
      <c r="L34" s="122"/>
      <c r="M34" s="125"/>
      <c r="N34" s="126"/>
      <c r="O34" s="123"/>
      <c r="P34" s="123"/>
      <c r="Q34" s="122"/>
      <c r="R34" s="123"/>
      <c r="S34" s="123"/>
      <c r="T34" s="123"/>
      <c r="U34" s="123"/>
      <c r="V34" s="123"/>
      <c r="W34" s="122"/>
      <c r="X34" s="123"/>
      <c r="Y34" s="123"/>
      <c r="Z34" s="123"/>
      <c r="AA34" s="123"/>
      <c r="AB34" s="123"/>
      <c r="AC34" s="122"/>
      <c r="AD34" s="123"/>
      <c r="AE34" s="123"/>
      <c r="AF34" s="123"/>
      <c r="AG34" s="123"/>
      <c r="AH34" s="122"/>
      <c r="AI34" s="122"/>
      <c r="AJ34" s="122"/>
      <c r="AK34" s="122"/>
      <c r="AL34" s="123"/>
      <c r="AM34" s="122"/>
      <c r="AN34" s="122"/>
      <c r="AO34" s="122"/>
      <c r="AP34" s="122"/>
      <c r="AQ34" s="122"/>
      <c r="AR34" s="122"/>
      <c r="AS34" s="173"/>
      <c r="AT34" s="173"/>
      <c r="AU34" s="173"/>
      <c r="AV34" s="173"/>
      <c r="AW34" s="173"/>
      <c r="AX34" s="173"/>
      <c r="AY34" s="173"/>
      <c r="AZ34" s="173"/>
      <c r="BA34" s="173"/>
      <c r="BB34" s="123"/>
      <c r="BC34" s="123"/>
      <c r="BD34" s="123"/>
    </row>
    <row r="35" spans="2:56" x14ac:dyDescent="0.25">
      <c r="B35" s="120"/>
      <c r="C35" s="4"/>
      <c r="D35" s="14"/>
      <c r="E35" s="121"/>
      <c r="F35" s="13"/>
      <c r="G35" s="122"/>
      <c r="H35" s="123"/>
      <c r="I35" s="123"/>
      <c r="J35" s="124"/>
      <c r="K35" s="122"/>
      <c r="L35" s="122"/>
      <c r="M35" s="125"/>
      <c r="N35" s="126"/>
      <c r="O35" s="123"/>
      <c r="P35" s="123"/>
      <c r="Q35" s="122"/>
      <c r="R35" s="123"/>
      <c r="S35" s="123"/>
      <c r="T35" s="123"/>
      <c r="U35" s="123"/>
      <c r="V35" s="123"/>
      <c r="W35" s="122"/>
      <c r="X35" s="123"/>
      <c r="Y35" s="123"/>
      <c r="Z35" s="123"/>
      <c r="AA35" s="123"/>
      <c r="AB35" s="123"/>
      <c r="AC35" s="122"/>
      <c r="AD35" s="123"/>
      <c r="AE35" s="123"/>
      <c r="AF35" s="123"/>
      <c r="AG35" s="123"/>
      <c r="AH35" s="122"/>
      <c r="AI35" s="122"/>
      <c r="AJ35" s="122"/>
      <c r="AK35" s="122"/>
      <c r="AL35" s="123"/>
      <c r="AM35" s="122"/>
      <c r="AN35" s="122"/>
      <c r="AO35" s="122"/>
      <c r="AP35" s="122"/>
      <c r="AQ35" s="122"/>
      <c r="AR35" s="122"/>
      <c r="AS35" s="173"/>
      <c r="AT35" s="173"/>
      <c r="AU35" s="173"/>
      <c r="AV35" s="173"/>
      <c r="AW35" s="173"/>
      <c r="AX35" s="173"/>
      <c r="AY35" s="173"/>
      <c r="AZ35" s="173"/>
      <c r="BA35" s="173"/>
      <c r="BB35" s="123"/>
      <c r="BC35" s="123"/>
      <c r="BD35" s="123"/>
    </row>
    <row r="36" spans="2:56" x14ac:dyDescent="0.25">
      <c r="B36" s="120"/>
      <c r="C36" s="4"/>
      <c r="D36" s="14"/>
      <c r="E36" s="121"/>
      <c r="F36" s="13"/>
      <c r="G36" s="122"/>
      <c r="H36" s="123"/>
      <c r="I36" s="123"/>
      <c r="J36" s="124"/>
      <c r="K36" s="122"/>
      <c r="L36" s="122"/>
      <c r="M36" s="125"/>
      <c r="N36" s="126"/>
      <c r="O36" s="123"/>
      <c r="P36" s="123"/>
      <c r="Q36" s="122"/>
      <c r="R36" s="123"/>
      <c r="S36" s="123"/>
      <c r="T36" s="123"/>
      <c r="U36" s="123"/>
      <c r="V36" s="123"/>
      <c r="W36" s="122"/>
      <c r="X36" s="123"/>
      <c r="Y36" s="123"/>
      <c r="Z36" s="123"/>
      <c r="AA36" s="123"/>
      <c r="AB36" s="123"/>
      <c r="AC36" s="122"/>
      <c r="AD36" s="123"/>
      <c r="AE36" s="123"/>
      <c r="AF36" s="123"/>
      <c r="AG36" s="123"/>
      <c r="AH36" s="122"/>
      <c r="AI36" s="122"/>
      <c r="AJ36" s="122"/>
      <c r="AK36" s="122"/>
      <c r="AL36" s="123"/>
      <c r="AM36" s="122"/>
      <c r="AN36" s="122"/>
      <c r="AO36" s="122"/>
      <c r="AP36" s="122"/>
      <c r="AQ36" s="122"/>
      <c r="AR36" s="122"/>
      <c r="AS36" s="173"/>
      <c r="AT36" s="173"/>
      <c r="AU36" s="173"/>
      <c r="AV36" s="173"/>
      <c r="AW36" s="173"/>
      <c r="AX36" s="173"/>
      <c r="AY36" s="173"/>
      <c r="AZ36" s="173"/>
      <c r="BA36" s="173"/>
      <c r="BB36" s="123"/>
      <c r="BC36" s="123"/>
      <c r="BD36" s="123"/>
    </row>
    <row r="37" spans="2:56" x14ac:dyDescent="0.25">
      <c r="B37" s="120"/>
      <c r="C37" s="4"/>
      <c r="D37" s="14"/>
      <c r="E37" s="121"/>
      <c r="F37" s="13"/>
      <c r="G37" s="122"/>
      <c r="H37" s="123"/>
      <c r="I37" s="123"/>
      <c r="J37" s="124"/>
      <c r="K37" s="122"/>
      <c r="L37" s="122"/>
      <c r="M37" s="125"/>
      <c r="N37" s="126"/>
      <c r="O37" s="123"/>
      <c r="P37" s="123"/>
      <c r="Q37" s="122"/>
      <c r="R37" s="123"/>
      <c r="S37" s="123"/>
      <c r="T37" s="123"/>
      <c r="U37" s="123"/>
      <c r="V37" s="123"/>
      <c r="W37" s="122"/>
      <c r="X37" s="123"/>
      <c r="Y37" s="123"/>
      <c r="Z37" s="123"/>
      <c r="AA37" s="123"/>
      <c r="AB37" s="123"/>
      <c r="AC37" s="122"/>
      <c r="AD37" s="123"/>
      <c r="AE37" s="123"/>
      <c r="AF37" s="123"/>
      <c r="AG37" s="123"/>
      <c r="AH37" s="122"/>
      <c r="AI37" s="122"/>
      <c r="AJ37" s="122"/>
      <c r="AK37" s="122"/>
      <c r="AL37" s="123"/>
      <c r="AM37" s="122"/>
      <c r="AN37" s="122"/>
      <c r="AO37" s="122"/>
      <c r="AP37" s="122"/>
      <c r="AQ37" s="122"/>
      <c r="AR37" s="122"/>
      <c r="AS37" s="173"/>
      <c r="AT37" s="173"/>
      <c r="AU37" s="173"/>
      <c r="AV37" s="173"/>
      <c r="AW37" s="173"/>
      <c r="AX37" s="173"/>
      <c r="AY37" s="173"/>
      <c r="AZ37" s="173"/>
      <c r="BA37" s="173"/>
      <c r="BB37" s="123"/>
      <c r="BC37" s="123"/>
      <c r="BD37" s="123"/>
    </row>
    <row r="38" spans="2:56" x14ac:dyDescent="0.25">
      <c r="B38" s="120"/>
      <c r="C38" s="4"/>
      <c r="D38" s="14"/>
      <c r="E38" s="121"/>
      <c r="F38" s="13"/>
      <c r="G38" s="122"/>
      <c r="H38" s="123"/>
      <c r="I38" s="123"/>
      <c r="J38" s="124"/>
      <c r="K38" s="122"/>
      <c r="L38" s="122"/>
      <c r="M38" s="125"/>
      <c r="N38" s="126"/>
      <c r="O38" s="123"/>
      <c r="P38" s="123"/>
      <c r="Q38" s="122"/>
      <c r="R38" s="123"/>
      <c r="S38" s="123"/>
      <c r="T38" s="123"/>
      <c r="U38" s="123"/>
      <c r="V38" s="123"/>
      <c r="W38" s="122"/>
      <c r="X38" s="123"/>
      <c r="Y38" s="123"/>
      <c r="Z38" s="123"/>
      <c r="AA38" s="123"/>
      <c r="AB38" s="123"/>
      <c r="AC38" s="122"/>
      <c r="AD38" s="123"/>
      <c r="AE38" s="123"/>
      <c r="AF38" s="123"/>
      <c r="AG38" s="123"/>
      <c r="AH38" s="122"/>
      <c r="AI38" s="122"/>
      <c r="AJ38" s="122"/>
      <c r="AK38" s="122"/>
      <c r="AL38" s="123"/>
      <c r="AM38" s="122"/>
      <c r="AN38" s="122"/>
      <c r="AO38" s="122"/>
      <c r="AP38" s="122"/>
      <c r="AQ38" s="122"/>
      <c r="AR38" s="122"/>
      <c r="AS38" s="173"/>
      <c r="AT38" s="173"/>
      <c r="AU38" s="173"/>
      <c r="AV38" s="173"/>
      <c r="AW38" s="173"/>
      <c r="AX38" s="173"/>
      <c r="AY38" s="173"/>
      <c r="AZ38" s="173"/>
      <c r="BA38" s="173"/>
      <c r="BB38" s="123"/>
      <c r="BC38" s="123"/>
      <c r="BD38" s="123"/>
    </row>
    <row r="39" spans="2:56" x14ac:dyDescent="0.25">
      <c r="B39" s="120"/>
      <c r="C39" s="4"/>
      <c r="D39" s="14"/>
      <c r="E39" s="121"/>
      <c r="F39" s="13"/>
      <c r="G39" s="122"/>
      <c r="H39" s="123"/>
      <c r="I39" s="123"/>
      <c r="J39" s="124"/>
      <c r="K39" s="122"/>
      <c r="L39" s="122"/>
      <c r="M39" s="125"/>
      <c r="N39" s="126"/>
      <c r="O39" s="123"/>
      <c r="P39" s="123"/>
      <c r="Q39" s="122"/>
      <c r="R39" s="123"/>
      <c r="S39" s="123"/>
      <c r="T39" s="123"/>
      <c r="U39" s="123"/>
      <c r="V39" s="123"/>
      <c r="W39" s="122"/>
      <c r="X39" s="123"/>
      <c r="Y39" s="123"/>
      <c r="Z39" s="123"/>
      <c r="AA39" s="123"/>
      <c r="AB39" s="123"/>
      <c r="AC39" s="122"/>
      <c r="AD39" s="123"/>
      <c r="AE39" s="123"/>
      <c r="AF39" s="123"/>
      <c r="AG39" s="123"/>
      <c r="AH39" s="122"/>
      <c r="AI39" s="122"/>
      <c r="AJ39" s="122"/>
      <c r="AK39" s="122"/>
      <c r="AL39" s="123"/>
      <c r="AM39" s="122"/>
      <c r="AN39" s="122"/>
      <c r="AO39" s="122"/>
      <c r="AP39" s="122"/>
      <c r="AQ39" s="122"/>
      <c r="AR39" s="122"/>
      <c r="AS39" s="173"/>
      <c r="AT39" s="173"/>
      <c r="AU39" s="173"/>
      <c r="AV39" s="173"/>
      <c r="AW39" s="173"/>
      <c r="AX39" s="173"/>
      <c r="AY39" s="173"/>
      <c r="AZ39" s="173"/>
      <c r="BA39" s="173"/>
      <c r="BB39" s="123"/>
      <c r="BC39" s="123"/>
      <c r="BD39" s="123"/>
    </row>
    <row r="40" spans="2:56" x14ac:dyDescent="0.25">
      <c r="B40" s="120"/>
      <c r="C40" s="4"/>
      <c r="D40" s="14"/>
      <c r="E40" s="121"/>
      <c r="F40" s="13"/>
      <c r="G40" s="122"/>
      <c r="H40" s="123"/>
      <c r="I40" s="123"/>
      <c r="J40" s="124"/>
      <c r="K40" s="122"/>
      <c r="L40" s="122"/>
      <c r="M40" s="125"/>
      <c r="N40" s="126"/>
      <c r="O40" s="123"/>
      <c r="P40" s="123"/>
      <c r="Q40" s="122"/>
      <c r="R40" s="123"/>
      <c r="S40" s="123"/>
      <c r="T40" s="123"/>
      <c r="U40" s="123"/>
      <c r="V40" s="123"/>
      <c r="W40" s="122"/>
      <c r="X40" s="123"/>
      <c r="Y40" s="123"/>
      <c r="Z40" s="123"/>
      <c r="AA40" s="123"/>
      <c r="AB40" s="123"/>
      <c r="AC40" s="122"/>
      <c r="AD40" s="123"/>
      <c r="AE40" s="123"/>
      <c r="AF40" s="123"/>
      <c r="AG40" s="123"/>
      <c r="AH40" s="122"/>
      <c r="AI40" s="122"/>
      <c r="AJ40" s="122"/>
      <c r="AK40" s="122"/>
      <c r="AL40" s="123"/>
      <c r="AM40" s="122"/>
      <c r="AN40" s="122"/>
      <c r="AO40" s="122"/>
      <c r="AP40" s="122"/>
      <c r="AQ40" s="122"/>
      <c r="AR40" s="122"/>
      <c r="AS40" s="173"/>
      <c r="AT40" s="173"/>
      <c r="AU40" s="173"/>
      <c r="AV40" s="173"/>
      <c r="AW40" s="173"/>
      <c r="AX40" s="173"/>
      <c r="AY40" s="173"/>
      <c r="AZ40" s="173"/>
      <c r="BA40" s="173"/>
      <c r="BB40" s="123"/>
      <c r="BC40" s="123"/>
      <c r="BD40" s="123"/>
    </row>
    <row r="41" spans="2:56" x14ac:dyDescent="0.25">
      <c r="B41" s="120"/>
      <c r="C41" s="4"/>
      <c r="D41" s="14"/>
      <c r="E41" s="121"/>
      <c r="F41" s="13"/>
      <c r="G41" s="122"/>
      <c r="H41" s="123"/>
      <c r="I41" s="123"/>
      <c r="J41" s="124"/>
      <c r="K41" s="122"/>
      <c r="L41" s="122"/>
      <c r="M41" s="125"/>
      <c r="N41" s="126"/>
      <c r="O41" s="123"/>
      <c r="P41" s="123"/>
      <c r="Q41" s="122"/>
      <c r="R41" s="123"/>
      <c r="S41" s="123"/>
      <c r="T41" s="123"/>
      <c r="U41" s="123"/>
      <c r="V41" s="123"/>
      <c r="W41" s="122"/>
      <c r="X41" s="123"/>
      <c r="Y41" s="123"/>
      <c r="Z41" s="123"/>
      <c r="AA41" s="123"/>
      <c r="AB41" s="123"/>
      <c r="AC41" s="122"/>
      <c r="AD41" s="123"/>
      <c r="AE41" s="123"/>
      <c r="AF41" s="123"/>
      <c r="AG41" s="123"/>
      <c r="AH41" s="122"/>
      <c r="AI41" s="122"/>
      <c r="AJ41" s="122"/>
      <c r="AK41" s="122"/>
      <c r="AL41" s="123"/>
      <c r="AM41" s="122"/>
      <c r="AN41" s="122"/>
      <c r="AO41" s="122"/>
      <c r="AP41" s="122"/>
      <c r="AQ41" s="122"/>
      <c r="AR41" s="122"/>
      <c r="AS41" s="173"/>
      <c r="AT41" s="173"/>
      <c r="AU41" s="173"/>
      <c r="AV41" s="173"/>
      <c r="AW41" s="173"/>
      <c r="AX41" s="173"/>
      <c r="AY41" s="173"/>
      <c r="AZ41" s="173"/>
      <c r="BA41" s="173"/>
      <c r="BB41" s="123"/>
      <c r="BC41" s="123"/>
      <c r="BD41" s="123"/>
    </row>
    <row r="42" spans="2:56" x14ac:dyDescent="0.25">
      <c r="B42" s="120"/>
      <c r="C42" s="4"/>
      <c r="D42" s="14"/>
      <c r="E42" s="121"/>
      <c r="F42" s="13"/>
      <c r="G42" s="122"/>
      <c r="H42" s="123"/>
      <c r="I42" s="123"/>
      <c r="J42" s="124"/>
      <c r="K42" s="122"/>
      <c r="L42" s="122"/>
      <c r="M42" s="125"/>
      <c r="N42" s="126"/>
      <c r="O42" s="123"/>
      <c r="P42" s="123"/>
      <c r="Q42" s="122"/>
      <c r="R42" s="123"/>
      <c r="S42" s="123"/>
      <c r="T42" s="123"/>
      <c r="U42" s="123"/>
      <c r="V42" s="123"/>
      <c r="W42" s="122"/>
      <c r="X42" s="123"/>
      <c r="Y42" s="123"/>
      <c r="Z42" s="123"/>
      <c r="AA42" s="123"/>
      <c r="AB42" s="123"/>
      <c r="AC42" s="122"/>
      <c r="AD42" s="123"/>
      <c r="AE42" s="123"/>
      <c r="AF42" s="123"/>
      <c r="AG42" s="123"/>
      <c r="AH42" s="122"/>
      <c r="AI42" s="122"/>
      <c r="AJ42" s="122"/>
      <c r="AK42" s="122"/>
      <c r="AL42" s="123"/>
      <c r="AM42" s="122"/>
      <c r="AN42" s="122"/>
      <c r="AO42" s="122"/>
      <c r="AP42" s="122"/>
      <c r="AQ42" s="122"/>
      <c r="AR42" s="122"/>
      <c r="AS42" s="173"/>
      <c r="AT42" s="173"/>
      <c r="AU42" s="173"/>
      <c r="AV42" s="173"/>
      <c r="AW42" s="173"/>
      <c r="AX42" s="173"/>
      <c r="AY42" s="173"/>
      <c r="AZ42" s="173"/>
      <c r="BA42" s="173"/>
      <c r="BB42" s="123"/>
      <c r="BC42" s="123"/>
      <c r="BD42" s="123"/>
    </row>
    <row r="43" spans="2:56" x14ac:dyDescent="0.25">
      <c r="B43" s="120"/>
      <c r="C43" s="4"/>
      <c r="D43" s="14"/>
      <c r="E43" s="121"/>
      <c r="F43" s="13"/>
      <c r="G43" s="122"/>
      <c r="H43" s="123"/>
      <c r="I43" s="123"/>
      <c r="J43" s="124"/>
      <c r="K43" s="122"/>
      <c r="L43" s="122"/>
      <c r="M43" s="125"/>
      <c r="N43" s="126"/>
      <c r="O43" s="123"/>
      <c r="P43" s="123"/>
      <c r="Q43" s="122"/>
      <c r="R43" s="123"/>
      <c r="S43" s="123"/>
      <c r="T43" s="123"/>
      <c r="U43" s="123"/>
      <c r="V43" s="123"/>
      <c r="W43" s="122"/>
      <c r="X43" s="123"/>
      <c r="Y43" s="123"/>
      <c r="Z43" s="123"/>
      <c r="AA43" s="123"/>
      <c r="AB43" s="123"/>
      <c r="AC43" s="122"/>
      <c r="AD43" s="123"/>
      <c r="AE43" s="123"/>
      <c r="AF43" s="123"/>
      <c r="AG43" s="123"/>
      <c r="AH43" s="122"/>
      <c r="AI43" s="122"/>
      <c r="AJ43" s="122"/>
      <c r="AK43" s="122"/>
      <c r="AL43" s="123"/>
      <c r="AM43" s="122"/>
      <c r="AN43" s="122"/>
      <c r="AO43" s="122"/>
      <c r="AP43" s="122"/>
      <c r="AQ43" s="122"/>
      <c r="AR43" s="122"/>
      <c r="AS43" s="173"/>
      <c r="AT43" s="173"/>
      <c r="AU43" s="173"/>
      <c r="AV43" s="173"/>
      <c r="AW43" s="173"/>
      <c r="AX43" s="173"/>
      <c r="AY43" s="173"/>
      <c r="AZ43" s="173"/>
      <c r="BA43" s="173"/>
      <c r="BB43" s="123"/>
      <c r="BC43" s="123"/>
      <c r="BD43" s="123"/>
    </row>
    <row r="44" spans="2:56" x14ac:dyDescent="0.25">
      <c r="B44" s="120"/>
      <c r="C44" s="4"/>
      <c r="D44" s="14"/>
      <c r="E44" s="121"/>
      <c r="F44" s="13"/>
      <c r="G44" s="122"/>
      <c r="H44" s="123"/>
      <c r="I44" s="123"/>
      <c r="J44" s="124"/>
      <c r="K44" s="122"/>
      <c r="L44" s="122"/>
      <c r="M44" s="125"/>
      <c r="N44" s="126"/>
      <c r="O44" s="123"/>
      <c r="P44" s="123"/>
      <c r="Q44" s="122"/>
      <c r="R44" s="123"/>
      <c r="S44" s="123"/>
      <c r="T44" s="123"/>
      <c r="U44" s="123"/>
      <c r="V44" s="123"/>
      <c r="W44" s="122"/>
      <c r="X44" s="123"/>
      <c r="Y44" s="123"/>
      <c r="Z44" s="123"/>
      <c r="AA44" s="123"/>
      <c r="AB44" s="123"/>
      <c r="AC44" s="122"/>
      <c r="AD44" s="123"/>
      <c r="AE44" s="123"/>
      <c r="AF44" s="123"/>
      <c r="AG44" s="123"/>
      <c r="AH44" s="122"/>
      <c r="AI44" s="122"/>
      <c r="AJ44" s="122"/>
      <c r="AK44" s="122"/>
      <c r="AL44" s="123"/>
      <c r="AM44" s="122"/>
      <c r="AN44" s="122"/>
      <c r="AO44" s="122"/>
      <c r="AP44" s="122"/>
      <c r="AQ44" s="122"/>
      <c r="AR44" s="122"/>
      <c r="AS44" s="173"/>
      <c r="AT44" s="173"/>
      <c r="AU44" s="173"/>
      <c r="AV44" s="173"/>
      <c r="AW44" s="173"/>
      <c r="AX44" s="173"/>
      <c r="AY44" s="173"/>
      <c r="AZ44" s="173"/>
      <c r="BA44" s="173"/>
      <c r="BB44" s="123"/>
      <c r="BC44" s="123"/>
      <c r="BD44" s="123"/>
    </row>
    <row r="45" spans="2:56" x14ac:dyDescent="0.25">
      <c r="B45" s="120"/>
      <c r="C45" s="4"/>
      <c r="D45" s="14"/>
      <c r="E45" s="121"/>
      <c r="F45" s="13"/>
      <c r="G45" s="122"/>
      <c r="H45" s="123"/>
      <c r="I45" s="123"/>
      <c r="J45" s="124"/>
      <c r="K45" s="122"/>
      <c r="L45" s="122"/>
      <c r="M45" s="125"/>
      <c r="N45" s="126"/>
      <c r="O45" s="123"/>
      <c r="P45" s="123"/>
      <c r="Q45" s="122"/>
      <c r="R45" s="123"/>
      <c r="S45" s="123"/>
      <c r="T45" s="123"/>
      <c r="U45" s="123"/>
      <c r="V45" s="123"/>
      <c r="W45" s="122"/>
      <c r="X45" s="123"/>
      <c r="Y45" s="123"/>
      <c r="Z45" s="123"/>
      <c r="AA45" s="123"/>
      <c r="AB45" s="123"/>
      <c r="AC45" s="122"/>
      <c r="AD45" s="123"/>
      <c r="AE45" s="123"/>
      <c r="AF45" s="123"/>
      <c r="AG45" s="123"/>
      <c r="AH45" s="122"/>
      <c r="AI45" s="122"/>
      <c r="AJ45" s="122"/>
      <c r="AK45" s="122"/>
      <c r="AL45" s="123"/>
      <c r="AM45" s="122"/>
      <c r="AN45" s="122"/>
      <c r="AO45" s="122"/>
      <c r="AP45" s="122"/>
      <c r="AQ45" s="122"/>
      <c r="AR45" s="122"/>
      <c r="AS45" s="173"/>
      <c r="AT45" s="173"/>
      <c r="AU45" s="173"/>
      <c r="AV45" s="173"/>
      <c r="AW45" s="173"/>
      <c r="AX45" s="173"/>
      <c r="AY45" s="173"/>
      <c r="AZ45" s="173"/>
      <c r="BA45" s="173"/>
      <c r="BB45" s="123"/>
      <c r="BC45" s="123"/>
      <c r="BD45" s="123"/>
    </row>
    <row r="46" spans="2:56" x14ac:dyDescent="0.25">
      <c r="B46" s="120"/>
      <c r="C46" s="4"/>
      <c r="D46" s="14"/>
      <c r="E46" s="121"/>
      <c r="F46" s="13"/>
      <c r="G46" s="122"/>
      <c r="H46" s="123"/>
      <c r="I46" s="123"/>
      <c r="J46" s="124"/>
      <c r="K46" s="122"/>
      <c r="L46" s="122"/>
      <c r="M46" s="125"/>
      <c r="N46" s="126"/>
      <c r="O46" s="123"/>
      <c r="P46" s="123"/>
      <c r="Q46" s="122"/>
      <c r="R46" s="123"/>
      <c r="S46" s="123"/>
      <c r="T46" s="123"/>
      <c r="U46" s="123"/>
      <c r="V46" s="123"/>
      <c r="W46" s="122"/>
      <c r="X46" s="123"/>
      <c r="Y46" s="123"/>
      <c r="Z46" s="123"/>
      <c r="AA46" s="123"/>
      <c r="AB46" s="123"/>
      <c r="AC46" s="122"/>
      <c r="AD46" s="123"/>
      <c r="AE46" s="123"/>
      <c r="AF46" s="123"/>
      <c r="AG46" s="123"/>
      <c r="AH46" s="122"/>
      <c r="AI46" s="122"/>
      <c r="AJ46" s="122"/>
      <c r="AK46" s="122"/>
      <c r="AL46" s="123"/>
      <c r="AM46" s="122"/>
      <c r="AN46" s="122"/>
      <c r="AO46" s="122"/>
      <c r="AP46" s="122"/>
      <c r="AQ46" s="122"/>
      <c r="AR46" s="122"/>
      <c r="AS46" s="173"/>
      <c r="AT46" s="173"/>
      <c r="AU46" s="173"/>
      <c r="AV46" s="173"/>
      <c r="AW46" s="173"/>
      <c r="AX46" s="173"/>
      <c r="AY46" s="173"/>
      <c r="AZ46" s="173"/>
      <c r="BA46" s="173"/>
      <c r="BB46" s="123"/>
      <c r="BC46" s="123"/>
      <c r="BD46" s="123"/>
    </row>
    <row r="47" spans="2:56" x14ac:dyDescent="0.25">
      <c r="B47" s="120"/>
      <c r="C47" s="4"/>
      <c r="D47" s="14"/>
      <c r="E47" s="121"/>
      <c r="F47" s="13"/>
      <c r="G47" s="122"/>
      <c r="H47" s="123"/>
      <c r="I47" s="123"/>
      <c r="J47" s="124"/>
      <c r="K47" s="122"/>
      <c r="L47" s="122"/>
      <c r="M47" s="125"/>
      <c r="N47" s="126"/>
      <c r="O47" s="123"/>
      <c r="P47" s="123"/>
      <c r="Q47" s="122"/>
      <c r="R47" s="123"/>
      <c r="S47" s="123"/>
      <c r="T47" s="123"/>
      <c r="U47" s="123"/>
      <c r="V47" s="123"/>
      <c r="W47" s="122"/>
      <c r="X47" s="123"/>
      <c r="Y47" s="123"/>
      <c r="Z47" s="123"/>
      <c r="AA47" s="123"/>
      <c r="AB47" s="123"/>
      <c r="AC47" s="122"/>
      <c r="AD47" s="123"/>
      <c r="AE47" s="123"/>
      <c r="AF47" s="123"/>
      <c r="AG47" s="123"/>
      <c r="AH47" s="122"/>
      <c r="AI47" s="122"/>
      <c r="AJ47" s="122"/>
      <c r="AK47" s="122"/>
      <c r="AL47" s="123"/>
      <c r="AM47" s="122"/>
      <c r="AN47" s="122"/>
      <c r="AO47" s="122"/>
      <c r="AP47" s="122"/>
      <c r="AQ47" s="122"/>
      <c r="AR47" s="122"/>
      <c r="AS47" s="173"/>
      <c r="AT47" s="173"/>
      <c r="AU47" s="173"/>
      <c r="AV47" s="173"/>
      <c r="AW47" s="173"/>
      <c r="AX47" s="173"/>
      <c r="AY47" s="173"/>
      <c r="AZ47" s="173"/>
      <c r="BA47" s="173"/>
      <c r="BB47" s="123"/>
      <c r="BC47" s="123"/>
      <c r="BD47" s="123"/>
    </row>
    <row r="48" spans="2:56" x14ac:dyDescent="0.25">
      <c r="B48" s="120"/>
      <c r="C48" s="4"/>
      <c r="D48" s="14"/>
      <c r="E48" s="121"/>
      <c r="F48" s="13"/>
      <c r="G48" s="122"/>
      <c r="H48" s="123"/>
      <c r="I48" s="123"/>
      <c r="J48" s="124"/>
      <c r="K48" s="122"/>
      <c r="L48" s="122"/>
      <c r="M48" s="125"/>
      <c r="N48" s="126"/>
      <c r="O48" s="123"/>
      <c r="P48" s="123"/>
      <c r="Q48" s="122"/>
      <c r="R48" s="123"/>
      <c r="S48" s="123"/>
      <c r="T48" s="123"/>
      <c r="U48" s="123"/>
      <c r="V48" s="123"/>
      <c r="W48" s="122"/>
      <c r="X48" s="123"/>
      <c r="Y48" s="123"/>
      <c r="Z48" s="123"/>
      <c r="AA48" s="123"/>
      <c r="AB48" s="123"/>
      <c r="AC48" s="122"/>
      <c r="AD48" s="123"/>
      <c r="AE48" s="123"/>
      <c r="AF48" s="123"/>
      <c r="AG48" s="123"/>
      <c r="AH48" s="122"/>
      <c r="AI48" s="122"/>
      <c r="AJ48" s="122"/>
      <c r="AK48" s="122"/>
      <c r="AL48" s="123"/>
      <c r="AM48" s="122"/>
      <c r="AN48" s="122"/>
      <c r="AO48" s="122"/>
      <c r="AP48" s="122"/>
      <c r="AQ48" s="122"/>
      <c r="AR48" s="122"/>
      <c r="AS48" s="173"/>
      <c r="AT48" s="173"/>
      <c r="AU48" s="173"/>
      <c r="AV48" s="173"/>
      <c r="AW48" s="173"/>
      <c r="AX48" s="173"/>
      <c r="AY48" s="173"/>
      <c r="AZ48" s="173"/>
      <c r="BA48" s="173"/>
      <c r="BB48" s="123"/>
      <c r="BC48" s="123"/>
      <c r="BD48" s="123"/>
    </row>
    <row r="49" spans="2:56" x14ac:dyDescent="0.25">
      <c r="B49" s="120"/>
      <c r="C49" s="4"/>
      <c r="D49" s="14"/>
      <c r="E49" s="121"/>
      <c r="F49" s="13"/>
      <c r="G49" s="122"/>
      <c r="H49" s="123"/>
      <c r="I49" s="123"/>
      <c r="J49" s="124"/>
      <c r="K49" s="122"/>
      <c r="L49" s="122"/>
      <c r="M49" s="125"/>
      <c r="N49" s="126"/>
      <c r="O49" s="123"/>
      <c r="P49" s="123"/>
      <c r="Q49" s="122"/>
      <c r="R49" s="123"/>
      <c r="S49" s="123"/>
      <c r="T49" s="123"/>
      <c r="U49" s="123"/>
      <c r="V49" s="123"/>
      <c r="W49" s="122"/>
      <c r="X49" s="123"/>
      <c r="Y49" s="123"/>
      <c r="Z49" s="123"/>
      <c r="AA49" s="123"/>
      <c r="AB49" s="123"/>
      <c r="AC49" s="122"/>
      <c r="AD49" s="123"/>
      <c r="AE49" s="123"/>
      <c r="AF49" s="123"/>
      <c r="AG49" s="123"/>
      <c r="AH49" s="122"/>
      <c r="AI49" s="122"/>
      <c r="AJ49" s="122"/>
      <c r="AK49" s="122"/>
      <c r="AL49" s="123"/>
      <c r="AM49" s="122"/>
      <c r="AN49" s="122"/>
      <c r="AO49" s="122"/>
      <c r="AP49" s="122"/>
      <c r="AQ49" s="122"/>
      <c r="AR49" s="122"/>
      <c r="AS49" s="173"/>
      <c r="AT49" s="173"/>
      <c r="AU49" s="173"/>
      <c r="AV49" s="173"/>
      <c r="AW49" s="173"/>
      <c r="AX49" s="173"/>
      <c r="AY49" s="173"/>
      <c r="AZ49" s="173"/>
      <c r="BA49" s="173"/>
      <c r="BB49" s="123"/>
      <c r="BC49" s="123"/>
      <c r="BD49" s="123"/>
    </row>
    <row r="50" spans="2:56" x14ac:dyDescent="0.25">
      <c r="B50" s="120"/>
      <c r="C50" s="4"/>
      <c r="D50" s="14"/>
      <c r="E50" s="121"/>
      <c r="F50" s="13"/>
      <c r="G50" s="122"/>
      <c r="H50" s="123"/>
      <c r="I50" s="123"/>
      <c r="J50" s="124"/>
      <c r="K50" s="122"/>
      <c r="L50" s="122"/>
      <c r="M50" s="125"/>
      <c r="N50" s="126"/>
      <c r="O50" s="123"/>
      <c r="P50" s="123"/>
      <c r="Q50" s="122"/>
      <c r="R50" s="123"/>
      <c r="S50" s="123"/>
      <c r="T50" s="123"/>
      <c r="U50" s="123"/>
      <c r="V50" s="123"/>
      <c r="W50" s="122"/>
      <c r="X50" s="123"/>
      <c r="Y50" s="123"/>
      <c r="Z50" s="123"/>
      <c r="AA50" s="123"/>
      <c r="AB50" s="123"/>
      <c r="AC50" s="122"/>
      <c r="AD50" s="123"/>
      <c r="AE50" s="123"/>
      <c r="AF50" s="123"/>
      <c r="AG50" s="123"/>
      <c r="AH50" s="122"/>
      <c r="AI50" s="122"/>
      <c r="AJ50" s="122"/>
      <c r="AK50" s="122"/>
      <c r="AL50" s="123"/>
      <c r="AM50" s="122"/>
      <c r="AN50" s="122"/>
      <c r="AO50" s="122"/>
      <c r="AP50" s="122"/>
      <c r="AQ50" s="122"/>
      <c r="AR50" s="122"/>
      <c r="AS50" s="173"/>
      <c r="AT50" s="173"/>
      <c r="AU50" s="173"/>
      <c r="AV50" s="173"/>
      <c r="AW50" s="173"/>
      <c r="AX50" s="173"/>
      <c r="AY50" s="173"/>
      <c r="AZ50" s="173"/>
      <c r="BA50" s="173"/>
      <c r="BB50" s="123"/>
      <c r="BC50" s="123"/>
      <c r="BD50" s="123"/>
    </row>
    <row r="51" spans="2:56" x14ac:dyDescent="0.25">
      <c r="B51" s="120"/>
      <c r="C51" s="4"/>
      <c r="D51" s="14"/>
      <c r="E51" s="121"/>
      <c r="F51" s="13"/>
      <c r="G51" s="122"/>
      <c r="H51" s="123"/>
      <c r="I51" s="123"/>
      <c r="J51" s="124"/>
      <c r="K51" s="122"/>
      <c r="L51" s="122"/>
      <c r="M51" s="125"/>
      <c r="N51" s="126"/>
      <c r="O51" s="123"/>
      <c r="P51" s="123"/>
      <c r="Q51" s="122"/>
      <c r="R51" s="123"/>
      <c r="S51" s="123"/>
      <c r="T51" s="123"/>
      <c r="U51" s="123"/>
      <c r="V51" s="123"/>
      <c r="W51" s="122"/>
      <c r="X51" s="123"/>
      <c r="Y51" s="123"/>
      <c r="Z51" s="123"/>
      <c r="AA51" s="123"/>
      <c r="AB51" s="123"/>
      <c r="AC51" s="122"/>
      <c r="AD51" s="123"/>
      <c r="AE51" s="123"/>
      <c r="AF51" s="123"/>
      <c r="AG51" s="123"/>
      <c r="AH51" s="122"/>
      <c r="AI51" s="122"/>
      <c r="AJ51" s="122"/>
      <c r="AK51" s="122"/>
      <c r="AL51" s="123"/>
      <c r="AM51" s="122"/>
      <c r="AN51" s="122"/>
      <c r="AO51" s="122"/>
      <c r="AP51" s="122"/>
      <c r="AQ51" s="122"/>
      <c r="AR51" s="122"/>
      <c r="AS51" s="173"/>
      <c r="AT51" s="173"/>
      <c r="AU51" s="173"/>
      <c r="AV51" s="173"/>
      <c r="AW51" s="173"/>
      <c r="AX51" s="173"/>
      <c r="AY51" s="173"/>
      <c r="AZ51" s="173"/>
      <c r="BA51" s="173"/>
      <c r="BB51" s="123"/>
      <c r="BC51" s="123"/>
      <c r="BD51" s="123"/>
    </row>
    <row r="52" spans="2:56" x14ac:dyDescent="0.25">
      <c r="B52" s="120"/>
      <c r="C52" s="4"/>
      <c r="D52" s="14"/>
      <c r="E52" s="121"/>
      <c r="F52" s="13"/>
      <c r="G52" s="122"/>
      <c r="H52" s="123"/>
      <c r="I52" s="123"/>
      <c r="J52" s="124"/>
      <c r="K52" s="122"/>
      <c r="L52" s="122"/>
      <c r="M52" s="125"/>
      <c r="N52" s="126"/>
      <c r="O52" s="123"/>
      <c r="P52" s="123"/>
      <c r="Q52" s="122"/>
      <c r="R52" s="123"/>
      <c r="S52" s="123"/>
      <c r="T52" s="123"/>
      <c r="U52" s="123"/>
      <c r="V52" s="123"/>
      <c r="W52" s="122"/>
      <c r="X52" s="123"/>
      <c r="Y52" s="123"/>
      <c r="Z52" s="123"/>
      <c r="AA52" s="123"/>
      <c r="AB52" s="123"/>
      <c r="AC52" s="122"/>
      <c r="AD52" s="123"/>
      <c r="AE52" s="123"/>
      <c r="AF52" s="123"/>
      <c r="AG52" s="123"/>
      <c r="AH52" s="122"/>
      <c r="AI52" s="122"/>
      <c r="AJ52" s="122"/>
      <c r="AK52" s="122"/>
      <c r="AL52" s="123"/>
      <c r="AM52" s="122"/>
      <c r="AN52" s="122"/>
      <c r="AO52" s="122"/>
      <c r="AP52" s="122"/>
      <c r="AQ52" s="122"/>
      <c r="AR52" s="122"/>
      <c r="AS52" s="173"/>
      <c r="AT52" s="173"/>
      <c r="AU52" s="173"/>
      <c r="AV52" s="173"/>
      <c r="AW52" s="173"/>
      <c r="AX52" s="173"/>
      <c r="AY52" s="173"/>
      <c r="AZ52" s="173"/>
      <c r="BA52" s="173"/>
      <c r="BB52" s="123"/>
      <c r="BC52" s="123"/>
      <c r="BD52" s="123"/>
    </row>
    <row r="53" spans="2:56" x14ac:dyDescent="0.25">
      <c r="B53" s="120"/>
      <c r="C53" s="4"/>
      <c r="D53" s="14"/>
      <c r="E53" s="121"/>
      <c r="F53" s="13"/>
      <c r="G53" s="122"/>
      <c r="H53" s="123"/>
      <c r="I53" s="123"/>
      <c r="J53" s="124"/>
      <c r="K53" s="122"/>
      <c r="L53" s="122"/>
      <c r="M53" s="125"/>
      <c r="N53" s="126"/>
      <c r="O53" s="123"/>
      <c r="P53" s="123"/>
      <c r="Q53" s="122"/>
      <c r="R53" s="123"/>
      <c r="S53" s="123"/>
      <c r="T53" s="123"/>
      <c r="U53" s="123"/>
      <c r="V53" s="123"/>
      <c r="W53" s="122"/>
      <c r="X53" s="123"/>
      <c r="Y53" s="123"/>
      <c r="Z53" s="123"/>
      <c r="AA53" s="123"/>
      <c r="AB53" s="123"/>
      <c r="AC53" s="122"/>
      <c r="AD53" s="123"/>
      <c r="AE53" s="123"/>
      <c r="AF53" s="123"/>
      <c r="AG53" s="123"/>
      <c r="AH53" s="122"/>
      <c r="AI53" s="122"/>
      <c r="AJ53" s="122"/>
      <c r="AK53" s="122"/>
      <c r="AL53" s="123"/>
      <c r="AM53" s="122"/>
      <c r="AN53" s="122"/>
      <c r="AO53" s="122"/>
      <c r="AP53" s="122"/>
      <c r="AQ53" s="122"/>
      <c r="AR53" s="122"/>
      <c r="AS53" s="173"/>
      <c r="AT53" s="173"/>
      <c r="AU53" s="173"/>
      <c r="AV53" s="173"/>
      <c r="AW53" s="173"/>
      <c r="AX53" s="173"/>
      <c r="AY53" s="173"/>
      <c r="AZ53" s="173"/>
      <c r="BA53" s="173"/>
      <c r="BB53" s="123"/>
      <c r="BC53" s="123"/>
      <c r="BD53" s="123"/>
    </row>
    <row r="54" spans="2:56" x14ac:dyDescent="0.25">
      <c r="B54" s="120"/>
      <c r="C54" s="4"/>
      <c r="D54" s="14"/>
      <c r="E54" s="121"/>
      <c r="F54" s="13"/>
      <c r="G54" s="122"/>
      <c r="H54" s="123"/>
      <c r="I54" s="123"/>
      <c r="J54" s="124"/>
      <c r="K54" s="122"/>
      <c r="L54" s="122"/>
      <c r="M54" s="125"/>
      <c r="N54" s="126"/>
      <c r="O54" s="123"/>
      <c r="P54" s="123"/>
      <c r="Q54" s="122"/>
      <c r="R54" s="123"/>
      <c r="S54" s="123"/>
      <c r="T54" s="123"/>
      <c r="U54" s="123"/>
      <c r="V54" s="123"/>
      <c r="W54" s="122"/>
      <c r="X54" s="123"/>
      <c r="Y54" s="123"/>
      <c r="Z54" s="123"/>
      <c r="AA54" s="123"/>
      <c r="AB54" s="123"/>
      <c r="AC54" s="122"/>
      <c r="AD54" s="123"/>
      <c r="AE54" s="123"/>
      <c r="AF54" s="123"/>
      <c r="AG54" s="123"/>
      <c r="AH54" s="122"/>
      <c r="AI54" s="122"/>
      <c r="AJ54" s="122"/>
      <c r="AK54" s="122"/>
      <c r="AL54" s="123"/>
      <c r="AM54" s="122"/>
      <c r="AN54" s="122"/>
      <c r="AO54" s="122"/>
      <c r="AP54" s="122"/>
      <c r="AQ54" s="122"/>
      <c r="AR54" s="122"/>
      <c r="AS54" s="173"/>
      <c r="AT54" s="173"/>
      <c r="AU54" s="173"/>
      <c r="AV54" s="173"/>
      <c r="AW54" s="173"/>
      <c r="AX54" s="173"/>
      <c r="AY54" s="173"/>
      <c r="AZ54" s="173"/>
      <c r="BA54" s="173"/>
      <c r="BB54" s="123"/>
      <c r="BC54" s="123"/>
      <c r="BD54" s="123"/>
    </row>
    <row r="55" spans="2:56" x14ac:dyDescent="0.25">
      <c r="B55" s="120"/>
      <c r="C55" s="4"/>
      <c r="D55" s="14"/>
      <c r="E55" s="121"/>
      <c r="F55" s="13"/>
      <c r="G55" s="122"/>
      <c r="H55" s="123"/>
      <c r="I55" s="123"/>
      <c r="J55" s="124"/>
      <c r="K55" s="122"/>
      <c r="L55" s="122"/>
      <c r="M55" s="125"/>
      <c r="N55" s="126"/>
      <c r="O55" s="123"/>
      <c r="P55" s="123"/>
      <c r="Q55" s="122"/>
      <c r="R55" s="123"/>
      <c r="S55" s="123"/>
      <c r="T55" s="123"/>
      <c r="U55" s="123"/>
      <c r="V55" s="123"/>
      <c r="W55" s="122"/>
      <c r="X55" s="123"/>
      <c r="Y55" s="123"/>
      <c r="Z55" s="123"/>
      <c r="AA55" s="123"/>
      <c r="AB55" s="123"/>
      <c r="AC55" s="122"/>
      <c r="AD55" s="123"/>
      <c r="AE55" s="123"/>
      <c r="AF55" s="123"/>
      <c r="AG55" s="123"/>
      <c r="AH55" s="122"/>
      <c r="AI55" s="122"/>
      <c r="AJ55" s="122"/>
      <c r="AK55" s="122"/>
      <c r="AL55" s="123"/>
      <c r="AM55" s="122"/>
      <c r="AN55" s="122"/>
      <c r="AO55" s="122"/>
      <c r="AP55" s="122"/>
      <c r="AQ55" s="122"/>
      <c r="AR55" s="122"/>
      <c r="AS55" s="173"/>
      <c r="AT55" s="173"/>
      <c r="AU55" s="173"/>
      <c r="AV55" s="173"/>
      <c r="AW55" s="173"/>
      <c r="AX55" s="173"/>
      <c r="AY55" s="173"/>
      <c r="AZ55" s="173"/>
      <c r="BA55" s="173"/>
      <c r="BB55" s="123"/>
      <c r="BC55" s="123"/>
      <c r="BD55" s="123"/>
    </row>
    <row r="56" spans="2:56" x14ac:dyDescent="0.25">
      <c r="B56" s="120"/>
      <c r="C56" s="4"/>
      <c r="D56" s="14"/>
      <c r="E56" s="121"/>
      <c r="F56" s="13"/>
      <c r="G56" s="122"/>
      <c r="H56" s="123"/>
      <c r="I56" s="123"/>
      <c r="J56" s="124"/>
      <c r="K56" s="122"/>
      <c r="L56" s="122"/>
      <c r="M56" s="125"/>
      <c r="N56" s="126"/>
      <c r="O56" s="123"/>
      <c r="P56" s="123"/>
      <c r="Q56" s="122"/>
      <c r="R56" s="123"/>
      <c r="S56" s="123"/>
      <c r="T56" s="123"/>
      <c r="U56" s="123"/>
      <c r="V56" s="123"/>
      <c r="W56" s="122"/>
      <c r="X56" s="123"/>
      <c r="Y56" s="123"/>
      <c r="Z56" s="123"/>
      <c r="AA56" s="123"/>
      <c r="AB56" s="123"/>
      <c r="AC56" s="122"/>
      <c r="AD56" s="123"/>
      <c r="AE56" s="123"/>
      <c r="AF56" s="123"/>
      <c r="AG56" s="123"/>
      <c r="AH56" s="122"/>
      <c r="AI56" s="122"/>
      <c r="AJ56" s="122"/>
      <c r="AK56" s="122"/>
      <c r="AL56" s="123"/>
      <c r="AM56" s="122"/>
      <c r="AN56" s="122"/>
      <c r="AO56" s="122"/>
      <c r="AP56" s="122"/>
      <c r="AQ56" s="122"/>
      <c r="AR56" s="122"/>
      <c r="AS56" s="173"/>
      <c r="AT56" s="173"/>
      <c r="AU56" s="173"/>
      <c r="AV56" s="173"/>
      <c r="AW56" s="173"/>
      <c r="AX56" s="173"/>
      <c r="AY56" s="173"/>
      <c r="AZ56" s="173"/>
      <c r="BA56" s="173"/>
      <c r="BB56" s="123"/>
      <c r="BC56" s="123"/>
      <c r="BD56" s="123"/>
    </row>
    <row r="57" spans="2:56" x14ac:dyDescent="0.25">
      <c r="B57" s="120"/>
      <c r="C57" s="4"/>
      <c r="D57" s="14"/>
      <c r="E57" s="121"/>
      <c r="F57" s="13"/>
      <c r="G57" s="122"/>
      <c r="H57" s="123"/>
      <c r="I57" s="123"/>
      <c r="J57" s="124"/>
      <c r="K57" s="122"/>
      <c r="L57" s="122"/>
      <c r="M57" s="125"/>
      <c r="N57" s="126"/>
      <c r="O57" s="123"/>
      <c r="P57" s="123"/>
      <c r="Q57" s="122"/>
      <c r="R57" s="123"/>
      <c r="S57" s="123"/>
      <c r="T57" s="123"/>
      <c r="U57" s="123"/>
      <c r="V57" s="123"/>
      <c r="W57" s="122"/>
      <c r="X57" s="123"/>
      <c r="Y57" s="123"/>
      <c r="Z57" s="123"/>
      <c r="AA57" s="123"/>
      <c r="AB57" s="123"/>
      <c r="AC57" s="122"/>
      <c r="AD57" s="123"/>
      <c r="AE57" s="123"/>
      <c r="AF57" s="123"/>
      <c r="AG57" s="123"/>
      <c r="AH57" s="122"/>
      <c r="AI57" s="122"/>
      <c r="AJ57" s="122"/>
      <c r="AK57" s="122"/>
      <c r="AL57" s="123"/>
      <c r="AM57" s="122"/>
      <c r="AN57" s="122"/>
      <c r="AO57" s="122"/>
      <c r="AP57" s="122"/>
      <c r="AQ57" s="122"/>
      <c r="AR57" s="122"/>
      <c r="AS57" s="173"/>
      <c r="AT57" s="173"/>
      <c r="AU57" s="173"/>
      <c r="AV57" s="173"/>
      <c r="AW57" s="173"/>
      <c r="AX57" s="173"/>
      <c r="AY57" s="173"/>
      <c r="AZ57" s="173"/>
      <c r="BA57" s="173"/>
      <c r="BB57" s="123"/>
      <c r="BC57" s="123"/>
      <c r="BD57" s="123"/>
    </row>
    <row r="58" spans="2:56" x14ac:dyDescent="0.25">
      <c r="B58" s="120"/>
      <c r="C58" s="4"/>
      <c r="D58" s="14"/>
      <c r="E58" s="121"/>
      <c r="F58" s="13"/>
      <c r="G58" s="122"/>
      <c r="H58" s="123"/>
      <c r="I58" s="123"/>
      <c r="J58" s="124"/>
      <c r="K58" s="122"/>
      <c r="L58" s="122"/>
      <c r="M58" s="125"/>
      <c r="N58" s="126"/>
      <c r="O58" s="123"/>
      <c r="P58" s="123"/>
      <c r="Q58" s="122"/>
      <c r="R58" s="123"/>
      <c r="S58" s="123"/>
      <c r="T58" s="123"/>
      <c r="U58" s="123"/>
      <c r="V58" s="123"/>
      <c r="W58" s="122"/>
      <c r="X58" s="123"/>
      <c r="Y58" s="123"/>
      <c r="Z58" s="123"/>
      <c r="AA58" s="123"/>
      <c r="AB58" s="123"/>
      <c r="AC58" s="122"/>
      <c r="AD58" s="123"/>
      <c r="AE58" s="123"/>
      <c r="AF58" s="123"/>
      <c r="AG58" s="123"/>
      <c r="AH58" s="122"/>
      <c r="AI58" s="122"/>
      <c r="AJ58" s="122"/>
      <c r="AK58" s="122"/>
      <c r="AL58" s="123"/>
      <c r="AM58" s="122"/>
      <c r="AN58" s="122"/>
      <c r="AO58" s="122"/>
      <c r="AP58" s="122"/>
      <c r="AQ58" s="122"/>
      <c r="AR58" s="122"/>
      <c r="AS58" s="173"/>
      <c r="AT58" s="173"/>
      <c r="AU58" s="173"/>
      <c r="AV58" s="173"/>
      <c r="AW58" s="173"/>
      <c r="AX58" s="173"/>
      <c r="AY58" s="173"/>
      <c r="AZ58" s="173"/>
      <c r="BA58" s="173"/>
      <c r="BB58" s="123"/>
      <c r="BC58" s="123"/>
      <c r="BD58" s="123"/>
    </row>
    <row r="59" spans="2:56" x14ac:dyDescent="0.25">
      <c r="B59" s="120"/>
      <c r="C59" s="4"/>
      <c r="D59" s="14"/>
      <c r="E59" s="121"/>
      <c r="F59" s="13"/>
      <c r="G59" s="122"/>
      <c r="H59" s="123"/>
      <c r="I59" s="123"/>
      <c r="J59" s="124"/>
      <c r="K59" s="122"/>
      <c r="L59" s="122"/>
      <c r="M59" s="125"/>
      <c r="N59" s="126"/>
      <c r="O59" s="123"/>
      <c r="P59" s="123"/>
      <c r="Q59" s="122"/>
      <c r="R59" s="123"/>
      <c r="S59" s="123"/>
      <c r="T59" s="123"/>
      <c r="U59" s="123"/>
      <c r="V59" s="123"/>
      <c r="W59" s="122"/>
      <c r="X59" s="123"/>
      <c r="Y59" s="123"/>
      <c r="Z59" s="123"/>
      <c r="AA59" s="123"/>
      <c r="AB59" s="123"/>
      <c r="AC59" s="122"/>
      <c r="AD59" s="123"/>
      <c r="AE59" s="123"/>
      <c r="AF59" s="123"/>
      <c r="AG59" s="123"/>
      <c r="AH59" s="122"/>
      <c r="AI59" s="122"/>
      <c r="AJ59" s="122"/>
      <c r="AK59" s="122"/>
      <c r="AL59" s="123"/>
      <c r="AM59" s="122"/>
      <c r="AN59" s="122"/>
      <c r="AO59" s="122"/>
      <c r="AP59" s="122"/>
      <c r="AQ59" s="122"/>
      <c r="AR59" s="122"/>
      <c r="AS59" s="173"/>
      <c r="AT59" s="173"/>
      <c r="AU59" s="173"/>
      <c r="AV59" s="173"/>
      <c r="AW59" s="173"/>
      <c r="AX59" s="173"/>
      <c r="AY59" s="173"/>
      <c r="AZ59" s="173"/>
      <c r="BA59" s="173"/>
      <c r="BB59" s="123"/>
      <c r="BC59" s="123"/>
      <c r="BD59" s="123"/>
    </row>
    <row r="60" spans="2:56" x14ac:dyDescent="0.25">
      <c r="B60" s="120"/>
      <c r="C60" s="4"/>
      <c r="D60" s="14"/>
      <c r="E60" s="121"/>
      <c r="F60" s="13"/>
      <c r="G60" s="122"/>
      <c r="H60" s="123"/>
      <c r="I60" s="123"/>
      <c r="J60" s="124"/>
      <c r="K60" s="122"/>
      <c r="L60" s="122"/>
      <c r="M60" s="125"/>
      <c r="N60" s="126"/>
      <c r="O60" s="123"/>
      <c r="P60" s="123"/>
      <c r="Q60" s="122"/>
      <c r="R60" s="123"/>
      <c r="S60" s="123"/>
      <c r="T60" s="123"/>
      <c r="U60" s="123"/>
      <c r="V60" s="123"/>
      <c r="W60" s="122"/>
      <c r="X60" s="123"/>
      <c r="Y60" s="123"/>
      <c r="Z60" s="123"/>
      <c r="AA60" s="123"/>
      <c r="AB60" s="123"/>
      <c r="AC60" s="122"/>
      <c r="AD60" s="123"/>
      <c r="AE60" s="123"/>
      <c r="AF60" s="123"/>
      <c r="AG60" s="123"/>
      <c r="AH60" s="122"/>
      <c r="AI60" s="122"/>
      <c r="AJ60" s="122"/>
      <c r="AK60" s="122"/>
      <c r="AL60" s="123"/>
      <c r="AM60" s="122"/>
      <c r="AN60" s="122"/>
      <c r="AO60" s="122"/>
      <c r="AP60" s="122"/>
      <c r="AQ60" s="122"/>
      <c r="AR60" s="122"/>
      <c r="AS60" s="173"/>
      <c r="AT60" s="173"/>
      <c r="AU60" s="173"/>
      <c r="AV60" s="173"/>
      <c r="AW60" s="173"/>
      <c r="AX60" s="173"/>
      <c r="AY60" s="173"/>
      <c r="AZ60" s="173"/>
      <c r="BA60" s="173"/>
      <c r="BB60" s="123"/>
      <c r="BC60" s="123"/>
      <c r="BD60" s="123"/>
    </row>
    <row r="61" spans="2:56" x14ac:dyDescent="0.25">
      <c r="B61" s="120"/>
      <c r="C61" s="4"/>
      <c r="D61" s="14"/>
      <c r="E61" s="121"/>
      <c r="F61" s="13"/>
      <c r="G61" s="122"/>
      <c r="H61" s="123"/>
      <c r="I61" s="123"/>
      <c r="J61" s="124"/>
      <c r="K61" s="122"/>
      <c r="L61" s="122"/>
      <c r="M61" s="125"/>
      <c r="N61" s="126"/>
      <c r="O61" s="123"/>
      <c r="P61" s="123"/>
      <c r="Q61" s="122"/>
      <c r="R61" s="123"/>
      <c r="S61" s="123"/>
      <c r="T61" s="123"/>
      <c r="U61" s="123"/>
      <c r="V61" s="123"/>
      <c r="W61" s="122"/>
      <c r="X61" s="123"/>
      <c r="Y61" s="123"/>
      <c r="Z61" s="123"/>
      <c r="AA61" s="123"/>
      <c r="AB61" s="123"/>
      <c r="AC61" s="122"/>
      <c r="AD61" s="123"/>
      <c r="AE61" s="123"/>
      <c r="AF61" s="123"/>
      <c r="AG61" s="123"/>
      <c r="AH61" s="122"/>
      <c r="AI61" s="122"/>
      <c r="AJ61" s="122"/>
      <c r="AK61" s="122"/>
      <c r="AL61" s="123"/>
      <c r="AM61" s="122"/>
      <c r="AN61" s="122"/>
      <c r="AO61" s="122"/>
      <c r="AP61" s="122"/>
      <c r="AQ61" s="122"/>
      <c r="AR61" s="122"/>
      <c r="AS61" s="173"/>
      <c r="AT61" s="173"/>
      <c r="AU61" s="173"/>
      <c r="AV61" s="173"/>
      <c r="AW61" s="173"/>
      <c r="AX61" s="173"/>
      <c r="AY61" s="173"/>
      <c r="AZ61" s="173"/>
      <c r="BA61" s="173"/>
      <c r="BB61" s="123"/>
      <c r="BC61" s="123"/>
      <c r="BD61" s="123"/>
    </row>
    <row r="62" spans="2:56" x14ac:dyDescent="0.25">
      <c r="B62" s="120"/>
      <c r="C62" s="4"/>
      <c r="D62" s="14"/>
      <c r="E62" s="121"/>
      <c r="F62" s="13"/>
      <c r="G62" s="122"/>
      <c r="H62" s="123"/>
      <c r="I62" s="123"/>
      <c r="J62" s="124"/>
      <c r="K62" s="122"/>
      <c r="L62" s="122"/>
      <c r="M62" s="125"/>
      <c r="N62" s="126"/>
      <c r="O62" s="123"/>
      <c r="P62" s="123"/>
      <c r="Q62" s="122"/>
      <c r="R62" s="123"/>
      <c r="S62" s="123"/>
      <c r="T62" s="123"/>
      <c r="U62" s="123"/>
      <c r="V62" s="123"/>
      <c r="W62" s="122"/>
      <c r="X62" s="123"/>
      <c r="Y62" s="123"/>
      <c r="Z62" s="123"/>
      <c r="AA62" s="123"/>
      <c r="AB62" s="123"/>
      <c r="AC62" s="122"/>
      <c r="AD62" s="123"/>
      <c r="AE62" s="123"/>
      <c r="AF62" s="123"/>
      <c r="AG62" s="123"/>
      <c r="AH62" s="122"/>
      <c r="AI62" s="122"/>
      <c r="AJ62" s="122"/>
      <c r="AK62" s="122"/>
      <c r="AL62" s="123"/>
      <c r="AM62" s="122"/>
      <c r="AN62" s="122"/>
      <c r="AO62" s="122"/>
      <c r="AP62" s="122"/>
      <c r="AQ62" s="122"/>
      <c r="AR62" s="122"/>
      <c r="AS62" s="173"/>
      <c r="AT62" s="173"/>
      <c r="AU62" s="173"/>
      <c r="AV62" s="173"/>
      <c r="AW62" s="173"/>
      <c r="AX62" s="173"/>
      <c r="AY62" s="173"/>
      <c r="AZ62" s="173"/>
      <c r="BA62" s="173"/>
      <c r="BB62" s="123"/>
      <c r="BC62" s="123"/>
      <c r="BD62" s="123"/>
    </row>
    <row r="63" spans="2:56" x14ac:dyDescent="0.25">
      <c r="B63" s="120"/>
      <c r="C63" s="4"/>
      <c r="D63" s="14"/>
      <c r="E63" s="121"/>
      <c r="F63" s="13"/>
      <c r="G63" s="122"/>
      <c r="H63" s="123"/>
      <c r="I63" s="123"/>
      <c r="J63" s="124"/>
      <c r="K63" s="122"/>
      <c r="L63" s="122"/>
      <c r="M63" s="125"/>
      <c r="N63" s="126"/>
      <c r="O63" s="123"/>
      <c r="P63" s="123"/>
      <c r="Q63" s="122"/>
      <c r="R63" s="123"/>
      <c r="S63" s="123"/>
      <c r="T63" s="123"/>
      <c r="U63" s="123"/>
      <c r="V63" s="123"/>
      <c r="W63" s="122"/>
      <c r="X63" s="123"/>
      <c r="Y63" s="123"/>
      <c r="Z63" s="123"/>
      <c r="AA63" s="123"/>
      <c r="AB63" s="123"/>
      <c r="AC63" s="122"/>
      <c r="AD63" s="123"/>
      <c r="AE63" s="123"/>
      <c r="AF63" s="123"/>
      <c r="AG63" s="123"/>
      <c r="AH63" s="122"/>
      <c r="AI63" s="122"/>
      <c r="AJ63" s="122"/>
      <c r="AK63" s="122"/>
      <c r="AL63" s="123"/>
      <c r="AM63" s="122"/>
      <c r="AN63" s="122"/>
      <c r="AO63" s="122"/>
      <c r="AP63" s="122"/>
      <c r="AQ63" s="122"/>
      <c r="AR63" s="122"/>
      <c r="AS63" s="173"/>
      <c r="AT63" s="173"/>
      <c r="AU63" s="173"/>
      <c r="AV63" s="173"/>
      <c r="AW63" s="173"/>
      <c r="AX63" s="173"/>
      <c r="AY63" s="173"/>
      <c r="AZ63" s="173"/>
      <c r="BA63" s="173"/>
      <c r="BB63" s="123"/>
      <c r="BC63" s="123"/>
      <c r="BD63" s="123"/>
    </row>
    <row r="64" spans="2:56" x14ac:dyDescent="0.25">
      <c r="B64" s="120"/>
      <c r="C64" s="4"/>
      <c r="D64" s="14"/>
      <c r="E64" s="121"/>
      <c r="F64" s="13"/>
      <c r="G64" s="122"/>
      <c r="H64" s="123"/>
      <c r="I64" s="123"/>
      <c r="J64" s="124"/>
      <c r="K64" s="122"/>
      <c r="L64" s="122"/>
      <c r="M64" s="125"/>
      <c r="N64" s="126"/>
      <c r="O64" s="123"/>
      <c r="P64" s="123"/>
      <c r="Q64" s="122"/>
      <c r="R64" s="123"/>
      <c r="S64" s="123"/>
      <c r="T64" s="123"/>
      <c r="U64" s="123"/>
      <c r="V64" s="123"/>
      <c r="W64" s="122"/>
      <c r="X64" s="123"/>
      <c r="Y64" s="123"/>
      <c r="Z64" s="123"/>
      <c r="AA64" s="123"/>
      <c r="AB64" s="123"/>
      <c r="AC64" s="122"/>
      <c r="AD64" s="123"/>
      <c r="AE64" s="123"/>
      <c r="AF64" s="123"/>
      <c r="AG64" s="123"/>
      <c r="AH64" s="122"/>
      <c r="AI64" s="122"/>
      <c r="AJ64" s="122"/>
      <c r="AK64" s="122"/>
      <c r="AL64" s="123"/>
      <c r="AM64" s="122"/>
      <c r="AN64" s="122"/>
      <c r="AO64" s="122"/>
      <c r="AP64" s="122"/>
      <c r="AQ64" s="122"/>
      <c r="AR64" s="122"/>
      <c r="AS64" s="173"/>
      <c r="AT64" s="173"/>
      <c r="AU64" s="173"/>
      <c r="AV64" s="173"/>
      <c r="AW64" s="173"/>
      <c r="AX64" s="173"/>
      <c r="AY64" s="173"/>
      <c r="AZ64" s="173"/>
      <c r="BA64" s="173"/>
      <c r="BB64" s="123"/>
      <c r="BC64" s="123"/>
      <c r="BD64" s="123"/>
    </row>
    <row r="65" spans="2:56" x14ac:dyDescent="0.25">
      <c r="B65" s="120"/>
      <c r="C65" s="4"/>
      <c r="D65" s="14"/>
      <c r="E65" s="121"/>
      <c r="F65" s="13"/>
      <c r="G65" s="122"/>
      <c r="H65" s="123"/>
      <c r="I65" s="123"/>
      <c r="J65" s="124"/>
      <c r="K65" s="122"/>
      <c r="L65" s="122"/>
      <c r="M65" s="125"/>
      <c r="N65" s="126"/>
      <c r="O65" s="123"/>
      <c r="P65" s="123"/>
      <c r="Q65" s="122"/>
      <c r="R65" s="123"/>
      <c r="S65" s="123"/>
      <c r="T65" s="123"/>
      <c r="U65" s="123"/>
      <c r="V65" s="123"/>
      <c r="W65" s="122"/>
      <c r="X65" s="123"/>
      <c r="Y65" s="123"/>
      <c r="Z65" s="123"/>
      <c r="AA65" s="123"/>
      <c r="AB65" s="123"/>
      <c r="AC65" s="122"/>
      <c r="AD65" s="123"/>
      <c r="AE65" s="123"/>
      <c r="AF65" s="123"/>
      <c r="AG65" s="123"/>
      <c r="AH65" s="122"/>
      <c r="AI65" s="122"/>
      <c r="AJ65" s="122"/>
      <c r="AK65" s="122"/>
      <c r="AL65" s="123"/>
      <c r="AM65" s="122"/>
      <c r="AN65" s="122"/>
      <c r="AO65" s="122"/>
      <c r="AP65" s="122"/>
      <c r="AQ65" s="122"/>
      <c r="AR65" s="122"/>
      <c r="AS65" s="173"/>
      <c r="AT65" s="173"/>
      <c r="AU65" s="173"/>
      <c r="AV65" s="173"/>
      <c r="AW65" s="173"/>
      <c r="AX65" s="173"/>
      <c r="AY65" s="173"/>
      <c r="AZ65" s="173"/>
      <c r="BA65" s="173"/>
      <c r="BB65" s="123"/>
      <c r="BC65" s="123"/>
      <c r="BD65" s="123"/>
    </row>
    <row r="66" spans="2:56" x14ac:dyDescent="0.25">
      <c r="B66" s="120"/>
      <c r="C66" s="4"/>
      <c r="D66" s="14"/>
      <c r="E66" s="121"/>
      <c r="F66" s="13"/>
      <c r="G66" s="122"/>
      <c r="H66" s="123"/>
      <c r="I66" s="123"/>
      <c r="J66" s="124"/>
      <c r="K66" s="122"/>
      <c r="L66" s="122"/>
      <c r="M66" s="125"/>
      <c r="N66" s="126"/>
      <c r="O66" s="123"/>
      <c r="P66" s="123"/>
      <c r="Q66" s="122"/>
      <c r="R66" s="123"/>
      <c r="S66" s="123"/>
      <c r="T66" s="123"/>
      <c r="U66" s="123"/>
      <c r="V66" s="123"/>
      <c r="W66" s="122"/>
      <c r="X66" s="123"/>
      <c r="Y66" s="123"/>
      <c r="Z66" s="123"/>
      <c r="AA66" s="123"/>
      <c r="AB66" s="123"/>
      <c r="AC66" s="122"/>
      <c r="AD66" s="123"/>
      <c r="AE66" s="123"/>
      <c r="AF66" s="123"/>
      <c r="AG66" s="123"/>
      <c r="AH66" s="122"/>
      <c r="AI66" s="122"/>
      <c r="AJ66" s="122"/>
      <c r="AK66" s="122"/>
      <c r="AL66" s="123"/>
      <c r="AM66" s="122"/>
      <c r="AN66" s="122"/>
      <c r="AO66" s="122"/>
      <c r="AP66" s="122"/>
      <c r="AQ66" s="122"/>
      <c r="AR66" s="122"/>
      <c r="AS66" s="173"/>
      <c r="AT66" s="173"/>
      <c r="AU66" s="173"/>
      <c r="AV66" s="173"/>
      <c r="AW66" s="173"/>
      <c r="AX66" s="173"/>
      <c r="AY66" s="173"/>
      <c r="AZ66" s="173"/>
      <c r="BA66" s="173"/>
      <c r="BB66" s="123"/>
      <c r="BC66" s="123"/>
      <c r="BD66" s="123"/>
    </row>
    <row r="67" spans="2:56" x14ac:dyDescent="0.25">
      <c r="B67" s="120"/>
      <c r="C67" s="4"/>
      <c r="D67" s="14"/>
      <c r="E67" s="121"/>
      <c r="F67" s="13"/>
      <c r="G67" s="122"/>
      <c r="H67" s="123"/>
      <c r="I67" s="123"/>
      <c r="J67" s="124"/>
      <c r="K67" s="122"/>
      <c r="L67" s="122"/>
      <c r="M67" s="125"/>
      <c r="N67" s="126"/>
      <c r="O67" s="123"/>
      <c r="P67" s="123"/>
      <c r="Q67" s="122"/>
      <c r="R67" s="123"/>
      <c r="S67" s="123"/>
      <c r="T67" s="123"/>
      <c r="U67" s="123"/>
      <c r="V67" s="123"/>
      <c r="W67" s="122"/>
      <c r="X67" s="123"/>
      <c r="Y67" s="123"/>
      <c r="Z67" s="123"/>
      <c r="AA67" s="123"/>
      <c r="AB67" s="123"/>
      <c r="AC67" s="122"/>
      <c r="AD67" s="123"/>
      <c r="AE67" s="123"/>
      <c r="AF67" s="123"/>
      <c r="AG67" s="123"/>
      <c r="AH67" s="122"/>
      <c r="AI67" s="122"/>
      <c r="AJ67" s="122"/>
      <c r="AK67" s="122"/>
      <c r="AL67" s="123"/>
      <c r="AM67" s="122"/>
      <c r="AN67" s="122"/>
      <c r="AO67" s="122"/>
      <c r="AP67" s="122"/>
      <c r="AQ67" s="122"/>
      <c r="AR67" s="122"/>
      <c r="AS67" s="173"/>
      <c r="AT67" s="173"/>
      <c r="AU67" s="173"/>
      <c r="AV67" s="173"/>
      <c r="AW67" s="173"/>
      <c r="AX67" s="173"/>
      <c r="AY67" s="173"/>
      <c r="AZ67" s="173"/>
      <c r="BA67" s="173"/>
      <c r="BB67" s="123"/>
      <c r="BC67" s="123"/>
      <c r="BD67" s="123"/>
    </row>
    <row r="68" spans="2:56" x14ac:dyDescent="0.25">
      <c r="B68" s="120"/>
      <c r="C68" s="4"/>
      <c r="D68" s="14"/>
      <c r="E68" s="121"/>
      <c r="F68" s="13"/>
      <c r="G68" s="122"/>
      <c r="H68" s="123"/>
      <c r="I68" s="123"/>
      <c r="J68" s="124"/>
      <c r="K68" s="122"/>
      <c r="L68" s="122"/>
      <c r="M68" s="125"/>
      <c r="N68" s="126"/>
      <c r="O68" s="123"/>
      <c r="P68" s="123"/>
      <c r="Q68" s="122"/>
      <c r="R68" s="123"/>
      <c r="S68" s="123"/>
      <c r="T68" s="123"/>
      <c r="U68" s="123"/>
      <c r="V68" s="123"/>
      <c r="W68" s="122"/>
      <c r="X68" s="123"/>
      <c r="Y68" s="123"/>
      <c r="Z68" s="123"/>
      <c r="AA68" s="123"/>
      <c r="AB68" s="123"/>
      <c r="AC68" s="122"/>
      <c r="AD68" s="123"/>
      <c r="AE68" s="123"/>
      <c r="AF68" s="123"/>
      <c r="AG68" s="123"/>
      <c r="AH68" s="122"/>
      <c r="AI68" s="122"/>
      <c r="AJ68" s="122"/>
      <c r="AK68" s="122"/>
      <c r="AL68" s="123"/>
      <c r="AM68" s="122"/>
      <c r="AN68" s="122"/>
      <c r="AO68" s="122"/>
      <c r="AP68" s="122"/>
      <c r="AQ68" s="122"/>
      <c r="AR68" s="122"/>
      <c r="AS68" s="173"/>
      <c r="AT68" s="173"/>
      <c r="AU68" s="173"/>
      <c r="AV68" s="173"/>
      <c r="AW68" s="173"/>
      <c r="AX68" s="173"/>
      <c r="AY68" s="173"/>
      <c r="AZ68" s="173"/>
      <c r="BA68" s="173"/>
      <c r="BB68" s="123"/>
      <c r="BC68" s="123"/>
      <c r="BD68" s="123"/>
    </row>
    <row r="69" spans="2:56" x14ac:dyDescent="0.25">
      <c r="B69" s="120"/>
      <c r="C69" s="4"/>
      <c r="D69" s="14"/>
      <c r="E69" s="121"/>
      <c r="F69" s="13"/>
      <c r="G69" s="122"/>
      <c r="H69" s="123"/>
      <c r="I69" s="123"/>
      <c r="J69" s="124"/>
      <c r="K69" s="122"/>
      <c r="L69" s="122"/>
      <c r="M69" s="125"/>
      <c r="N69" s="126"/>
      <c r="O69" s="123"/>
      <c r="P69" s="123"/>
      <c r="Q69" s="122"/>
      <c r="R69" s="123"/>
      <c r="S69" s="123"/>
      <c r="T69" s="123"/>
      <c r="U69" s="123"/>
      <c r="V69" s="123"/>
      <c r="W69" s="122"/>
      <c r="X69" s="123"/>
      <c r="Y69" s="123"/>
      <c r="Z69" s="123"/>
      <c r="AA69" s="123"/>
      <c r="AB69" s="123"/>
      <c r="AC69" s="122"/>
      <c r="AD69" s="123"/>
      <c r="AE69" s="123"/>
      <c r="AF69" s="123"/>
      <c r="AG69" s="123"/>
      <c r="AH69" s="122"/>
      <c r="AI69" s="122"/>
      <c r="AJ69" s="122"/>
      <c r="AK69" s="122"/>
      <c r="AL69" s="123"/>
      <c r="AM69" s="122"/>
      <c r="AN69" s="122"/>
      <c r="AO69" s="122"/>
      <c r="AP69" s="122"/>
      <c r="AQ69" s="122"/>
      <c r="AR69" s="122"/>
      <c r="AS69" s="173"/>
      <c r="AT69" s="173"/>
      <c r="AU69" s="173"/>
      <c r="AV69" s="173"/>
      <c r="AW69" s="173"/>
      <c r="AX69" s="173"/>
      <c r="AY69" s="173"/>
      <c r="AZ69" s="173"/>
      <c r="BA69" s="173"/>
      <c r="BB69" s="123"/>
      <c r="BC69" s="123"/>
      <c r="BD69" s="123"/>
    </row>
    <row r="70" spans="2:56" x14ac:dyDescent="0.25">
      <c r="B70" s="120"/>
      <c r="C70" s="4"/>
      <c r="D70" s="14"/>
      <c r="E70" s="121"/>
      <c r="F70" s="13"/>
      <c r="G70" s="122"/>
      <c r="H70" s="123"/>
      <c r="I70" s="123"/>
      <c r="J70" s="124"/>
      <c r="K70" s="122"/>
      <c r="L70" s="122"/>
      <c r="M70" s="125"/>
      <c r="N70" s="126"/>
      <c r="O70" s="123"/>
      <c r="P70" s="123"/>
      <c r="Q70" s="122"/>
      <c r="R70" s="123"/>
      <c r="S70" s="123"/>
      <c r="T70" s="123"/>
      <c r="U70" s="123"/>
      <c r="V70" s="123"/>
      <c r="W70" s="122"/>
      <c r="X70" s="123"/>
      <c r="Y70" s="123"/>
      <c r="Z70" s="123"/>
      <c r="AA70" s="123"/>
      <c r="AB70" s="123"/>
      <c r="AC70" s="122"/>
      <c r="AD70" s="123"/>
      <c r="AE70" s="123"/>
      <c r="AF70" s="123"/>
      <c r="AG70" s="123"/>
      <c r="AH70" s="122"/>
      <c r="AI70" s="122"/>
      <c r="AJ70" s="122"/>
      <c r="AK70" s="122"/>
      <c r="AL70" s="123"/>
      <c r="AM70" s="122"/>
      <c r="AN70" s="122"/>
      <c r="AO70" s="122"/>
      <c r="AP70" s="122"/>
      <c r="AQ70" s="122"/>
      <c r="AR70" s="122"/>
      <c r="AS70" s="173"/>
      <c r="AT70" s="173"/>
      <c r="AU70" s="173"/>
      <c r="AV70" s="173"/>
      <c r="AW70" s="173"/>
      <c r="AX70" s="173"/>
      <c r="AY70" s="173"/>
      <c r="AZ70" s="173"/>
      <c r="BA70" s="173"/>
      <c r="BB70" s="123"/>
      <c r="BC70" s="123"/>
      <c r="BD70" s="123"/>
    </row>
    <row r="71" spans="2:56" x14ac:dyDescent="0.25">
      <c r="B71" s="120"/>
      <c r="C71" s="4"/>
      <c r="D71" s="14"/>
      <c r="E71" s="121"/>
      <c r="F71" s="13"/>
      <c r="G71" s="122"/>
      <c r="H71" s="123"/>
      <c r="I71" s="123"/>
      <c r="J71" s="124"/>
      <c r="K71" s="122"/>
      <c r="L71" s="122"/>
      <c r="M71" s="125"/>
      <c r="N71" s="126"/>
      <c r="O71" s="123"/>
      <c r="P71" s="123"/>
      <c r="Q71" s="122"/>
      <c r="R71" s="123"/>
      <c r="S71" s="123"/>
      <c r="T71" s="123"/>
      <c r="U71" s="123"/>
      <c r="V71" s="123"/>
      <c r="W71" s="122"/>
      <c r="X71" s="123"/>
      <c r="Y71" s="123"/>
      <c r="Z71" s="123"/>
      <c r="AA71" s="123"/>
      <c r="AB71" s="123"/>
      <c r="AC71" s="122"/>
      <c r="AD71" s="123"/>
      <c r="AE71" s="123"/>
      <c r="AF71" s="123"/>
      <c r="AG71" s="123"/>
      <c r="AH71" s="122"/>
      <c r="AI71" s="122"/>
      <c r="AJ71" s="122"/>
      <c r="AK71" s="122"/>
      <c r="AL71" s="123"/>
      <c r="AM71" s="122"/>
      <c r="AN71" s="122"/>
      <c r="AO71" s="122"/>
      <c r="AP71" s="122"/>
      <c r="AQ71" s="122"/>
      <c r="AR71" s="122"/>
      <c r="AS71" s="173"/>
      <c r="AT71" s="173"/>
      <c r="AU71" s="173"/>
      <c r="AV71" s="173"/>
      <c r="AW71" s="173"/>
      <c r="AX71" s="173"/>
      <c r="AY71" s="173"/>
      <c r="AZ71" s="173"/>
      <c r="BA71" s="173"/>
      <c r="BB71" s="123"/>
      <c r="BC71" s="123"/>
      <c r="BD71" s="123"/>
    </row>
    <row r="72" spans="2:56" x14ac:dyDescent="0.25">
      <c r="B72" s="120"/>
      <c r="C72" s="4"/>
      <c r="D72" s="14"/>
      <c r="E72" s="121"/>
      <c r="F72" s="13"/>
      <c r="G72" s="122"/>
      <c r="H72" s="123"/>
      <c r="I72" s="123"/>
      <c r="J72" s="124"/>
      <c r="K72" s="122"/>
      <c r="L72" s="122"/>
      <c r="M72" s="125"/>
      <c r="N72" s="126"/>
      <c r="O72" s="123"/>
      <c r="P72" s="123"/>
      <c r="Q72" s="122"/>
      <c r="R72" s="123"/>
      <c r="S72" s="123"/>
      <c r="T72" s="123"/>
      <c r="U72" s="123"/>
      <c r="V72" s="123"/>
      <c r="W72" s="122"/>
      <c r="X72" s="123"/>
      <c r="Y72" s="123"/>
      <c r="Z72" s="123"/>
      <c r="AA72" s="123"/>
      <c r="AB72" s="123"/>
      <c r="AC72" s="122"/>
      <c r="AD72" s="123"/>
      <c r="AE72" s="123"/>
      <c r="AF72" s="123"/>
      <c r="AG72" s="123"/>
      <c r="AH72" s="122"/>
      <c r="AI72" s="122"/>
      <c r="AJ72" s="122"/>
      <c r="AK72" s="122"/>
      <c r="AL72" s="123"/>
      <c r="AM72" s="122"/>
      <c r="AN72" s="122"/>
      <c r="AO72" s="122"/>
      <c r="AP72" s="122"/>
      <c r="AQ72" s="122"/>
      <c r="AR72" s="122"/>
      <c r="AS72" s="173"/>
      <c r="AT72" s="173"/>
      <c r="AU72" s="173"/>
      <c r="AV72" s="173"/>
      <c r="AW72" s="173"/>
      <c r="AX72" s="173"/>
      <c r="AY72" s="173"/>
      <c r="AZ72" s="173"/>
      <c r="BA72" s="173"/>
      <c r="BB72" s="123"/>
      <c r="BC72" s="123"/>
      <c r="BD72" s="123"/>
    </row>
    <row r="73" spans="2:56" x14ac:dyDescent="0.25">
      <c r="B73" s="120"/>
      <c r="C73" s="4"/>
      <c r="D73" s="14"/>
      <c r="E73" s="121"/>
      <c r="F73" s="13"/>
      <c r="G73" s="122"/>
      <c r="H73" s="123"/>
      <c r="I73" s="123"/>
      <c r="J73" s="124"/>
      <c r="K73" s="122"/>
      <c r="L73" s="122"/>
      <c r="M73" s="125"/>
      <c r="N73" s="126"/>
      <c r="O73" s="123"/>
      <c r="P73" s="123"/>
      <c r="Q73" s="122"/>
      <c r="R73" s="123"/>
      <c r="S73" s="123"/>
      <c r="T73" s="123"/>
      <c r="U73" s="123"/>
      <c r="V73" s="123"/>
      <c r="W73" s="122"/>
      <c r="X73" s="123"/>
      <c r="Y73" s="123"/>
      <c r="Z73" s="123"/>
      <c r="AA73" s="123"/>
      <c r="AB73" s="123"/>
      <c r="AC73" s="122"/>
      <c r="AD73" s="123"/>
      <c r="AE73" s="123"/>
      <c r="AF73" s="123"/>
      <c r="AG73" s="123"/>
      <c r="AH73" s="122"/>
      <c r="AI73" s="122"/>
      <c r="AJ73" s="122"/>
      <c r="AK73" s="122"/>
      <c r="AL73" s="123"/>
      <c r="AM73" s="122"/>
      <c r="AN73" s="122"/>
      <c r="AO73" s="122"/>
      <c r="AP73" s="122"/>
      <c r="AQ73" s="122"/>
      <c r="AR73" s="122"/>
      <c r="AS73" s="173"/>
      <c r="AT73" s="173"/>
      <c r="AU73" s="173"/>
      <c r="AV73" s="173"/>
      <c r="AW73" s="173"/>
      <c r="AX73" s="173"/>
      <c r="AY73" s="173"/>
      <c r="AZ73" s="173"/>
      <c r="BA73" s="173"/>
      <c r="BB73" s="123"/>
      <c r="BC73" s="123"/>
      <c r="BD73" s="123"/>
    </row>
    <row r="74" spans="2:56" x14ac:dyDescent="0.25">
      <c r="B74" s="120"/>
      <c r="C74" s="4"/>
      <c r="D74" s="14"/>
      <c r="E74" s="121"/>
      <c r="F74" s="13"/>
      <c r="G74" s="122"/>
      <c r="H74" s="123"/>
      <c r="I74" s="123"/>
      <c r="J74" s="124"/>
      <c r="K74" s="122"/>
      <c r="L74" s="122"/>
      <c r="M74" s="125"/>
      <c r="N74" s="126"/>
      <c r="O74" s="123"/>
      <c r="P74" s="123"/>
      <c r="Q74" s="122"/>
      <c r="R74" s="123"/>
      <c r="S74" s="123"/>
      <c r="T74" s="123"/>
      <c r="U74" s="123"/>
      <c r="V74" s="123"/>
      <c r="W74" s="122"/>
      <c r="X74" s="123"/>
      <c r="Y74" s="123"/>
      <c r="Z74" s="123"/>
      <c r="AA74" s="123"/>
      <c r="AB74" s="123"/>
      <c r="AC74" s="122"/>
      <c r="AD74" s="123"/>
      <c r="AE74" s="123"/>
      <c r="AF74" s="123"/>
      <c r="AG74" s="123"/>
      <c r="AH74" s="122"/>
      <c r="AI74" s="122"/>
      <c r="AJ74" s="122"/>
      <c r="AK74" s="122"/>
      <c r="AL74" s="123"/>
      <c r="AM74" s="122"/>
      <c r="AN74" s="122"/>
      <c r="AO74" s="122"/>
      <c r="AP74" s="122"/>
      <c r="AQ74" s="122"/>
      <c r="AR74" s="122"/>
      <c r="AS74" s="173"/>
      <c r="AT74" s="173"/>
      <c r="AU74" s="173"/>
      <c r="AV74" s="173"/>
      <c r="AW74" s="173"/>
      <c r="AX74" s="173"/>
      <c r="AY74" s="173"/>
      <c r="AZ74" s="173"/>
      <c r="BA74" s="173"/>
      <c r="BB74" s="123"/>
      <c r="BC74" s="123"/>
      <c r="BD74" s="123"/>
    </row>
    <row r="75" spans="2:56" x14ac:dyDescent="0.25">
      <c r="B75" s="120"/>
      <c r="C75" s="4"/>
      <c r="D75" s="14"/>
      <c r="E75" s="121"/>
      <c r="F75" s="13"/>
      <c r="G75" s="122"/>
      <c r="H75" s="123"/>
      <c r="I75" s="123"/>
      <c r="J75" s="124"/>
      <c r="K75" s="122"/>
      <c r="L75" s="122"/>
      <c r="M75" s="125"/>
      <c r="N75" s="126"/>
      <c r="O75" s="123"/>
      <c r="P75" s="123"/>
      <c r="Q75" s="122"/>
      <c r="R75" s="123"/>
      <c r="S75" s="123"/>
      <c r="T75" s="123"/>
      <c r="U75" s="123"/>
      <c r="V75" s="123"/>
      <c r="W75" s="122"/>
      <c r="X75" s="123"/>
      <c r="Y75" s="123"/>
      <c r="Z75" s="123"/>
      <c r="AA75" s="123"/>
      <c r="AB75" s="123"/>
      <c r="AC75" s="122"/>
      <c r="AD75" s="123"/>
      <c r="AE75" s="123"/>
      <c r="AF75" s="123"/>
      <c r="AG75" s="123"/>
      <c r="AH75" s="122"/>
      <c r="AI75" s="122"/>
      <c r="AJ75" s="122"/>
      <c r="AK75" s="122"/>
      <c r="AL75" s="123"/>
      <c r="AM75" s="122"/>
      <c r="AN75" s="122"/>
      <c r="AO75" s="122"/>
      <c r="AP75" s="122"/>
      <c r="AQ75" s="122"/>
      <c r="AR75" s="122"/>
      <c r="AS75" s="173"/>
      <c r="AT75" s="173"/>
      <c r="AU75" s="173"/>
      <c r="AV75" s="173"/>
      <c r="AW75" s="173"/>
      <c r="AX75" s="173"/>
      <c r="AY75" s="173"/>
      <c r="AZ75" s="173"/>
      <c r="BA75" s="173"/>
      <c r="BB75" s="123"/>
      <c r="BC75" s="123"/>
      <c r="BD75" s="123"/>
    </row>
    <row r="76" spans="2:56" x14ac:dyDescent="0.25">
      <c r="B76" s="120"/>
      <c r="C76" s="4"/>
      <c r="D76" s="14"/>
      <c r="E76" s="121"/>
      <c r="F76" s="13"/>
      <c r="G76" s="122"/>
      <c r="H76" s="123"/>
      <c r="I76" s="123"/>
      <c r="J76" s="124"/>
      <c r="K76" s="122"/>
      <c r="L76" s="122"/>
      <c r="M76" s="125"/>
      <c r="N76" s="126"/>
      <c r="O76" s="123"/>
      <c r="P76" s="123"/>
      <c r="Q76" s="122"/>
      <c r="R76" s="123"/>
      <c r="S76" s="123"/>
      <c r="T76" s="123"/>
      <c r="U76" s="123"/>
      <c r="V76" s="123"/>
      <c r="W76" s="122"/>
      <c r="X76" s="123"/>
      <c r="Y76" s="123"/>
      <c r="Z76" s="123"/>
      <c r="AA76" s="123"/>
      <c r="AB76" s="123"/>
      <c r="AC76" s="122"/>
      <c r="AD76" s="123"/>
      <c r="AE76" s="123"/>
      <c r="AF76" s="123"/>
      <c r="AG76" s="123"/>
      <c r="AH76" s="122"/>
      <c r="AI76" s="122"/>
      <c r="AJ76" s="122"/>
      <c r="AK76" s="122"/>
      <c r="AL76" s="123"/>
      <c r="AM76" s="122"/>
      <c r="AN76" s="122"/>
      <c r="AO76" s="122"/>
      <c r="AP76" s="122"/>
      <c r="AQ76" s="122"/>
      <c r="AR76" s="122"/>
      <c r="AS76" s="173"/>
      <c r="AT76" s="173"/>
      <c r="AU76" s="173"/>
      <c r="AV76" s="173"/>
      <c r="AW76" s="173"/>
      <c r="AX76" s="173"/>
      <c r="AY76" s="173"/>
      <c r="AZ76" s="173"/>
      <c r="BA76" s="173"/>
      <c r="BB76" s="123"/>
      <c r="BC76" s="123"/>
      <c r="BD76" s="123"/>
    </row>
    <row r="77" spans="2:56" x14ac:dyDescent="0.25">
      <c r="B77" s="120"/>
      <c r="C77" s="4"/>
      <c r="D77" s="14"/>
      <c r="E77" s="121"/>
      <c r="F77" s="13"/>
      <c r="G77" s="122"/>
      <c r="H77" s="123"/>
      <c r="I77" s="123"/>
      <c r="J77" s="124"/>
      <c r="K77" s="122"/>
      <c r="L77" s="122"/>
      <c r="M77" s="125"/>
      <c r="N77" s="126"/>
      <c r="O77" s="123"/>
      <c r="P77" s="123"/>
      <c r="Q77" s="122"/>
      <c r="R77" s="123"/>
      <c r="S77" s="123"/>
      <c r="T77" s="123"/>
      <c r="U77" s="123"/>
      <c r="V77" s="123"/>
      <c r="W77" s="122"/>
      <c r="X77" s="123"/>
      <c r="Y77" s="123"/>
      <c r="Z77" s="123"/>
      <c r="AA77" s="123"/>
      <c r="AB77" s="123"/>
      <c r="AC77" s="122"/>
      <c r="AD77" s="123"/>
      <c r="AE77" s="123"/>
      <c r="AF77" s="123"/>
      <c r="AG77" s="123"/>
      <c r="AH77" s="122"/>
      <c r="AI77" s="122"/>
      <c r="AJ77" s="122"/>
      <c r="AK77" s="122"/>
      <c r="AL77" s="123"/>
      <c r="AM77" s="122"/>
      <c r="AN77" s="122"/>
      <c r="AO77" s="122"/>
      <c r="AP77" s="122"/>
      <c r="AQ77" s="122"/>
      <c r="AR77" s="122"/>
      <c r="AS77" s="173"/>
      <c r="AT77" s="173"/>
      <c r="AU77" s="173"/>
      <c r="AV77" s="173"/>
      <c r="AW77" s="173"/>
      <c r="AX77" s="173"/>
      <c r="AY77" s="173"/>
      <c r="AZ77" s="173"/>
      <c r="BA77" s="173"/>
      <c r="BB77" s="123"/>
      <c r="BC77" s="123"/>
      <c r="BD77" s="123"/>
    </row>
    <row r="78" spans="2:56" x14ac:dyDescent="0.25">
      <c r="B78" s="120"/>
      <c r="C78" s="4"/>
      <c r="D78" s="14"/>
      <c r="E78" s="121"/>
      <c r="F78" s="13"/>
      <c r="G78" s="122"/>
      <c r="H78" s="123"/>
      <c r="I78" s="123"/>
      <c r="J78" s="124"/>
      <c r="K78" s="122"/>
      <c r="L78" s="122"/>
      <c r="M78" s="125"/>
      <c r="N78" s="126"/>
      <c r="O78" s="123"/>
      <c r="P78" s="123"/>
      <c r="Q78" s="122"/>
      <c r="R78" s="123"/>
      <c r="S78" s="123"/>
      <c r="T78" s="123"/>
      <c r="U78" s="123"/>
      <c r="V78" s="123"/>
      <c r="W78" s="122"/>
      <c r="X78" s="123"/>
      <c r="Y78" s="123"/>
      <c r="Z78" s="123"/>
      <c r="AA78" s="123"/>
      <c r="AB78" s="123"/>
      <c r="AC78" s="122"/>
      <c r="AD78" s="123"/>
      <c r="AE78" s="123"/>
      <c r="AF78" s="123"/>
      <c r="AG78" s="123"/>
      <c r="AH78" s="122"/>
      <c r="AI78" s="122"/>
      <c r="AJ78" s="122"/>
      <c r="AK78" s="122"/>
      <c r="AL78" s="123"/>
      <c r="AM78" s="122"/>
      <c r="AN78" s="122"/>
      <c r="AO78" s="122"/>
      <c r="AP78" s="122"/>
      <c r="AQ78" s="122"/>
      <c r="AR78" s="122"/>
      <c r="AS78" s="173"/>
      <c r="AT78" s="173"/>
      <c r="AU78" s="173"/>
      <c r="AV78" s="173"/>
      <c r="AW78" s="173"/>
      <c r="AX78" s="173"/>
      <c r="AY78" s="173"/>
      <c r="AZ78" s="173"/>
      <c r="BA78" s="173"/>
      <c r="BB78" s="123"/>
      <c r="BC78" s="123"/>
      <c r="BD78" s="123"/>
    </row>
    <row r="79" spans="2:56" x14ac:dyDescent="0.25">
      <c r="B79" s="120"/>
      <c r="C79" s="4"/>
      <c r="D79" s="14"/>
      <c r="E79" s="121"/>
      <c r="F79" s="13"/>
      <c r="G79" s="122"/>
      <c r="H79" s="123"/>
      <c r="I79" s="123"/>
      <c r="J79" s="124"/>
      <c r="K79" s="122"/>
      <c r="L79" s="122"/>
      <c r="M79" s="125"/>
      <c r="N79" s="126"/>
      <c r="O79" s="123"/>
      <c r="P79" s="123"/>
      <c r="Q79" s="122"/>
      <c r="R79" s="123"/>
      <c r="S79" s="123"/>
      <c r="T79" s="123"/>
      <c r="U79" s="123"/>
      <c r="V79" s="123"/>
      <c r="W79" s="122"/>
      <c r="X79" s="123"/>
      <c r="Y79" s="123"/>
      <c r="Z79" s="123"/>
      <c r="AA79" s="123"/>
      <c r="AB79" s="123"/>
      <c r="AC79" s="122"/>
      <c r="AD79" s="123"/>
      <c r="AE79" s="123"/>
      <c r="AF79" s="123"/>
      <c r="AG79" s="123"/>
      <c r="AH79" s="122"/>
      <c r="AI79" s="122"/>
      <c r="AJ79" s="122"/>
      <c r="AK79" s="122"/>
      <c r="AL79" s="123"/>
      <c r="AM79" s="122"/>
      <c r="AN79" s="122"/>
      <c r="AO79" s="122"/>
      <c r="AP79" s="122"/>
      <c r="AQ79" s="122"/>
      <c r="AR79" s="122"/>
      <c r="AS79" s="173"/>
      <c r="AT79" s="173"/>
      <c r="AU79" s="173"/>
      <c r="AV79" s="173"/>
      <c r="AW79" s="173"/>
      <c r="AX79" s="173"/>
      <c r="AY79" s="173"/>
      <c r="AZ79" s="173"/>
      <c r="BA79" s="173"/>
      <c r="BB79" s="123"/>
      <c r="BC79" s="123"/>
      <c r="BD79" s="123"/>
    </row>
    <row r="80" spans="2:56" x14ac:dyDescent="0.25">
      <c r="B80" s="120"/>
      <c r="C80" s="4"/>
      <c r="D80" s="14"/>
      <c r="E80" s="121"/>
      <c r="F80" s="13"/>
      <c r="G80" s="122"/>
      <c r="H80" s="123"/>
      <c r="I80" s="123"/>
      <c r="J80" s="124"/>
      <c r="K80" s="122"/>
      <c r="L80" s="122"/>
      <c r="M80" s="125"/>
      <c r="N80" s="126"/>
      <c r="O80" s="123"/>
      <c r="P80" s="123"/>
      <c r="Q80" s="122"/>
      <c r="R80" s="123"/>
      <c r="S80" s="123"/>
      <c r="T80" s="123"/>
      <c r="U80" s="123"/>
      <c r="V80" s="123"/>
      <c r="W80" s="122"/>
      <c r="X80" s="123"/>
      <c r="Y80" s="123"/>
      <c r="Z80" s="123"/>
      <c r="AA80" s="123"/>
      <c r="AB80" s="123"/>
      <c r="AC80" s="122"/>
      <c r="AD80" s="123"/>
      <c r="AE80" s="123"/>
      <c r="AF80" s="123"/>
      <c r="AG80" s="123"/>
      <c r="AH80" s="122"/>
      <c r="AI80" s="122"/>
      <c r="AJ80" s="122"/>
      <c r="AK80" s="122"/>
      <c r="AL80" s="123"/>
      <c r="AM80" s="122"/>
      <c r="AN80" s="122"/>
      <c r="AO80" s="122"/>
      <c r="AP80" s="122"/>
      <c r="AQ80" s="122"/>
      <c r="AR80" s="122"/>
      <c r="AS80" s="173"/>
      <c r="AT80" s="173"/>
      <c r="AU80" s="173"/>
      <c r="AV80" s="173"/>
      <c r="AW80" s="173"/>
      <c r="AX80" s="173"/>
      <c r="AY80" s="173"/>
      <c r="AZ80" s="173"/>
      <c r="BA80" s="173"/>
      <c r="BB80" s="123"/>
      <c r="BC80" s="123"/>
      <c r="BD80" s="123"/>
    </row>
    <row r="81" spans="2:56" x14ac:dyDescent="0.25">
      <c r="B81" s="120"/>
      <c r="C81" s="4"/>
      <c r="D81" s="14"/>
      <c r="E81" s="121"/>
      <c r="F81" s="13"/>
      <c r="G81" s="122"/>
      <c r="H81" s="123"/>
      <c r="I81" s="123"/>
      <c r="J81" s="124"/>
      <c r="K81" s="122"/>
      <c r="L81" s="122"/>
      <c r="M81" s="125"/>
      <c r="N81" s="126"/>
      <c r="O81" s="123"/>
      <c r="P81" s="123"/>
      <c r="Q81" s="122"/>
      <c r="R81" s="123"/>
      <c r="S81" s="123"/>
      <c r="T81" s="123"/>
      <c r="U81" s="123"/>
      <c r="V81" s="123"/>
      <c r="W81" s="122"/>
      <c r="X81" s="123"/>
      <c r="Y81" s="123"/>
      <c r="Z81" s="123"/>
      <c r="AA81" s="123"/>
      <c r="AB81" s="123"/>
      <c r="AC81" s="122"/>
      <c r="AD81" s="123"/>
      <c r="AE81" s="123"/>
      <c r="AF81" s="123"/>
      <c r="AG81" s="123"/>
      <c r="AH81" s="122"/>
      <c r="AI81" s="122"/>
      <c r="AJ81" s="122"/>
      <c r="AK81" s="122"/>
      <c r="AL81" s="123"/>
      <c r="AM81" s="122"/>
      <c r="AN81" s="122"/>
      <c r="AO81" s="122"/>
      <c r="AP81" s="122"/>
      <c r="AQ81" s="122"/>
      <c r="AR81" s="122"/>
      <c r="AS81" s="173"/>
      <c r="AT81" s="173"/>
      <c r="AU81" s="173"/>
      <c r="AV81" s="173"/>
      <c r="AW81" s="173"/>
      <c r="AX81" s="173"/>
      <c r="AY81" s="173"/>
      <c r="AZ81" s="173"/>
      <c r="BA81" s="173"/>
      <c r="BB81" s="123"/>
      <c r="BC81" s="123"/>
      <c r="BD81" s="123"/>
    </row>
    <row r="82" spans="2:56" x14ac:dyDescent="0.25">
      <c r="B82" s="120"/>
      <c r="C82" s="4"/>
      <c r="D82" s="14"/>
      <c r="E82" s="121"/>
      <c r="F82" s="13"/>
      <c r="G82" s="122"/>
      <c r="H82" s="123"/>
      <c r="I82" s="123"/>
      <c r="J82" s="124"/>
      <c r="K82" s="122"/>
      <c r="L82" s="122"/>
      <c r="M82" s="125"/>
      <c r="N82" s="126"/>
      <c r="O82" s="123"/>
      <c r="P82" s="123"/>
      <c r="Q82" s="122"/>
      <c r="R82" s="123"/>
      <c r="S82" s="123"/>
      <c r="T82" s="123"/>
      <c r="U82" s="123"/>
      <c r="V82" s="123"/>
      <c r="W82" s="122"/>
      <c r="X82" s="123"/>
      <c r="Y82" s="123"/>
      <c r="Z82" s="123"/>
      <c r="AA82" s="123"/>
      <c r="AB82" s="123"/>
      <c r="AC82" s="122"/>
      <c r="AD82" s="123"/>
      <c r="AE82" s="123"/>
      <c r="AF82" s="123"/>
      <c r="AG82" s="123"/>
      <c r="AH82" s="122"/>
      <c r="AI82" s="122"/>
      <c r="AJ82" s="122"/>
      <c r="AK82" s="122"/>
      <c r="AL82" s="123"/>
      <c r="AM82" s="122"/>
      <c r="AN82" s="122"/>
      <c r="AO82" s="122"/>
      <c r="AP82" s="122"/>
      <c r="AQ82" s="122"/>
      <c r="AR82" s="122"/>
      <c r="AS82" s="173"/>
      <c r="AT82" s="173"/>
      <c r="AU82" s="173"/>
      <c r="AV82" s="173"/>
      <c r="AW82" s="173"/>
      <c r="AX82" s="173"/>
      <c r="AY82" s="173"/>
      <c r="AZ82" s="173"/>
      <c r="BA82" s="173"/>
      <c r="BB82" s="123"/>
      <c r="BC82" s="123"/>
      <c r="BD82" s="123"/>
    </row>
    <row r="83" spans="2:56" x14ac:dyDescent="0.25">
      <c r="B83" s="120"/>
      <c r="C83" s="4"/>
      <c r="D83" s="14"/>
      <c r="E83" s="121"/>
      <c r="F83" s="13"/>
      <c r="G83" s="122"/>
      <c r="H83" s="123"/>
      <c r="I83" s="123"/>
      <c r="J83" s="124"/>
      <c r="K83" s="122"/>
      <c r="L83" s="122"/>
      <c r="M83" s="125"/>
      <c r="N83" s="126"/>
      <c r="O83" s="123"/>
      <c r="P83" s="123"/>
      <c r="Q83" s="122"/>
      <c r="R83" s="123"/>
      <c r="S83" s="123"/>
      <c r="T83" s="123"/>
      <c r="U83" s="123"/>
      <c r="V83" s="123"/>
      <c r="W83" s="122"/>
      <c r="X83" s="123"/>
      <c r="Y83" s="123"/>
      <c r="Z83" s="123"/>
      <c r="AA83" s="123"/>
      <c r="AB83" s="123"/>
      <c r="AC83" s="122"/>
      <c r="AD83" s="123"/>
      <c r="AE83" s="123"/>
      <c r="AF83" s="123"/>
      <c r="AG83" s="123"/>
      <c r="AH83" s="122"/>
      <c r="AI83" s="122"/>
      <c r="AJ83" s="122"/>
      <c r="AK83" s="122"/>
      <c r="AL83" s="123"/>
      <c r="AM83" s="122"/>
      <c r="AN83" s="122"/>
      <c r="AO83" s="122"/>
      <c r="AP83" s="122"/>
      <c r="AQ83" s="122"/>
      <c r="AR83" s="122"/>
      <c r="AS83" s="173"/>
      <c r="AT83" s="173"/>
      <c r="AU83" s="173"/>
      <c r="AV83" s="173"/>
      <c r="AW83" s="173"/>
      <c r="AX83" s="173"/>
      <c r="AY83" s="173"/>
      <c r="AZ83" s="173"/>
      <c r="BA83" s="173"/>
      <c r="BB83" s="123"/>
      <c r="BC83" s="123"/>
      <c r="BD83" s="123"/>
    </row>
    <row r="84" spans="2:56" x14ac:dyDescent="0.25">
      <c r="B84" s="120"/>
      <c r="C84" s="4"/>
      <c r="D84" s="14"/>
      <c r="E84" s="121"/>
      <c r="F84" s="13"/>
      <c r="G84" s="122"/>
      <c r="H84" s="123"/>
      <c r="I84" s="123"/>
      <c r="J84" s="124"/>
      <c r="K84" s="122"/>
      <c r="L84" s="122"/>
      <c r="M84" s="125"/>
      <c r="N84" s="126"/>
      <c r="O84" s="123"/>
      <c r="P84" s="123"/>
      <c r="Q84" s="122"/>
      <c r="R84" s="123"/>
      <c r="S84" s="123"/>
      <c r="T84" s="123"/>
      <c r="U84" s="123"/>
      <c r="V84" s="123"/>
      <c r="W84" s="122"/>
      <c r="X84" s="123"/>
      <c r="Y84" s="123"/>
      <c r="Z84" s="123"/>
      <c r="AA84" s="123"/>
      <c r="AB84" s="123"/>
      <c r="AC84" s="122"/>
      <c r="AD84" s="123"/>
      <c r="AE84" s="123"/>
      <c r="AF84" s="123"/>
      <c r="AG84" s="123"/>
      <c r="AH84" s="122"/>
      <c r="AI84" s="122"/>
      <c r="AJ84" s="122"/>
      <c r="AK84" s="122"/>
      <c r="AL84" s="123"/>
      <c r="AM84" s="122"/>
      <c r="AN84" s="122"/>
      <c r="AO84" s="122"/>
      <c r="AP84" s="122"/>
      <c r="AQ84" s="122"/>
      <c r="AR84" s="122"/>
      <c r="AS84" s="173"/>
      <c r="AT84" s="173"/>
      <c r="AU84" s="173"/>
      <c r="AV84" s="173"/>
      <c r="AW84" s="173"/>
      <c r="AX84" s="173"/>
      <c r="AY84" s="173"/>
      <c r="AZ84" s="173"/>
      <c r="BA84" s="173"/>
      <c r="BB84" s="123"/>
      <c r="BC84" s="123"/>
      <c r="BD84" s="123"/>
    </row>
    <row r="85" spans="2:56" x14ac:dyDescent="0.25">
      <c r="B85" s="120"/>
      <c r="C85" s="4"/>
      <c r="D85" s="14"/>
      <c r="E85" s="121"/>
      <c r="F85" s="13"/>
      <c r="G85" s="122"/>
      <c r="H85" s="123"/>
      <c r="I85" s="123"/>
      <c r="J85" s="124"/>
      <c r="K85" s="122"/>
      <c r="L85" s="122"/>
      <c r="M85" s="125"/>
      <c r="N85" s="126"/>
      <c r="O85" s="123"/>
      <c r="P85" s="123"/>
      <c r="Q85" s="122"/>
      <c r="R85" s="123"/>
      <c r="S85" s="123"/>
      <c r="T85" s="123"/>
      <c r="U85" s="123"/>
      <c r="V85" s="123"/>
      <c r="W85" s="122"/>
      <c r="X85" s="123"/>
      <c r="Y85" s="123"/>
      <c r="Z85" s="123"/>
      <c r="AA85" s="123"/>
      <c r="AB85" s="123"/>
      <c r="AC85" s="122"/>
      <c r="AD85" s="123"/>
      <c r="AE85" s="123"/>
      <c r="AF85" s="123"/>
      <c r="AG85" s="123"/>
      <c r="AH85" s="122"/>
      <c r="AI85" s="122"/>
      <c r="AJ85" s="122"/>
      <c r="AK85" s="122"/>
      <c r="AL85" s="123"/>
      <c r="AM85" s="122"/>
      <c r="AN85" s="122"/>
      <c r="AO85" s="122"/>
      <c r="AP85" s="122"/>
      <c r="AQ85" s="122"/>
      <c r="AR85" s="122"/>
      <c r="AS85" s="173"/>
      <c r="AT85" s="173"/>
      <c r="AU85" s="173"/>
      <c r="AV85" s="173"/>
      <c r="AW85" s="173"/>
      <c r="AX85" s="173"/>
      <c r="AY85" s="173"/>
      <c r="AZ85" s="173"/>
      <c r="BA85" s="173"/>
      <c r="BB85" s="123"/>
      <c r="BC85" s="123"/>
      <c r="BD85" s="123"/>
    </row>
    <row r="86" spans="2:56" x14ac:dyDescent="0.25">
      <c r="B86" s="120"/>
      <c r="C86" s="4"/>
      <c r="D86" s="14"/>
      <c r="E86" s="121"/>
      <c r="F86" s="13"/>
      <c r="G86" s="122"/>
      <c r="H86" s="123"/>
      <c r="I86" s="123"/>
      <c r="J86" s="124"/>
      <c r="K86" s="122"/>
      <c r="L86" s="122"/>
      <c r="M86" s="125"/>
      <c r="N86" s="126"/>
      <c r="O86" s="123"/>
      <c r="P86" s="123"/>
      <c r="Q86" s="122"/>
      <c r="R86" s="123"/>
      <c r="S86" s="123"/>
      <c r="T86" s="123"/>
      <c r="U86" s="123"/>
      <c r="V86" s="123"/>
      <c r="W86" s="122"/>
      <c r="X86" s="123"/>
      <c r="Y86" s="123"/>
      <c r="Z86" s="123"/>
      <c r="AA86" s="123"/>
      <c r="AB86" s="123"/>
      <c r="AC86" s="122"/>
      <c r="AD86" s="123"/>
      <c r="AE86" s="123"/>
      <c r="AF86" s="123"/>
      <c r="AG86" s="123"/>
      <c r="AH86" s="122"/>
      <c r="AI86" s="122"/>
      <c r="AJ86" s="122"/>
      <c r="AK86" s="122"/>
      <c r="AL86" s="123"/>
      <c r="AM86" s="122"/>
      <c r="AN86" s="122"/>
      <c r="AO86" s="122"/>
      <c r="AP86" s="122"/>
      <c r="AQ86" s="122"/>
      <c r="AR86" s="122"/>
      <c r="AS86" s="173"/>
      <c r="AT86" s="173"/>
      <c r="AU86" s="173"/>
      <c r="AV86" s="173"/>
      <c r="AW86" s="173"/>
      <c r="AX86" s="173"/>
      <c r="AY86" s="173"/>
      <c r="AZ86" s="173"/>
      <c r="BA86" s="173"/>
      <c r="BB86" s="123"/>
      <c r="BC86" s="123"/>
      <c r="BD86" s="123"/>
    </row>
    <row r="87" spans="2:56" x14ac:dyDescent="0.25">
      <c r="B87" s="120"/>
      <c r="C87" s="4"/>
      <c r="D87" s="14"/>
      <c r="E87" s="121"/>
      <c r="F87" s="13"/>
      <c r="G87" s="122"/>
      <c r="H87" s="123"/>
      <c r="I87" s="123"/>
      <c r="J87" s="124"/>
      <c r="K87" s="122"/>
      <c r="L87" s="122"/>
      <c r="M87" s="125"/>
      <c r="N87" s="126"/>
      <c r="O87" s="123"/>
      <c r="P87" s="123"/>
      <c r="Q87" s="122"/>
      <c r="R87" s="123"/>
      <c r="S87" s="123"/>
      <c r="T87" s="123"/>
      <c r="U87" s="123"/>
      <c r="V87" s="123"/>
      <c r="W87" s="122"/>
      <c r="X87" s="123"/>
      <c r="Y87" s="123"/>
      <c r="Z87" s="123"/>
      <c r="AA87" s="123"/>
      <c r="AB87" s="123"/>
      <c r="AC87" s="122"/>
      <c r="AD87" s="123"/>
      <c r="AE87" s="123"/>
      <c r="AF87" s="123"/>
      <c r="AG87" s="123"/>
      <c r="AH87" s="122"/>
      <c r="AI87" s="122"/>
      <c r="AJ87" s="122"/>
      <c r="AK87" s="122"/>
      <c r="AL87" s="123"/>
      <c r="AM87" s="122"/>
      <c r="AN87" s="122"/>
      <c r="AO87" s="122"/>
      <c r="AP87" s="122"/>
      <c r="AQ87" s="122"/>
      <c r="AR87" s="122"/>
      <c r="AS87" s="173"/>
      <c r="AT87" s="173"/>
      <c r="AU87" s="173"/>
      <c r="AV87" s="173"/>
      <c r="AW87" s="173"/>
      <c r="AX87" s="173"/>
      <c r="AY87" s="173"/>
      <c r="AZ87" s="173"/>
      <c r="BA87" s="173"/>
      <c r="BB87" s="123"/>
      <c r="BC87" s="123"/>
      <c r="BD87" s="123"/>
    </row>
    <row r="88" spans="2:56" x14ac:dyDescent="0.25">
      <c r="B88" s="120"/>
      <c r="C88" s="4"/>
      <c r="D88" s="14"/>
      <c r="E88" s="121"/>
      <c r="F88" s="13"/>
      <c r="G88" s="122"/>
      <c r="H88" s="123"/>
      <c r="I88" s="123"/>
      <c r="J88" s="124"/>
      <c r="K88" s="122"/>
      <c r="L88" s="122"/>
      <c r="M88" s="125"/>
      <c r="N88" s="126"/>
      <c r="O88" s="123"/>
      <c r="P88" s="123"/>
      <c r="Q88" s="122"/>
      <c r="R88" s="123"/>
      <c r="S88" s="123"/>
      <c r="T88" s="123"/>
      <c r="U88" s="123"/>
      <c r="V88" s="123"/>
      <c r="W88" s="122"/>
      <c r="X88" s="123"/>
      <c r="Y88" s="123"/>
      <c r="Z88" s="123"/>
      <c r="AA88" s="123"/>
      <c r="AB88" s="123"/>
      <c r="AC88" s="122"/>
      <c r="AD88" s="123"/>
      <c r="AE88" s="123"/>
      <c r="AF88" s="123"/>
      <c r="AG88" s="123"/>
      <c r="AH88" s="122"/>
      <c r="AI88" s="122"/>
      <c r="AJ88" s="122"/>
      <c r="AK88" s="122"/>
      <c r="AL88" s="123"/>
      <c r="AM88" s="122"/>
      <c r="AN88" s="122"/>
      <c r="AO88" s="122"/>
      <c r="AP88" s="122"/>
      <c r="AQ88" s="122"/>
      <c r="AR88" s="122"/>
      <c r="AS88" s="173"/>
      <c r="AT88" s="173"/>
      <c r="AU88" s="173"/>
      <c r="AV88" s="173"/>
      <c r="AW88" s="173"/>
      <c r="AX88" s="173"/>
      <c r="AY88" s="173"/>
      <c r="AZ88" s="173"/>
      <c r="BA88" s="173"/>
      <c r="BB88" s="123"/>
      <c r="BC88" s="123"/>
      <c r="BD88" s="123"/>
    </row>
    <row r="89" spans="2:56" x14ac:dyDescent="0.25">
      <c r="B89" s="120"/>
      <c r="C89" s="4"/>
      <c r="D89" s="14"/>
      <c r="E89" s="121"/>
      <c r="F89" s="13"/>
      <c r="G89" s="122"/>
      <c r="H89" s="123"/>
      <c r="I89" s="123"/>
      <c r="J89" s="124"/>
      <c r="K89" s="122"/>
      <c r="L89" s="122"/>
      <c r="M89" s="125"/>
      <c r="N89" s="126"/>
      <c r="O89" s="123"/>
      <c r="P89" s="123"/>
      <c r="Q89" s="122"/>
      <c r="R89" s="123"/>
      <c r="S89" s="123"/>
      <c r="T89" s="123"/>
      <c r="U89" s="123"/>
      <c r="V89" s="123"/>
      <c r="W89" s="122"/>
      <c r="X89" s="123"/>
      <c r="Y89" s="123"/>
      <c r="Z89" s="123"/>
      <c r="AA89" s="123"/>
      <c r="AB89" s="123"/>
      <c r="AC89" s="122"/>
      <c r="AD89" s="123"/>
      <c r="AE89" s="123"/>
      <c r="AF89" s="123"/>
      <c r="AG89" s="123"/>
      <c r="AH89" s="122"/>
      <c r="AI89" s="122"/>
      <c r="AJ89" s="122"/>
      <c r="AK89" s="122"/>
      <c r="AL89" s="123"/>
      <c r="AM89" s="122"/>
      <c r="AN89" s="122"/>
      <c r="AO89" s="122"/>
      <c r="AP89" s="122"/>
      <c r="AQ89" s="122"/>
      <c r="AR89" s="122"/>
      <c r="AS89" s="173"/>
      <c r="AT89" s="173"/>
      <c r="AU89" s="173"/>
      <c r="AV89" s="173"/>
      <c r="AW89" s="173"/>
      <c r="AX89" s="173"/>
      <c r="AY89" s="173"/>
      <c r="AZ89" s="173"/>
      <c r="BA89" s="173"/>
      <c r="BB89" s="123"/>
      <c r="BC89" s="123"/>
      <c r="BD89" s="123"/>
    </row>
    <row r="90" spans="2:56" x14ac:dyDescent="0.25">
      <c r="B90" s="120"/>
      <c r="C90" s="4"/>
      <c r="D90" s="14"/>
      <c r="E90" s="121"/>
      <c r="F90" s="13"/>
      <c r="G90" s="122"/>
      <c r="H90" s="123"/>
      <c r="I90" s="123"/>
      <c r="J90" s="124"/>
      <c r="K90" s="122"/>
      <c r="L90" s="122"/>
      <c r="M90" s="125"/>
      <c r="N90" s="126"/>
      <c r="O90" s="123"/>
      <c r="P90" s="123"/>
      <c r="Q90" s="122"/>
      <c r="R90" s="123"/>
      <c r="S90" s="123"/>
      <c r="T90" s="123"/>
      <c r="U90" s="123"/>
      <c r="V90" s="123"/>
      <c r="W90" s="122"/>
      <c r="X90" s="123"/>
      <c r="Y90" s="123"/>
      <c r="Z90" s="123"/>
      <c r="AA90" s="123"/>
      <c r="AB90" s="123"/>
      <c r="AC90" s="122"/>
      <c r="AD90" s="123"/>
      <c r="AE90" s="123"/>
      <c r="AF90" s="123"/>
      <c r="AG90" s="123"/>
      <c r="AH90" s="122"/>
      <c r="AI90" s="122"/>
      <c r="AJ90" s="122"/>
      <c r="AK90" s="122"/>
      <c r="AL90" s="123"/>
      <c r="AM90" s="122"/>
      <c r="AN90" s="122"/>
      <c r="AO90" s="122"/>
      <c r="AP90" s="122"/>
      <c r="AQ90" s="122"/>
      <c r="AR90" s="122"/>
      <c r="AS90" s="173"/>
      <c r="AT90" s="173"/>
      <c r="AU90" s="173"/>
      <c r="AV90" s="173"/>
      <c r="AW90" s="173"/>
      <c r="AX90" s="173"/>
      <c r="AY90" s="173"/>
      <c r="AZ90" s="173"/>
      <c r="BA90" s="173"/>
      <c r="BB90" s="123"/>
      <c r="BC90" s="123"/>
      <c r="BD90" s="123"/>
    </row>
    <row r="91" spans="2:56" x14ac:dyDescent="0.25">
      <c r="B91" s="120"/>
      <c r="C91" s="4"/>
      <c r="D91" s="14"/>
      <c r="E91" s="121"/>
      <c r="F91" s="13"/>
      <c r="G91" s="122"/>
      <c r="H91" s="123"/>
      <c r="I91" s="123"/>
      <c r="J91" s="124"/>
      <c r="K91" s="122"/>
      <c r="L91" s="122"/>
      <c r="M91" s="125"/>
      <c r="N91" s="126"/>
      <c r="O91" s="123"/>
      <c r="P91" s="123"/>
      <c r="Q91" s="122"/>
      <c r="R91" s="123"/>
      <c r="S91" s="123"/>
      <c r="T91" s="123"/>
      <c r="U91" s="123"/>
      <c r="V91" s="123"/>
      <c r="W91" s="122"/>
      <c r="X91" s="123"/>
      <c r="Y91" s="123"/>
      <c r="Z91" s="123"/>
      <c r="AA91" s="123"/>
      <c r="AB91" s="123"/>
      <c r="AC91" s="122"/>
      <c r="AD91" s="123"/>
      <c r="AE91" s="123"/>
      <c r="AF91" s="123"/>
      <c r="AG91" s="123"/>
      <c r="AH91" s="122"/>
      <c r="AI91" s="122"/>
      <c r="AJ91" s="122"/>
      <c r="AK91" s="122"/>
      <c r="AL91" s="123"/>
      <c r="AM91" s="122"/>
      <c r="AN91" s="122"/>
      <c r="AO91" s="122"/>
      <c r="AP91" s="122"/>
      <c r="AQ91" s="122"/>
      <c r="AR91" s="122"/>
      <c r="AS91" s="173"/>
      <c r="AT91" s="173"/>
      <c r="AU91" s="173"/>
      <c r="AV91" s="173"/>
      <c r="AW91" s="173"/>
      <c r="AX91" s="173"/>
      <c r="AY91" s="173"/>
      <c r="AZ91" s="173"/>
      <c r="BA91" s="173"/>
      <c r="BB91" s="123"/>
      <c r="BC91" s="123"/>
      <c r="BD91" s="123"/>
    </row>
    <row r="92" spans="2:56" x14ac:dyDescent="0.25">
      <c r="B92" s="120"/>
      <c r="C92" s="4"/>
      <c r="D92" s="14"/>
      <c r="E92" s="121"/>
      <c r="F92" s="13"/>
      <c r="G92" s="122"/>
      <c r="H92" s="123"/>
      <c r="I92" s="123"/>
      <c r="J92" s="124"/>
      <c r="K92" s="122"/>
      <c r="L92" s="122"/>
      <c r="M92" s="125"/>
      <c r="N92" s="126"/>
      <c r="O92" s="123"/>
      <c r="P92" s="123"/>
      <c r="Q92" s="122"/>
      <c r="R92" s="123"/>
      <c r="S92" s="123"/>
      <c r="T92" s="123"/>
      <c r="U92" s="123"/>
      <c r="V92" s="123"/>
      <c r="W92" s="122"/>
      <c r="X92" s="123"/>
      <c r="Y92" s="123"/>
      <c r="Z92" s="123"/>
      <c r="AA92" s="123"/>
      <c r="AB92" s="123"/>
      <c r="AC92" s="122"/>
      <c r="AD92" s="123"/>
      <c r="AE92" s="123"/>
      <c r="AF92" s="123"/>
      <c r="AG92" s="123"/>
      <c r="AH92" s="122"/>
      <c r="AI92" s="122"/>
      <c r="AJ92" s="122"/>
      <c r="AK92" s="122"/>
      <c r="AL92" s="123"/>
      <c r="AM92" s="122"/>
      <c r="AN92" s="122"/>
      <c r="AO92" s="122"/>
      <c r="AP92" s="122"/>
      <c r="AQ92" s="122"/>
      <c r="AR92" s="122"/>
      <c r="AS92" s="173"/>
      <c r="AT92" s="173"/>
      <c r="AU92" s="173"/>
      <c r="AV92" s="173"/>
      <c r="AW92" s="173"/>
      <c r="AX92" s="173"/>
      <c r="AY92" s="173"/>
      <c r="AZ92" s="173"/>
      <c r="BA92" s="173"/>
      <c r="BB92" s="123"/>
      <c r="BC92" s="123"/>
      <c r="BD92" s="123"/>
    </row>
    <row r="93" spans="2:56" x14ac:dyDescent="0.25">
      <c r="B93" s="120"/>
      <c r="C93" s="4"/>
      <c r="D93" s="14"/>
      <c r="E93" s="121"/>
      <c r="F93" s="13"/>
      <c r="G93" s="122"/>
      <c r="H93" s="123"/>
      <c r="I93" s="123"/>
      <c r="J93" s="124"/>
      <c r="K93" s="122"/>
      <c r="L93" s="122"/>
      <c r="M93" s="125"/>
      <c r="N93" s="126"/>
      <c r="O93" s="123"/>
      <c r="P93" s="123"/>
      <c r="Q93" s="122"/>
      <c r="R93" s="123"/>
      <c r="S93" s="123"/>
      <c r="T93" s="123"/>
      <c r="U93" s="123"/>
      <c r="V93" s="123"/>
      <c r="W93" s="122"/>
      <c r="X93" s="123"/>
      <c r="Y93" s="123"/>
      <c r="Z93" s="123"/>
      <c r="AA93" s="123"/>
      <c r="AB93" s="123"/>
      <c r="AC93" s="122"/>
      <c r="AD93" s="123"/>
      <c r="AE93" s="123"/>
      <c r="AF93" s="123"/>
      <c r="AG93" s="123"/>
      <c r="AH93" s="122"/>
      <c r="AI93" s="122"/>
      <c r="AJ93" s="122"/>
      <c r="AK93" s="122"/>
      <c r="AL93" s="123"/>
      <c r="AM93" s="122"/>
      <c r="AN93" s="122"/>
      <c r="AO93" s="122"/>
      <c r="AP93" s="122"/>
      <c r="AQ93" s="122"/>
      <c r="AR93" s="122"/>
      <c r="AS93" s="173"/>
      <c r="AT93" s="173"/>
      <c r="AU93" s="173"/>
      <c r="AV93" s="173"/>
      <c r="AW93" s="173"/>
      <c r="AX93" s="173"/>
      <c r="AY93" s="173"/>
      <c r="AZ93" s="173"/>
      <c r="BA93" s="173"/>
      <c r="BB93" s="123"/>
      <c r="BC93" s="123"/>
      <c r="BD93" s="123"/>
    </row>
    <row r="94" spans="2:56" x14ac:dyDescent="0.25">
      <c r="B94" s="120"/>
      <c r="C94" s="4"/>
      <c r="D94" s="14"/>
      <c r="E94" s="121"/>
      <c r="F94" s="13"/>
      <c r="G94" s="122"/>
      <c r="H94" s="123"/>
      <c r="I94" s="123"/>
      <c r="J94" s="124"/>
      <c r="K94" s="122"/>
      <c r="L94" s="122"/>
      <c r="M94" s="125"/>
      <c r="N94" s="126"/>
      <c r="O94" s="123"/>
      <c r="P94" s="123"/>
      <c r="Q94" s="122"/>
      <c r="R94" s="123"/>
      <c r="S94" s="123"/>
      <c r="T94" s="123"/>
      <c r="U94" s="123"/>
      <c r="V94" s="123"/>
      <c r="W94" s="122"/>
      <c r="X94" s="123"/>
      <c r="Y94" s="123"/>
      <c r="Z94" s="123"/>
      <c r="AA94" s="123"/>
      <c r="AB94" s="123"/>
      <c r="AC94" s="122"/>
      <c r="AD94" s="123"/>
      <c r="AE94" s="123"/>
      <c r="AF94" s="123"/>
      <c r="AG94" s="123"/>
      <c r="AH94" s="122"/>
      <c r="AI94" s="122"/>
      <c r="AJ94" s="122"/>
      <c r="AK94" s="122"/>
      <c r="AL94" s="123"/>
      <c r="AM94" s="122"/>
      <c r="AN94" s="122"/>
      <c r="AO94" s="122"/>
      <c r="AP94" s="122"/>
      <c r="AQ94" s="122"/>
      <c r="AR94" s="122"/>
      <c r="AS94" s="173"/>
      <c r="AT94" s="173"/>
      <c r="AU94" s="173"/>
      <c r="AV94" s="173"/>
      <c r="AW94" s="173"/>
      <c r="AX94" s="173"/>
      <c r="AY94" s="173"/>
      <c r="AZ94" s="173"/>
      <c r="BA94" s="173"/>
      <c r="BB94" s="123"/>
      <c r="BC94" s="123"/>
      <c r="BD94" s="123"/>
    </row>
    <row r="95" spans="2:56" x14ac:dyDescent="0.25">
      <c r="B95" s="120"/>
      <c r="C95" s="4"/>
      <c r="D95" s="14"/>
      <c r="E95" s="121"/>
      <c r="F95" s="13"/>
      <c r="G95" s="122"/>
      <c r="H95" s="123"/>
      <c r="I95" s="123"/>
      <c r="J95" s="124"/>
      <c r="K95" s="122"/>
      <c r="L95" s="122"/>
      <c r="M95" s="125"/>
      <c r="N95" s="126"/>
      <c r="O95" s="123"/>
      <c r="P95" s="123"/>
      <c r="Q95" s="122"/>
      <c r="R95" s="123"/>
      <c r="S95" s="123"/>
      <c r="T95" s="123"/>
      <c r="U95" s="123"/>
      <c r="V95" s="123"/>
      <c r="W95" s="122"/>
      <c r="X95" s="123"/>
      <c r="Y95" s="123"/>
      <c r="Z95" s="123"/>
      <c r="AA95" s="123"/>
      <c r="AB95" s="123"/>
      <c r="AC95" s="122"/>
      <c r="AD95" s="123"/>
      <c r="AE95" s="123"/>
      <c r="AF95" s="123"/>
      <c r="AG95" s="123"/>
      <c r="AH95" s="122"/>
      <c r="AI95" s="122"/>
      <c r="AJ95" s="122"/>
      <c r="AK95" s="122"/>
      <c r="AL95" s="123"/>
      <c r="AM95" s="122"/>
      <c r="AN95" s="122"/>
      <c r="AO95" s="122"/>
      <c r="AP95" s="122"/>
      <c r="AQ95" s="122"/>
      <c r="AR95" s="122"/>
      <c r="AS95" s="173"/>
      <c r="AT95" s="173"/>
      <c r="AU95" s="173"/>
      <c r="AV95" s="173"/>
      <c r="AW95" s="173"/>
      <c r="AX95" s="173"/>
      <c r="AY95" s="173"/>
      <c r="AZ95" s="173"/>
      <c r="BA95" s="173"/>
      <c r="BB95" s="123"/>
      <c r="BC95" s="123"/>
      <c r="BD95" s="123"/>
    </row>
    <row r="96" spans="2:56" x14ac:dyDescent="0.25">
      <c r="B96" s="120"/>
      <c r="C96" s="4"/>
      <c r="D96" s="14"/>
      <c r="E96" s="121"/>
      <c r="F96" s="13"/>
      <c r="G96" s="122"/>
      <c r="H96" s="123"/>
      <c r="I96" s="123"/>
      <c r="J96" s="124"/>
      <c r="K96" s="122"/>
      <c r="L96" s="122"/>
      <c r="M96" s="125"/>
      <c r="N96" s="126"/>
      <c r="O96" s="123"/>
      <c r="P96" s="123"/>
      <c r="Q96" s="122"/>
      <c r="R96" s="123"/>
      <c r="S96" s="123"/>
      <c r="T96" s="123"/>
      <c r="U96" s="123"/>
      <c r="V96" s="123"/>
      <c r="W96" s="122"/>
      <c r="X96" s="123"/>
      <c r="Y96" s="123"/>
      <c r="Z96" s="123"/>
      <c r="AA96" s="123"/>
      <c r="AB96" s="123"/>
      <c r="AC96" s="122"/>
      <c r="AD96" s="123"/>
      <c r="AE96" s="123"/>
      <c r="AF96" s="123"/>
      <c r="AG96" s="123"/>
      <c r="AH96" s="122"/>
      <c r="AI96" s="122"/>
      <c r="AJ96" s="122"/>
      <c r="AK96" s="122"/>
      <c r="AL96" s="123"/>
      <c r="AM96" s="122"/>
      <c r="AN96" s="122"/>
      <c r="AO96" s="122"/>
      <c r="AP96" s="122"/>
      <c r="AQ96" s="122"/>
      <c r="AR96" s="122"/>
      <c r="AS96" s="173"/>
      <c r="AT96" s="173"/>
      <c r="AU96" s="173"/>
      <c r="AV96" s="173"/>
      <c r="AW96" s="173"/>
      <c r="AX96" s="173"/>
      <c r="AY96" s="173"/>
      <c r="AZ96" s="173"/>
      <c r="BA96" s="173"/>
      <c r="BB96" s="123"/>
      <c r="BC96" s="123"/>
      <c r="BD96" s="123"/>
    </row>
    <row r="97" spans="2:56" x14ac:dyDescent="0.25">
      <c r="B97" s="120"/>
      <c r="C97" s="4"/>
      <c r="D97" s="14"/>
      <c r="E97" s="121"/>
      <c r="F97" s="13"/>
      <c r="G97" s="122"/>
      <c r="H97" s="123"/>
      <c r="I97" s="123"/>
      <c r="J97" s="124"/>
      <c r="K97" s="122"/>
      <c r="L97" s="122"/>
      <c r="M97" s="125"/>
      <c r="N97" s="126"/>
      <c r="O97" s="123"/>
      <c r="P97" s="123"/>
      <c r="Q97" s="122"/>
      <c r="R97" s="123"/>
      <c r="S97" s="123"/>
      <c r="T97" s="123"/>
      <c r="U97" s="123"/>
      <c r="V97" s="123"/>
      <c r="W97" s="122"/>
      <c r="X97" s="123"/>
      <c r="Y97" s="123"/>
      <c r="Z97" s="123"/>
      <c r="AA97" s="123"/>
      <c r="AB97" s="123"/>
      <c r="AC97" s="122"/>
      <c r="AD97" s="123"/>
      <c r="AE97" s="123"/>
      <c r="AF97" s="123"/>
      <c r="AG97" s="123"/>
      <c r="AH97" s="122"/>
      <c r="AI97" s="122"/>
      <c r="AJ97" s="122"/>
      <c r="AK97" s="122"/>
      <c r="AL97" s="123"/>
      <c r="AM97" s="122"/>
      <c r="AN97" s="122"/>
      <c r="AO97" s="122"/>
      <c r="AP97" s="122"/>
      <c r="AQ97" s="122"/>
      <c r="AR97" s="122"/>
      <c r="AS97" s="173"/>
      <c r="AT97" s="173"/>
      <c r="AU97" s="173"/>
      <c r="AV97" s="173"/>
      <c r="AW97" s="173"/>
      <c r="AX97" s="173"/>
      <c r="AY97" s="173"/>
      <c r="AZ97" s="173"/>
      <c r="BA97" s="173"/>
      <c r="BB97" s="123"/>
      <c r="BC97" s="123"/>
      <c r="BD97" s="123"/>
    </row>
    <row r="98" spans="2:56" x14ac:dyDescent="0.25">
      <c r="B98" s="120"/>
      <c r="C98" s="4"/>
      <c r="D98" s="14"/>
      <c r="E98" s="121"/>
      <c r="F98" s="13"/>
      <c r="G98" s="122"/>
      <c r="H98" s="123"/>
      <c r="I98" s="123"/>
      <c r="J98" s="124"/>
      <c r="K98" s="122"/>
      <c r="L98" s="122"/>
      <c r="M98" s="125"/>
      <c r="N98" s="126"/>
      <c r="O98" s="123"/>
      <c r="P98" s="123"/>
      <c r="Q98" s="122"/>
      <c r="R98" s="123"/>
      <c r="S98" s="123"/>
      <c r="T98" s="123"/>
      <c r="U98" s="123"/>
      <c r="V98" s="123"/>
      <c r="W98" s="122"/>
      <c r="X98" s="123"/>
      <c r="Y98" s="123"/>
      <c r="Z98" s="123"/>
      <c r="AA98" s="123"/>
      <c r="AB98" s="123"/>
      <c r="AC98" s="122"/>
      <c r="AD98" s="123"/>
      <c r="AE98" s="123"/>
      <c r="AF98" s="123"/>
      <c r="AG98" s="123"/>
      <c r="AH98" s="122"/>
      <c r="AI98" s="122"/>
      <c r="AJ98" s="122"/>
      <c r="AK98" s="122"/>
      <c r="AL98" s="123"/>
      <c r="AM98" s="122"/>
      <c r="AN98" s="122"/>
      <c r="AO98" s="122"/>
      <c r="AP98" s="122"/>
      <c r="AQ98" s="122"/>
      <c r="AR98" s="122"/>
      <c r="AS98" s="173"/>
      <c r="AT98" s="173"/>
      <c r="AU98" s="173"/>
      <c r="AV98" s="173"/>
      <c r="AW98" s="173"/>
      <c r="AX98" s="173"/>
      <c r="AY98" s="173"/>
      <c r="AZ98" s="173"/>
      <c r="BA98" s="173"/>
      <c r="BB98" s="123"/>
      <c r="BC98" s="123"/>
      <c r="BD98" s="123"/>
    </row>
    <row r="99" spans="2:56" x14ac:dyDescent="0.25">
      <c r="B99" s="120"/>
      <c r="C99" s="4"/>
      <c r="D99" s="14"/>
      <c r="E99" s="121"/>
      <c r="F99" s="13"/>
      <c r="G99" s="122"/>
      <c r="H99" s="123"/>
      <c r="I99" s="123"/>
      <c r="J99" s="124"/>
      <c r="K99" s="122"/>
      <c r="L99" s="122"/>
      <c r="M99" s="125"/>
      <c r="N99" s="126"/>
      <c r="O99" s="123"/>
      <c r="P99" s="123"/>
      <c r="Q99" s="122"/>
      <c r="R99" s="123"/>
      <c r="S99" s="123"/>
      <c r="T99" s="123"/>
      <c r="U99" s="123"/>
      <c r="V99" s="123"/>
      <c r="W99" s="122"/>
      <c r="X99" s="123"/>
      <c r="Y99" s="123"/>
      <c r="Z99" s="123"/>
      <c r="AA99" s="123"/>
      <c r="AB99" s="123"/>
      <c r="AC99" s="122"/>
      <c r="AD99" s="123"/>
      <c r="AE99" s="123"/>
      <c r="AF99" s="123"/>
      <c r="AG99" s="123"/>
      <c r="AH99" s="122"/>
      <c r="AI99" s="122"/>
      <c r="AJ99" s="122"/>
      <c r="AK99" s="122"/>
      <c r="AL99" s="123"/>
      <c r="AM99" s="122"/>
      <c r="AN99" s="122"/>
      <c r="AO99" s="122"/>
      <c r="AP99" s="122"/>
      <c r="AQ99" s="122"/>
      <c r="AR99" s="122"/>
      <c r="AS99" s="173"/>
      <c r="AT99" s="173"/>
      <c r="AU99" s="173"/>
      <c r="AV99" s="173"/>
      <c r="AW99" s="173"/>
      <c r="AX99" s="173"/>
      <c r="AY99" s="173"/>
      <c r="AZ99" s="173"/>
      <c r="BA99" s="173"/>
      <c r="BB99" s="123"/>
      <c r="BC99" s="123"/>
      <c r="BD99" s="123"/>
    </row>
    <row r="100" spans="2:56" x14ac:dyDescent="0.25">
      <c r="B100" s="120"/>
      <c r="C100" s="4"/>
      <c r="D100" s="14"/>
      <c r="E100" s="121"/>
      <c r="F100" s="13"/>
      <c r="G100" s="122"/>
      <c r="H100" s="123"/>
      <c r="I100" s="123"/>
      <c r="J100" s="124"/>
      <c r="K100" s="122"/>
      <c r="L100" s="122"/>
      <c r="M100" s="125"/>
      <c r="N100" s="126"/>
      <c r="O100" s="123"/>
      <c r="P100" s="123"/>
      <c r="Q100" s="122"/>
      <c r="R100" s="123"/>
      <c r="S100" s="123"/>
      <c r="T100" s="123"/>
      <c r="U100" s="123"/>
      <c r="V100" s="123"/>
      <c r="W100" s="122"/>
      <c r="X100" s="123"/>
      <c r="Y100" s="123"/>
      <c r="Z100" s="123"/>
      <c r="AA100" s="123"/>
      <c r="AB100" s="123"/>
      <c r="AC100" s="122"/>
      <c r="AD100" s="123"/>
      <c r="AE100" s="123"/>
      <c r="AF100" s="123"/>
      <c r="AG100" s="123"/>
      <c r="AH100" s="122"/>
      <c r="AI100" s="122"/>
      <c r="AJ100" s="122"/>
      <c r="AK100" s="122"/>
      <c r="AL100" s="123"/>
      <c r="AM100" s="122"/>
      <c r="AN100" s="122"/>
      <c r="AO100" s="122"/>
      <c r="AP100" s="122"/>
      <c r="AQ100" s="122"/>
      <c r="AR100" s="122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23"/>
      <c r="BC100" s="123"/>
      <c r="BD100" s="123"/>
    </row>
    <row r="101" spans="2:56" x14ac:dyDescent="0.25">
      <c r="B101" s="120"/>
      <c r="C101" s="4"/>
      <c r="D101" s="14"/>
      <c r="E101" s="121"/>
      <c r="F101" s="13"/>
      <c r="G101" s="122"/>
      <c r="H101" s="123"/>
      <c r="I101" s="123"/>
      <c r="J101" s="124"/>
      <c r="K101" s="122"/>
      <c r="L101" s="122"/>
      <c r="M101" s="125"/>
      <c r="N101" s="126"/>
      <c r="O101" s="123"/>
      <c r="P101" s="123"/>
      <c r="Q101" s="122"/>
      <c r="R101" s="123"/>
      <c r="S101" s="123"/>
      <c r="T101" s="123"/>
      <c r="U101" s="123"/>
      <c r="V101" s="123"/>
      <c r="W101" s="122"/>
      <c r="X101" s="123"/>
      <c r="Y101" s="123"/>
      <c r="Z101" s="123"/>
      <c r="AA101" s="123"/>
      <c r="AB101" s="123"/>
      <c r="AC101" s="122"/>
      <c r="AD101" s="123"/>
      <c r="AE101" s="123"/>
      <c r="AF101" s="123"/>
      <c r="AG101" s="123"/>
      <c r="AH101" s="122"/>
      <c r="AI101" s="122"/>
      <c r="AJ101" s="122"/>
      <c r="AK101" s="122"/>
      <c r="AL101" s="123"/>
      <c r="AM101" s="122"/>
      <c r="AN101" s="122"/>
      <c r="AO101" s="122"/>
      <c r="AP101" s="122"/>
      <c r="AQ101" s="122"/>
      <c r="AR101" s="122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23"/>
      <c r="BC101" s="123"/>
      <c r="BD101" s="123"/>
    </row>
    <row r="102" spans="2:56" x14ac:dyDescent="0.25">
      <c r="B102" s="120"/>
      <c r="C102" s="4"/>
      <c r="D102" s="14"/>
      <c r="E102" s="121"/>
      <c r="F102" s="13"/>
      <c r="G102" s="122"/>
      <c r="H102" s="123"/>
      <c r="I102" s="123"/>
      <c r="J102" s="124"/>
      <c r="K102" s="122"/>
      <c r="L102" s="122"/>
      <c r="M102" s="125"/>
      <c r="N102" s="126"/>
      <c r="O102" s="123"/>
      <c r="P102" s="123"/>
      <c r="Q102" s="122"/>
      <c r="R102" s="123"/>
      <c r="S102" s="123"/>
      <c r="T102" s="123"/>
      <c r="U102" s="123"/>
      <c r="V102" s="123"/>
      <c r="W102" s="122"/>
      <c r="X102" s="123"/>
      <c r="Y102" s="123"/>
      <c r="Z102" s="123"/>
      <c r="AA102" s="123"/>
      <c r="AB102" s="123"/>
      <c r="AC102" s="122"/>
      <c r="AD102" s="123"/>
      <c r="AE102" s="123"/>
      <c r="AF102" s="123"/>
      <c r="AG102" s="123"/>
      <c r="AH102" s="122"/>
      <c r="AI102" s="122"/>
      <c r="AJ102" s="122"/>
      <c r="AK102" s="122"/>
      <c r="AL102" s="123"/>
      <c r="AM102" s="122"/>
      <c r="AN102" s="122"/>
      <c r="AO102" s="122"/>
      <c r="AP102" s="122"/>
      <c r="AQ102" s="122"/>
      <c r="AR102" s="122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23"/>
      <c r="BC102" s="123"/>
      <c r="BD102" s="123"/>
    </row>
    <row r="103" spans="2:56" x14ac:dyDescent="0.25">
      <c r="B103" s="120"/>
      <c r="C103" s="4"/>
      <c r="D103" s="14"/>
      <c r="E103" s="121"/>
      <c r="F103" s="13"/>
      <c r="G103" s="122"/>
      <c r="H103" s="123"/>
      <c r="I103" s="123"/>
      <c r="J103" s="124"/>
      <c r="K103" s="122"/>
      <c r="L103" s="122"/>
      <c r="M103" s="125"/>
      <c r="N103" s="126"/>
      <c r="O103" s="123"/>
      <c r="P103" s="123"/>
      <c r="Q103" s="122"/>
      <c r="R103" s="123"/>
      <c r="S103" s="123"/>
      <c r="T103" s="123"/>
      <c r="U103" s="123"/>
      <c r="V103" s="123"/>
      <c r="W103" s="122"/>
      <c r="X103" s="123"/>
      <c r="Y103" s="123"/>
      <c r="Z103" s="123"/>
      <c r="AA103" s="123"/>
      <c r="AB103" s="123"/>
      <c r="AC103" s="122"/>
      <c r="AD103" s="123"/>
      <c r="AE103" s="123"/>
      <c r="AF103" s="123"/>
      <c r="AG103" s="123"/>
      <c r="AH103" s="122"/>
      <c r="AI103" s="122"/>
      <c r="AJ103" s="122"/>
      <c r="AK103" s="122"/>
      <c r="AL103" s="123"/>
      <c r="AM103" s="122"/>
      <c r="AN103" s="122"/>
      <c r="AO103" s="122"/>
      <c r="AP103" s="122"/>
      <c r="AQ103" s="122"/>
      <c r="AR103" s="122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23"/>
      <c r="BC103" s="123"/>
      <c r="BD103" s="123"/>
    </row>
    <row r="104" spans="2:56" x14ac:dyDescent="0.25">
      <c r="B104" s="120"/>
      <c r="C104" s="4"/>
      <c r="D104" s="14"/>
      <c r="E104" s="121"/>
      <c r="F104" s="13"/>
      <c r="G104" s="122"/>
      <c r="H104" s="123"/>
      <c r="I104" s="123"/>
      <c r="J104" s="124"/>
      <c r="K104" s="122"/>
      <c r="L104" s="122"/>
      <c r="M104" s="125"/>
      <c r="N104" s="126"/>
      <c r="O104" s="123"/>
      <c r="P104" s="123"/>
      <c r="Q104" s="122"/>
      <c r="R104" s="123"/>
      <c r="S104" s="123"/>
      <c r="T104" s="123"/>
      <c r="U104" s="123"/>
      <c r="V104" s="123"/>
      <c r="W104" s="122"/>
      <c r="X104" s="123"/>
      <c r="Y104" s="123"/>
      <c r="Z104" s="123"/>
      <c r="AA104" s="123"/>
      <c r="AB104" s="123"/>
      <c r="AC104" s="122"/>
      <c r="AD104" s="123"/>
      <c r="AE104" s="123"/>
      <c r="AF104" s="123"/>
      <c r="AG104" s="123"/>
      <c r="AH104" s="122"/>
      <c r="AI104" s="122"/>
      <c r="AJ104" s="122"/>
      <c r="AK104" s="122"/>
      <c r="AL104" s="123"/>
      <c r="AM104" s="122"/>
      <c r="AN104" s="122"/>
      <c r="AO104" s="122"/>
      <c r="AP104" s="122"/>
      <c r="AQ104" s="122"/>
      <c r="AR104" s="122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23"/>
      <c r="BC104" s="123"/>
      <c r="BD104" s="123"/>
    </row>
    <row r="105" spans="2:56" x14ac:dyDescent="0.25">
      <c r="B105" s="120"/>
      <c r="C105" s="4"/>
      <c r="D105" s="14"/>
      <c r="E105" s="121"/>
      <c r="F105" s="13"/>
      <c r="G105" s="122"/>
      <c r="H105" s="123"/>
      <c r="I105" s="123"/>
      <c r="J105" s="124"/>
      <c r="K105" s="122"/>
      <c r="L105" s="122"/>
      <c r="M105" s="125"/>
      <c r="N105" s="126"/>
      <c r="O105" s="123"/>
      <c r="P105" s="123"/>
      <c r="Q105" s="122"/>
      <c r="R105" s="123"/>
      <c r="S105" s="123"/>
      <c r="T105" s="123"/>
      <c r="U105" s="123"/>
      <c r="V105" s="123"/>
      <c r="W105" s="122"/>
      <c r="X105" s="123"/>
      <c r="Y105" s="123"/>
      <c r="Z105" s="123"/>
      <c r="AA105" s="123"/>
      <c r="AB105" s="123"/>
      <c r="AC105" s="122"/>
      <c r="AD105" s="123"/>
      <c r="AE105" s="123"/>
      <c r="AF105" s="123"/>
      <c r="AG105" s="123"/>
      <c r="AH105" s="122"/>
      <c r="AI105" s="122"/>
      <c r="AJ105" s="122"/>
      <c r="AK105" s="122"/>
      <c r="AL105" s="123"/>
      <c r="AM105" s="122"/>
      <c r="AN105" s="122"/>
      <c r="AO105" s="122"/>
      <c r="AP105" s="122"/>
      <c r="AQ105" s="122"/>
      <c r="AR105" s="122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23"/>
      <c r="BC105" s="123"/>
      <c r="BD105" s="123"/>
    </row>
    <row r="106" spans="2:56" x14ac:dyDescent="0.25">
      <c r="B106" s="120"/>
      <c r="C106" s="4"/>
      <c r="D106" s="14"/>
      <c r="E106" s="121"/>
      <c r="F106" s="13"/>
      <c r="G106" s="122"/>
      <c r="H106" s="123"/>
      <c r="I106" s="123"/>
      <c r="J106" s="124"/>
      <c r="K106" s="122"/>
      <c r="L106" s="122"/>
      <c r="M106" s="125"/>
      <c r="N106" s="126"/>
      <c r="O106" s="123"/>
      <c r="P106" s="123"/>
      <c r="Q106" s="122"/>
      <c r="R106" s="123"/>
      <c r="S106" s="123"/>
      <c r="T106" s="123"/>
      <c r="U106" s="123"/>
      <c r="V106" s="123"/>
      <c r="W106" s="122"/>
      <c r="X106" s="123"/>
      <c r="Y106" s="123"/>
      <c r="Z106" s="123"/>
      <c r="AA106" s="123"/>
      <c r="AB106" s="123"/>
      <c r="AC106" s="122"/>
      <c r="AD106" s="123"/>
      <c r="AE106" s="123"/>
      <c r="AF106" s="123"/>
      <c r="AG106" s="123"/>
      <c r="AH106" s="122"/>
      <c r="AI106" s="122"/>
      <c r="AJ106" s="122"/>
      <c r="AK106" s="122"/>
      <c r="AL106" s="123"/>
      <c r="AM106" s="122"/>
      <c r="AN106" s="122"/>
      <c r="AO106" s="122"/>
      <c r="AP106" s="122"/>
      <c r="AQ106" s="122"/>
      <c r="AR106" s="122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23"/>
      <c r="BC106" s="123"/>
      <c r="BD106" s="123"/>
    </row>
    <row r="107" spans="2:56" x14ac:dyDescent="0.25">
      <c r="B107" s="120"/>
      <c r="C107" s="4"/>
      <c r="D107" s="14"/>
      <c r="E107" s="121"/>
      <c r="F107" s="13"/>
      <c r="G107" s="122"/>
      <c r="H107" s="123"/>
      <c r="I107" s="123"/>
      <c r="J107" s="124"/>
      <c r="K107" s="122"/>
      <c r="L107" s="122"/>
      <c r="M107" s="125"/>
      <c r="N107" s="126"/>
      <c r="O107" s="123"/>
      <c r="P107" s="123"/>
      <c r="Q107" s="122"/>
      <c r="R107" s="123"/>
      <c r="S107" s="123"/>
      <c r="T107" s="123"/>
      <c r="U107" s="123"/>
      <c r="V107" s="123"/>
      <c r="W107" s="122"/>
      <c r="X107" s="123"/>
      <c r="Y107" s="123"/>
      <c r="Z107" s="123"/>
      <c r="AA107" s="123"/>
      <c r="AB107" s="123"/>
      <c r="AC107" s="122"/>
      <c r="AD107" s="123"/>
      <c r="AE107" s="123"/>
      <c r="AF107" s="123"/>
      <c r="AG107" s="123"/>
      <c r="AH107" s="122"/>
      <c r="AI107" s="122"/>
      <c r="AJ107" s="122"/>
      <c r="AK107" s="122"/>
      <c r="AL107" s="123"/>
      <c r="AM107" s="122"/>
      <c r="AN107" s="122"/>
      <c r="AO107" s="122"/>
      <c r="AP107" s="122"/>
      <c r="AQ107" s="122"/>
      <c r="AR107" s="122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23"/>
      <c r="BC107" s="123"/>
      <c r="BD107" s="123"/>
    </row>
    <row r="108" spans="2:56" x14ac:dyDescent="0.25">
      <c r="B108" s="120"/>
      <c r="C108" s="4"/>
      <c r="D108" s="14"/>
      <c r="E108" s="121"/>
      <c r="F108" s="13"/>
      <c r="G108" s="122"/>
      <c r="H108" s="123"/>
      <c r="I108" s="123"/>
      <c r="J108" s="124"/>
      <c r="K108" s="122"/>
      <c r="L108" s="122"/>
      <c r="M108" s="125"/>
      <c r="N108" s="126"/>
      <c r="O108" s="123"/>
      <c r="P108" s="123"/>
      <c r="Q108" s="122"/>
      <c r="R108" s="123"/>
      <c r="S108" s="123"/>
      <c r="T108" s="123"/>
      <c r="U108" s="123"/>
      <c r="V108" s="123"/>
      <c r="W108" s="122"/>
      <c r="X108" s="123"/>
      <c r="Y108" s="123"/>
      <c r="Z108" s="123"/>
      <c r="AA108" s="123"/>
      <c r="AB108" s="123"/>
      <c r="AC108" s="122"/>
      <c r="AD108" s="123"/>
      <c r="AE108" s="123"/>
      <c r="AF108" s="123"/>
      <c r="AG108" s="123"/>
      <c r="AH108" s="122"/>
      <c r="AI108" s="122"/>
      <c r="AJ108" s="122"/>
      <c r="AK108" s="122"/>
      <c r="AL108" s="123"/>
      <c r="AM108" s="122"/>
      <c r="AN108" s="122"/>
      <c r="AO108" s="122"/>
      <c r="AP108" s="122"/>
      <c r="AQ108" s="122"/>
      <c r="AR108" s="122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23"/>
      <c r="BC108" s="123"/>
      <c r="BD108" s="123"/>
    </row>
    <row r="109" spans="2:56" x14ac:dyDescent="0.25">
      <c r="B109" s="120"/>
      <c r="C109" s="4"/>
      <c r="D109" s="14"/>
      <c r="E109" s="121"/>
      <c r="F109" s="13"/>
      <c r="G109" s="122"/>
      <c r="H109" s="123"/>
      <c r="I109" s="123"/>
      <c r="J109" s="124"/>
      <c r="K109" s="122"/>
      <c r="L109" s="122"/>
      <c r="M109" s="125"/>
      <c r="N109" s="126"/>
      <c r="O109" s="123"/>
      <c r="P109" s="123"/>
      <c r="Q109" s="122"/>
      <c r="R109" s="123"/>
      <c r="S109" s="123"/>
      <c r="T109" s="123"/>
      <c r="U109" s="123"/>
      <c r="V109" s="123"/>
      <c r="W109" s="122"/>
      <c r="X109" s="123"/>
      <c r="Y109" s="123"/>
      <c r="Z109" s="123"/>
      <c r="AA109" s="123"/>
      <c r="AB109" s="123"/>
      <c r="AC109" s="122"/>
      <c r="AD109" s="123"/>
      <c r="AE109" s="123"/>
      <c r="AF109" s="123"/>
      <c r="AG109" s="123"/>
      <c r="AH109" s="122"/>
      <c r="AI109" s="122"/>
      <c r="AJ109" s="122"/>
      <c r="AK109" s="122"/>
      <c r="AL109" s="123"/>
      <c r="AM109" s="122"/>
      <c r="AN109" s="122"/>
      <c r="AO109" s="122"/>
      <c r="AP109" s="122"/>
      <c r="AQ109" s="122"/>
      <c r="AR109" s="122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23"/>
      <c r="BC109" s="123"/>
      <c r="BD109" s="123"/>
    </row>
    <row r="110" spans="2:56" x14ac:dyDescent="0.25">
      <c r="B110" s="120"/>
      <c r="C110" s="4"/>
      <c r="D110" s="14"/>
      <c r="E110" s="121"/>
      <c r="F110" s="13"/>
      <c r="G110" s="122"/>
      <c r="H110" s="123"/>
      <c r="I110" s="123"/>
      <c r="J110" s="124"/>
      <c r="K110" s="122"/>
      <c r="L110" s="122"/>
      <c r="M110" s="125"/>
      <c r="N110" s="126"/>
      <c r="O110" s="123"/>
      <c r="P110" s="123"/>
      <c r="Q110" s="122"/>
      <c r="R110" s="123"/>
      <c r="S110" s="123"/>
      <c r="T110" s="123"/>
      <c r="U110" s="123"/>
      <c r="V110" s="123"/>
      <c r="W110" s="122"/>
      <c r="X110" s="123"/>
      <c r="Y110" s="123"/>
      <c r="Z110" s="123"/>
      <c r="AA110" s="123"/>
      <c r="AB110" s="123"/>
      <c r="AC110" s="122"/>
      <c r="AD110" s="123"/>
      <c r="AE110" s="123"/>
      <c r="AF110" s="123"/>
      <c r="AG110" s="123"/>
      <c r="AH110" s="122"/>
      <c r="AI110" s="122"/>
      <c r="AJ110" s="122"/>
      <c r="AK110" s="122"/>
      <c r="AL110" s="123"/>
      <c r="AM110" s="122"/>
      <c r="AN110" s="122"/>
      <c r="AO110" s="122"/>
      <c r="AP110" s="122"/>
      <c r="AQ110" s="122"/>
      <c r="AR110" s="122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23"/>
      <c r="BC110" s="123"/>
      <c r="BD110" s="123"/>
    </row>
    <row r="111" spans="2:56" x14ac:dyDescent="0.25">
      <c r="B111" s="120"/>
      <c r="C111" s="4"/>
      <c r="D111" s="14"/>
      <c r="E111" s="121"/>
      <c r="F111" s="13"/>
      <c r="G111" s="122"/>
      <c r="H111" s="123"/>
      <c r="I111" s="123"/>
      <c r="J111" s="124"/>
      <c r="K111" s="122"/>
      <c r="L111" s="122"/>
      <c r="M111" s="125"/>
      <c r="N111" s="126"/>
      <c r="O111" s="123"/>
      <c r="P111" s="123"/>
      <c r="Q111" s="122"/>
      <c r="R111" s="123"/>
      <c r="S111" s="123"/>
      <c r="T111" s="123"/>
      <c r="U111" s="123"/>
      <c r="V111" s="123"/>
      <c r="W111" s="122"/>
      <c r="X111" s="123"/>
      <c r="Y111" s="123"/>
      <c r="Z111" s="123"/>
      <c r="AA111" s="123"/>
      <c r="AB111" s="123"/>
      <c r="AC111" s="122"/>
      <c r="AD111" s="123"/>
      <c r="AE111" s="123"/>
      <c r="AF111" s="123"/>
      <c r="AG111" s="123"/>
      <c r="AH111" s="122"/>
      <c r="AI111" s="122"/>
      <c r="AJ111" s="122"/>
      <c r="AK111" s="122"/>
      <c r="AL111" s="123"/>
      <c r="AM111" s="122"/>
      <c r="AN111" s="122"/>
      <c r="AO111" s="122"/>
      <c r="AP111" s="122"/>
      <c r="AQ111" s="122"/>
      <c r="AR111" s="122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23"/>
      <c r="BC111" s="123"/>
      <c r="BD111" s="123"/>
    </row>
    <row r="112" spans="2:56" x14ac:dyDescent="0.25">
      <c r="B112" s="120"/>
      <c r="C112" s="4"/>
      <c r="D112" s="14"/>
      <c r="E112" s="121"/>
      <c r="F112" s="13"/>
      <c r="G112" s="122"/>
      <c r="H112" s="123"/>
      <c r="I112" s="123"/>
      <c r="J112" s="124"/>
      <c r="K112" s="122"/>
      <c r="L112" s="122"/>
      <c r="M112" s="125"/>
      <c r="N112" s="126"/>
      <c r="O112" s="123"/>
      <c r="P112" s="123"/>
      <c r="Q112" s="122"/>
      <c r="R112" s="123"/>
      <c r="S112" s="123"/>
      <c r="T112" s="123"/>
      <c r="U112" s="123"/>
      <c r="V112" s="123"/>
      <c r="W112" s="122"/>
      <c r="X112" s="123"/>
      <c r="Y112" s="123"/>
      <c r="Z112" s="123"/>
      <c r="AA112" s="123"/>
      <c r="AB112" s="123"/>
      <c r="AC112" s="122"/>
      <c r="AD112" s="123"/>
      <c r="AE112" s="123"/>
      <c r="AF112" s="123"/>
      <c r="AG112" s="123"/>
      <c r="AH112" s="122"/>
      <c r="AI112" s="122"/>
      <c r="AJ112" s="122"/>
      <c r="AK112" s="122"/>
      <c r="AL112" s="123"/>
      <c r="AM112" s="122"/>
      <c r="AN112" s="122"/>
      <c r="AO112" s="122"/>
      <c r="AP112" s="122"/>
      <c r="AQ112" s="122"/>
      <c r="AR112" s="122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23"/>
      <c r="BC112" s="123"/>
      <c r="BD112" s="123"/>
    </row>
    <row r="113" spans="2:56" x14ac:dyDescent="0.25">
      <c r="B113" s="120"/>
      <c r="C113" s="4"/>
      <c r="D113" s="14"/>
      <c r="E113" s="121"/>
      <c r="F113" s="13"/>
      <c r="G113" s="122"/>
      <c r="H113" s="123"/>
      <c r="I113" s="123"/>
      <c r="J113" s="124"/>
      <c r="K113" s="122"/>
      <c r="L113" s="122"/>
      <c r="M113" s="125"/>
      <c r="N113" s="126"/>
      <c r="O113" s="123"/>
      <c r="P113" s="123"/>
      <c r="Q113" s="122"/>
      <c r="R113" s="123"/>
      <c r="S113" s="123"/>
      <c r="T113" s="123"/>
      <c r="U113" s="123"/>
      <c r="V113" s="123"/>
      <c r="W113" s="122"/>
      <c r="X113" s="123"/>
      <c r="Y113" s="123"/>
      <c r="Z113" s="123"/>
      <c r="AA113" s="123"/>
      <c r="AB113" s="123"/>
      <c r="AC113" s="122"/>
      <c r="AD113" s="123"/>
      <c r="AE113" s="123"/>
      <c r="AF113" s="123"/>
      <c r="AG113" s="123"/>
      <c r="AH113" s="122"/>
      <c r="AI113" s="122"/>
      <c r="AJ113" s="122"/>
      <c r="AK113" s="122"/>
      <c r="AL113" s="123"/>
      <c r="AM113" s="122"/>
      <c r="AN113" s="122"/>
      <c r="AO113" s="122"/>
      <c r="AP113" s="122"/>
      <c r="AQ113" s="122"/>
      <c r="AR113" s="122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23"/>
      <c r="BC113" s="123"/>
      <c r="BD113" s="123"/>
    </row>
    <row r="114" spans="2:56" x14ac:dyDescent="0.25">
      <c r="B114" s="120"/>
      <c r="C114" s="4"/>
      <c r="D114" s="14"/>
      <c r="E114" s="121"/>
      <c r="F114" s="13"/>
      <c r="G114" s="122"/>
      <c r="H114" s="123"/>
      <c r="I114" s="123"/>
      <c r="J114" s="124"/>
      <c r="K114" s="122"/>
      <c r="L114" s="122"/>
      <c r="M114" s="125"/>
      <c r="N114" s="126"/>
      <c r="O114" s="123"/>
      <c r="P114" s="123"/>
      <c r="Q114" s="122"/>
      <c r="R114" s="123"/>
      <c r="S114" s="123"/>
      <c r="T114" s="123"/>
      <c r="U114" s="123"/>
      <c r="V114" s="123"/>
      <c r="W114" s="122"/>
      <c r="X114" s="123"/>
      <c r="Y114" s="123"/>
      <c r="Z114" s="123"/>
      <c r="AA114" s="123"/>
      <c r="AB114" s="123"/>
      <c r="AC114" s="122"/>
      <c r="AD114" s="123"/>
      <c r="AE114" s="123"/>
      <c r="AF114" s="123"/>
      <c r="AG114" s="123"/>
      <c r="AH114" s="122"/>
      <c r="AI114" s="122"/>
      <c r="AJ114" s="122"/>
      <c r="AK114" s="122"/>
      <c r="AL114" s="123"/>
      <c r="AM114" s="122"/>
      <c r="AN114" s="122"/>
      <c r="AO114" s="122"/>
      <c r="AP114" s="122"/>
      <c r="AQ114" s="122"/>
      <c r="AR114" s="122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23"/>
      <c r="BC114" s="123"/>
      <c r="BD114" s="123"/>
    </row>
    <row r="115" spans="2:56" x14ac:dyDescent="0.25">
      <c r="B115" s="120"/>
      <c r="C115" s="4"/>
      <c r="D115" s="14"/>
      <c r="E115" s="121"/>
      <c r="F115" s="13"/>
      <c r="G115" s="122"/>
      <c r="H115" s="123"/>
      <c r="I115" s="123"/>
      <c r="J115" s="124"/>
      <c r="K115" s="122"/>
      <c r="L115" s="122"/>
      <c r="M115" s="125"/>
      <c r="N115" s="126"/>
      <c r="O115" s="123"/>
      <c r="P115" s="123"/>
      <c r="Q115" s="122"/>
      <c r="R115" s="123"/>
      <c r="S115" s="123"/>
      <c r="T115" s="123"/>
      <c r="U115" s="123"/>
      <c r="V115" s="123"/>
      <c r="W115" s="122"/>
      <c r="X115" s="123"/>
      <c r="Y115" s="123"/>
      <c r="Z115" s="123"/>
      <c r="AA115" s="123"/>
      <c r="AB115" s="123"/>
      <c r="AC115" s="122"/>
      <c r="AD115" s="123"/>
      <c r="AE115" s="123"/>
      <c r="AF115" s="123"/>
      <c r="AG115" s="123"/>
      <c r="AH115" s="122"/>
      <c r="AI115" s="122"/>
      <c r="AJ115" s="122"/>
      <c r="AK115" s="122"/>
      <c r="AL115" s="123"/>
      <c r="AM115" s="122"/>
      <c r="AN115" s="122"/>
      <c r="AO115" s="122"/>
      <c r="AP115" s="122"/>
      <c r="AQ115" s="122"/>
      <c r="AR115" s="122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23"/>
      <c r="BC115" s="123"/>
      <c r="BD115" s="123"/>
    </row>
    <row r="116" spans="2:56" x14ac:dyDescent="0.25">
      <c r="B116" s="120"/>
      <c r="C116" s="4"/>
      <c r="D116" s="14"/>
      <c r="E116" s="121"/>
      <c r="F116" s="13"/>
      <c r="G116" s="122"/>
      <c r="H116" s="123"/>
      <c r="I116" s="123"/>
      <c r="J116" s="124"/>
      <c r="K116" s="122"/>
      <c r="L116" s="122"/>
      <c r="M116" s="125"/>
      <c r="N116" s="126"/>
      <c r="O116" s="123"/>
      <c r="P116" s="123"/>
      <c r="Q116" s="122"/>
      <c r="R116" s="123"/>
      <c r="S116" s="123"/>
      <c r="T116" s="123"/>
      <c r="U116" s="123"/>
      <c r="V116" s="123"/>
      <c r="W116" s="122"/>
      <c r="X116" s="123"/>
      <c r="Y116" s="123"/>
      <c r="Z116" s="123"/>
      <c r="AA116" s="123"/>
      <c r="AB116" s="123"/>
      <c r="AC116" s="122"/>
      <c r="AD116" s="123"/>
      <c r="AE116" s="123"/>
      <c r="AF116" s="123"/>
      <c r="AG116" s="123"/>
      <c r="AH116" s="122"/>
      <c r="AI116" s="122"/>
      <c r="AJ116" s="122"/>
      <c r="AK116" s="122"/>
      <c r="AL116" s="123"/>
      <c r="AM116" s="122"/>
      <c r="AN116" s="122"/>
      <c r="AO116" s="122"/>
      <c r="AP116" s="122"/>
      <c r="AQ116" s="122"/>
      <c r="AR116" s="122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23"/>
      <c r="BC116" s="123"/>
      <c r="BD116" s="123"/>
    </row>
    <row r="117" spans="2:56" x14ac:dyDescent="0.25">
      <c r="B117" s="120"/>
      <c r="C117" s="4"/>
      <c r="D117" s="14"/>
      <c r="E117" s="121"/>
      <c r="F117" s="13"/>
      <c r="G117" s="122"/>
      <c r="H117" s="123"/>
      <c r="I117" s="123"/>
      <c r="J117" s="124"/>
      <c r="K117" s="122"/>
      <c r="L117" s="122"/>
      <c r="M117" s="125"/>
      <c r="N117" s="126"/>
      <c r="O117" s="123"/>
      <c r="P117" s="123"/>
      <c r="Q117" s="122"/>
      <c r="R117" s="123"/>
      <c r="S117" s="123"/>
      <c r="T117" s="123"/>
      <c r="U117" s="123"/>
      <c r="V117" s="123"/>
      <c r="W117" s="122"/>
      <c r="X117" s="123"/>
      <c r="Y117" s="123"/>
      <c r="Z117" s="123"/>
      <c r="AA117" s="123"/>
      <c r="AB117" s="123"/>
      <c r="AC117" s="122"/>
      <c r="AD117" s="123"/>
      <c r="AE117" s="123"/>
      <c r="AF117" s="123"/>
      <c r="AG117" s="123"/>
      <c r="AH117" s="122"/>
      <c r="AI117" s="122"/>
      <c r="AJ117" s="122"/>
      <c r="AK117" s="122"/>
      <c r="AL117" s="123"/>
      <c r="AM117" s="122"/>
      <c r="AN117" s="122"/>
      <c r="AO117" s="122"/>
      <c r="AP117" s="122"/>
      <c r="AQ117" s="122"/>
      <c r="AR117" s="122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23"/>
      <c r="BC117" s="123"/>
      <c r="BD117" s="123"/>
    </row>
    <row r="118" spans="2:56" x14ac:dyDescent="0.25">
      <c r="B118" s="120"/>
      <c r="C118" s="4"/>
      <c r="D118" s="14"/>
      <c r="E118" s="121"/>
      <c r="F118" s="13"/>
      <c r="G118" s="122"/>
      <c r="H118" s="123"/>
      <c r="I118" s="123"/>
      <c r="J118" s="124"/>
      <c r="K118" s="122"/>
      <c r="L118" s="122"/>
      <c r="M118" s="125"/>
      <c r="N118" s="126"/>
      <c r="O118" s="123"/>
      <c r="P118" s="123"/>
      <c r="Q118" s="122"/>
      <c r="R118" s="123"/>
      <c r="S118" s="123"/>
      <c r="T118" s="123"/>
      <c r="U118" s="123"/>
      <c r="V118" s="123"/>
      <c r="W118" s="122"/>
      <c r="X118" s="123"/>
      <c r="Y118" s="123"/>
      <c r="Z118" s="123"/>
      <c r="AA118" s="123"/>
      <c r="AB118" s="123"/>
      <c r="AC118" s="122"/>
      <c r="AD118" s="123"/>
      <c r="AE118" s="123"/>
      <c r="AF118" s="123"/>
      <c r="AG118" s="123"/>
      <c r="AH118" s="122"/>
      <c r="AI118" s="122"/>
      <c r="AJ118" s="122"/>
      <c r="AK118" s="122"/>
      <c r="AL118" s="123"/>
      <c r="AM118" s="122"/>
      <c r="AN118" s="122"/>
      <c r="AO118" s="122"/>
      <c r="AP118" s="122"/>
      <c r="AQ118" s="122"/>
      <c r="AR118" s="122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23"/>
      <c r="BC118" s="123"/>
      <c r="BD118" s="123"/>
    </row>
    <row r="119" spans="2:56" x14ac:dyDescent="0.25">
      <c r="B119" s="120"/>
      <c r="C119" s="4"/>
      <c r="D119" s="14"/>
      <c r="E119" s="121"/>
      <c r="F119" s="13"/>
      <c r="G119" s="122"/>
      <c r="H119" s="123"/>
      <c r="I119" s="123"/>
      <c r="J119" s="124"/>
      <c r="K119" s="122"/>
      <c r="L119" s="122"/>
      <c r="M119" s="125"/>
      <c r="N119" s="126"/>
      <c r="O119" s="123"/>
      <c r="P119" s="123"/>
      <c r="Q119" s="122"/>
      <c r="R119" s="123"/>
      <c r="S119" s="123"/>
      <c r="T119" s="123"/>
      <c r="U119" s="123"/>
      <c r="V119" s="123"/>
      <c r="W119" s="122"/>
      <c r="X119" s="123"/>
      <c r="Y119" s="123"/>
      <c r="Z119" s="123"/>
      <c r="AA119" s="123"/>
      <c r="AB119" s="123"/>
      <c r="AC119" s="122"/>
      <c r="AD119" s="123"/>
      <c r="AE119" s="123"/>
      <c r="AF119" s="123"/>
      <c r="AG119" s="123"/>
      <c r="AH119" s="122"/>
      <c r="AI119" s="122"/>
      <c r="AJ119" s="122"/>
      <c r="AK119" s="122"/>
      <c r="AL119" s="123"/>
      <c r="AM119" s="122"/>
      <c r="AN119" s="122"/>
      <c r="AO119" s="122"/>
      <c r="AP119" s="122"/>
      <c r="AQ119" s="122"/>
      <c r="AR119" s="122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23"/>
      <c r="BC119" s="123"/>
      <c r="BD119" s="123"/>
    </row>
    <row r="120" spans="2:56" x14ac:dyDescent="0.25">
      <c r="B120" s="120"/>
      <c r="C120" s="4"/>
      <c r="D120" s="14"/>
      <c r="E120" s="121"/>
      <c r="F120" s="13"/>
      <c r="G120" s="122"/>
      <c r="H120" s="123"/>
      <c r="I120" s="123"/>
      <c r="J120" s="124"/>
      <c r="K120" s="122"/>
      <c r="L120" s="122"/>
      <c r="M120" s="125"/>
      <c r="N120" s="126"/>
      <c r="O120" s="123"/>
      <c r="P120" s="123"/>
      <c r="Q120" s="122"/>
      <c r="R120" s="123"/>
      <c r="S120" s="123"/>
      <c r="T120" s="123"/>
      <c r="U120" s="123"/>
      <c r="V120" s="123"/>
      <c r="W120" s="122"/>
      <c r="X120" s="123"/>
      <c r="Y120" s="123"/>
      <c r="Z120" s="123"/>
      <c r="AA120" s="123"/>
      <c r="AB120" s="123"/>
      <c r="AC120" s="122"/>
      <c r="AD120" s="123"/>
      <c r="AE120" s="123"/>
      <c r="AF120" s="123"/>
      <c r="AG120" s="123"/>
      <c r="AH120" s="122"/>
      <c r="AI120" s="122"/>
      <c r="AJ120" s="122"/>
      <c r="AK120" s="122"/>
      <c r="AL120" s="123"/>
      <c r="AM120" s="122"/>
      <c r="AN120" s="122"/>
      <c r="AO120" s="122"/>
      <c r="AP120" s="122"/>
      <c r="AQ120" s="122"/>
      <c r="AR120" s="122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23"/>
      <c r="BC120" s="123"/>
      <c r="BD120" s="123"/>
    </row>
    <row r="121" spans="2:56" x14ac:dyDescent="0.25">
      <c r="B121" s="120"/>
      <c r="C121" s="4"/>
      <c r="D121" s="14"/>
      <c r="E121" s="121"/>
      <c r="F121" s="13"/>
      <c r="G121" s="122"/>
      <c r="H121" s="123"/>
      <c r="I121" s="123"/>
      <c r="J121" s="124"/>
      <c r="K121" s="122"/>
      <c r="L121" s="122"/>
      <c r="M121" s="125"/>
      <c r="N121" s="126"/>
      <c r="O121" s="123"/>
      <c r="P121" s="123"/>
      <c r="Q121" s="122"/>
      <c r="R121" s="123"/>
      <c r="S121" s="123"/>
      <c r="T121" s="123"/>
      <c r="U121" s="123"/>
      <c r="V121" s="123"/>
      <c r="W121" s="122"/>
      <c r="X121" s="123"/>
      <c r="Y121" s="123"/>
      <c r="Z121" s="123"/>
      <c r="AA121" s="123"/>
      <c r="AB121" s="123"/>
      <c r="AC121" s="122"/>
      <c r="AD121" s="123"/>
      <c r="AE121" s="123"/>
      <c r="AF121" s="123"/>
      <c r="AG121" s="123"/>
      <c r="AH121" s="122"/>
      <c r="AI121" s="122"/>
      <c r="AJ121" s="122"/>
      <c r="AK121" s="122"/>
      <c r="AL121" s="123"/>
      <c r="AM121" s="122"/>
      <c r="AN121" s="122"/>
      <c r="AO121" s="122"/>
      <c r="AP121" s="122"/>
      <c r="AQ121" s="122"/>
      <c r="AR121" s="122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23"/>
      <c r="BC121" s="123"/>
      <c r="BD121" s="123"/>
    </row>
    <row r="122" spans="2:56" x14ac:dyDescent="0.25">
      <c r="B122" s="120"/>
      <c r="C122" s="4"/>
      <c r="D122" s="14"/>
      <c r="E122" s="121"/>
      <c r="F122" s="13"/>
      <c r="G122" s="122"/>
      <c r="H122" s="123"/>
      <c r="I122" s="123"/>
      <c r="J122" s="124"/>
      <c r="K122" s="122"/>
      <c r="L122" s="122"/>
      <c r="M122" s="125"/>
      <c r="N122" s="126"/>
      <c r="O122" s="123"/>
      <c r="P122" s="123"/>
      <c r="Q122" s="122"/>
      <c r="R122" s="123"/>
      <c r="S122" s="123"/>
      <c r="T122" s="123"/>
      <c r="U122" s="123"/>
      <c r="V122" s="123"/>
      <c r="W122" s="122"/>
      <c r="X122" s="123"/>
      <c r="Y122" s="123"/>
      <c r="Z122" s="123"/>
      <c r="AA122" s="123"/>
      <c r="AB122" s="123"/>
      <c r="AC122" s="122"/>
      <c r="AD122" s="123"/>
      <c r="AE122" s="123"/>
      <c r="AF122" s="123"/>
      <c r="AG122" s="123"/>
      <c r="AH122" s="122"/>
      <c r="AI122" s="122"/>
      <c r="AJ122" s="122"/>
      <c r="AK122" s="122"/>
      <c r="AL122" s="123"/>
      <c r="AM122" s="122"/>
      <c r="AN122" s="122"/>
      <c r="AO122" s="122"/>
      <c r="AP122" s="122"/>
      <c r="AQ122" s="122"/>
      <c r="AR122" s="122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23"/>
      <c r="BC122" s="123"/>
      <c r="BD122" s="123"/>
    </row>
    <row r="123" spans="2:56" x14ac:dyDescent="0.25">
      <c r="B123" s="120"/>
      <c r="C123" s="4"/>
      <c r="D123" s="14"/>
      <c r="E123" s="121"/>
      <c r="F123" s="13"/>
      <c r="G123" s="122"/>
      <c r="H123" s="123"/>
      <c r="I123" s="123"/>
      <c r="J123" s="124"/>
      <c r="K123" s="122"/>
      <c r="L123" s="122"/>
      <c r="M123" s="125"/>
      <c r="N123" s="126"/>
      <c r="O123" s="123"/>
      <c r="P123" s="123"/>
      <c r="Q123" s="122"/>
      <c r="R123" s="123"/>
      <c r="S123" s="123"/>
      <c r="T123" s="123"/>
      <c r="U123" s="123"/>
      <c r="V123" s="123"/>
      <c r="W123" s="122"/>
      <c r="X123" s="123"/>
      <c r="Y123" s="123"/>
      <c r="Z123" s="123"/>
      <c r="AA123" s="123"/>
      <c r="AB123" s="123"/>
      <c r="AC123" s="122"/>
      <c r="AD123" s="123"/>
      <c r="AE123" s="123"/>
      <c r="AF123" s="123"/>
      <c r="AG123" s="123"/>
      <c r="AH123" s="122"/>
      <c r="AI123" s="122"/>
      <c r="AJ123" s="122"/>
      <c r="AK123" s="122"/>
      <c r="AL123" s="123"/>
      <c r="AM123" s="122"/>
      <c r="AN123" s="122"/>
      <c r="AO123" s="122"/>
      <c r="AP123" s="122"/>
      <c r="AQ123" s="122"/>
      <c r="AR123" s="122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23"/>
      <c r="BC123" s="123"/>
      <c r="BD123" s="123"/>
    </row>
    <row r="124" spans="2:56" x14ac:dyDescent="0.25">
      <c r="B124" s="120"/>
      <c r="C124" s="4"/>
      <c r="D124" s="14"/>
      <c r="E124" s="121"/>
      <c r="F124" s="13"/>
      <c r="G124" s="122"/>
      <c r="H124" s="123"/>
      <c r="I124" s="123"/>
      <c r="J124" s="124"/>
      <c r="K124" s="122"/>
      <c r="L124" s="122"/>
      <c r="M124" s="125"/>
      <c r="N124" s="126"/>
      <c r="O124" s="123"/>
      <c r="P124" s="123"/>
      <c r="Q124" s="122"/>
      <c r="R124" s="123"/>
      <c r="S124" s="123"/>
      <c r="T124" s="123"/>
      <c r="U124" s="123"/>
      <c r="V124" s="123"/>
      <c r="W124" s="122"/>
      <c r="X124" s="123"/>
      <c r="Y124" s="123"/>
      <c r="Z124" s="123"/>
      <c r="AA124" s="123"/>
      <c r="AB124" s="123"/>
      <c r="AC124" s="122"/>
      <c r="AD124" s="123"/>
      <c r="AE124" s="123"/>
      <c r="AF124" s="123"/>
      <c r="AG124" s="123"/>
      <c r="AH124" s="122"/>
      <c r="AI124" s="122"/>
      <c r="AJ124" s="122"/>
      <c r="AK124" s="122"/>
      <c r="AL124" s="123"/>
      <c r="AM124" s="122"/>
      <c r="AN124" s="122"/>
      <c r="AO124" s="122"/>
      <c r="AP124" s="122"/>
      <c r="AQ124" s="122"/>
      <c r="AR124" s="122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23"/>
      <c r="BC124" s="123"/>
      <c r="BD124" s="123"/>
    </row>
    <row r="125" spans="2:56" x14ac:dyDescent="0.25">
      <c r="B125" s="120"/>
      <c r="C125" s="4"/>
      <c r="D125" s="14"/>
      <c r="E125" s="121"/>
      <c r="F125" s="13"/>
      <c r="G125" s="122"/>
      <c r="H125" s="123"/>
      <c r="I125" s="123"/>
      <c r="J125" s="124"/>
      <c r="K125" s="122"/>
      <c r="L125" s="122"/>
      <c r="M125" s="125"/>
      <c r="N125" s="126"/>
      <c r="O125" s="123"/>
      <c r="P125" s="123"/>
      <c r="Q125" s="122"/>
      <c r="R125" s="123"/>
      <c r="S125" s="123"/>
      <c r="T125" s="123"/>
      <c r="U125" s="123"/>
      <c r="V125" s="123"/>
      <c r="W125" s="122"/>
      <c r="X125" s="123"/>
      <c r="Y125" s="123"/>
      <c r="Z125" s="123"/>
      <c r="AA125" s="123"/>
      <c r="AB125" s="123"/>
      <c r="AC125" s="122"/>
      <c r="AD125" s="123"/>
      <c r="AE125" s="123"/>
      <c r="AF125" s="123"/>
      <c r="AG125" s="123"/>
      <c r="AH125" s="122"/>
      <c r="AI125" s="122"/>
      <c r="AJ125" s="122"/>
      <c r="AK125" s="122"/>
      <c r="AL125" s="123"/>
      <c r="AM125" s="122"/>
      <c r="AN125" s="122"/>
      <c r="AO125" s="122"/>
      <c r="AP125" s="122"/>
      <c r="AQ125" s="122"/>
      <c r="AR125" s="122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23"/>
      <c r="BC125" s="123"/>
      <c r="BD125" s="123"/>
    </row>
    <row r="126" spans="2:56" x14ac:dyDescent="0.25">
      <c r="B126" s="120"/>
      <c r="C126" s="4"/>
      <c r="D126" s="14"/>
      <c r="E126" s="121"/>
      <c r="F126" s="13"/>
      <c r="G126" s="122"/>
      <c r="H126" s="123"/>
      <c r="I126" s="123"/>
      <c r="J126" s="124"/>
      <c r="K126" s="122"/>
      <c r="L126" s="122"/>
      <c r="M126" s="125"/>
      <c r="N126" s="126"/>
      <c r="O126" s="123"/>
      <c r="P126" s="123"/>
      <c r="Q126" s="122"/>
      <c r="R126" s="123"/>
      <c r="S126" s="123"/>
      <c r="T126" s="123"/>
      <c r="U126" s="123"/>
      <c r="V126" s="123"/>
      <c r="W126" s="122"/>
      <c r="X126" s="123"/>
      <c r="Y126" s="123"/>
      <c r="Z126" s="123"/>
      <c r="AA126" s="123"/>
      <c r="AB126" s="123"/>
      <c r="AC126" s="122"/>
      <c r="AD126" s="123"/>
      <c r="AE126" s="123"/>
      <c r="AF126" s="123"/>
      <c r="AG126" s="123"/>
      <c r="AH126" s="122"/>
      <c r="AI126" s="122"/>
      <c r="AJ126" s="122"/>
      <c r="AK126" s="122"/>
      <c r="AL126" s="123"/>
      <c r="AM126" s="122"/>
      <c r="AN126" s="122"/>
      <c r="AO126" s="122"/>
      <c r="AP126" s="122"/>
      <c r="AQ126" s="122"/>
      <c r="AR126" s="122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23"/>
      <c r="BC126" s="123"/>
      <c r="BD126" s="123"/>
    </row>
    <row r="127" spans="2:56" x14ac:dyDescent="0.25">
      <c r="B127" s="120"/>
      <c r="C127" s="4"/>
      <c r="D127" s="14"/>
      <c r="E127" s="121"/>
      <c r="F127" s="13"/>
      <c r="G127" s="122"/>
      <c r="H127" s="123"/>
      <c r="I127" s="123"/>
      <c r="J127" s="124"/>
      <c r="K127" s="122"/>
      <c r="L127" s="122"/>
      <c r="M127" s="125"/>
      <c r="N127" s="126"/>
      <c r="O127" s="123"/>
      <c r="P127" s="123"/>
      <c r="Q127" s="122"/>
      <c r="R127" s="123"/>
      <c r="S127" s="123"/>
      <c r="T127" s="123"/>
      <c r="U127" s="123"/>
      <c r="V127" s="123"/>
      <c r="W127" s="122"/>
      <c r="X127" s="123"/>
      <c r="Y127" s="123"/>
      <c r="Z127" s="123"/>
      <c r="AA127" s="123"/>
      <c r="AB127" s="123"/>
      <c r="AC127" s="122"/>
      <c r="AD127" s="123"/>
      <c r="AE127" s="123"/>
      <c r="AF127" s="123"/>
      <c r="AG127" s="123"/>
      <c r="AH127" s="122"/>
      <c r="AI127" s="122"/>
      <c r="AJ127" s="122"/>
      <c r="AK127" s="122"/>
      <c r="AL127" s="123"/>
      <c r="AM127" s="122"/>
      <c r="AN127" s="122"/>
      <c r="AO127" s="122"/>
      <c r="AP127" s="122"/>
      <c r="AQ127" s="122"/>
      <c r="AR127" s="122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23"/>
      <c r="BC127" s="123"/>
      <c r="BD127" s="123"/>
    </row>
    <row r="128" spans="2:56" x14ac:dyDescent="0.25">
      <c r="B128" s="120"/>
      <c r="C128" s="4"/>
      <c r="D128" s="14"/>
      <c r="E128" s="121"/>
      <c r="F128" s="13"/>
      <c r="G128" s="122"/>
      <c r="H128" s="123"/>
      <c r="I128" s="123"/>
      <c r="J128" s="124"/>
      <c r="K128" s="122"/>
      <c r="L128" s="122"/>
      <c r="M128" s="125"/>
      <c r="N128" s="126"/>
      <c r="O128" s="123"/>
      <c r="P128" s="123"/>
      <c r="Q128" s="122"/>
      <c r="R128" s="123"/>
      <c r="S128" s="123"/>
      <c r="T128" s="123"/>
      <c r="U128" s="123"/>
      <c r="V128" s="123"/>
      <c r="W128" s="122"/>
      <c r="X128" s="123"/>
      <c r="Y128" s="123"/>
      <c r="Z128" s="123"/>
      <c r="AA128" s="123"/>
      <c r="AB128" s="123"/>
      <c r="AC128" s="122"/>
      <c r="AD128" s="123"/>
      <c r="AE128" s="123"/>
      <c r="AF128" s="123"/>
      <c r="AG128" s="123"/>
      <c r="AH128" s="122"/>
      <c r="AI128" s="122"/>
      <c r="AJ128" s="122"/>
      <c r="AK128" s="122"/>
      <c r="AL128" s="123"/>
      <c r="AM128" s="122"/>
      <c r="AN128" s="122"/>
      <c r="AO128" s="122"/>
      <c r="AP128" s="122"/>
      <c r="AQ128" s="122"/>
      <c r="AR128" s="122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23"/>
      <c r="BC128" s="123"/>
      <c r="BD128" s="123"/>
    </row>
    <row r="129" spans="2:56" x14ac:dyDescent="0.25">
      <c r="B129" s="120"/>
      <c r="C129" s="4"/>
      <c r="D129" s="14"/>
      <c r="E129" s="121"/>
      <c r="F129" s="13"/>
      <c r="G129" s="122"/>
      <c r="H129" s="123"/>
      <c r="I129" s="123"/>
      <c r="J129" s="124"/>
      <c r="K129" s="122"/>
      <c r="L129" s="122"/>
      <c r="M129" s="125"/>
      <c r="N129" s="126"/>
      <c r="O129" s="123"/>
      <c r="P129" s="123"/>
      <c r="Q129" s="122"/>
      <c r="R129" s="123"/>
      <c r="S129" s="123"/>
      <c r="T129" s="123"/>
      <c r="U129" s="123"/>
      <c r="V129" s="123"/>
      <c r="W129" s="122"/>
      <c r="X129" s="123"/>
      <c r="Y129" s="123"/>
      <c r="Z129" s="123"/>
      <c r="AA129" s="123"/>
      <c r="AB129" s="123"/>
      <c r="AC129" s="122"/>
      <c r="AD129" s="123"/>
      <c r="AE129" s="123"/>
      <c r="AF129" s="123"/>
      <c r="AG129" s="123"/>
      <c r="AH129" s="122"/>
      <c r="AI129" s="122"/>
      <c r="AJ129" s="122"/>
      <c r="AK129" s="122"/>
      <c r="AL129" s="123"/>
      <c r="AM129" s="122"/>
      <c r="AN129" s="122"/>
      <c r="AO129" s="122"/>
      <c r="AP129" s="122"/>
      <c r="AQ129" s="122"/>
      <c r="AR129" s="122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23"/>
      <c r="BC129" s="123"/>
      <c r="BD129" s="123"/>
    </row>
    <row r="130" spans="2:56" x14ac:dyDescent="0.25">
      <c r="B130" s="120"/>
      <c r="C130" s="4"/>
      <c r="D130" s="14"/>
      <c r="E130" s="121"/>
      <c r="F130" s="13"/>
      <c r="G130" s="122"/>
      <c r="H130" s="123"/>
      <c r="I130" s="123"/>
      <c r="J130" s="124"/>
      <c r="K130" s="122"/>
      <c r="L130" s="122"/>
      <c r="M130" s="125"/>
      <c r="N130" s="126"/>
      <c r="O130" s="123"/>
      <c r="P130" s="123"/>
      <c r="Q130" s="122"/>
      <c r="R130" s="123"/>
      <c r="S130" s="123"/>
      <c r="T130" s="123"/>
      <c r="U130" s="123"/>
      <c r="V130" s="123"/>
      <c r="W130" s="122"/>
      <c r="X130" s="123"/>
      <c r="Y130" s="123"/>
      <c r="Z130" s="123"/>
      <c r="AA130" s="123"/>
      <c r="AB130" s="123"/>
      <c r="AC130" s="122"/>
      <c r="AD130" s="123"/>
      <c r="AE130" s="123"/>
      <c r="AF130" s="123"/>
      <c r="AG130" s="123"/>
      <c r="AH130" s="122"/>
      <c r="AI130" s="122"/>
      <c r="AJ130" s="122"/>
      <c r="AK130" s="122"/>
      <c r="AL130" s="123"/>
      <c r="AM130" s="122"/>
      <c r="AN130" s="122"/>
      <c r="AO130" s="122"/>
      <c r="AP130" s="122"/>
      <c r="AQ130" s="122"/>
      <c r="AR130" s="122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23"/>
      <c r="BC130" s="123"/>
      <c r="BD130" s="123"/>
    </row>
    <row r="131" spans="2:56" x14ac:dyDescent="0.25">
      <c r="B131" s="120"/>
      <c r="C131" s="4"/>
      <c r="D131" s="14"/>
      <c r="E131" s="121"/>
      <c r="F131" s="13"/>
      <c r="G131" s="122"/>
      <c r="H131" s="123"/>
      <c r="I131" s="123"/>
      <c r="J131" s="124"/>
      <c r="K131" s="122"/>
      <c r="L131" s="122"/>
      <c r="M131" s="125"/>
      <c r="N131" s="126"/>
      <c r="O131" s="123"/>
      <c r="P131" s="123"/>
      <c r="Q131" s="122"/>
      <c r="R131" s="123"/>
      <c r="S131" s="123"/>
      <c r="T131" s="123"/>
      <c r="U131" s="123"/>
      <c r="V131" s="123"/>
      <c r="W131" s="122"/>
      <c r="X131" s="123"/>
      <c r="Y131" s="123"/>
      <c r="Z131" s="123"/>
      <c r="AA131" s="123"/>
      <c r="AB131" s="123"/>
      <c r="AC131" s="122"/>
      <c r="AD131" s="123"/>
      <c r="AE131" s="123"/>
      <c r="AF131" s="123"/>
      <c r="AG131" s="123"/>
      <c r="AH131" s="122"/>
      <c r="AI131" s="122"/>
      <c r="AJ131" s="122"/>
      <c r="AK131" s="122"/>
      <c r="AL131" s="123"/>
      <c r="AM131" s="122"/>
      <c r="AN131" s="122"/>
      <c r="AO131" s="122"/>
      <c r="AP131" s="122"/>
      <c r="AQ131" s="122"/>
      <c r="AR131" s="122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23"/>
      <c r="BC131" s="123"/>
      <c r="BD131" s="123"/>
    </row>
    <row r="132" spans="2:56" x14ac:dyDescent="0.25">
      <c r="B132" s="120"/>
      <c r="C132" s="4"/>
      <c r="D132" s="14"/>
      <c r="E132" s="121"/>
      <c r="F132" s="13"/>
      <c r="G132" s="122"/>
      <c r="H132" s="123"/>
      <c r="I132" s="123"/>
      <c r="J132" s="124"/>
      <c r="K132" s="122"/>
      <c r="L132" s="122"/>
      <c r="M132" s="125"/>
      <c r="N132" s="126"/>
      <c r="O132" s="123"/>
      <c r="P132" s="123"/>
      <c r="Q132" s="122"/>
      <c r="R132" s="123"/>
      <c r="S132" s="123"/>
      <c r="T132" s="123"/>
      <c r="U132" s="123"/>
      <c r="V132" s="123"/>
      <c r="W132" s="122"/>
      <c r="X132" s="123"/>
      <c r="Y132" s="123"/>
      <c r="Z132" s="123"/>
      <c r="AA132" s="123"/>
      <c r="AB132" s="123"/>
      <c r="AC132" s="122"/>
      <c r="AD132" s="123"/>
      <c r="AE132" s="123"/>
      <c r="AF132" s="123"/>
      <c r="AG132" s="123"/>
      <c r="AH132" s="122"/>
      <c r="AI132" s="122"/>
      <c r="AJ132" s="122"/>
      <c r="AK132" s="122"/>
      <c r="AL132" s="123"/>
      <c r="AM132" s="122"/>
      <c r="AN132" s="122"/>
      <c r="AO132" s="122"/>
      <c r="AP132" s="122"/>
      <c r="AQ132" s="122"/>
      <c r="AR132" s="122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23"/>
      <c r="BC132" s="123"/>
      <c r="BD132" s="123"/>
    </row>
    <row r="133" spans="2:56" x14ac:dyDescent="0.25">
      <c r="B133" s="120"/>
      <c r="C133" s="4"/>
      <c r="D133" s="14"/>
      <c r="E133" s="121"/>
      <c r="F133" s="13"/>
      <c r="G133" s="122"/>
      <c r="H133" s="123"/>
      <c r="I133" s="123"/>
      <c r="J133" s="124"/>
      <c r="K133" s="122"/>
      <c r="L133" s="122"/>
      <c r="M133" s="125"/>
      <c r="N133" s="126"/>
      <c r="O133" s="123"/>
      <c r="P133" s="123"/>
      <c r="Q133" s="122"/>
      <c r="R133" s="123"/>
      <c r="S133" s="123"/>
      <c r="T133" s="123"/>
      <c r="U133" s="123"/>
      <c r="V133" s="123"/>
      <c r="W133" s="122"/>
      <c r="X133" s="123"/>
      <c r="Y133" s="123"/>
      <c r="Z133" s="123"/>
      <c r="AA133" s="123"/>
      <c r="AB133" s="123"/>
      <c r="AC133" s="122"/>
      <c r="AD133" s="123"/>
      <c r="AE133" s="123"/>
      <c r="AF133" s="123"/>
      <c r="AG133" s="123"/>
      <c r="AH133" s="122"/>
      <c r="AI133" s="122"/>
      <c r="AJ133" s="122"/>
      <c r="AK133" s="122"/>
      <c r="AL133" s="123"/>
      <c r="AM133" s="122"/>
      <c r="AN133" s="122"/>
      <c r="AO133" s="122"/>
      <c r="AP133" s="122"/>
      <c r="AQ133" s="122"/>
      <c r="AR133" s="122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23"/>
      <c r="BC133" s="123"/>
      <c r="BD133" s="123"/>
    </row>
    <row r="134" spans="2:56" x14ac:dyDescent="0.25">
      <c r="B134" s="120"/>
      <c r="C134" s="4"/>
      <c r="D134" s="14"/>
      <c r="E134" s="121"/>
      <c r="F134" s="13"/>
      <c r="G134" s="122"/>
      <c r="H134" s="123"/>
      <c r="I134" s="123"/>
      <c r="J134" s="124"/>
      <c r="K134" s="122"/>
      <c r="L134" s="122"/>
      <c r="M134" s="125"/>
      <c r="N134" s="126"/>
      <c r="O134" s="123"/>
      <c r="P134" s="123"/>
      <c r="Q134" s="122"/>
      <c r="R134" s="123"/>
      <c r="S134" s="123"/>
      <c r="T134" s="123"/>
      <c r="U134" s="123"/>
      <c r="V134" s="123"/>
      <c r="W134" s="122"/>
      <c r="X134" s="123"/>
      <c r="Y134" s="123"/>
      <c r="Z134" s="123"/>
      <c r="AA134" s="123"/>
      <c r="AB134" s="123"/>
      <c r="AC134" s="122"/>
      <c r="AD134" s="123"/>
      <c r="AE134" s="123"/>
      <c r="AF134" s="123"/>
      <c r="AG134" s="123"/>
      <c r="AH134" s="122"/>
      <c r="AI134" s="122"/>
      <c r="AJ134" s="122"/>
      <c r="AK134" s="122"/>
      <c r="AL134" s="123"/>
      <c r="AM134" s="122"/>
      <c r="AN134" s="122"/>
      <c r="AO134" s="122"/>
      <c r="AP134" s="122"/>
      <c r="AQ134" s="122"/>
      <c r="AR134" s="122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23"/>
      <c r="BC134" s="123"/>
      <c r="BD134" s="123"/>
    </row>
    <row r="135" spans="2:56" x14ac:dyDescent="0.25">
      <c r="B135" s="120"/>
      <c r="C135" s="4"/>
      <c r="D135" s="14"/>
      <c r="E135" s="121"/>
      <c r="F135" s="13"/>
      <c r="G135" s="122"/>
      <c r="H135" s="123"/>
      <c r="I135" s="123"/>
      <c r="J135" s="124"/>
      <c r="K135" s="122"/>
      <c r="L135" s="122"/>
      <c r="M135" s="125"/>
      <c r="N135" s="126"/>
      <c r="O135" s="123"/>
      <c r="P135" s="123"/>
      <c r="Q135" s="122"/>
      <c r="R135" s="123"/>
      <c r="S135" s="123"/>
      <c r="T135" s="123"/>
      <c r="U135" s="123"/>
      <c r="V135" s="123"/>
      <c r="W135" s="122"/>
      <c r="X135" s="123"/>
      <c r="Y135" s="123"/>
      <c r="Z135" s="123"/>
      <c r="AA135" s="123"/>
      <c r="AB135" s="123"/>
      <c r="AC135" s="122"/>
      <c r="AD135" s="123"/>
      <c r="AE135" s="123"/>
      <c r="AF135" s="123"/>
      <c r="AG135" s="123"/>
      <c r="AH135" s="122"/>
      <c r="AI135" s="122"/>
      <c r="AJ135" s="122"/>
      <c r="AK135" s="122"/>
      <c r="AL135" s="123"/>
      <c r="AM135" s="122"/>
      <c r="AN135" s="122"/>
      <c r="AO135" s="122"/>
      <c r="AP135" s="122"/>
      <c r="AQ135" s="122"/>
      <c r="AR135" s="122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23"/>
      <c r="BC135" s="123"/>
      <c r="BD135" s="123"/>
    </row>
    <row r="136" spans="2:56" x14ac:dyDescent="0.25">
      <c r="B136" s="120"/>
      <c r="C136" s="4"/>
      <c r="D136" s="14"/>
      <c r="E136" s="121"/>
      <c r="F136" s="13"/>
      <c r="G136" s="122"/>
      <c r="H136" s="123"/>
      <c r="I136" s="123"/>
      <c r="J136" s="124"/>
      <c r="K136" s="122"/>
      <c r="L136" s="122"/>
      <c r="M136" s="125"/>
      <c r="N136" s="126"/>
      <c r="O136" s="123"/>
      <c r="P136" s="123"/>
      <c r="Q136" s="122"/>
      <c r="R136" s="123"/>
      <c r="S136" s="123"/>
      <c r="T136" s="123"/>
      <c r="U136" s="123"/>
      <c r="V136" s="123"/>
      <c r="W136" s="122"/>
      <c r="X136" s="123"/>
      <c r="Y136" s="123"/>
      <c r="Z136" s="123"/>
      <c r="AA136" s="123"/>
      <c r="AB136" s="123"/>
      <c r="AC136" s="122"/>
      <c r="AD136" s="123"/>
      <c r="AE136" s="123"/>
      <c r="AF136" s="123"/>
      <c r="AG136" s="123"/>
      <c r="AH136" s="122"/>
      <c r="AI136" s="122"/>
      <c r="AJ136" s="122"/>
      <c r="AK136" s="122"/>
      <c r="AL136" s="123"/>
      <c r="AM136" s="122"/>
      <c r="AN136" s="122"/>
      <c r="AO136" s="122"/>
      <c r="AP136" s="122"/>
      <c r="AQ136" s="122"/>
      <c r="AR136" s="122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23"/>
      <c r="BC136" s="123"/>
      <c r="BD136" s="123"/>
    </row>
    <row r="137" spans="2:56" x14ac:dyDescent="0.25">
      <c r="B137" s="120"/>
      <c r="C137" s="4"/>
      <c r="D137" s="14"/>
      <c r="E137" s="121"/>
      <c r="F137" s="13"/>
      <c r="G137" s="122"/>
      <c r="H137" s="123"/>
      <c r="I137" s="123"/>
      <c r="J137" s="124"/>
      <c r="K137" s="122"/>
      <c r="L137" s="122"/>
      <c r="M137" s="125"/>
      <c r="N137" s="126"/>
      <c r="O137" s="123"/>
      <c r="P137" s="123"/>
      <c r="Q137" s="122"/>
      <c r="R137" s="123"/>
      <c r="S137" s="123"/>
      <c r="T137" s="123"/>
      <c r="U137" s="123"/>
      <c r="V137" s="123"/>
      <c r="W137" s="122"/>
      <c r="X137" s="123"/>
      <c r="Y137" s="123"/>
      <c r="Z137" s="123"/>
      <c r="AA137" s="123"/>
      <c r="AB137" s="123"/>
      <c r="AC137" s="122"/>
      <c r="AD137" s="123"/>
      <c r="AE137" s="123"/>
      <c r="AF137" s="123"/>
      <c r="AG137" s="123"/>
      <c r="AH137" s="122"/>
      <c r="AI137" s="122"/>
      <c r="AJ137" s="122"/>
      <c r="AK137" s="122"/>
      <c r="AL137" s="123"/>
      <c r="AM137" s="122"/>
      <c r="AN137" s="122"/>
      <c r="AO137" s="122"/>
      <c r="AP137" s="122"/>
      <c r="AQ137" s="122"/>
      <c r="AR137" s="122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23"/>
      <c r="BC137" s="123"/>
      <c r="BD137" s="123"/>
    </row>
    <row r="138" spans="2:56" x14ac:dyDescent="0.25">
      <c r="B138" s="120"/>
      <c r="C138" s="4"/>
      <c r="D138" s="14"/>
      <c r="E138" s="121"/>
      <c r="F138" s="13"/>
      <c r="G138" s="122"/>
      <c r="H138" s="123"/>
      <c r="I138" s="123"/>
      <c r="J138" s="124"/>
      <c r="K138" s="122"/>
      <c r="L138" s="122"/>
      <c r="M138" s="125"/>
      <c r="N138" s="126"/>
      <c r="O138" s="123"/>
      <c r="P138" s="123"/>
      <c r="Q138" s="122"/>
      <c r="R138" s="123"/>
      <c r="S138" s="123"/>
      <c r="T138" s="123"/>
      <c r="U138" s="123"/>
      <c r="V138" s="123"/>
      <c r="W138" s="122"/>
      <c r="X138" s="123"/>
      <c r="Y138" s="123"/>
      <c r="Z138" s="123"/>
      <c r="AA138" s="123"/>
      <c r="AB138" s="123"/>
      <c r="AC138" s="122"/>
      <c r="AD138" s="123"/>
      <c r="AE138" s="123"/>
      <c r="AF138" s="123"/>
      <c r="AG138" s="123"/>
      <c r="AH138" s="122"/>
      <c r="AI138" s="122"/>
      <c r="AJ138" s="122"/>
      <c r="AK138" s="122"/>
      <c r="AL138" s="123"/>
      <c r="AM138" s="122"/>
      <c r="AN138" s="122"/>
      <c r="AO138" s="122"/>
      <c r="AP138" s="122"/>
      <c r="AQ138" s="122"/>
      <c r="AR138" s="122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23"/>
      <c r="BC138" s="123"/>
      <c r="BD138" s="123"/>
    </row>
    <row r="139" spans="2:56" x14ac:dyDescent="0.25">
      <c r="B139" s="120"/>
      <c r="C139" s="4"/>
      <c r="D139" s="14"/>
      <c r="E139" s="121"/>
      <c r="F139" s="13"/>
      <c r="G139" s="122"/>
      <c r="H139" s="123"/>
      <c r="I139" s="123"/>
      <c r="J139" s="124"/>
      <c r="K139" s="122"/>
      <c r="L139" s="122"/>
      <c r="M139" s="125"/>
      <c r="N139" s="126"/>
      <c r="O139" s="123"/>
      <c r="P139" s="123"/>
      <c r="Q139" s="122"/>
      <c r="R139" s="123"/>
      <c r="S139" s="123"/>
      <c r="T139" s="123"/>
      <c r="U139" s="123"/>
      <c r="V139" s="123"/>
      <c r="W139" s="122"/>
      <c r="X139" s="123"/>
      <c r="Y139" s="123"/>
      <c r="Z139" s="123"/>
      <c r="AA139" s="123"/>
      <c r="AB139" s="123"/>
      <c r="AC139" s="122"/>
      <c r="AD139" s="123"/>
      <c r="AE139" s="123"/>
      <c r="AF139" s="123"/>
      <c r="AG139" s="123"/>
      <c r="AH139" s="122"/>
      <c r="AI139" s="122"/>
      <c r="AJ139" s="122"/>
      <c r="AK139" s="122"/>
      <c r="AL139" s="123"/>
      <c r="AM139" s="122"/>
      <c r="AN139" s="122"/>
      <c r="AO139" s="122"/>
      <c r="AP139" s="122"/>
      <c r="AQ139" s="122"/>
      <c r="AR139" s="122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23"/>
      <c r="BC139" s="123"/>
      <c r="BD139" s="123"/>
    </row>
    <row r="140" spans="2:56" x14ac:dyDescent="0.25">
      <c r="B140" s="120"/>
      <c r="C140" s="4"/>
      <c r="D140" s="14"/>
      <c r="E140" s="121"/>
      <c r="F140" s="13"/>
      <c r="G140" s="122"/>
      <c r="H140" s="123"/>
      <c r="I140" s="123"/>
      <c r="J140" s="124"/>
      <c r="K140" s="122"/>
      <c r="L140" s="122"/>
      <c r="M140" s="125"/>
      <c r="N140" s="126"/>
      <c r="O140" s="123"/>
      <c r="P140" s="123"/>
      <c r="Q140" s="122"/>
      <c r="R140" s="123"/>
      <c r="S140" s="123"/>
      <c r="T140" s="123"/>
      <c r="U140" s="123"/>
      <c r="V140" s="123"/>
      <c r="W140" s="122"/>
      <c r="X140" s="123"/>
      <c r="Y140" s="123"/>
      <c r="Z140" s="123"/>
      <c r="AA140" s="123"/>
      <c r="AB140" s="123"/>
      <c r="AC140" s="122"/>
      <c r="AD140" s="123"/>
      <c r="AE140" s="123"/>
      <c r="AF140" s="123"/>
      <c r="AG140" s="123"/>
      <c r="AH140" s="122"/>
      <c r="AI140" s="122"/>
      <c r="AJ140" s="122"/>
      <c r="AK140" s="122"/>
      <c r="AL140" s="123"/>
      <c r="AM140" s="122"/>
      <c r="AN140" s="122"/>
      <c r="AO140" s="122"/>
      <c r="AP140" s="122"/>
      <c r="AQ140" s="122"/>
      <c r="AR140" s="122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23"/>
      <c r="BC140" s="123"/>
      <c r="BD140" s="123"/>
    </row>
    <row r="141" spans="2:56" x14ac:dyDescent="0.25">
      <c r="B141" s="120"/>
      <c r="C141" s="4"/>
      <c r="D141" s="14"/>
      <c r="E141" s="121"/>
      <c r="F141" s="13"/>
      <c r="G141" s="122"/>
      <c r="H141" s="123"/>
      <c r="I141" s="123"/>
      <c r="J141" s="124"/>
      <c r="K141" s="122"/>
      <c r="L141" s="122"/>
      <c r="M141" s="125"/>
      <c r="N141" s="126"/>
      <c r="O141" s="123"/>
      <c r="P141" s="123"/>
      <c r="Q141" s="122"/>
      <c r="R141" s="123"/>
      <c r="S141" s="123"/>
      <c r="T141" s="123"/>
      <c r="U141" s="123"/>
      <c r="V141" s="123"/>
      <c r="W141" s="122"/>
      <c r="X141" s="123"/>
      <c r="Y141" s="123"/>
      <c r="Z141" s="123"/>
      <c r="AA141" s="123"/>
      <c r="AB141" s="123"/>
      <c r="AC141" s="122"/>
      <c r="AD141" s="123"/>
      <c r="AE141" s="123"/>
      <c r="AF141" s="123"/>
      <c r="AG141" s="123"/>
      <c r="AH141" s="122"/>
      <c r="AI141" s="122"/>
      <c r="AJ141" s="122"/>
      <c r="AK141" s="122"/>
      <c r="AL141" s="123"/>
      <c r="AM141" s="122"/>
      <c r="AN141" s="122"/>
      <c r="AO141" s="122"/>
      <c r="AP141" s="122"/>
      <c r="AQ141" s="122"/>
      <c r="AR141" s="122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23"/>
      <c r="BC141" s="123"/>
      <c r="BD141" s="123"/>
    </row>
    <row r="142" spans="2:56" x14ac:dyDescent="0.25">
      <c r="B142" s="120"/>
      <c r="C142" s="4"/>
      <c r="D142" s="14"/>
      <c r="E142" s="121"/>
      <c r="F142" s="13"/>
      <c r="G142" s="122"/>
      <c r="H142" s="123"/>
      <c r="I142" s="123"/>
      <c r="J142" s="124"/>
      <c r="K142" s="122"/>
      <c r="L142" s="122"/>
      <c r="M142" s="125"/>
      <c r="N142" s="126"/>
      <c r="O142" s="123"/>
      <c r="P142" s="123"/>
      <c r="Q142" s="122"/>
      <c r="R142" s="123"/>
      <c r="S142" s="123"/>
      <c r="T142" s="123"/>
      <c r="U142" s="123"/>
      <c r="V142" s="123"/>
      <c r="W142" s="122"/>
      <c r="X142" s="123"/>
      <c r="Y142" s="123"/>
      <c r="Z142" s="123"/>
      <c r="AA142" s="123"/>
      <c r="AB142" s="123"/>
      <c r="AC142" s="122"/>
      <c r="AD142" s="123"/>
      <c r="AE142" s="123"/>
      <c r="AF142" s="123"/>
      <c r="AG142" s="123"/>
      <c r="AH142" s="122"/>
      <c r="AI142" s="122"/>
      <c r="AJ142" s="122"/>
      <c r="AK142" s="122"/>
      <c r="AL142" s="123"/>
      <c r="AM142" s="122"/>
      <c r="AN142" s="122"/>
      <c r="AO142" s="122"/>
      <c r="AP142" s="122"/>
      <c r="AQ142" s="122"/>
      <c r="AR142" s="122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23"/>
      <c r="BC142" s="123"/>
      <c r="BD142" s="123"/>
    </row>
    <row r="143" spans="2:56" x14ac:dyDescent="0.25">
      <c r="B143" s="120"/>
      <c r="C143" s="4"/>
      <c r="D143" s="14"/>
      <c r="E143" s="121"/>
      <c r="F143" s="13"/>
      <c r="G143" s="122"/>
      <c r="H143" s="123"/>
      <c r="I143" s="123"/>
      <c r="J143" s="124"/>
      <c r="K143" s="122"/>
      <c r="L143" s="122"/>
      <c r="M143" s="125"/>
      <c r="N143" s="126"/>
      <c r="O143" s="123"/>
      <c r="P143" s="123"/>
      <c r="Q143" s="122"/>
      <c r="R143" s="123"/>
      <c r="S143" s="123"/>
      <c r="T143" s="123"/>
      <c r="U143" s="123"/>
      <c r="V143" s="123"/>
      <c r="W143" s="122"/>
      <c r="X143" s="123"/>
      <c r="Y143" s="123"/>
      <c r="Z143" s="123"/>
      <c r="AA143" s="123"/>
      <c r="AB143" s="123"/>
      <c r="AC143" s="122"/>
      <c r="AD143" s="123"/>
      <c r="AE143" s="123"/>
      <c r="AF143" s="123"/>
      <c r="AG143" s="123"/>
      <c r="AH143" s="122"/>
      <c r="AI143" s="122"/>
      <c r="AJ143" s="122"/>
      <c r="AK143" s="122"/>
      <c r="AL143" s="123"/>
      <c r="AM143" s="122"/>
      <c r="AN143" s="122"/>
      <c r="AO143" s="122"/>
      <c r="AP143" s="122"/>
      <c r="AQ143" s="122"/>
      <c r="AR143" s="122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23"/>
      <c r="BC143" s="123"/>
      <c r="BD143" s="123"/>
    </row>
    <row r="144" spans="2:56" x14ac:dyDescent="0.25">
      <c r="B144" s="120"/>
      <c r="C144" s="4"/>
      <c r="D144" s="14"/>
      <c r="E144" s="121"/>
      <c r="F144" s="13"/>
      <c r="G144" s="122"/>
      <c r="H144" s="123"/>
      <c r="I144" s="123"/>
      <c r="J144" s="124"/>
      <c r="K144" s="122"/>
      <c r="L144" s="122"/>
      <c r="M144" s="125"/>
      <c r="N144" s="126"/>
      <c r="O144" s="123"/>
      <c r="P144" s="123"/>
      <c r="Q144" s="122"/>
      <c r="R144" s="123"/>
      <c r="S144" s="123"/>
      <c r="T144" s="123"/>
      <c r="U144" s="123"/>
      <c r="V144" s="123"/>
      <c r="W144" s="122"/>
      <c r="X144" s="123"/>
      <c r="Y144" s="123"/>
      <c r="Z144" s="123"/>
      <c r="AA144" s="123"/>
      <c r="AB144" s="123"/>
      <c r="AC144" s="122"/>
      <c r="AD144" s="123"/>
      <c r="AE144" s="123"/>
      <c r="AF144" s="123"/>
      <c r="AG144" s="123"/>
      <c r="AH144" s="122"/>
      <c r="AI144" s="122"/>
      <c r="AJ144" s="122"/>
      <c r="AK144" s="122"/>
      <c r="AL144" s="123"/>
      <c r="AM144" s="122"/>
      <c r="AN144" s="122"/>
      <c r="AO144" s="122"/>
      <c r="AP144" s="122"/>
      <c r="AQ144" s="122"/>
      <c r="AR144" s="122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23"/>
      <c r="BC144" s="123"/>
      <c r="BD144" s="123"/>
    </row>
    <row r="145" spans="2:56" x14ac:dyDescent="0.25">
      <c r="B145" s="120"/>
      <c r="C145" s="4"/>
      <c r="D145" s="14"/>
      <c r="E145" s="121"/>
      <c r="F145" s="13"/>
      <c r="G145" s="122"/>
      <c r="H145" s="123"/>
      <c r="I145" s="123"/>
      <c r="J145" s="124"/>
      <c r="K145" s="122"/>
      <c r="L145" s="122"/>
      <c r="M145" s="125"/>
      <c r="N145" s="126"/>
      <c r="O145" s="123"/>
      <c r="P145" s="123"/>
      <c r="Q145" s="122"/>
      <c r="R145" s="123"/>
      <c r="S145" s="123"/>
      <c r="T145" s="123"/>
      <c r="U145" s="123"/>
      <c r="V145" s="123"/>
      <c r="W145" s="122"/>
      <c r="X145" s="123"/>
      <c r="Y145" s="123"/>
      <c r="Z145" s="123"/>
      <c r="AA145" s="123"/>
      <c r="AB145" s="123"/>
      <c r="AC145" s="122"/>
      <c r="AD145" s="123"/>
      <c r="AE145" s="123"/>
      <c r="AF145" s="123"/>
      <c r="AG145" s="123"/>
      <c r="AH145" s="122"/>
      <c r="AI145" s="122"/>
      <c r="AJ145" s="122"/>
      <c r="AK145" s="122"/>
      <c r="AL145" s="123"/>
      <c r="AM145" s="122"/>
      <c r="AN145" s="122"/>
      <c r="AO145" s="122"/>
      <c r="AP145" s="122"/>
      <c r="AQ145" s="122"/>
      <c r="AR145" s="122"/>
      <c r="AS145" s="173"/>
      <c r="AT145" s="173"/>
      <c r="AU145" s="173"/>
      <c r="AV145" s="173"/>
      <c r="AW145" s="173"/>
      <c r="AX145" s="173"/>
      <c r="AY145" s="173"/>
      <c r="AZ145" s="173"/>
      <c r="BA145" s="173"/>
      <c r="BB145" s="123"/>
      <c r="BC145" s="123"/>
      <c r="BD145" s="123"/>
    </row>
    <row r="146" spans="2:56" x14ac:dyDescent="0.25">
      <c r="B146" s="120"/>
      <c r="C146" s="4"/>
      <c r="D146" s="14"/>
      <c r="E146" s="121"/>
      <c r="F146" s="13"/>
      <c r="G146" s="122"/>
      <c r="H146" s="123"/>
      <c r="I146" s="123"/>
      <c r="J146" s="124"/>
      <c r="K146" s="122"/>
      <c r="L146" s="122"/>
      <c r="M146" s="125"/>
      <c r="N146" s="126"/>
      <c r="O146" s="123"/>
      <c r="P146" s="123"/>
      <c r="Q146" s="122"/>
      <c r="R146" s="123"/>
      <c r="S146" s="123"/>
      <c r="T146" s="123"/>
      <c r="U146" s="123"/>
      <c r="V146" s="123"/>
      <c r="W146" s="122"/>
      <c r="X146" s="123"/>
      <c r="Y146" s="123"/>
      <c r="Z146" s="123"/>
      <c r="AA146" s="123"/>
      <c r="AB146" s="123"/>
      <c r="AC146" s="122"/>
      <c r="AD146" s="123"/>
      <c r="AE146" s="123"/>
      <c r="AF146" s="123"/>
      <c r="AG146" s="123"/>
      <c r="AH146" s="122"/>
      <c r="AI146" s="122"/>
      <c r="AJ146" s="122"/>
      <c r="AK146" s="122"/>
      <c r="AL146" s="123"/>
      <c r="AM146" s="122"/>
      <c r="AN146" s="122"/>
      <c r="AO146" s="122"/>
      <c r="AP146" s="122"/>
      <c r="AQ146" s="122"/>
      <c r="AR146" s="122"/>
      <c r="AS146" s="173"/>
      <c r="AT146" s="173"/>
      <c r="AU146" s="173"/>
      <c r="AV146" s="173"/>
      <c r="AW146" s="173"/>
      <c r="AX146" s="173"/>
      <c r="AY146" s="173"/>
      <c r="AZ146" s="173"/>
      <c r="BA146" s="173"/>
      <c r="BB146" s="123"/>
      <c r="BC146" s="123"/>
      <c r="BD146" s="123"/>
    </row>
    <row r="147" spans="2:56" x14ac:dyDescent="0.25">
      <c r="B147" s="120"/>
      <c r="C147" s="4"/>
      <c r="D147" s="14"/>
      <c r="E147" s="121"/>
      <c r="F147" s="13"/>
      <c r="G147" s="122"/>
      <c r="H147" s="123"/>
      <c r="I147" s="123"/>
      <c r="J147" s="124"/>
      <c r="K147" s="122"/>
      <c r="L147" s="122"/>
      <c r="M147" s="125"/>
      <c r="N147" s="126"/>
      <c r="O147" s="123"/>
      <c r="P147" s="123"/>
      <c r="Q147" s="122"/>
      <c r="R147" s="123"/>
      <c r="S147" s="123"/>
      <c r="T147" s="123"/>
      <c r="U147" s="123"/>
      <c r="V147" s="123"/>
      <c r="W147" s="122"/>
      <c r="X147" s="123"/>
      <c r="Y147" s="123"/>
      <c r="Z147" s="123"/>
      <c r="AA147" s="123"/>
      <c r="AB147" s="123"/>
      <c r="AC147" s="122"/>
      <c r="AD147" s="123"/>
      <c r="AE147" s="123"/>
      <c r="AF147" s="123"/>
      <c r="AG147" s="123"/>
      <c r="AH147" s="122"/>
      <c r="AI147" s="122"/>
      <c r="AJ147" s="122"/>
      <c r="AK147" s="122"/>
      <c r="AL147" s="123"/>
      <c r="AM147" s="122"/>
      <c r="AN147" s="122"/>
      <c r="AO147" s="122"/>
      <c r="AP147" s="122"/>
      <c r="AQ147" s="122"/>
      <c r="AR147" s="122"/>
      <c r="AS147" s="173"/>
      <c r="AT147" s="173"/>
      <c r="AU147" s="173"/>
      <c r="AV147" s="173"/>
      <c r="AW147" s="173"/>
      <c r="AX147" s="173"/>
      <c r="AY147" s="173"/>
      <c r="AZ147" s="173"/>
      <c r="BA147" s="173"/>
      <c r="BB147" s="123"/>
      <c r="BC147" s="123"/>
      <c r="BD147" s="123"/>
    </row>
    <row r="148" spans="2:56" x14ac:dyDescent="0.25">
      <c r="B148" s="120"/>
      <c r="C148" s="4"/>
      <c r="D148" s="14"/>
      <c r="E148" s="121"/>
      <c r="F148" s="13"/>
      <c r="G148" s="122"/>
      <c r="H148" s="123"/>
      <c r="I148" s="123"/>
      <c r="J148" s="124"/>
      <c r="K148" s="122"/>
      <c r="L148" s="122"/>
      <c r="M148" s="125"/>
      <c r="N148" s="126"/>
      <c r="O148" s="123"/>
      <c r="P148" s="123"/>
      <c r="Q148" s="122"/>
      <c r="R148" s="123"/>
      <c r="S148" s="123"/>
      <c r="T148" s="123"/>
      <c r="U148" s="123"/>
      <c r="V148" s="123"/>
      <c r="W148" s="122"/>
      <c r="X148" s="123"/>
      <c r="Y148" s="123"/>
      <c r="Z148" s="123"/>
      <c r="AA148" s="123"/>
      <c r="AB148" s="123"/>
      <c r="AC148" s="122"/>
      <c r="AD148" s="123"/>
      <c r="AE148" s="123"/>
      <c r="AF148" s="123"/>
      <c r="AG148" s="123"/>
      <c r="AH148" s="122"/>
      <c r="AI148" s="122"/>
      <c r="AJ148" s="122"/>
      <c r="AK148" s="122"/>
      <c r="AL148" s="123"/>
      <c r="AM148" s="122"/>
      <c r="AN148" s="122"/>
      <c r="AO148" s="122"/>
      <c r="AP148" s="122"/>
      <c r="AQ148" s="122"/>
      <c r="AR148" s="122"/>
      <c r="AS148" s="173"/>
      <c r="AT148" s="173"/>
      <c r="AU148" s="173"/>
      <c r="AV148" s="173"/>
      <c r="AW148" s="173"/>
      <c r="AX148" s="173"/>
      <c r="AY148" s="173"/>
      <c r="AZ148" s="173"/>
      <c r="BA148" s="173"/>
      <c r="BB148" s="123"/>
      <c r="BC148" s="123"/>
      <c r="BD148" s="123"/>
    </row>
    <row r="149" spans="2:56" x14ac:dyDescent="0.25">
      <c r="B149" s="120"/>
      <c r="C149" s="4"/>
      <c r="D149" s="14"/>
      <c r="E149" s="121"/>
      <c r="F149" s="13"/>
      <c r="G149" s="122"/>
      <c r="H149" s="123"/>
      <c r="I149" s="123"/>
      <c r="J149" s="124"/>
      <c r="K149" s="122"/>
      <c r="L149" s="122"/>
      <c r="M149" s="125"/>
      <c r="N149" s="126"/>
      <c r="O149" s="123"/>
      <c r="P149" s="123"/>
      <c r="Q149" s="122"/>
      <c r="R149" s="123"/>
      <c r="S149" s="123"/>
      <c r="T149" s="123"/>
      <c r="U149" s="123"/>
      <c r="V149" s="123"/>
      <c r="W149" s="122"/>
      <c r="X149" s="123"/>
      <c r="Y149" s="123"/>
      <c r="Z149" s="123"/>
      <c r="AA149" s="123"/>
      <c r="AB149" s="123"/>
      <c r="AC149" s="122"/>
      <c r="AD149" s="123"/>
      <c r="AE149" s="123"/>
      <c r="AF149" s="123"/>
      <c r="AG149" s="123"/>
      <c r="AH149" s="122"/>
      <c r="AI149" s="122"/>
      <c r="AJ149" s="122"/>
      <c r="AK149" s="122"/>
      <c r="AL149" s="123"/>
      <c r="AM149" s="122"/>
      <c r="AN149" s="122"/>
      <c r="AO149" s="122"/>
      <c r="AP149" s="122"/>
      <c r="AQ149" s="122"/>
      <c r="AR149" s="122"/>
      <c r="AS149" s="173"/>
      <c r="AT149" s="173"/>
      <c r="AU149" s="173"/>
      <c r="AV149" s="173"/>
      <c r="AW149" s="173"/>
      <c r="AX149" s="173"/>
      <c r="AY149" s="173"/>
      <c r="AZ149" s="173"/>
      <c r="BA149" s="173"/>
      <c r="BB149" s="123"/>
      <c r="BC149" s="123"/>
      <c r="BD149" s="123"/>
    </row>
    <row r="150" spans="2:56" x14ac:dyDescent="0.25">
      <c r="B150" s="120"/>
      <c r="C150" s="4"/>
      <c r="D150" s="14"/>
      <c r="E150" s="121"/>
      <c r="F150" s="13"/>
      <c r="G150" s="122"/>
      <c r="H150" s="123"/>
      <c r="I150" s="123"/>
      <c r="J150" s="124"/>
      <c r="K150" s="122"/>
      <c r="L150" s="122"/>
      <c r="M150" s="125"/>
      <c r="N150" s="126"/>
      <c r="O150" s="123"/>
      <c r="P150" s="123"/>
      <c r="Q150" s="122"/>
      <c r="R150" s="123"/>
      <c r="S150" s="123"/>
      <c r="T150" s="123"/>
      <c r="U150" s="123"/>
      <c r="V150" s="123"/>
      <c r="W150" s="122"/>
      <c r="X150" s="123"/>
      <c r="Y150" s="123"/>
      <c r="Z150" s="123"/>
      <c r="AA150" s="123"/>
      <c r="AB150" s="123"/>
      <c r="AC150" s="122"/>
      <c r="AD150" s="123"/>
      <c r="AE150" s="123"/>
      <c r="AF150" s="123"/>
      <c r="AG150" s="123"/>
      <c r="AH150" s="122"/>
      <c r="AI150" s="122"/>
      <c r="AJ150" s="122"/>
      <c r="AK150" s="122"/>
      <c r="AL150" s="123"/>
      <c r="AM150" s="122"/>
      <c r="AN150" s="122"/>
      <c r="AO150" s="122"/>
      <c r="AP150" s="122"/>
      <c r="AQ150" s="122"/>
      <c r="AR150" s="122"/>
      <c r="AS150" s="173"/>
      <c r="AT150" s="173"/>
      <c r="AU150" s="173"/>
      <c r="AV150" s="173"/>
      <c r="AW150" s="173"/>
      <c r="AX150" s="173"/>
      <c r="AY150" s="173"/>
      <c r="AZ150" s="173"/>
      <c r="BA150" s="173"/>
      <c r="BB150" s="123"/>
      <c r="BC150" s="123"/>
      <c r="BD150" s="123"/>
    </row>
    <row r="151" spans="2:56" x14ac:dyDescent="0.25">
      <c r="B151" s="120"/>
      <c r="C151" s="4"/>
      <c r="D151" s="14"/>
      <c r="E151" s="121"/>
      <c r="F151" s="13"/>
      <c r="G151" s="122"/>
      <c r="H151" s="123"/>
      <c r="I151" s="123"/>
      <c r="J151" s="124"/>
      <c r="K151" s="122"/>
      <c r="L151" s="122"/>
      <c r="M151" s="125"/>
      <c r="N151" s="126"/>
      <c r="O151" s="123"/>
      <c r="P151" s="123"/>
      <c r="Q151" s="122"/>
      <c r="R151" s="123"/>
      <c r="S151" s="123"/>
      <c r="T151" s="123"/>
      <c r="U151" s="123"/>
      <c r="V151" s="123"/>
      <c r="W151" s="122"/>
      <c r="X151" s="123"/>
      <c r="Y151" s="123"/>
      <c r="Z151" s="123"/>
      <c r="AA151" s="123"/>
      <c r="AB151" s="123"/>
      <c r="AC151" s="122"/>
      <c r="AD151" s="123"/>
      <c r="AE151" s="123"/>
      <c r="AF151" s="123"/>
      <c r="AG151" s="123"/>
      <c r="AH151" s="122"/>
      <c r="AI151" s="122"/>
      <c r="AJ151" s="122"/>
      <c r="AK151" s="122"/>
      <c r="AL151" s="123"/>
      <c r="AM151" s="122"/>
      <c r="AN151" s="122"/>
      <c r="AO151" s="122"/>
      <c r="AP151" s="122"/>
      <c r="AQ151" s="122"/>
      <c r="AR151" s="122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23"/>
      <c r="BC151" s="123"/>
      <c r="BD151" s="123"/>
    </row>
    <row r="152" spans="2:56" x14ac:dyDescent="0.25">
      <c r="B152" s="120"/>
      <c r="C152" s="4"/>
      <c r="D152" s="14"/>
      <c r="E152" s="121"/>
      <c r="F152" s="13"/>
      <c r="G152" s="122"/>
      <c r="H152" s="123"/>
      <c r="I152" s="123"/>
      <c r="J152" s="124"/>
      <c r="K152" s="122"/>
      <c r="L152" s="122"/>
      <c r="M152" s="125"/>
      <c r="N152" s="126"/>
      <c r="O152" s="123"/>
      <c r="P152" s="123"/>
      <c r="Q152" s="122"/>
      <c r="R152" s="123"/>
      <c r="S152" s="123"/>
      <c r="T152" s="123"/>
      <c r="U152" s="123"/>
      <c r="V152" s="123"/>
      <c r="W152" s="122"/>
      <c r="X152" s="123"/>
      <c r="Y152" s="123"/>
      <c r="Z152" s="123"/>
      <c r="AA152" s="123"/>
      <c r="AB152" s="123"/>
      <c r="AC152" s="122"/>
      <c r="AD152" s="123"/>
      <c r="AE152" s="123"/>
      <c r="AF152" s="123"/>
      <c r="AG152" s="123"/>
      <c r="AH152" s="122"/>
      <c r="AI152" s="122"/>
      <c r="AJ152" s="122"/>
      <c r="AK152" s="122"/>
      <c r="AL152" s="123"/>
      <c r="AM152" s="122"/>
      <c r="AN152" s="122"/>
      <c r="AO152" s="122"/>
      <c r="AP152" s="122"/>
      <c r="AQ152" s="122"/>
      <c r="AR152" s="122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23"/>
      <c r="BC152" s="123"/>
      <c r="BD152" s="123"/>
    </row>
    <row r="153" spans="2:56" x14ac:dyDescent="0.25">
      <c r="B153" s="120"/>
      <c r="C153" s="4"/>
      <c r="D153" s="14"/>
      <c r="E153" s="121"/>
      <c r="F153" s="13"/>
      <c r="G153" s="122"/>
      <c r="H153" s="123"/>
      <c r="I153" s="123"/>
      <c r="J153" s="124"/>
      <c r="K153" s="122"/>
      <c r="L153" s="122"/>
      <c r="M153" s="125"/>
      <c r="N153" s="126"/>
      <c r="O153" s="123"/>
      <c r="P153" s="123"/>
      <c r="Q153" s="122"/>
      <c r="R153" s="123"/>
      <c r="S153" s="123"/>
      <c r="T153" s="123"/>
      <c r="U153" s="123"/>
      <c r="V153" s="123"/>
      <c r="W153" s="122"/>
      <c r="X153" s="123"/>
      <c r="Y153" s="123"/>
      <c r="Z153" s="123"/>
      <c r="AA153" s="123"/>
      <c r="AB153" s="123"/>
      <c r="AC153" s="122"/>
      <c r="AD153" s="123"/>
      <c r="AE153" s="123"/>
      <c r="AF153" s="123"/>
      <c r="AG153" s="123"/>
      <c r="AH153" s="122"/>
      <c r="AI153" s="122"/>
      <c r="AJ153" s="122"/>
      <c r="AK153" s="122"/>
      <c r="AL153" s="123"/>
      <c r="AM153" s="122"/>
      <c r="AN153" s="122"/>
      <c r="AO153" s="122"/>
      <c r="AP153" s="122"/>
      <c r="AQ153" s="122"/>
      <c r="AR153" s="122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23"/>
      <c r="BC153" s="123"/>
      <c r="BD153" s="123"/>
    </row>
    <row r="154" spans="2:56" x14ac:dyDescent="0.25">
      <c r="B154" s="120"/>
      <c r="C154" s="4"/>
      <c r="D154" s="14"/>
      <c r="E154" s="121"/>
      <c r="F154" s="13"/>
      <c r="G154" s="122"/>
      <c r="H154" s="123"/>
      <c r="I154" s="123"/>
      <c r="J154" s="124"/>
      <c r="K154" s="122"/>
      <c r="L154" s="122"/>
      <c r="M154" s="125"/>
      <c r="N154" s="126"/>
      <c r="O154" s="123"/>
      <c r="P154" s="123"/>
      <c r="Q154" s="122"/>
      <c r="R154" s="123"/>
      <c r="S154" s="123"/>
      <c r="T154" s="123"/>
      <c r="U154" s="123"/>
      <c r="V154" s="123"/>
      <c r="W154" s="122"/>
      <c r="X154" s="123"/>
      <c r="Y154" s="123"/>
      <c r="Z154" s="123"/>
      <c r="AA154" s="123"/>
      <c r="AB154" s="123"/>
      <c r="AC154" s="122"/>
      <c r="AD154" s="123"/>
      <c r="AE154" s="123"/>
      <c r="AF154" s="123"/>
      <c r="AG154" s="123"/>
      <c r="AH154" s="122"/>
      <c r="AI154" s="122"/>
      <c r="AJ154" s="122"/>
      <c r="AK154" s="122"/>
      <c r="AL154" s="123"/>
      <c r="AM154" s="122"/>
      <c r="AN154" s="122"/>
      <c r="AO154" s="122"/>
      <c r="AP154" s="122"/>
      <c r="AQ154" s="122"/>
      <c r="AR154" s="122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23"/>
      <c r="BC154" s="123"/>
      <c r="BD154" s="123"/>
    </row>
    <row r="155" spans="2:56" x14ac:dyDescent="0.25">
      <c r="B155" s="120"/>
      <c r="C155" s="4"/>
      <c r="D155" s="14"/>
      <c r="E155" s="121"/>
      <c r="F155" s="13"/>
      <c r="G155" s="122"/>
      <c r="H155" s="123"/>
      <c r="I155" s="123"/>
      <c r="J155" s="124"/>
      <c r="K155" s="122"/>
      <c r="L155" s="122"/>
      <c r="M155" s="125"/>
      <c r="N155" s="126"/>
      <c r="O155" s="123"/>
      <c r="P155" s="123"/>
      <c r="Q155" s="122"/>
      <c r="R155" s="123"/>
      <c r="S155" s="123"/>
      <c r="T155" s="123"/>
      <c r="U155" s="123"/>
      <c r="V155" s="123"/>
      <c r="W155" s="122"/>
      <c r="X155" s="123"/>
      <c r="Y155" s="123"/>
      <c r="Z155" s="123"/>
      <c r="AA155" s="123"/>
      <c r="AB155" s="123"/>
      <c r="AC155" s="122"/>
      <c r="AD155" s="123"/>
      <c r="AE155" s="123"/>
      <c r="AF155" s="123"/>
      <c r="AG155" s="123"/>
      <c r="AH155" s="122"/>
      <c r="AI155" s="122"/>
      <c r="AJ155" s="122"/>
      <c r="AK155" s="122"/>
      <c r="AL155" s="123"/>
      <c r="AM155" s="122"/>
      <c r="AN155" s="122"/>
      <c r="AO155" s="122"/>
      <c r="AP155" s="122"/>
      <c r="AQ155" s="122"/>
      <c r="AR155" s="122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23"/>
      <c r="BC155" s="123"/>
      <c r="BD155" s="123"/>
    </row>
    <row r="156" spans="2:56" x14ac:dyDescent="0.25">
      <c r="B156" s="120"/>
      <c r="C156" s="4"/>
      <c r="D156" s="14"/>
      <c r="E156" s="121"/>
      <c r="F156" s="13"/>
      <c r="G156" s="122"/>
      <c r="H156" s="123"/>
      <c r="I156" s="123"/>
      <c r="J156" s="124"/>
      <c r="K156" s="122"/>
      <c r="L156" s="122"/>
      <c r="M156" s="125"/>
      <c r="N156" s="126"/>
      <c r="O156" s="123"/>
      <c r="P156" s="123"/>
      <c r="Q156" s="122"/>
      <c r="R156" s="123"/>
      <c r="S156" s="123"/>
      <c r="T156" s="123"/>
      <c r="U156" s="123"/>
      <c r="V156" s="123"/>
      <c r="W156" s="122"/>
      <c r="X156" s="123"/>
      <c r="Y156" s="123"/>
      <c r="Z156" s="123"/>
      <c r="AA156" s="123"/>
      <c r="AB156" s="123"/>
      <c r="AC156" s="122"/>
      <c r="AD156" s="123"/>
      <c r="AE156" s="123"/>
      <c r="AF156" s="123"/>
      <c r="AG156" s="123"/>
      <c r="AH156" s="122"/>
      <c r="AI156" s="122"/>
      <c r="AJ156" s="122"/>
      <c r="AK156" s="122"/>
      <c r="AL156" s="123"/>
      <c r="AM156" s="122"/>
      <c r="AN156" s="122"/>
      <c r="AO156" s="122"/>
      <c r="AP156" s="122"/>
      <c r="AQ156" s="122"/>
      <c r="AR156" s="122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23"/>
      <c r="BC156" s="123"/>
      <c r="BD156" s="123"/>
    </row>
    <row r="157" spans="2:56" x14ac:dyDescent="0.25">
      <c r="B157" s="120"/>
      <c r="C157" s="4"/>
      <c r="D157" s="14"/>
      <c r="E157" s="121"/>
      <c r="F157" s="13"/>
      <c r="G157" s="122"/>
      <c r="H157" s="123"/>
      <c r="I157" s="123"/>
      <c r="J157" s="124"/>
      <c r="K157" s="122"/>
      <c r="L157" s="122"/>
      <c r="M157" s="125"/>
      <c r="N157" s="126"/>
      <c r="O157" s="123"/>
      <c r="P157" s="123"/>
      <c r="Q157" s="122"/>
      <c r="R157" s="123"/>
      <c r="S157" s="123"/>
      <c r="T157" s="123"/>
      <c r="U157" s="123"/>
      <c r="V157" s="123"/>
      <c r="W157" s="122"/>
      <c r="X157" s="123"/>
      <c r="Y157" s="123"/>
      <c r="Z157" s="123"/>
      <c r="AA157" s="123"/>
      <c r="AB157" s="123"/>
      <c r="AC157" s="122"/>
      <c r="AD157" s="123"/>
      <c r="AE157" s="123"/>
      <c r="AF157" s="123"/>
      <c r="AG157" s="123"/>
      <c r="AH157" s="122"/>
      <c r="AI157" s="122"/>
      <c r="AJ157" s="122"/>
      <c r="AK157" s="122"/>
      <c r="AL157" s="123"/>
      <c r="AM157" s="122"/>
      <c r="AN157" s="122"/>
      <c r="AO157" s="122"/>
      <c r="AP157" s="122"/>
      <c r="AQ157" s="122"/>
      <c r="AR157" s="122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23"/>
      <c r="BC157" s="123"/>
      <c r="BD157" s="123"/>
    </row>
    <row r="158" spans="2:56" x14ac:dyDescent="0.25">
      <c r="B158" s="120"/>
      <c r="C158" s="4"/>
      <c r="D158" s="14"/>
      <c r="E158" s="121"/>
      <c r="F158" s="13"/>
      <c r="G158" s="122"/>
      <c r="H158" s="123"/>
      <c r="I158" s="123"/>
      <c r="J158" s="124"/>
      <c r="K158" s="122"/>
      <c r="L158" s="122"/>
      <c r="M158" s="125"/>
      <c r="N158" s="126"/>
      <c r="O158" s="123"/>
      <c r="P158" s="123"/>
      <c r="Q158" s="122"/>
      <c r="R158" s="123"/>
      <c r="S158" s="123"/>
      <c r="T158" s="123"/>
      <c r="U158" s="123"/>
      <c r="V158" s="123"/>
      <c r="W158" s="122"/>
      <c r="X158" s="123"/>
      <c r="Y158" s="123"/>
      <c r="Z158" s="123"/>
      <c r="AA158" s="123"/>
      <c r="AB158" s="123"/>
      <c r="AC158" s="122"/>
      <c r="AD158" s="123"/>
      <c r="AE158" s="123"/>
      <c r="AF158" s="123"/>
      <c r="AG158" s="123"/>
      <c r="AH158" s="122"/>
      <c r="AI158" s="122"/>
      <c r="AJ158" s="122"/>
      <c r="AK158" s="122"/>
      <c r="AL158" s="123"/>
      <c r="AM158" s="122"/>
      <c r="AN158" s="122"/>
      <c r="AO158" s="122"/>
      <c r="AP158" s="122"/>
      <c r="AQ158" s="122"/>
      <c r="AR158" s="122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23"/>
      <c r="BC158" s="123"/>
      <c r="BD158" s="123"/>
    </row>
    <row r="159" spans="2:56" x14ac:dyDescent="0.25">
      <c r="B159" s="120"/>
      <c r="C159" s="4"/>
      <c r="D159" s="14"/>
      <c r="E159" s="121"/>
      <c r="F159" s="13"/>
      <c r="G159" s="122"/>
      <c r="H159" s="123"/>
      <c r="I159" s="123"/>
      <c r="J159" s="124"/>
      <c r="K159" s="122"/>
      <c r="L159" s="122"/>
      <c r="M159" s="125"/>
      <c r="N159" s="126"/>
      <c r="O159" s="123"/>
      <c r="P159" s="123"/>
      <c r="Q159" s="122"/>
      <c r="R159" s="123"/>
      <c r="S159" s="123"/>
      <c r="T159" s="123"/>
      <c r="U159" s="123"/>
      <c r="V159" s="123"/>
      <c r="W159" s="122"/>
      <c r="X159" s="123"/>
      <c r="Y159" s="123"/>
      <c r="Z159" s="123"/>
      <c r="AA159" s="123"/>
      <c r="AB159" s="123"/>
      <c r="AC159" s="122"/>
      <c r="AD159" s="123"/>
      <c r="AE159" s="123"/>
      <c r="AF159" s="123"/>
      <c r="AG159" s="123"/>
      <c r="AH159" s="122"/>
      <c r="AI159" s="122"/>
      <c r="AJ159" s="122"/>
      <c r="AK159" s="122"/>
      <c r="AL159" s="123"/>
      <c r="AM159" s="122"/>
      <c r="AN159" s="122"/>
      <c r="AO159" s="122"/>
      <c r="AP159" s="122"/>
      <c r="AQ159" s="122"/>
      <c r="AR159" s="122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23"/>
      <c r="BC159" s="123"/>
      <c r="BD159" s="123"/>
    </row>
    <row r="160" spans="2:56" x14ac:dyDescent="0.25">
      <c r="B160" s="120"/>
      <c r="C160" s="4"/>
      <c r="D160" s="14"/>
      <c r="E160" s="121"/>
      <c r="F160" s="13"/>
      <c r="G160" s="122"/>
      <c r="H160" s="123"/>
      <c r="I160" s="123"/>
      <c r="J160" s="124"/>
      <c r="K160" s="122"/>
      <c r="L160" s="122"/>
      <c r="M160" s="125"/>
      <c r="N160" s="126"/>
      <c r="O160" s="123"/>
      <c r="P160" s="123"/>
      <c r="Q160" s="122"/>
      <c r="R160" s="123"/>
      <c r="S160" s="123"/>
      <c r="T160" s="123"/>
      <c r="U160" s="123"/>
      <c r="V160" s="123"/>
      <c r="W160" s="122"/>
      <c r="X160" s="123"/>
      <c r="Y160" s="123"/>
      <c r="Z160" s="123"/>
      <c r="AA160" s="123"/>
      <c r="AB160" s="123"/>
      <c r="AC160" s="122"/>
      <c r="AD160" s="123"/>
      <c r="AE160" s="123"/>
      <c r="AF160" s="123"/>
      <c r="AG160" s="123"/>
      <c r="AH160" s="122"/>
      <c r="AI160" s="122"/>
      <c r="AJ160" s="122"/>
      <c r="AK160" s="122"/>
      <c r="AL160" s="123"/>
      <c r="AM160" s="122"/>
      <c r="AN160" s="122"/>
      <c r="AO160" s="122"/>
      <c r="AP160" s="122"/>
      <c r="AQ160" s="122"/>
      <c r="AR160" s="122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23"/>
      <c r="BC160" s="123"/>
      <c r="BD160" s="123"/>
    </row>
    <row r="161" spans="2:56" x14ac:dyDescent="0.25">
      <c r="B161" s="120"/>
      <c r="C161" s="4"/>
      <c r="D161" s="14"/>
      <c r="E161" s="121"/>
      <c r="F161" s="13"/>
      <c r="G161" s="122"/>
      <c r="H161" s="123"/>
      <c r="I161" s="123"/>
      <c r="J161" s="124"/>
      <c r="K161" s="122"/>
      <c r="L161" s="122"/>
      <c r="M161" s="125"/>
      <c r="N161" s="126"/>
      <c r="O161" s="123"/>
      <c r="P161" s="123"/>
      <c r="Q161" s="122"/>
      <c r="R161" s="123"/>
      <c r="S161" s="123"/>
      <c r="T161" s="123"/>
      <c r="U161" s="123"/>
      <c r="V161" s="123"/>
      <c r="W161" s="122"/>
      <c r="X161" s="123"/>
      <c r="Y161" s="123"/>
      <c r="Z161" s="123"/>
      <c r="AA161" s="123"/>
      <c r="AB161" s="123"/>
      <c r="AC161" s="122"/>
      <c r="AD161" s="123"/>
      <c r="AE161" s="123"/>
      <c r="AF161" s="123"/>
      <c r="AG161" s="123"/>
      <c r="AH161" s="122"/>
      <c r="AI161" s="122"/>
      <c r="AJ161" s="122"/>
      <c r="AK161" s="122"/>
      <c r="AL161" s="123"/>
      <c r="AM161" s="122"/>
      <c r="AN161" s="122"/>
      <c r="AO161" s="122"/>
      <c r="AP161" s="122"/>
      <c r="AQ161" s="122"/>
      <c r="AR161" s="122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23"/>
      <c r="BC161" s="123"/>
      <c r="BD161" s="123"/>
    </row>
    <row r="162" spans="2:56" x14ac:dyDescent="0.25">
      <c r="B162" s="120"/>
      <c r="C162" s="4"/>
      <c r="D162" s="14"/>
      <c r="E162" s="121"/>
      <c r="F162" s="13"/>
      <c r="G162" s="122"/>
      <c r="H162" s="123"/>
      <c r="I162" s="123"/>
      <c r="J162" s="124"/>
      <c r="K162" s="122"/>
      <c r="L162" s="122"/>
      <c r="M162" s="125"/>
      <c r="N162" s="126"/>
      <c r="O162" s="123"/>
      <c r="P162" s="123"/>
      <c r="Q162" s="122"/>
      <c r="R162" s="123"/>
      <c r="S162" s="123"/>
      <c r="T162" s="123"/>
      <c r="U162" s="123"/>
      <c r="V162" s="123"/>
      <c r="W162" s="122"/>
      <c r="X162" s="123"/>
      <c r="Y162" s="123"/>
      <c r="Z162" s="123"/>
      <c r="AA162" s="123"/>
      <c r="AB162" s="123"/>
      <c r="AC162" s="122"/>
      <c r="AD162" s="123"/>
      <c r="AE162" s="123"/>
      <c r="AF162" s="123"/>
      <c r="AG162" s="123"/>
      <c r="AH162" s="122"/>
      <c r="AI162" s="122"/>
      <c r="AJ162" s="122"/>
      <c r="AK162" s="122"/>
      <c r="AL162" s="123"/>
      <c r="AM162" s="122"/>
      <c r="AN162" s="122"/>
      <c r="AO162" s="122"/>
      <c r="AP162" s="122"/>
      <c r="AQ162" s="122"/>
      <c r="AR162" s="122"/>
      <c r="AS162" s="173"/>
      <c r="AT162" s="173"/>
      <c r="AU162" s="173"/>
      <c r="AV162" s="173"/>
      <c r="AW162" s="173"/>
      <c r="AX162" s="173"/>
      <c r="AY162" s="173"/>
      <c r="AZ162" s="173"/>
      <c r="BA162" s="173"/>
      <c r="BB162" s="123"/>
      <c r="BC162" s="123"/>
      <c r="BD162" s="123"/>
    </row>
    <row r="163" spans="2:56" x14ac:dyDescent="0.25">
      <c r="B163" s="120"/>
      <c r="C163" s="4"/>
      <c r="D163" s="14"/>
      <c r="E163" s="121"/>
      <c r="F163" s="13"/>
      <c r="G163" s="122"/>
      <c r="H163" s="123"/>
      <c r="I163" s="123"/>
      <c r="J163" s="124"/>
      <c r="K163" s="122"/>
      <c r="L163" s="122"/>
      <c r="M163" s="125"/>
      <c r="N163" s="126"/>
      <c r="O163" s="123"/>
      <c r="P163" s="123"/>
      <c r="Q163" s="122"/>
      <c r="R163" s="123"/>
      <c r="S163" s="123"/>
      <c r="T163" s="123"/>
      <c r="U163" s="123"/>
      <c r="V163" s="123"/>
      <c r="W163" s="122"/>
      <c r="X163" s="123"/>
      <c r="Y163" s="123"/>
      <c r="Z163" s="123"/>
      <c r="AA163" s="123"/>
      <c r="AB163" s="123"/>
      <c r="AC163" s="122"/>
      <c r="AD163" s="123"/>
      <c r="AE163" s="123"/>
      <c r="AF163" s="123"/>
      <c r="AG163" s="123"/>
      <c r="AH163" s="122"/>
      <c r="AI163" s="122"/>
      <c r="AJ163" s="122"/>
      <c r="AK163" s="122"/>
      <c r="AL163" s="123"/>
      <c r="AM163" s="122"/>
      <c r="AN163" s="122"/>
      <c r="AO163" s="122"/>
      <c r="AP163" s="122"/>
      <c r="AQ163" s="122"/>
      <c r="AR163" s="122"/>
      <c r="AS163" s="173"/>
      <c r="AT163" s="173"/>
      <c r="AU163" s="173"/>
      <c r="AV163" s="173"/>
      <c r="AW163" s="173"/>
      <c r="AX163" s="173"/>
      <c r="AY163" s="173"/>
      <c r="AZ163" s="173"/>
      <c r="BA163" s="173"/>
      <c r="BB163" s="123"/>
      <c r="BC163" s="123"/>
      <c r="BD163" s="123"/>
    </row>
    <row r="164" spans="2:56" x14ac:dyDescent="0.25">
      <c r="B164" s="120"/>
      <c r="C164" s="4"/>
      <c r="D164" s="14"/>
      <c r="E164" s="121"/>
      <c r="F164" s="13"/>
      <c r="G164" s="122"/>
      <c r="H164" s="123"/>
      <c r="I164" s="123"/>
      <c r="J164" s="124"/>
      <c r="K164" s="122"/>
      <c r="L164" s="122"/>
      <c r="M164" s="125"/>
      <c r="N164" s="126"/>
      <c r="O164" s="123"/>
      <c r="P164" s="123"/>
      <c r="Q164" s="122"/>
      <c r="R164" s="123"/>
      <c r="S164" s="123"/>
      <c r="T164" s="123"/>
      <c r="U164" s="123"/>
      <c r="V164" s="123"/>
      <c r="W164" s="122"/>
      <c r="X164" s="123"/>
      <c r="Y164" s="123"/>
      <c r="Z164" s="123"/>
      <c r="AA164" s="123"/>
      <c r="AB164" s="123"/>
      <c r="AC164" s="122"/>
      <c r="AD164" s="123"/>
      <c r="AE164" s="123"/>
      <c r="AF164" s="123"/>
      <c r="AG164" s="123"/>
      <c r="AH164" s="122"/>
      <c r="AI164" s="122"/>
      <c r="AJ164" s="122"/>
      <c r="AK164" s="122"/>
      <c r="AL164" s="123"/>
      <c r="AM164" s="122"/>
      <c r="AN164" s="122"/>
      <c r="AO164" s="122"/>
      <c r="AP164" s="122"/>
      <c r="AQ164" s="122"/>
      <c r="AR164" s="122"/>
      <c r="AS164" s="173"/>
      <c r="AT164" s="173"/>
      <c r="AU164" s="173"/>
      <c r="AV164" s="173"/>
      <c r="AW164" s="173"/>
      <c r="AX164" s="173"/>
      <c r="AY164" s="173"/>
      <c r="AZ164" s="173"/>
      <c r="BA164" s="173"/>
      <c r="BB164" s="123"/>
      <c r="BC164" s="123"/>
      <c r="BD164" s="123"/>
    </row>
    <row r="165" spans="2:56" x14ac:dyDescent="0.25">
      <c r="B165" s="120"/>
      <c r="C165" s="4"/>
      <c r="D165" s="14"/>
      <c r="E165" s="121"/>
      <c r="F165" s="13"/>
      <c r="G165" s="122"/>
      <c r="H165" s="123"/>
      <c r="I165" s="123"/>
      <c r="J165" s="124"/>
      <c r="K165" s="122"/>
      <c r="L165" s="122"/>
      <c r="M165" s="125"/>
      <c r="N165" s="126"/>
      <c r="O165" s="123"/>
      <c r="P165" s="123"/>
      <c r="Q165" s="122"/>
      <c r="R165" s="123"/>
      <c r="S165" s="123"/>
      <c r="T165" s="123"/>
      <c r="U165" s="123"/>
      <c r="V165" s="123"/>
      <c r="W165" s="122"/>
      <c r="X165" s="123"/>
      <c r="Y165" s="123"/>
      <c r="Z165" s="123"/>
      <c r="AA165" s="123"/>
      <c r="AB165" s="123"/>
      <c r="AC165" s="122"/>
      <c r="AD165" s="123"/>
      <c r="AE165" s="123"/>
      <c r="AF165" s="123"/>
      <c r="AG165" s="123"/>
      <c r="AH165" s="122"/>
      <c r="AI165" s="122"/>
      <c r="AJ165" s="122"/>
      <c r="AK165" s="122"/>
      <c r="AL165" s="123"/>
      <c r="AM165" s="122"/>
      <c r="AN165" s="122"/>
      <c r="AO165" s="122"/>
      <c r="AP165" s="122"/>
      <c r="AQ165" s="122"/>
      <c r="AR165" s="122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23"/>
      <c r="BC165" s="123"/>
      <c r="BD165" s="123"/>
    </row>
    <row r="166" spans="2:56" x14ac:dyDescent="0.25">
      <c r="B166" s="120"/>
      <c r="C166" s="4"/>
      <c r="D166" s="14"/>
      <c r="E166" s="121"/>
      <c r="F166" s="13"/>
      <c r="G166" s="122"/>
      <c r="H166" s="123"/>
      <c r="I166" s="123"/>
      <c r="J166" s="124"/>
      <c r="K166" s="122"/>
      <c r="L166" s="122"/>
      <c r="M166" s="125"/>
      <c r="N166" s="126"/>
      <c r="O166" s="123"/>
      <c r="P166" s="123"/>
      <c r="Q166" s="122"/>
      <c r="R166" s="123"/>
      <c r="S166" s="123"/>
      <c r="T166" s="123"/>
      <c r="U166" s="123"/>
      <c r="V166" s="123"/>
      <c r="W166" s="122"/>
      <c r="X166" s="123"/>
      <c r="Y166" s="123"/>
      <c r="Z166" s="123"/>
      <c r="AA166" s="123"/>
      <c r="AB166" s="123"/>
      <c r="AC166" s="122"/>
      <c r="AD166" s="123"/>
      <c r="AE166" s="123"/>
      <c r="AF166" s="123"/>
      <c r="AG166" s="123"/>
      <c r="AH166" s="122"/>
      <c r="AI166" s="122"/>
      <c r="AJ166" s="122"/>
      <c r="AK166" s="122"/>
      <c r="AL166" s="123"/>
      <c r="AM166" s="122"/>
      <c r="AN166" s="122"/>
      <c r="AO166" s="122"/>
      <c r="AP166" s="122"/>
      <c r="AQ166" s="122"/>
      <c r="AR166" s="122"/>
      <c r="AS166" s="173"/>
      <c r="AT166" s="173"/>
      <c r="AU166" s="173"/>
      <c r="AV166" s="173"/>
      <c r="AW166" s="173"/>
      <c r="AX166" s="173"/>
      <c r="AY166" s="173"/>
      <c r="AZ166" s="173"/>
      <c r="BA166" s="173"/>
      <c r="BB166" s="123"/>
      <c r="BC166" s="123"/>
      <c r="BD166" s="123"/>
    </row>
    <row r="167" spans="2:56" x14ac:dyDescent="0.25">
      <c r="B167" s="120"/>
      <c r="C167" s="4"/>
      <c r="D167" s="14"/>
      <c r="E167" s="121"/>
      <c r="F167" s="13"/>
      <c r="G167" s="122"/>
      <c r="H167" s="123"/>
      <c r="I167" s="123"/>
      <c r="J167" s="124"/>
      <c r="K167" s="122"/>
      <c r="L167" s="122"/>
      <c r="M167" s="125"/>
      <c r="N167" s="126"/>
      <c r="O167" s="123"/>
      <c r="P167" s="123"/>
      <c r="Q167" s="122"/>
      <c r="R167" s="123"/>
      <c r="S167" s="123"/>
      <c r="T167" s="123"/>
      <c r="U167" s="123"/>
      <c r="V167" s="123"/>
      <c r="W167" s="122"/>
      <c r="X167" s="123"/>
      <c r="Y167" s="123"/>
      <c r="Z167" s="123"/>
      <c r="AA167" s="123"/>
      <c r="AB167" s="123"/>
      <c r="AC167" s="122"/>
      <c r="AD167" s="123"/>
      <c r="AE167" s="123"/>
      <c r="AF167" s="123"/>
      <c r="AG167" s="123"/>
      <c r="AH167" s="122"/>
      <c r="AI167" s="122"/>
      <c r="AJ167" s="122"/>
      <c r="AK167" s="122"/>
      <c r="AL167" s="123"/>
      <c r="AM167" s="122"/>
      <c r="AN167" s="122"/>
      <c r="AO167" s="122"/>
      <c r="AP167" s="122"/>
      <c r="AQ167" s="122"/>
      <c r="AR167" s="122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23"/>
      <c r="BC167" s="123"/>
      <c r="BD167" s="123"/>
    </row>
    <row r="168" spans="2:56" x14ac:dyDescent="0.25">
      <c r="B168" s="120"/>
      <c r="C168" s="4"/>
      <c r="D168" s="14"/>
      <c r="E168" s="121"/>
      <c r="F168" s="13"/>
      <c r="G168" s="122"/>
      <c r="H168" s="123"/>
      <c r="I168" s="123"/>
      <c r="J168" s="124"/>
      <c r="K168" s="122"/>
      <c r="L168" s="122"/>
      <c r="M168" s="125"/>
      <c r="N168" s="126"/>
      <c r="O168" s="123"/>
      <c r="P168" s="123"/>
      <c r="Q168" s="122"/>
      <c r="R168" s="123"/>
      <c r="S168" s="123"/>
      <c r="T168" s="123"/>
      <c r="U168" s="123"/>
      <c r="V168" s="123"/>
      <c r="W168" s="122"/>
      <c r="X168" s="123"/>
      <c r="Y168" s="123"/>
      <c r="Z168" s="123"/>
      <c r="AA168" s="123"/>
      <c r="AB168" s="123"/>
      <c r="AC168" s="122"/>
      <c r="AD168" s="123"/>
      <c r="AE168" s="123"/>
      <c r="AF168" s="123"/>
      <c r="AG168" s="123"/>
      <c r="AH168" s="122"/>
      <c r="AI168" s="122"/>
      <c r="AJ168" s="122"/>
      <c r="AK168" s="122"/>
      <c r="AL168" s="123"/>
      <c r="AM168" s="122"/>
      <c r="AN168" s="122"/>
      <c r="AO168" s="122"/>
      <c r="AP168" s="122"/>
      <c r="AQ168" s="122"/>
      <c r="AR168" s="122"/>
      <c r="AS168" s="173"/>
      <c r="AT168" s="173"/>
      <c r="AU168" s="173"/>
      <c r="AV168" s="173"/>
      <c r="AW168" s="173"/>
      <c r="AX168" s="173"/>
      <c r="AY168" s="173"/>
      <c r="AZ168" s="173"/>
      <c r="BA168" s="173"/>
      <c r="BB168" s="123"/>
      <c r="BC168" s="123"/>
      <c r="BD168" s="123"/>
    </row>
    <row r="169" spans="2:56" x14ac:dyDescent="0.25">
      <c r="B169" s="120"/>
      <c r="C169" s="4"/>
      <c r="D169" s="14"/>
      <c r="E169" s="121"/>
      <c r="F169" s="13"/>
      <c r="G169" s="122"/>
      <c r="H169" s="123"/>
      <c r="I169" s="123"/>
      <c r="J169" s="124"/>
      <c r="K169" s="122"/>
      <c r="L169" s="122"/>
      <c r="M169" s="125"/>
      <c r="N169" s="126"/>
      <c r="O169" s="123"/>
      <c r="P169" s="123"/>
      <c r="Q169" s="122"/>
      <c r="R169" s="123"/>
      <c r="S169" s="123"/>
      <c r="T169" s="123"/>
      <c r="U169" s="123"/>
      <c r="V169" s="123"/>
      <c r="W169" s="122"/>
      <c r="X169" s="123"/>
      <c r="Y169" s="123"/>
      <c r="Z169" s="123"/>
      <c r="AA169" s="123"/>
      <c r="AB169" s="123"/>
      <c r="AC169" s="122"/>
      <c r="AD169" s="123"/>
      <c r="AE169" s="123"/>
      <c r="AF169" s="123"/>
      <c r="AG169" s="123"/>
      <c r="AH169" s="122"/>
      <c r="AI169" s="122"/>
      <c r="AJ169" s="122"/>
      <c r="AK169" s="122"/>
      <c r="AL169" s="123"/>
      <c r="AM169" s="122"/>
      <c r="AN169" s="122"/>
      <c r="AO169" s="122"/>
      <c r="AP169" s="122"/>
      <c r="AQ169" s="122"/>
      <c r="AR169" s="122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23"/>
      <c r="BC169" s="123"/>
      <c r="BD169" s="123"/>
    </row>
    <row r="170" spans="2:56" x14ac:dyDescent="0.25">
      <c r="B170" s="120"/>
      <c r="C170" s="4"/>
      <c r="D170" s="14"/>
      <c r="E170" s="121"/>
      <c r="F170" s="13"/>
      <c r="G170" s="122"/>
      <c r="H170" s="123"/>
      <c r="I170" s="123"/>
      <c r="J170" s="124"/>
      <c r="K170" s="122"/>
      <c r="L170" s="122"/>
      <c r="M170" s="125"/>
      <c r="N170" s="126"/>
      <c r="O170" s="123"/>
      <c r="P170" s="123"/>
      <c r="Q170" s="122"/>
      <c r="R170" s="123"/>
      <c r="S170" s="123"/>
      <c r="T170" s="123"/>
      <c r="U170" s="123"/>
      <c r="V170" s="123"/>
      <c r="W170" s="122"/>
      <c r="X170" s="123"/>
      <c r="Y170" s="123"/>
      <c r="Z170" s="123"/>
      <c r="AA170" s="123"/>
      <c r="AB170" s="123"/>
      <c r="AC170" s="122"/>
      <c r="AD170" s="123"/>
      <c r="AE170" s="123"/>
      <c r="AF170" s="123"/>
      <c r="AG170" s="123"/>
      <c r="AH170" s="122"/>
      <c r="AI170" s="122"/>
      <c r="AJ170" s="122"/>
      <c r="AK170" s="122"/>
      <c r="AL170" s="123"/>
      <c r="AM170" s="122"/>
      <c r="AN170" s="122"/>
      <c r="AO170" s="122"/>
      <c r="AP170" s="122"/>
      <c r="AQ170" s="122"/>
      <c r="AR170" s="122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23"/>
      <c r="BC170" s="123"/>
      <c r="BD170" s="123"/>
    </row>
    <row r="171" spans="2:56" x14ac:dyDescent="0.25">
      <c r="B171" s="120"/>
      <c r="C171" s="4"/>
      <c r="D171" s="14"/>
      <c r="E171" s="121"/>
      <c r="F171" s="13"/>
      <c r="G171" s="122"/>
      <c r="H171" s="123"/>
      <c r="I171" s="123"/>
      <c r="J171" s="124"/>
      <c r="K171" s="122"/>
      <c r="L171" s="122"/>
      <c r="M171" s="125"/>
      <c r="N171" s="126"/>
      <c r="O171" s="123"/>
      <c r="P171" s="123"/>
      <c r="Q171" s="122"/>
      <c r="R171" s="123"/>
      <c r="S171" s="123"/>
      <c r="T171" s="123"/>
      <c r="U171" s="123"/>
      <c r="V171" s="123"/>
      <c r="W171" s="122"/>
      <c r="X171" s="123"/>
      <c r="Y171" s="123"/>
      <c r="Z171" s="123"/>
      <c r="AA171" s="123"/>
      <c r="AB171" s="123"/>
      <c r="AC171" s="122"/>
      <c r="AD171" s="123"/>
      <c r="AE171" s="123"/>
      <c r="AF171" s="123"/>
      <c r="AG171" s="123"/>
      <c r="AH171" s="122"/>
      <c r="AI171" s="122"/>
      <c r="AJ171" s="122"/>
      <c r="AK171" s="122"/>
      <c r="AL171" s="123"/>
      <c r="AM171" s="122"/>
      <c r="AN171" s="122"/>
      <c r="AO171" s="122"/>
      <c r="AP171" s="122"/>
      <c r="AQ171" s="122"/>
      <c r="AR171" s="122"/>
      <c r="AS171" s="173"/>
      <c r="AT171" s="173"/>
      <c r="AU171" s="173"/>
      <c r="AV171" s="173"/>
      <c r="AW171" s="173"/>
      <c r="AX171" s="173"/>
      <c r="AY171" s="173"/>
      <c r="AZ171" s="173"/>
      <c r="BA171" s="173"/>
      <c r="BB171" s="123"/>
      <c r="BC171" s="123"/>
      <c r="BD171" s="123"/>
    </row>
    <row r="172" spans="2:56" x14ac:dyDescent="0.25">
      <c r="B172" s="120"/>
      <c r="C172" s="4"/>
      <c r="D172" s="14"/>
      <c r="E172" s="121"/>
      <c r="F172" s="13"/>
      <c r="G172" s="122"/>
      <c r="H172" s="123"/>
      <c r="I172" s="123"/>
      <c r="J172" s="124"/>
      <c r="K172" s="122"/>
      <c r="L172" s="122"/>
      <c r="M172" s="125"/>
      <c r="N172" s="126"/>
      <c r="O172" s="123"/>
      <c r="P172" s="123"/>
      <c r="Q172" s="122"/>
      <c r="R172" s="123"/>
      <c r="S172" s="123"/>
      <c r="T172" s="123"/>
      <c r="U172" s="123"/>
      <c r="V172" s="123"/>
      <c r="W172" s="122"/>
      <c r="X172" s="123"/>
      <c r="Y172" s="123"/>
      <c r="Z172" s="123"/>
      <c r="AA172" s="123"/>
      <c r="AB172" s="123"/>
      <c r="AC172" s="122"/>
      <c r="AD172" s="123"/>
      <c r="AE172" s="123"/>
      <c r="AF172" s="123"/>
      <c r="AG172" s="123"/>
      <c r="AH172" s="122"/>
      <c r="AI172" s="122"/>
      <c r="AJ172" s="122"/>
      <c r="AK172" s="122"/>
      <c r="AL172" s="123"/>
      <c r="AM172" s="122"/>
      <c r="AN172" s="122"/>
      <c r="AO172" s="122"/>
      <c r="AP172" s="122"/>
      <c r="AQ172" s="122"/>
      <c r="AR172" s="122"/>
      <c r="AS172" s="173"/>
      <c r="AT172" s="173"/>
      <c r="AU172" s="173"/>
      <c r="AV172" s="173"/>
      <c r="AW172" s="173"/>
      <c r="AX172" s="173"/>
      <c r="AY172" s="173"/>
      <c r="AZ172" s="173"/>
      <c r="BA172" s="173"/>
      <c r="BB172" s="123"/>
      <c r="BC172" s="123"/>
      <c r="BD172" s="123"/>
    </row>
    <row r="173" spans="2:56" x14ac:dyDescent="0.25">
      <c r="B173" s="120"/>
      <c r="C173" s="4"/>
      <c r="D173" s="14"/>
      <c r="E173" s="121"/>
      <c r="F173" s="13"/>
      <c r="G173" s="122"/>
      <c r="H173" s="123"/>
      <c r="I173" s="123"/>
      <c r="J173" s="124"/>
      <c r="K173" s="122"/>
      <c r="L173" s="122"/>
      <c r="M173" s="125"/>
      <c r="N173" s="126"/>
      <c r="O173" s="123"/>
      <c r="P173" s="123"/>
      <c r="Q173" s="122"/>
      <c r="R173" s="123"/>
      <c r="S173" s="123"/>
      <c r="T173" s="123"/>
      <c r="U173" s="123"/>
      <c r="V173" s="123"/>
      <c r="W173" s="122"/>
      <c r="X173" s="123"/>
      <c r="Y173" s="123"/>
      <c r="Z173" s="123"/>
      <c r="AA173" s="123"/>
      <c r="AB173" s="123"/>
      <c r="AC173" s="122"/>
      <c r="AD173" s="123"/>
      <c r="AE173" s="123"/>
      <c r="AF173" s="123"/>
      <c r="AG173" s="123"/>
      <c r="AH173" s="122"/>
      <c r="AI173" s="122"/>
      <c r="AJ173" s="122"/>
      <c r="AK173" s="122"/>
      <c r="AL173" s="123"/>
      <c r="AM173" s="122"/>
      <c r="AN173" s="122"/>
      <c r="AO173" s="122"/>
      <c r="AP173" s="122"/>
      <c r="AQ173" s="122"/>
      <c r="AR173" s="122"/>
      <c r="AS173" s="173"/>
      <c r="AT173" s="173"/>
      <c r="AU173" s="173"/>
      <c r="AV173" s="173"/>
      <c r="AW173" s="173"/>
      <c r="AX173" s="173"/>
      <c r="AY173" s="173"/>
      <c r="AZ173" s="173"/>
      <c r="BA173" s="173"/>
      <c r="BB173" s="123"/>
      <c r="BC173" s="123"/>
      <c r="BD173" s="123"/>
    </row>
    <row r="174" spans="2:56" x14ac:dyDescent="0.25">
      <c r="B174" s="120"/>
      <c r="C174" s="4"/>
      <c r="D174" s="14"/>
      <c r="E174" s="121"/>
      <c r="F174" s="13"/>
      <c r="G174" s="122"/>
      <c r="H174" s="123"/>
      <c r="I174" s="123"/>
      <c r="J174" s="124"/>
      <c r="K174" s="122"/>
      <c r="L174" s="122"/>
      <c r="M174" s="125"/>
      <c r="N174" s="126"/>
      <c r="O174" s="123"/>
      <c r="P174" s="123"/>
      <c r="Q174" s="122"/>
      <c r="R174" s="123"/>
      <c r="S174" s="123"/>
      <c r="T174" s="123"/>
      <c r="U174" s="123"/>
      <c r="V174" s="123"/>
      <c r="W174" s="122"/>
      <c r="X174" s="123"/>
      <c r="Y174" s="123"/>
      <c r="Z174" s="123"/>
      <c r="AA174" s="123"/>
      <c r="AB174" s="123"/>
      <c r="AC174" s="122"/>
      <c r="AD174" s="123"/>
      <c r="AE174" s="123"/>
      <c r="AF174" s="123"/>
      <c r="AG174" s="123"/>
      <c r="AH174" s="122"/>
      <c r="AI174" s="122"/>
      <c r="AJ174" s="122"/>
      <c r="AK174" s="122"/>
      <c r="AL174" s="123"/>
      <c r="AM174" s="122"/>
      <c r="AN174" s="122"/>
      <c r="AO174" s="122"/>
      <c r="AP174" s="122"/>
      <c r="AQ174" s="122"/>
      <c r="AR174" s="122"/>
      <c r="AS174" s="173"/>
      <c r="AT174" s="173"/>
      <c r="AU174" s="173"/>
      <c r="AV174" s="173"/>
      <c r="AW174" s="173"/>
      <c r="AX174" s="173"/>
      <c r="AY174" s="173"/>
      <c r="AZ174" s="173"/>
      <c r="BA174" s="173"/>
      <c r="BB174" s="123"/>
      <c r="BC174" s="123"/>
      <c r="BD174" s="123"/>
    </row>
    <row r="175" spans="2:56" x14ac:dyDescent="0.25">
      <c r="B175" s="120"/>
      <c r="C175" s="4"/>
      <c r="D175" s="14"/>
      <c r="E175" s="121"/>
      <c r="F175" s="13"/>
      <c r="G175" s="122"/>
      <c r="H175" s="123"/>
      <c r="I175" s="123"/>
      <c r="J175" s="124"/>
      <c r="K175" s="122"/>
      <c r="L175" s="122"/>
      <c r="M175" s="125"/>
      <c r="N175" s="126"/>
      <c r="O175" s="123"/>
      <c r="P175" s="123"/>
      <c r="Q175" s="122"/>
      <c r="R175" s="123"/>
      <c r="S175" s="123"/>
      <c r="T175" s="123"/>
      <c r="U175" s="123"/>
      <c r="V175" s="123"/>
      <c r="W175" s="122"/>
      <c r="X175" s="123"/>
      <c r="Y175" s="123"/>
      <c r="Z175" s="123"/>
      <c r="AA175" s="123"/>
      <c r="AB175" s="123"/>
      <c r="AC175" s="122"/>
      <c r="AD175" s="123"/>
      <c r="AE175" s="123"/>
      <c r="AF175" s="123"/>
      <c r="AG175" s="123"/>
      <c r="AH175" s="122"/>
      <c r="AI175" s="122"/>
      <c r="AJ175" s="122"/>
      <c r="AK175" s="122"/>
      <c r="AL175" s="123"/>
      <c r="AM175" s="122"/>
      <c r="AN175" s="122"/>
      <c r="AO175" s="122"/>
      <c r="AP175" s="122"/>
      <c r="AQ175" s="122"/>
      <c r="AR175" s="122"/>
      <c r="AS175" s="173"/>
      <c r="AT175" s="173"/>
      <c r="AU175" s="173"/>
      <c r="AV175" s="173"/>
      <c r="AW175" s="173"/>
      <c r="AX175" s="173"/>
      <c r="AY175" s="173"/>
      <c r="AZ175" s="173"/>
      <c r="BA175" s="173"/>
      <c r="BB175" s="123"/>
      <c r="BC175" s="123"/>
      <c r="BD175" s="123"/>
    </row>
    <row r="176" spans="2:56" x14ac:dyDescent="0.25">
      <c r="B176" s="120"/>
      <c r="C176" s="4"/>
      <c r="D176" s="14"/>
      <c r="E176" s="121"/>
      <c r="F176" s="13"/>
      <c r="G176" s="122"/>
      <c r="H176" s="123"/>
      <c r="I176" s="123"/>
      <c r="J176" s="124"/>
      <c r="K176" s="122"/>
      <c r="L176" s="122"/>
      <c r="M176" s="125"/>
      <c r="N176" s="126"/>
      <c r="O176" s="123"/>
      <c r="P176" s="123"/>
      <c r="Q176" s="122"/>
      <c r="R176" s="123"/>
      <c r="S176" s="123"/>
      <c r="T176" s="123"/>
      <c r="U176" s="123"/>
      <c r="V176" s="123"/>
      <c r="W176" s="122"/>
      <c r="X176" s="123"/>
      <c r="Y176" s="123"/>
      <c r="Z176" s="123"/>
      <c r="AA176" s="123"/>
      <c r="AB176" s="123"/>
      <c r="AC176" s="122"/>
      <c r="AD176" s="123"/>
      <c r="AE176" s="123"/>
      <c r="AF176" s="123"/>
      <c r="AG176" s="123"/>
      <c r="AH176" s="122"/>
      <c r="AI176" s="122"/>
      <c r="AJ176" s="122"/>
      <c r="AK176" s="122"/>
      <c r="AL176" s="123"/>
      <c r="AM176" s="122"/>
      <c r="AN176" s="122"/>
      <c r="AO176" s="122"/>
      <c r="AP176" s="122"/>
      <c r="AQ176" s="122"/>
      <c r="AR176" s="122"/>
      <c r="AS176" s="173"/>
      <c r="AT176" s="173"/>
      <c r="AU176" s="173"/>
      <c r="AV176" s="173"/>
      <c r="AW176" s="173"/>
      <c r="AX176" s="173"/>
      <c r="AY176" s="173"/>
      <c r="AZ176" s="173"/>
      <c r="BA176" s="173"/>
      <c r="BB176" s="123"/>
      <c r="BC176" s="123"/>
      <c r="BD176" s="123"/>
    </row>
    <row r="177" spans="2:56" x14ac:dyDescent="0.25">
      <c r="B177" s="120"/>
      <c r="C177" s="4"/>
      <c r="D177" s="14"/>
      <c r="E177" s="121"/>
      <c r="F177" s="13"/>
      <c r="G177" s="122"/>
      <c r="H177" s="123"/>
      <c r="I177" s="123"/>
      <c r="J177" s="124"/>
      <c r="K177" s="122"/>
      <c r="L177" s="122"/>
      <c r="M177" s="125"/>
      <c r="N177" s="126"/>
      <c r="O177" s="123"/>
      <c r="P177" s="123"/>
      <c r="Q177" s="122"/>
      <c r="R177" s="123"/>
      <c r="S177" s="123"/>
      <c r="T177" s="123"/>
      <c r="U177" s="123"/>
      <c r="V177" s="123"/>
      <c r="W177" s="122"/>
      <c r="X177" s="123"/>
      <c r="Y177" s="123"/>
      <c r="Z177" s="123"/>
      <c r="AA177" s="123"/>
      <c r="AB177" s="123"/>
      <c r="AC177" s="122"/>
      <c r="AD177" s="123"/>
      <c r="AE177" s="123"/>
      <c r="AF177" s="123"/>
      <c r="AG177" s="123"/>
      <c r="AH177" s="122"/>
      <c r="AI177" s="122"/>
      <c r="AJ177" s="122"/>
      <c r="AK177" s="122"/>
      <c r="AL177" s="123"/>
      <c r="AM177" s="122"/>
      <c r="AN177" s="122"/>
      <c r="AO177" s="122"/>
      <c r="AP177" s="122"/>
      <c r="AQ177" s="122"/>
      <c r="AR177" s="122"/>
      <c r="AS177" s="173"/>
      <c r="AT177" s="173"/>
      <c r="AU177" s="173"/>
      <c r="AV177" s="173"/>
      <c r="AW177" s="173"/>
      <c r="AX177" s="173"/>
      <c r="AY177" s="173"/>
      <c r="AZ177" s="173"/>
      <c r="BA177" s="173"/>
      <c r="BB177" s="123"/>
      <c r="BC177" s="123"/>
      <c r="BD177" s="123"/>
    </row>
    <row r="178" spans="2:56" x14ac:dyDescent="0.25">
      <c r="B178" s="120"/>
      <c r="C178" s="4"/>
      <c r="D178" s="14"/>
      <c r="E178" s="121"/>
      <c r="F178" s="13"/>
      <c r="G178" s="122"/>
      <c r="H178" s="123"/>
      <c r="I178" s="123"/>
      <c r="J178" s="124"/>
      <c r="K178" s="122"/>
      <c r="L178" s="122"/>
      <c r="M178" s="125"/>
      <c r="N178" s="126"/>
      <c r="O178" s="123"/>
      <c r="P178" s="123"/>
      <c r="Q178" s="122"/>
      <c r="R178" s="123"/>
      <c r="S178" s="123"/>
      <c r="T178" s="123"/>
      <c r="U178" s="123"/>
      <c r="V178" s="123"/>
      <c r="W178" s="122"/>
      <c r="X178" s="123"/>
      <c r="Y178" s="123"/>
      <c r="Z178" s="123"/>
      <c r="AA178" s="123"/>
      <c r="AB178" s="123"/>
      <c r="AC178" s="122"/>
      <c r="AD178" s="123"/>
      <c r="AE178" s="123"/>
      <c r="AF178" s="123"/>
      <c r="AG178" s="123"/>
      <c r="AH178" s="122"/>
      <c r="AI178" s="122"/>
      <c r="AJ178" s="122"/>
      <c r="AK178" s="122"/>
      <c r="AL178" s="123"/>
      <c r="AM178" s="122"/>
      <c r="AN178" s="122"/>
      <c r="AO178" s="122"/>
      <c r="AP178" s="122"/>
      <c r="AQ178" s="122"/>
      <c r="AR178" s="122"/>
      <c r="AS178" s="173"/>
      <c r="AT178" s="173"/>
      <c r="AU178" s="173"/>
      <c r="AV178" s="173"/>
      <c r="AW178" s="173"/>
      <c r="AX178" s="173"/>
      <c r="AY178" s="173"/>
      <c r="AZ178" s="173"/>
      <c r="BA178" s="173"/>
      <c r="BB178" s="123"/>
      <c r="BC178" s="123"/>
      <c r="BD178" s="123"/>
    </row>
    <row r="179" spans="2:56" x14ac:dyDescent="0.25">
      <c r="B179" s="120"/>
      <c r="C179" s="4"/>
      <c r="D179" s="14"/>
      <c r="E179" s="121"/>
      <c r="F179" s="13"/>
      <c r="G179" s="122"/>
      <c r="H179" s="123"/>
      <c r="I179" s="123"/>
      <c r="J179" s="124"/>
      <c r="K179" s="122"/>
      <c r="L179" s="122"/>
      <c r="M179" s="125"/>
      <c r="N179" s="126"/>
      <c r="O179" s="123"/>
      <c r="P179" s="123"/>
      <c r="Q179" s="122"/>
      <c r="R179" s="123"/>
      <c r="S179" s="123"/>
      <c r="T179" s="123"/>
      <c r="U179" s="123"/>
      <c r="V179" s="123"/>
      <c r="W179" s="122"/>
      <c r="X179" s="123"/>
      <c r="Y179" s="123"/>
      <c r="Z179" s="123"/>
      <c r="AA179" s="123"/>
      <c r="AB179" s="123"/>
      <c r="AC179" s="122"/>
      <c r="AD179" s="123"/>
      <c r="AE179" s="123"/>
      <c r="AF179" s="123"/>
      <c r="AG179" s="123"/>
      <c r="AH179" s="122"/>
      <c r="AI179" s="122"/>
      <c r="AJ179" s="122"/>
      <c r="AK179" s="122"/>
      <c r="AL179" s="123"/>
      <c r="AM179" s="122"/>
      <c r="AN179" s="122"/>
      <c r="AO179" s="122"/>
      <c r="AP179" s="122"/>
      <c r="AQ179" s="122"/>
      <c r="AR179" s="122"/>
      <c r="AS179" s="173"/>
      <c r="AT179" s="173"/>
      <c r="AU179" s="173"/>
      <c r="AV179" s="173"/>
      <c r="AW179" s="173"/>
      <c r="AX179" s="173"/>
      <c r="AY179" s="173"/>
      <c r="AZ179" s="173"/>
      <c r="BA179" s="173"/>
      <c r="BB179" s="123"/>
      <c r="BC179" s="123"/>
      <c r="BD179" s="123"/>
    </row>
    <row r="180" spans="2:56" x14ac:dyDescent="0.25">
      <c r="B180" s="120"/>
      <c r="C180" s="4"/>
      <c r="D180" s="14"/>
      <c r="E180" s="121"/>
      <c r="F180" s="13"/>
      <c r="G180" s="122"/>
      <c r="H180" s="123"/>
      <c r="I180" s="123"/>
      <c r="J180" s="124"/>
      <c r="K180" s="122"/>
      <c r="L180" s="122"/>
      <c r="M180" s="125"/>
      <c r="N180" s="126"/>
      <c r="O180" s="123"/>
      <c r="P180" s="123"/>
      <c r="Q180" s="122"/>
      <c r="R180" s="123"/>
      <c r="S180" s="123"/>
      <c r="T180" s="123"/>
      <c r="U180" s="123"/>
      <c r="V180" s="123"/>
      <c r="W180" s="122"/>
      <c r="X180" s="123"/>
      <c r="Y180" s="123"/>
      <c r="Z180" s="123"/>
      <c r="AA180" s="123"/>
      <c r="AB180" s="123"/>
      <c r="AC180" s="122"/>
      <c r="AD180" s="123"/>
      <c r="AE180" s="123"/>
      <c r="AF180" s="123"/>
      <c r="AG180" s="123"/>
      <c r="AH180" s="122"/>
      <c r="AI180" s="122"/>
      <c r="AJ180" s="122"/>
      <c r="AK180" s="122"/>
      <c r="AL180" s="123"/>
      <c r="AM180" s="122"/>
      <c r="AN180" s="122"/>
      <c r="AO180" s="122"/>
      <c r="AP180" s="122"/>
      <c r="AQ180" s="122"/>
      <c r="AR180" s="122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23"/>
      <c r="BC180" s="123"/>
      <c r="BD180" s="123"/>
    </row>
    <row r="181" spans="2:56" x14ac:dyDescent="0.25">
      <c r="B181" s="120"/>
      <c r="C181" s="4"/>
      <c r="D181" s="14"/>
      <c r="E181" s="121"/>
      <c r="F181" s="13"/>
      <c r="G181" s="122"/>
      <c r="H181" s="123"/>
      <c r="I181" s="123"/>
      <c r="J181" s="124"/>
      <c r="K181" s="122"/>
      <c r="L181" s="122"/>
      <c r="M181" s="125"/>
      <c r="N181" s="126"/>
      <c r="O181" s="123"/>
      <c r="P181" s="123"/>
      <c r="Q181" s="122"/>
      <c r="R181" s="123"/>
      <c r="S181" s="123"/>
      <c r="T181" s="123"/>
      <c r="U181" s="123"/>
      <c r="V181" s="123"/>
      <c r="W181" s="122"/>
      <c r="X181" s="123"/>
      <c r="Y181" s="123"/>
      <c r="Z181" s="123"/>
      <c r="AA181" s="123"/>
      <c r="AB181" s="123"/>
      <c r="AC181" s="122"/>
      <c r="AD181" s="123"/>
      <c r="AE181" s="123"/>
      <c r="AF181" s="123"/>
      <c r="AG181" s="123"/>
      <c r="AH181" s="122"/>
      <c r="AI181" s="122"/>
      <c r="AJ181" s="122"/>
      <c r="AK181" s="122"/>
      <c r="AL181" s="123"/>
      <c r="AM181" s="122"/>
      <c r="AN181" s="122"/>
      <c r="AO181" s="122"/>
      <c r="AP181" s="122"/>
      <c r="AQ181" s="122"/>
      <c r="AR181" s="122"/>
      <c r="AS181" s="173"/>
      <c r="AT181" s="173"/>
      <c r="AU181" s="173"/>
      <c r="AV181" s="173"/>
      <c r="AW181" s="173"/>
      <c r="AX181" s="173"/>
      <c r="AY181" s="173"/>
      <c r="AZ181" s="173"/>
      <c r="BA181" s="173"/>
      <c r="BB181" s="123"/>
      <c r="BC181" s="123"/>
      <c r="BD181" s="123"/>
    </row>
    <row r="182" spans="2:56" x14ac:dyDescent="0.25">
      <c r="B182" s="120"/>
      <c r="C182" s="4"/>
      <c r="D182" s="14"/>
      <c r="E182" s="121"/>
      <c r="F182" s="13"/>
      <c r="G182" s="122"/>
      <c r="H182" s="123"/>
      <c r="I182" s="123"/>
      <c r="J182" s="124"/>
      <c r="K182" s="122"/>
      <c r="L182" s="122"/>
      <c r="M182" s="125"/>
      <c r="N182" s="126"/>
      <c r="O182" s="123"/>
      <c r="P182" s="123"/>
      <c r="Q182" s="122"/>
      <c r="R182" s="123"/>
      <c r="S182" s="123"/>
      <c r="T182" s="123"/>
      <c r="U182" s="123"/>
      <c r="V182" s="123"/>
      <c r="W182" s="122"/>
      <c r="X182" s="123"/>
      <c r="Y182" s="123"/>
      <c r="Z182" s="123"/>
      <c r="AA182" s="123"/>
      <c r="AB182" s="123"/>
      <c r="AC182" s="122"/>
      <c r="AD182" s="123"/>
      <c r="AE182" s="123"/>
      <c r="AF182" s="123"/>
      <c r="AG182" s="123"/>
      <c r="AH182" s="122"/>
      <c r="AI182" s="122"/>
      <c r="AJ182" s="122"/>
      <c r="AK182" s="122"/>
      <c r="AL182" s="123"/>
      <c r="AM182" s="122"/>
      <c r="AN182" s="122"/>
      <c r="AO182" s="122"/>
      <c r="AP182" s="122"/>
      <c r="AQ182" s="122"/>
      <c r="AR182" s="122"/>
      <c r="AS182" s="173"/>
      <c r="AT182" s="173"/>
      <c r="AU182" s="173"/>
      <c r="AV182" s="173"/>
      <c r="AW182" s="173"/>
      <c r="AX182" s="173"/>
      <c r="AY182" s="173"/>
      <c r="AZ182" s="173"/>
      <c r="BA182" s="173"/>
      <c r="BB182" s="123"/>
      <c r="BC182" s="123"/>
      <c r="BD182" s="123"/>
    </row>
    <row r="183" spans="2:56" x14ac:dyDescent="0.25">
      <c r="B183" s="120"/>
      <c r="C183" s="4"/>
      <c r="D183" s="14"/>
      <c r="E183" s="121"/>
      <c r="F183" s="13"/>
      <c r="G183" s="122"/>
      <c r="H183" s="123"/>
      <c r="I183" s="123"/>
      <c r="J183" s="124"/>
      <c r="K183" s="122"/>
      <c r="L183" s="122"/>
      <c r="M183" s="125"/>
      <c r="N183" s="126"/>
      <c r="O183" s="123"/>
      <c r="P183" s="123"/>
      <c r="Q183" s="122"/>
      <c r="R183" s="123"/>
      <c r="S183" s="123"/>
      <c r="T183" s="123"/>
      <c r="U183" s="123"/>
      <c r="V183" s="123"/>
      <c r="W183" s="122"/>
      <c r="X183" s="123"/>
      <c r="Y183" s="123"/>
      <c r="Z183" s="123"/>
      <c r="AA183" s="123"/>
      <c r="AB183" s="123"/>
      <c r="AC183" s="122"/>
      <c r="AD183" s="123"/>
      <c r="AE183" s="123"/>
      <c r="AF183" s="123"/>
      <c r="AG183" s="123"/>
      <c r="AH183" s="122"/>
      <c r="AI183" s="122"/>
      <c r="AJ183" s="122"/>
      <c r="AK183" s="122"/>
      <c r="AL183" s="123"/>
      <c r="AM183" s="122"/>
      <c r="AN183" s="122"/>
      <c r="AO183" s="122"/>
      <c r="AP183" s="122"/>
      <c r="AQ183" s="122"/>
      <c r="AR183" s="122"/>
      <c r="AS183" s="173"/>
      <c r="AT183" s="173"/>
      <c r="AU183" s="173"/>
      <c r="AV183" s="173"/>
      <c r="AW183" s="173"/>
      <c r="AX183" s="173"/>
      <c r="AY183" s="173"/>
      <c r="AZ183" s="173"/>
      <c r="BA183" s="173"/>
      <c r="BB183" s="123"/>
      <c r="BC183" s="123"/>
      <c r="BD183" s="123"/>
    </row>
    <row r="184" spans="2:56" x14ac:dyDescent="0.25">
      <c r="B184" s="120"/>
      <c r="C184" s="4"/>
      <c r="D184" s="14"/>
      <c r="E184" s="121"/>
      <c r="F184" s="13"/>
      <c r="G184" s="122"/>
      <c r="H184" s="123"/>
      <c r="I184" s="123"/>
      <c r="J184" s="124"/>
      <c r="K184" s="122"/>
      <c r="L184" s="122"/>
      <c r="M184" s="125"/>
      <c r="N184" s="126"/>
      <c r="O184" s="123"/>
      <c r="P184" s="123"/>
      <c r="Q184" s="122"/>
      <c r="R184" s="123"/>
      <c r="S184" s="123"/>
      <c r="T184" s="123"/>
      <c r="U184" s="123"/>
      <c r="V184" s="123"/>
      <c r="W184" s="122"/>
      <c r="X184" s="123"/>
      <c r="Y184" s="123"/>
      <c r="Z184" s="123"/>
      <c r="AA184" s="123"/>
      <c r="AB184" s="123"/>
      <c r="AC184" s="122"/>
      <c r="AD184" s="123"/>
      <c r="AE184" s="123"/>
      <c r="AF184" s="123"/>
      <c r="AG184" s="123"/>
      <c r="AH184" s="122"/>
      <c r="AI184" s="122"/>
      <c r="AJ184" s="122"/>
      <c r="AK184" s="122"/>
      <c r="AL184" s="123"/>
      <c r="AM184" s="122"/>
      <c r="AN184" s="122"/>
      <c r="AO184" s="122"/>
      <c r="AP184" s="122"/>
      <c r="AQ184" s="122"/>
      <c r="AR184" s="122"/>
      <c r="AS184" s="173"/>
      <c r="AT184" s="173"/>
      <c r="AU184" s="173"/>
      <c r="AV184" s="173"/>
      <c r="AW184" s="173"/>
      <c r="AX184" s="173"/>
      <c r="AY184" s="173"/>
      <c r="AZ184" s="173"/>
      <c r="BA184" s="173"/>
      <c r="BB184" s="123"/>
      <c r="BC184" s="123"/>
      <c r="BD184" s="123"/>
    </row>
    <row r="185" spans="2:56" x14ac:dyDescent="0.25">
      <c r="B185" s="120"/>
      <c r="C185" s="4"/>
      <c r="D185" s="14"/>
      <c r="E185" s="121"/>
      <c r="F185" s="13"/>
      <c r="G185" s="122"/>
      <c r="H185" s="123"/>
      <c r="I185" s="123"/>
      <c r="J185" s="124"/>
      <c r="K185" s="122"/>
      <c r="L185" s="122"/>
      <c r="M185" s="125"/>
      <c r="N185" s="126"/>
      <c r="O185" s="123"/>
      <c r="P185" s="123"/>
      <c r="Q185" s="122"/>
      <c r="R185" s="123"/>
      <c r="S185" s="123"/>
      <c r="T185" s="123"/>
      <c r="U185" s="123"/>
      <c r="V185" s="123"/>
      <c r="W185" s="122"/>
      <c r="X185" s="123"/>
      <c r="Y185" s="123"/>
      <c r="Z185" s="123"/>
      <c r="AA185" s="123"/>
      <c r="AB185" s="123"/>
      <c r="AC185" s="122"/>
      <c r="AD185" s="123"/>
      <c r="AE185" s="123"/>
      <c r="AF185" s="123"/>
      <c r="AG185" s="123"/>
      <c r="AH185" s="122"/>
      <c r="AI185" s="122"/>
      <c r="AJ185" s="122"/>
      <c r="AK185" s="122"/>
      <c r="AL185" s="123"/>
      <c r="AM185" s="122"/>
      <c r="AN185" s="122"/>
      <c r="AO185" s="122"/>
      <c r="AP185" s="122"/>
      <c r="AQ185" s="122"/>
      <c r="AR185" s="122"/>
      <c r="AS185" s="173"/>
      <c r="AT185" s="173"/>
      <c r="AU185" s="173"/>
      <c r="AV185" s="173"/>
      <c r="AW185" s="173"/>
      <c r="AX185" s="173"/>
      <c r="AY185" s="173"/>
      <c r="AZ185" s="173"/>
      <c r="BA185" s="173"/>
      <c r="BB185" s="123"/>
      <c r="BC185" s="123"/>
      <c r="BD185" s="123"/>
    </row>
    <row r="186" spans="2:56" x14ac:dyDescent="0.25">
      <c r="B186" s="120"/>
      <c r="C186" s="4"/>
      <c r="D186" s="14"/>
      <c r="E186" s="121"/>
      <c r="F186" s="13"/>
      <c r="G186" s="122"/>
      <c r="H186" s="123"/>
      <c r="I186" s="123"/>
      <c r="J186" s="124"/>
      <c r="K186" s="122"/>
      <c r="L186" s="122"/>
      <c r="M186" s="125"/>
      <c r="N186" s="126"/>
      <c r="O186" s="123"/>
      <c r="P186" s="123"/>
      <c r="Q186" s="122"/>
      <c r="R186" s="123"/>
      <c r="S186" s="123"/>
      <c r="T186" s="123"/>
      <c r="U186" s="123"/>
      <c r="V186" s="123"/>
      <c r="W186" s="122"/>
      <c r="X186" s="123"/>
      <c r="Y186" s="123"/>
      <c r="Z186" s="123"/>
      <c r="AA186" s="123"/>
      <c r="AB186" s="123"/>
      <c r="AC186" s="122"/>
      <c r="AD186" s="123"/>
      <c r="AE186" s="123"/>
      <c r="AF186" s="123"/>
      <c r="AG186" s="123"/>
      <c r="AH186" s="122"/>
      <c r="AI186" s="122"/>
      <c r="AJ186" s="122"/>
      <c r="AK186" s="122"/>
      <c r="AL186" s="123"/>
      <c r="AM186" s="122"/>
      <c r="AN186" s="122"/>
      <c r="AO186" s="122"/>
      <c r="AP186" s="122"/>
      <c r="AQ186" s="122"/>
      <c r="AR186" s="122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23"/>
      <c r="BC186" s="123"/>
      <c r="BD186" s="123"/>
    </row>
    <row r="187" spans="2:56" x14ac:dyDescent="0.25">
      <c r="B187" s="120"/>
      <c r="C187" s="4"/>
      <c r="D187" s="14"/>
      <c r="E187" s="121"/>
      <c r="F187" s="13"/>
      <c r="G187" s="122"/>
      <c r="H187" s="123"/>
      <c r="I187" s="123"/>
      <c r="J187" s="124"/>
      <c r="K187" s="122"/>
      <c r="L187" s="122"/>
      <c r="M187" s="125"/>
      <c r="N187" s="126"/>
      <c r="O187" s="123"/>
      <c r="P187" s="123"/>
      <c r="Q187" s="122"/>
      <c r="R187" s="123"/>
      <c r="S187" s="123"/>
      <c r="T187" s="123"/>
      <c r="U187" s="123"/>
      <c r="V187" s="123"/>
      <c r="W187" s="122"/>
      <c r="X187" s="123"/>
      <c r="Y187" s="123"/>
      <c r="Z187" s="123"/>
      <c r="AA187" s="123"/>
      <c r="AB187" s="123"/>
      <c r="AC187" s="122"/>
      <c r="AD187" s="123"/>
      <c r="AE187" s="123"/>
      <c r="AF187" s="123"/>
      <c r="AG187" s="123"/>
      <c r="AH187" s="122"/>
      <c r="AI187" s="122"/>
      <c r="AJ187" s="122"/>
      <c r="AK187" s="122"/>
      <c r="AL187" s="123"/>
      <c r="AM187" s="122"/>
      <c r="AN187" s="122"/>
      <c r="AO187" s="122"/>
      <c r="AP187" s="122"/>
      <c r="AQ187" s="122"/>
      <c r="AR187" s="122"/>
      <c r="AS187" s="173"/>
      <c r="AT187" s="173"/>
      <c r="AU187" s="173"/>
      <c r="AV187" s="173"/>
      <c r="AW187" s="173"/>
      <c r="AX187" s="173"/>
      <c r="AY187" s="173"/>
      <c r="AZ187" s="173"/>
      <c r="BA187" s="173"/>
      <c r="BB187" s="123"/>
      <c r="BC187" s="123"/>
      <c r="BD187" s="123"/>
    </row>
    <row r="188" spans="2:56" x14ac:dyDescent="0.25">
      <c r="B188" s="120"/>
      <c r="C188" s="4"/>
      <c r="D188" s="14"/>
      <c r="E188" s="121"/>
      <c r="F188" s="13"/>
      <c r="G188" s="122"/>
      <c r="H188" s="123"/>
      <c r="I188" s="123"/>
      <c r="J188" s="124"/>
      <c r="K188" s="122"/>
      <c r="L188" s="122"/>
      <c r="M188" s="125"/>
      <c r="N188" s="126"/>
      <c r="O188" s="123"/>
      <c r="P188" s="123"/>
      <c r="Q188" s="122"/>
      <c r="R188" s="123"/>
      <c r="S188" s="123"/>
      <c r="T188" s="123"/>
      <c r="U188" s="123"/>
      <c r="V188" s="123"/>
      <c r="W188" s="122"/>
      <c r="X188" s="123"/>
      <c r="Y188" s="123"/>
      <c r="Z188" s="123"/>
      <c r="AA188" s="123"/>
      <c r="AB188" s="123"/>
      <c r="AC188" s="122"/>
      <c r="AD188" s="123"/>
      <c r="AE188" s="123"/>
      <c r="AF188" s="123"/>
      <c r="AG188" s="123"/>
      <c r="AH188" s="122"/>
      <c r="AI188" s="122"/>
      <c r="AJ188" s="122"/>
      <c r="AK188" s="122"/>
      <c r="AL188" s="123"/>
      <c r="AM188" s="122"/>
      <c r="AN188" s="122"/>
      <c r="AO188" s="122"/>
      <c r="AP188" s="122"/>
      <c r="AQ188" s="122"/>
      <c r="AR188" s="122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23"/>
      <c r="BC188" s="123"/>
      <c r="BD188" s="123"/>
    </row>
    <row r="189" spans="2:56" x14ac:dyDescent="0.25">
      <c r="B189" s="120"/>
      <c r="C189" s="4"/>
      <c r="D189" s="14"/>
      <c r="E189" s="121"/>
      <c r="F189" s="13"/>
      <c r="G189" s="122"/>
      <c r="H189" s="123"/>
      <c r="I189" s="123"/>
      <c r="J189" s="124"/>
      <c r="K189" s="122"/>
      <c r="L189" s="122"/>
      <c r="M189" s="125"/>
      <c r="N189" s="126"/>
      <c r="O189" s="123"/>
      <c r="P189" s="123"/>
      <c r="Q189" s="122"/>
      <c r="R189" s="123"/>
      <c r="S189" s="123"/>
      <c r="T189" s="123"/>
      <c r="U189" s="123"/>
      <c r="V189" s="123"/>
      <c r="W189" s="122"/>
      <c r="X189" s="123"/>
      <c r="Y189" s="123"/>
      <c r="Z189" s="123"/>
      <c r="AA189" s="123"/>
      <c r="AB189" s="123"/>
      <c r="AC189" s="122"/>
      <c r="AD189" s="123"/>
      <c r="AE189" s="123"/>
      <c r="AF189" s="123"/>
      <c r="AG189" s="123"/>
      <c r="AH189" s="122"/>
      <c r="AI189" s="122"/>
      <c r="AJ189" s="122"/>
      <c r="AK189" s="122"/>
      <c r="AL189" s="123"/>
      <c r="AM189" s="122"/>
      <c r="AN189" s="122"/>
      <c r="AO189" s="122"/>
      <c r="AP189" s="122"/>
      <c r="AQ189" s="122"/>
      <c r="AR189" s="122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23"/>
      <c r="BC189" s="123"/>
      <c r="BD189" s="123"/>
    </row>
    <row r="190" spans="2:56" x14ac:dyDescent="0.25">
      <c r="B190" s="120"/>
      <c r="C190" s="4"/>
      <c r="D190" s="14"/>
      <c r="E190" s="121"/>
      <c r="F190" s="13"/>
      <c r="G190" s="122"/>
      <c r="H190" s="123"/>
      <c r="I190" s="123"/>
      <c r="J190" s="124"/>
      <c r="K190" s="122"/>
      <c r="L190" s="122"/>
      <c r="M190" s="125"/>
      <c r="N190" s="126"/>
      <c r="O190" s="123"/>
      <c r="P190" s="123"/>
      <c r="Q190" s="122"/>
      <c r="R190" s="123"/>
      <c r="S190" s="123"/>
      <c r="T190" s="123"/>
      <c r="U190" s="123"/>
      <c r="V190" s="123"/>
      <c r="W190" s="122"/>
      <c r="X190" s="123"/>
      <c r="Y190" s="123"/>
      <c r="Z190" s="123"/>
      <c r="AA190" s="123"/>
      <c r="AB190" s="123"/>
      <c r="AC190" s="122"/>
      <c r="AD190" s="123"/>
      <c r="AE190" s="123"/>
      <c r="AF190" s="123"/>
      <c r="AG190" s="123"/>
      <c r="AH190" s="122"/>
      <c r="AI190" s="122"/>
      <c r="AJ190" s="122"/>
      <c r="AK190" s="122"/>
      <c r="AL190" s="123"/>
      <c r="AM190" s="122"/>
      <c r="AN190" s="122"/>
      <c r="AO190" s="122"/>
      <c r="AP190" s="122"/>
      <c r="AQ190" s="122"/>
      <c r="AR190" s="122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23"/>
      <c r="BC190" s="123"/>
      <c r="BD190" s="123"/>
    </row>
    <row r="191" spans="2:56" x14ac:dyDescent="0.25">
      <c r="B191" s="120"/>
      <c r="C191" s="4"/>
      <c r="D191" s="14"/>
      <c r="E191" s="121"/>
      <c r="F191" s="13"/>
      <c r="G191" s="122"/>
      <c r="H191" s="123"/>
      <c r="I191" s="123"/>
      <c r="J191" s="124"/>
      <c r="K191" s="122"/>
      <c r="L191" s="122"/>
      <c r="M191" s="125"/>
      <c r="N191" s="126"/>
      <c r="O191" s="123"/>
      <c r="P191" s="123"/>
      <c r="Q191" s="122"/>
      <c r="R191" s="123"/>
      <c r="S191" s="123"/>
      <c r="T191" s="123"/>
      <c r="U191" s="123"/>
      <c r="V191" s="123"/>
      <c r="W191" s="122"/>
      <c r="X191" s="123"/>
      <c r="Y191" s="123"/>
      <c r="Z191" s="123"/>
      <c r="AA191" s="123"/>
      <c r="AB191" s="123"/>
      <c r="AC191" s="122"/>
      <c r="AD191" s="123"/>
      <c r="AE191" s="123"/>
      <c r="AF191" s="123"/>
      <c r="AG191" s="123"/>
      <c r="AH191" s="122"/>
      <c r="AI191" s="122"/>
      <c r="AJ191" s="122"/>
      <c r="AK191" s="122"/>
      <c r="AL191" s="123"/>
      <c r="AM191" s="122"/>
      <c r="AN191" s="122"/>
      <c r="AO191" s="122"/>
      <c r="AP191" s="122"/>
      <c r="AQ191" s="122"/>
      <c r="AR191" s="122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23"/>
      <c r="BC191" s="123"/>
      <c r="BD191" s="123"/>
    </row>
    <row r="192" spans="2:56" x14ac:dyDescent="0.25">
      <c r="B192" s="120"/>
      <c r="C192" s="4"/>
      <c r="D192" s="14"/>
      <c r="E192" s="121"/>
      <c r="F192" s="13"/>
      <c r="G192" s="122"/>
      <c r="H192" s="123"/>
      <c r="I192" s="123"/>
      <c r="J192" s="124"/>
      <c r="K192" s="122"/>
      <c r="L192" s="122"/>
      <c r="M192" s="125"/>
      <c r="N192" s="126"/>
      <c r="O192" s="123"/>
      <c r="P192" s="123"/>
      <c r="Q192" s="122"/>
      <c r="R192" s="123"/>
      <c r="S192" s="123"/>
      <c r="T192" s="123"/>
      <c r="U192" s="123"/>
      <c r="V192" s="123"/>
      <c r="W192" s="122"/>
      <c r="X192" s="123"/>
      <c r="Y192" s="123"/>
      <c r="Z192" s="123"/>
      <c r="AA192" s="123"/>
      <c r="AB192" s="123"/>
      <c r="AC192" s="122"/>
      <c r="AD192" s="123"/>
      <c r="AE192" s="123"/>
      <c r="AF192" s="123"/>
      <c r="AG192" s="123"/>
      <c r="AH192" s="122"/>
      <c r="AI192" s="122"/>
      <c r="AJ192" s="122"/>
      <c r="AK192" s="122"/>
      <c r="AL192" s="123"/>
      <c r="AM192" s="122"/>
      <c r="AN192" s="122"/>
      <c r="AO192" s="122"/>
      <c r="AP192" s="122"/>
      <c r="AQ192" s="122"/>
      <c r="AR192" s="122"/>
      <c r="AS192" s="173"/>
      <c r="AT192" s="173"/>
      <c r="AU192" s="173"/>
      <c r="AV192" s="173"/>
      <c r="AW192" s="173"/>
      <c r="AX192" s="173"/>
      <c r="AY192" s="173"/>
      <c r="AZ192" s="173"/>
      <c r="BA192" s="173"/>
      <c r="BB192" s="123"/>
      <c r="BC192" s="123"/>
      <c r="BD192" s="123"/>
    </row>
    <row r="193" spans="2:56" x14ac:dyDescent="0.25">
      <c r="B193" s="120"/>
      <c r="C193" s="4"/>
      <c r="D193" s="14"/>
      <c r="E193" s="121"/>
      <c r="F193" s="13"/>
      <c r="G193" s="122"/>
      <c r="H193" s="123"/>
      <c r="I193" s="123"/>
      <c r="J193" s="124"/>
      <c r="K193" s="122"/>
      <c r="L193" s="122"/>
      <c r="M193" s="125"/>
      <c r="N193" s="126"/>
      <c r="O193" s="123"/>
      <c r="P193" s="123"/>
      <c r="Q193" s="122"/>
      <c r="R193" s="123"/>
      <c r="S193" s="123"/>
      <c r="T193" s="123"/>
      <c r="U193" s="123"/>
      <c r="V193" s="123"/>
      <c r="W193" s="122"/>
      <c r="X193" s="123"/>
      <c r="Y193" s="123"/>
      <c r="Z193" s="123"/>
      <c r="AA193" s="123"/>
      <c r="AB193" s="123"/>
      <c r="AC193" s="122"/>
      <c r="AD193" s="123"/>
      <c r="AE193" s="123"/>
      <c r="AF193" s="123"/>
      <c r="AG193" s="123"/>
      <c r="AH193" s="122"/>
      <c r="AI193" s="122"/>
      <c r="AJ193" s="122"/>
      <c r="AK193" s="122"/>
      <c r="AL193" s="123"/>
      <c r="AM193" s="122"/>
      <c r="AN193" s="122"/>
      <c r="AO193" s="122"/>
      <c r="AP193" s="122"/>
      <c r="AQ193" s="122"/>
      <c r="AR193" s="122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23"/>
      <c r="BC193" s="123"/>
      <c r="BD193" s="123"/>
    </row>
    <row r="194" spans="2:56" x14ac:dyDescent="0.25">
      <c r="B194" s="120"/>
      <c r="C194" s="4"/>
      <c r="D194" s="14"/>
      <c r="E194" s="121"/>
      <c r="F194" s="13"/>
      <c r="G194" s="122"/>
      <c r="H194" s="123"/>
      <c r="I194" s="123"/>
      <c r="J194" s="124"/>
      <c r="K194" s="122"/>
      <c r="L194" s="122"/>
      <c r="M194" s="125"/>
      <c r="N194" s="126"/>
      <c r="O194" s="123"/>
      <c r="P194" s="123"/>
      <c r="Q194" s="122"/>
      <c r="R194" s="123"/>
      <c r="S194" s="123"/>
      <c r="T194" s="123"/>
      <c r="U194" s="123"/>
      <c r="V194" s="123"/>
      <c r="W194" s="122"/>
      <c r="X194" s="123"/>
      <c r="Y194" s="123"/>
      <c r="Z194" s="123"/>
      <c r="AA194" s="123"/>
      <c r="AB194" s="123"/>
      <c r="AC194" s="122"/>
      <c r="AD194" s="123"/>
      <c r="AE194" s="123"/>
      <c r="AF194" s="123"/>
      <c r="AG194" s="123"/>
      <c r="AH194" s="122"/>
      <c r="AI194" s="122"/>
      <c r="AJ194" s="122"/>
      <c r="AK194" s="122"/>
      <c r="AL194" s="123"/>
      <c r="AM194" s="122"/>
      <c r="AN194" s="122"/>
      <c r="AO194" s="122"/>
      <c r="AP194" s="122"/>
      <c r="AQ194" s="122"/>
      <c r="AR194" s="122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23"/>
      <c r="BC194" s="123"/>
      <c r="BD194" s="123"/>
    </row>
    <row r="195" spans="2:56" x14ac:dyDescent="0.25">
      <c r="B195" s="120"/>
      <c r="C195" s="4"/>
      <c r="D195" s="14"/>
      <c r="E195" s="121"/>
      <c r="F195" s="13"/>
      <c r="G195" s="122"/>
      <c r="H195" s="123"/>
      <c r="I195" s="123"/>
      <c r="J195" s="124"/>
      <c r="K195" s="122"/>
      <c r="L195" s="122"/>
      <c r="M195" s="125"/>
      <c r="N195" s="126"/>
      <c r="O195" s="123"/>
      <c r="P195" s="123"/>
      <c r="Q195" s="122"/>
      <c r="R195" s="123"/>
      <c r="S195" s="123"/>
      <c r="T195" s="123"/>
      <c r="U195" s="123"/>
      <c r="V195" s="123"/>
      <c r="W195" s="122"/>
      <c r="X195" s="123"/>
      <c r="Y195" s="123"/>
      <c r="Z195" s="123"/>
      <c r="AA195" s="123"/>
      <c r="AB195" s="123"/>
      <c r="AC195" s="122"/>
      <c r="AD195" s="123"/>
      <c r="AE195" s="123"/>
      <c r="AF195" s="123"/>
      <c r="AG195" s="123"/>
      <c r="AH195" s="122"/>
      <c r="AI195" s="122"/>
      <c r="AJ195" s="122"/>
      <c r="AK195" s="122"/>
      <c r="AL195" s="123"/>
      <c r="AM195" s="122"/>
      <c r="AN195" s="122"/>
      <c r="AO195" s="122"/>
      <c r="AP195" s="122"/>
      <c r="AQ195" s="122"/>
      <c r="AR195" s="122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23"/>
      <c r="BC195" s="123"/>
      <c r="BD195" s="123"/>
    </row>
    <row r="196" spans="2:56" x14ac:dyDescent="0.25">
      <c r="B196" s="120"/>
      <c r="C196" s="4"/>
      <c r="D196" s="14"/>
      <c r="E196" s="121"/>
      <c r="F196" s="13"/>
      <c r="G196" s="122"/>
      <c r="H196" s="123"/>
      <c r="I196" s="123"/>
      <c r="J196" s="124"/>
      <c r="K196" s="122"/>
      <c r="L196" s="122"/>
      <c r="M196" s="125"/>
      <c r="N196" s="126"/>
      <c r="O196" s="123"/>
      <c r="P196" s="123"/>
      <c r="Q196" s="122"/>
      <c r="R196" s="123"/>
      <c r="S196" s="123"/>
      <c r="T196" s="123"/>
      <c r="U196" s="123"/>
      <c r="V196" s="123"/>
      <c r="W196" s="122"/>
      <c r="X196" s="123"/>
      <c r="Y196" s="123"/>
      <c r="Z196" s="123"/>
      <c r="AA196" s="123"/>
      <c r="AB196" s="123"/>
      <c r="AC196" s="122"/>
      <c r="AD196" s="123"/>
      <c r="AE196" s="123"/>
      <c r="AF196" s="123"/>
      <c r="AG196" s="123"/>
      <c r="AH196" s="122"/>
      <c r="AI196" s="122"/>
      <c r="AJ196" s="122"/>
      <c r="AK196" s="122"/>
      <c r="AL196" s="123"/>
      <c r="AM196" s="122"/>
      <c r="AN196" s="122"/>
      <c r="AO196" s="122"/>
      <c r="AP196" s="122"/>
      <c r="AQ196" s="122"/>
      <c r="AR196" s="122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23"/>
      <c r="BC196" s="123"/>
      <c r="BD196" s="123"/>
    </row>
    <row r="197" spans="2:56" x14ac:dyDescent="0.25">
      <c r="B197" s="120"/>
      <c r="C197" s="4"/>
      <c r="D197" s="14"/>
      <c r="E197" s="121"/>
      <c r="F197" s="13"/>
      <c r="G197" s="122"/>
      <c r="H197" s="123"/>
      <c r="I197" s="123"/>
      <c r="J197" s="124"/>
      <c r="K197" s="122"/>
      <c r="L197" s="122"/>
      <c r="M197" s="125"/>
      <c r="N197" s="126"/>
      <c r="O197" s="123"/>
      <c r="P197" s="123"/>
      <c r="Q197" s="122"/>
      <c r="R197" s="123"/>
      <c r="S197" s="123"/>
      <c r="T197" s="123"/>
      <c r="U197" s="123"/>
      <c r="V197" s="123"/>
      <c r="W197" s="122"/>
      <c r="X197" s="123"/>
      <c r="Y197" s="123"/>
      <c r="Z197" s="123"/>
      <c r="AA197" s="123"/>
      <c r="AB197" s="123"/>
      <c r="AC197" s="122"/>
      <c r="AD197" s="123"/>
      <c r="AE197" s="123"/>
      <c r="AF197" s="123"/>
      <c r="AG197" s="123"/>
      <c r="AH197" s="122"/>
      <c r="AI197" s="122"/>
      <c r="AJ197" s="122"/>
      <c r="AK197" s="122"/>
      <c r="AL197" s="123"/>
      <c r="AM197" s="122"/>
      <c r="AN197" s="122"/>
      <c r="AO197" s="122"/>
      <c r="AP197" s="122"/>
      <c r="AQ197" s="122"/>
      <c r="AR197" s="122"/>
      <c r="AS197" s="173"/>
      <c r="AT197" s="173"/>
      <c r="AU197" s="173"/>
      <c r="AV197" s="173"/>
      <c r="AW197" s="173"/>
      <c r="AX197" s="173"/>
      <c r="AY197" s="173"/>
      <c r="AZ197" s="173"/>
      <c r="BA197" s="173"/>
      <c r="BB197" s="123"/>
      <c r="BC197" s="123"/>
      <c r="BD197" s="123"/>
    </row>
    <row r="198" spans="2:56" x14ac:dyDescent="0.25">
      <c r="B198" s="120"/>
      <c r="C198" s="4"/>
      <c r="D198" s="14"/>
      <c r="E198" s="121"/>
      <c r="F198" s="13"/>
      <c r="G198" s="122"/>
      <c r="H198" s="123"/>
      <c r="I198" s="123"/>
      <c r="J198" s="124"/>
      <c r="K198" s="122"/>
      <c r="L198" s="122"/>
      <c r="M198" s="125"/>
      <c r="N198" s="126"/>
      <c r="O198" s="123"/>
      <c r="P198" s="123"/>
      <c r="Q198" s="122"/>
      <c r="R198" s="123"/>
      <c r="S198" s="123"/>
      <c r="T198" s="123"/>
      <c r="U198" s="123"/>
      <c r="V198" s="123"/>
      <c r="W198" s="122"/>
      <c r="X198" s="123"/>
      <c r="Y198" s="123"/>
      <c r="Z198" s="123"/>
      <c r="AA198" s="123"/>
      <c r="AB198" s="123"/>
      <c r="AC198" s="122"/>
      <c r="AD198" s="123"/>
      <c r="AE198" s="123"/>
      <c r="AF198" s="123"/>
      <c r="AG198" s="123"/>
      <c r="AH198" s="122"/>
      <c r="AI198" s="122"/>
      <c r="AJ198" s="122"/>
      <c r="AK198" s="122"/>
      <c r="AL198" s="123"/>
      <c r="AM198" s="122"/>
      <c r="AN198" s="122"/>
      <c r="AO198" s="122"/>
      <c r="AP198" s="122"/>
      <c r="AQ198" s="122"/>
      <c r="AR198" s="122"/>
      <c r="AS198" s="173"/>
      <c r="AT198" s="173"/>
      <c r="AU198" s="173"/>
      <c r="AV198" s="173"/>
      <c r="AW198" s="173"/>
      <c r="AX198" s="173"/>
      <c r="AY198" s="173"/>
      <c r="AZ198" s="173"/>
      <c r="BA198" s="173"/>
      <c r="BB198" s="123"/>
      <c r="BC198" s="123"/>
      <c r="BD198" s="123"/>
    </row>
    <row r="199" spans="2:56" x14ac:dyDescent="0.25">
      <c r="B199" s="120"/>
      <c r="C199" s="4"/>
      <c r="D199" s="14"/>
      <c r="E199" s="121"/>
      <c r="F199" s="13"/>
      <c r="G199" s="122"/>
      <c r="H199" s="123"/>
      <c r="I199" s="123"/>
      <c r="J199" s="124"/>
      <c r="K199" s="122"/>
      <c r="L199" s="122"/>
      <c r="M199" s="125"/>
      <c r="N199" s="126"/>
      <c r="O199" s="123"/>
      <c r="P199" s="123"/>
      <c r="Q199" s="122"/>
      <c r="R199" s="123"/>
      <c r="S199" s="123"/>
      <c r="T199" s="123"/>
      <c r="U199" s="123"/>
      <c r="V199" s="123"/>
      <c r="W199" s="122"/>
      <c r="X199" s="123"/>
      <c r="Y199" s="123"/>
      <c r="Z199" s="123"/>
      <c r="AA199" s="123"/>
      <c r="AB199" s="123"/>
      <c r="AC199" s="122"/>
      <c r="AD199" s="123"/>
      <c r="AE199" s="123"/>
      <c r="AF199" s="123"/>
      <c r="AG199" s="123"/>
      <c r="AH199" s="122"/>
      <c r="AI199" s="122"/>
      <c r="AJ199" s="122"/>
      <c r="AK199" s="122"/>
      <c r="AL199" s="123"/>
      <c r="AM199" s="122"/>
      <c r="AN199" s="122"/>
      <c r="AO199" s="122"/>
      <c r="AP199" s="122"/>
      <c r="AQ199" s="122"/>
      <c r="AR199" s="122"/>
      <c r="AS199" s="173"/>
      <c r="AT199" s="173"/>
      <c r="AU199" s="173"/>
      <c r="AV199" s="173"/>
      <c r="AW199" s="173"/>
      <c r="AX199" s="173"/>
      <c r="AY199" s="173"/>
      <c r="AZ199" s="173"/>
      <c r="BA199" s="173"/>
      <c r="BB199" s="123"/>
      <c r="BC199" s="123"/>
      <c r="BD199" s="123"/>
    </row>
    <row r="200" spans="2:56" x14ac:dyDescent="0.25">
      <c r="B200" s="120"/>
      <c r="C200" s="4"/>
      <c r="D200" s="14"/>
      <c r="E200" s="121"/>
      <c r="F200" s="13"/>
      <c r="G200" s="122"/>
      <c r="H200" s="123"/>
      <c r="I200" s="123"/>
      <c r="J200" s="124"/>
      <c r="K200" s="122"/>
      <c r="L200" s="122"/>
      <c r="M200" s="125"/>
      <c r="N200" s="126"/>
      <c r="O200" s="123"/>
      <c r="P200" s="123"/>
      <c r="Q200" s="122"/>
      <c r="R200" s="123"/>
      <c r="S200" s="123"/>
      <c r="T200" s="123"/>
      <c r="U200" s="123"/>
      <c r="V200" s="123"/>
      <c r="W200" s="122"/>
      <c r="X200" s="123"/>
      <c r="Y200" s="123"/>
      <c r="Z200" s="123"/>
      <c r="AA200" s="123"/>
      <c r="AB200" s="123"/>
      <c r="AC200" s="122"/>
      <c r="AD200" s="123"/>
      <c r="AE200" s="123"/>
      <c r="AF200" s="123"/>
      <c r="AG200" s="123"/>
      <c r="AH200" s="122"/>
      <c r="AI200" s="122"/>
      <c r="AJ200" s="122"/>
      <c r="AK200" s="122"/>
      <c r="AL200" s="123"/>
      <c r="AM200" s="122"/>
      <c r="AN200" s="122"/>
      <c r="AO200" s="122"/>
      <c r="AP200" s="122"/>
      <c r="AQ200" s="122"/>
      <c r="AR200" s="122"/>
      <c r="AS200" s="173"/>
      <c r="AT200" s="173"/>
      <c r="AU200" s="173"/>
      <c r="AV200" s="173"/>
      <c r="AW200" s="173"/>
      <c r="AX200" s="173"/>
      <c r="AY200" s="173"/>
      <c r="AZ200" s="173"/>
      <c r="BA200" s="173"/>
      <c r="BB200" s="123"/>
      <c r="BC200" s="123"/>
      <c r="BD200" s="123"/>
    </row>
    <row r="201" spans="2:56" x14ac:dyDescent="0.25">
      <c r="B201" s="120"/>
      <c r="C201" s="4"/>
      <c r="D201" s="14"/>
      <c r="E201" s="121"/>
      <c r="F201" s="13"/>
      <c r="G201" s="122"/>
      <c r="H201" s="123"/>
      <c r="I201" s="123"/>
      <c r="J201" s="124"/>
      <c r="K201" s="122"/>
      <c r="L201" s="122"/>
      <c r="M201" s="125"/>
      <c r="N201" s="126"/>
      <c r="O201" s="123"/>
      <c r="P201" s="123"/>
      <c r="Q201" s="122"/>
      <c r="R201" s="123"/>
      <c r="S201" s="123"/>
      <c r="T201" s="123"/>
      <c r="U201" s="123"/>
      <c r="V201" s="123"/>
      <c r="W201" s="122"/>
      <c r="X201" s="123"/>
      <c r="Y201" s="123"/>
      <c r="Z201" s="123"/>
      <c r="AA201" s="123"/>
      <c r="AB201" s="123"/>
      <c r="AC201" s="122"/>
      <c r="AD201" s="123"/>
      <c r="AE201" s="123"/>
      <c r="AF201" s="123"/>
      <c r="AG201" s="123"/>
      <c r="AH201" s="122"/>
      <c r="AI201" s="122"/>
      <c r="AJ201" s="122"/>
      <c r="AK201" s="122"/>
      <c r="AL201" s="123"/>
      <c r="AM201" s="122"/>
      <c r="AN201" s="122"/>
      <c r="AO201" s="122"/>
      <c r="AP201" s="122"/>
      <c r="AQ201" s="122"/>
      <c r="AR201" s="122"/>
      <c r="AS201" s="173"/>
      <c r="AT201" s="173"/>
      <c r="AU201" s="173"/>
      <c r="AV201" s="173"/>
      <c r="AW201" s="173"/>
      <c r="AX201" s="173"/>
      <c r="AY201" s="173"/>
      <c r="AZ201" s="173"/>
      <c r="BA201" s="173"/>
      <c r="BB201" s="123"/>
      <c r="BC201" s="123"/>
      <c r="BD201" s="123"/>
    </row>
    <row r="202" spans="2:56" x14ac:dyDescent="0.25">
      <c r="B202" s="120"/>
      <c r="C202" s="4"/>
      <c r="D202" s="14"/>
      <c r="E202" s="121"/>
      <c r="F202" s="13"/>
      <c r="G202" s="122"/>
      <c r="H202" s="123"/>
      <c r="I202" s="123"/>
      <c r="J202" s="124"/>
      <c r="K202" s="122"/>
      <c r="L202" s="122"/>
      <c r="M202" s="125"/>
      <c r="N202" s="126"/>
      <c r="O202" s="123"/>
      <c r="P202" s="123"/>
      <c r="Q202" s="122"/>
      <c r="R202" s="123"/>
      <c r="S202" s="123"/>
      <c r="T202" s="123"/>
      <c r="U202" s="123"/>
      <c r="V202" s="123"/>
      <c r="W202" s="122"/>
      <c r="X202" s="123"/>
      <c r="Y202" s="123"/>
      <c r="Z202" s="123"/>
      <c r="AA202" s="123"/>
      <c r="AB202" s="123"/>
      <c r="AC202" s="122"/>
      <c r="AD202" s="123"/>
      <c r="AE202" s="123"/>
      <c r="AF202" s="123"/>
      <c r="AG202" s="123"/>
      <c r="AH202" s="122"/>
      <c r="AI202" s="122"/>
      <c r="AJ202" s="122"/>
      <c r="AK202" s="122"/>
      <c r="AL202" s="123"/>
      <c r="AM202" s="122"/>
      <c r="AN202" s="122"/>
      <c r="AO202" s="122"/>
      <c r="AP202" s="122"/>
      <c r="AQ202" s="122"/>
      <c r="AR202" s="122"/>
      <c r="AS202" s="173"/>
      <c r="AT202" s="173"/>
      <c r="AU202" s="173"/>
      <c r="AV202" s="173"/>
      <c r="AW202" s="173"/>
      <c r="AX202" s="173"/>
      <c r="AY202" s="173"/>
      <c r="AZ202" s="173"/>
      <c r="BA202" s="173"/>
      <c r="BB202" s="123"/>
      <c r="BC202" s="123"/>
      <c r="BD202" s="123"/>
    </row>
    <row r="203" spans="2:56" x14ac:dyDescent="0.25">
      <c r="B203" s="120"/>
      <c r="C203" s="4"/>
      <c r="D203" s="14"/>
      <c r="E203" s="121"/>
      <c r="F203" s="13"/>
      <c r="G203" s="122"/>
      <c r="H203" s="123"/>
      <c r="I203" s="123"/>
      <c r="J203" s="124"/>
      <c r="K203" s="122"/>
      <c r="L203" s="122"/>
      <c r="M203" s="125"/>
      <c r="N203" s="126"/>
      <c r="O203" s="123"/>
      <c r="P203" s="123"/>
      <c r="Q203" s="122"/>
      <c r="R203" s="123"/>
      <c r="S203" s="123"/>
      <c r="T203" s="123"/>
      <c r="U203" s="123"/>
      <c r="V203" s="123"/>
      <c r="W203" s="122"/>
      <c r="X203" s="123"/>
      <c r="Y203" s="123"/>
      <c r="Z203" s="123"/>
      <c r="AA203" s="123"/>
      <c r="AB203" s="123"/>
      <c r="AC203" s="122"/>
      <c r="AD203" s="123"/>
      <c r="AE203" s="123"/>
      <c r="AF203" s="123"/>
      <c r="AG203" s="123"/>
      <c r="AH203" s="122"/>
      <c r="AI203" s="122"/>
      <c r="AJ203" s="122"/>
      <c r="AK203" s="122"/>
      <c r="AL203" s="123"/>
      <c r="AM203" s="122"/>
      <c r="AN203" s="122"/>
      <c r="AO203" s="122"/>
      <c r="AP203" s="122"/>
      <c r="AQ203" s="122"/>
      <c r="AR203" s="122"/>
      <c r="AS203" s="173"/>
      <c r="AT203" s="173"/>
      <c r="AU203" s="173"/>
      <c r="AV203" s="173"/>
      <c r="AW203" s="173"/>
      <c r="AX203" s="173"/>
      <c r="AY203" s="173"/>
      <c r="AZ203" s="173"/>
      <c r="BA203" s="173"/>
      <c r="BB203" s="123"/>
      <c r="BC203" s="123"/>
      <c r="BD203" s="123"/>
    </row>
    <row r="204" spans="2:56" x14ac:dyDescent="0.25">
      <c r="B204" s="120"/>
      <c r="C204" s="4"/>
      <c r="D204" s="14"/>
      <c r="E204" s="121"/>
      <c r="F204" s="13"/>
      <c r="G204" s="122"/>
      <c r="H204" s="123"/>
      <c r="I204" s="123"/>
      <c r="J204" s="124"/>
      <c r="K204" s="122"/>
      <c r="L204" s="122"/>
      <c r="M204" s="125"/>
      <c r="N204" s="126"/>
      <c r="O204" s="123"/>
      <c r="P204" s="123"/>
      <c r="Q204" s="122"/>
      <c r="R204" s="123"/>
      <c r="S204" s="123"/>
      <c r="T204" s="123"/>
      <c r="U204" s="123"/>
      <c r="V204" s="123"/>
      <c r="W204" s="122"/>
      <c r="X204" s="123"/>
      <c r="Y204" s="123"/>
      <c r="Z204" s="123"/>
      <c r="AA204" s="123"/>
      <c r="AB204" s="123"/>
      <c r="AC204" s="122"/>
      <c r="AD204" s="123"/>
      <c r="AE204" s="123"/>
      <c r="AF204" s="123"/>
      <c r="AG204" s="123"/>
      <c r="AH204" s="122"/>
      <c r="AI204" s="122"/>
      <c r="AJ204" s="122"/>
      <c r="AK204" s="122"/>
      <c r="AL204" s="123"/>
      <c r="AM204" s="122"/>
      <c r="AN204" s="122"/>
      <c r="AO204" s="122"/>
      <c r="AP204" s="122"/>
      <c r="AQ204" s="122"/>
      <c r="AR204" s="122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23"/>
      <c r="BC204" s="123"/>
      <c r="BD204" s="123"/>
    </row>
    <row r="205" spans="2:56" x14ac:dyDescent="0.25">
      <c r="B205" s="120"/>
      <c r="C205" s="4"/>
      <c r="D205" s="14"/>
      <c r="E205" s="121"/>
      <c r="F205" s="13"/>
      <c r="G205" s="122"/>
      <c r="H205" s="123"/>
      <c r="I205" s="123"/>
      <c r="J205" s="124"/>
      <c r="K205" s="122"/>
      <c r="L205" s="122"/>
      <c r="M205" s="125"/>
      <c r="N205" s="126"/>
      <c r="O205" s="123"/>
      <c r="P205" s="123"/>
      <c r="Q205" s="122"/>
      <c r="R205" s="123"/>
      <c r="S205" s="123"/>
      <c r="T205" s="123"/>
      <c r="U205" s="123"/>
      <c r="V205" s="123"/>
      <c r="W205" s="122"/>
      <c r="X205" s="123"/>
      <c r="Y205" s="123"/>
      <c r="Z205" s="123"/>
      <c r="AA205" s="123"/>
      <c r="AB205" s="123"/>
      <c r="AC205" s="122"/>
      <c r="AD205" s="123"/>
      <c r="AE205" s="123"/>
      <c r="AF205" s="123"/>
      <c r="AG205" s="123"/>
      <c r="AH205" s="122"/>
      <c r="AI205" s="122"/>
      <c r="AJ205" s="122"/>
      <c r="AK205" s="122"/>
      <c r="AL205" s="123"/>
      <c r="AM205" s="122"/>
      <c r="AN205" s="122"/>
      <c r="AO205" s="122"/>
      <c r="AP205" s="122"/>
      <c r="AQ205" s="122"/>
      <c r="AR205" s="122"/>
      <c r="AS205" s="173"/>
      <c r="AT205" s="173"/>
      <c r="AU205" s="173"/>
      <c r="AV205" s="173"/>
      <c r="AW205" s="173"/>
      <c r="AX205" s="173"/>
      <c r="AY205" s="173"/>
      <c r="AZ205" s="173"/>
      <c r="BA205" s="173"/>
      <c r="BB205" s="123"/>
      <c r="BC205" s="123"/>
      <c r="BD205" s="123"/>
    </row>
    <row r="206" spans="2:56" x14ac:dyDescent="0.25">
      <c r="B206" s="120"/>
      <c r="C206" s="4"/>
      <c r="D206" s="14"/>
      <c r="E206" s="121"/>
      <c r="F206" s="13"/>
      <c r="G206" s="122"/>
      <c r="H206" s="123"/>
      <c r="I206" s="123"/>
      <c r="J206" s="124"/>
      <c r="K206" s="122"/>
      <c r="L206" s="122"/>
      <c r="M206" s="125"/>
      <c r="N206" s="126"/>
      <c r="O206" s="123"/>
      <c r="P206" s="123"/>
      <c r="Q206" s="122"/>
      <c r="R206" s="123"/>
      <c r="S206" s="123"/>
      <c r="T206" s="123"/>
      <c r="U206" s="123"/>
      <c r="V206" s="123"/>
      <c r="W206" s="122"/>
      <c r="X206" s="123"/>
      <c r="Y206" s="123"/>
      <c r="Z206" s="123"/>
      <c r="AA206" s="123"/>
      <c r="AB206" s="123"/>
      <c r="AC206" s="122"/>
      <c r="AD206" s="123"/>
      <c r="AE206" s="123"/>
      <c r="AF206" s="123"/>
      <c r="AG206" s="123"/>
      <c r="AH206" s="122"/>
      <c r="AI206" s="122"/>
      <c r="AJ206" s="122"/>
      <c r="AK206" s="122"/>
      <c r="AL206" s="123"/>
      <c r="AM206" s="122"/>
      <c r="AN206" s="122"/>
      <c r="AO206" s="122"/>
      <c r="AP206" s="122"/>
      <c r="AQ206" s="122"/>
      <c r="AR206" s="122"/>
      <c r="AS206" s="173"/>
      <c r="AT206" s="173"/>
      <c r="AU206" s="173"/>
      <c r="AV206" s="173"/>
      <c r="AW206" s="173"/>
      <c r="AX206" s="173"/>
      <c r="AY206" s="173"/>
      <c r="AZ206" s="173"/>
      <c r="BA206" s="173"/>
      <c r="BB206" s="123"/>
      <c r="BC206" s="123"/>
      <c r="BD206" s="123"/>
    </row>
    <row r="207" spans="2:56" x14ac:dyDescent="0.25">
      <c r="B207" s="120"/>
      <c r="C207" s="4"/>
      <c r="D207" s="14"/>
      <c r="E207" s="121"/>
      <c r="F207" s="13"/>
      <c r="G207" s="122"/>
      <c r="H207" s="123"/>
      <c r="I207" s="123"/>
      <c r="J207" s="124"/>
      <c r="K207" s="122"/>
      <c r="L207" s="122"/>
      <c r="M207" s="125"/>
      <c r="N207" s="126"/>
      <c r="O207" s="123"/>
      <c r="P207" s="123"/>
      <c r="Q207" s="122"/>
      <c r="R207" s="123"/>
      <c r="S207" s="123"/>
      <c r="T207" s="123"/>
      <c r="U207" s="123"/>
      <c r="V207" s="123"/>
      <c r="W207" s="122"/>
      <c r="X207" s="123"/>
      <c r="Y207" s="123"/>
      <c r="Z207" s="123"/>
      <c r="AA207" s="123"/>
      <c r="AB207" s="123"/>
      <c r="AC207" s="122"/>
      <c r="AD207" s="123"/>
      <c r="AE207" s="123"/>
      <c r="AF207" s="123"/>
      <c r="AG207" s="123"/>
      <c r="AH207" s="122"/>
      <c r="AI207" s="122"/>
      <c r="AJ207" s="122"/>
      <c r="AK207" s="122"/>
      <c r="AL207" s="123"/>
      <c r="AM207" s="122"/>
      <c r="AN207" s="122"/>
      <c r="AO207" s="122"/>
      <c r="AP207" s="122"/>
      <c r="AQ207" s="122"/>
      <c r="AR207" s="122"/>
      <c r="AS207" s="173"/>
      <c r="AT207" s="173"/>
      <c r="AU207" s="173"/>
      <c r="AV207" s="173"/>
      <c r="AW207" s="173"/>
      <c r="AX207" s="173"/>
      <c r="AY207" s="173"/>
      <c r="AZ207" s="173"/>
      <c r="BA207" s="173"/>
      <c r="BB207" s="123"/>
      <c r="BC207" s="123"/>
      <c r="BD207" s="123"/>
    </row>
    <row r="208" spans="2:56" x14ac:dyDescent="0.25">
      <c r="B208" s="120"/>
      <c r="C208" s="4"/>
      <c r="D208" s="14"/>
      <c r="E208" s="121"/>
      <c r="F208" s="13"/>
      <c r="G208" s="122"/>
      <c r="H208" s="123"/>
      <c r="I208" s="123"/>
      <c r="J208" s="124"/>
      <c r="K208" s="122"/>
      <c r="L208" s="122"/>
      <c r="M208" s="125"/>
      <c r="N208" s="126"/>
      <c r="O208" s="123"/>
      <c r="P208" s="123"/>
      <c r="Q208" s="122"/>
      <c r="R208" s="123"/>
      <c r="S208" s="123"/>
      <c r="T208" s="123"/>
      <c r="U208" s="123"/>
      <c r="V208" s="123"/>
      <c r="W208" s="122"/>
      <c r="X208" s="123"/>
      <c r="Y208" s="123"/>
      <c r="Z208" s="123"/>
      <c r="AA208" s="123"/>
      <c r="AB208" s="123"/>
      <c r="AC208" s="122"/>
      <c r="AD208" s="123"/>
      <c r="AE208" s="123"/>
      <c r="AF208" s="123"/>
      <c r="AG208" s="123"/>
      <c r="AH208" s="122"/>
      <c r="AI208" s="122"/>
      <c r="AJ208" s="122"/>
      <c r="AK208" s="122"/>
      <c r="AL208" s="123"/>
      <c r="AM208" s="122"/>
      <c r="AN208" s="122"/>
      <c r="AO208" s="122"/>
      <c r="AP208" s="122"/>
      <c r="AQ208" s="122"/>
      <c r="AR208" s="122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23"/>
      <c r="BC208" s="123"/>
      <c r="BD208" s="123"/>
    </row>
    <row r="209" spans="2:56" x14ac:dyDescent="0.25">
      <c r="B209" s="120"/>
      <c r="C209" s="4"/>
      <c r="D209" s="14"/>
      <c r="E209" s="121"/>
      <c r="F209" s="13"/>
      <c r="G209" s="122"/>
      <c r="H209" s="123"/>
      <c r="I209" s="123"/>
      <c r="J209" s="124"/>
      <c r="K209" s="122"/>
      <c r="L209" s="122"/>
      <c r="M209" s="125"/>
      <c r="N209" s="126"/>
      <c r="O209" s="123"/>
      <c r="P209" s="123"/>
      <c r="Q209" s="122"/>
      <c r="R209" s="123"/>
      <c r="S209" s="123"/>
      <c r="T209" s="123"/>
      <c r="U209" s="123"/>
      <c r="V209" s="123"/>
      <c r="W209" s="122"/>
      <c r="X209" s="123"/>
      <c r="Y209" s="123"/>
      <c r="Z209" s="123"/>
      <c r="AA209" s="123"/>
      <c r="AB209" s="123"/>
      <c r="AC209" s="122"/>
      <c r="AD209" s="123"/>
      <c r="AE209" s="123"/>
      <c r="AF209" s="123"/>
      <c r="AG209" s="123"/>
      <c r="AH209" s="122"/>
      <c r="AI209" s="122"/>
      <c r="AJ209" s="122"/>
      <c r="AK209" s="122"/>
      <c r="AL209" s="123"/>
      <c r="AM209" s="122"/>
      <c r="AN209" s="122"/>
      <c r="AO209" s="122"/>
      <c r="AP209" s="122"/>
      <c r="AQ209" s="122"/>
      <c r="AR209" s="122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23"/>
      <c r="BC209" s="123"/>
      <c r="BD209" s="123"/>
    </row>
    <row r="210" spans="2:56" x14ac:dyDescent="0.25">
      <c r="B210" s="120"/>
      <c r="C210" s="4"/>
      <c r="D210" s="14"/>
      <c r="E210" s="121"/>
      <c r="F210" s="13"/>
      <c r="G210" s="122"/>
      <c r="H210" s="123"/>
      <c r="I210" s="123"/>
      <c r="J210" s="124"/>
      <c r="K210" s="122"/>
      <c r="L210" s="122"/>
      <c r="M210" s="125"/>
      <c r="N210" s="126"/>
      <c r="O210" s="123"/>
      <c r="P210" s="123"/>
      <c r="Q210" s="122"/>
      <c r="R210" s="123"/>
      <c r="S210" s="123"/>
      <c r="T210" s="123"/>
      <c r="U210" s="123"/>
      <c r="V210" s="123"/>
      <c r="W210" s="122"/>
      <c r="X210" s="123"/>
      <c r="Y210" s="123"/>
      <c r="Z210" s="123"/>
      <c r="AA210" s="123"/>
      <c r="AB210" s="123"/>
      <c r="AC210" s="122"/>
      <c r="AD210" s="123"/>
      <c r="AE210" s="123"/>
      <c r="AF210" s="123"/>
      <c r="AG210" s="123"/>
      <c r="AH210" s="122"/>
      <c r="AI210" s="122"/>
      <c r="AJ210" s="122"/>
      <c r="AK210" s="122"/>
      <c r="AL210" s="123"/>
      <c r="AM210" s="122"/>
      <c r="AN210" s="122"/>
      <c r="AO210" s="122"/>
      <c r="AP210" s="122"/>
      <c r="AQ210" s="122"/>
      <c r="AR210" s="122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23"/>
      <c r="BC210" s="123"/>
      <c r="BD210" s="123"/>
    </row>
    <row r="211" spans="2:56" x14ac:dyDescent="0.25">
      <c r="B211" s="120"/>
      <c r="C211" s="4"/>
      <c r="D211" s="14"/>
      <c r="E211" s="121"/>
      <c r="F211" s="13"/>
      <c r="G211" s="122"/>
      <c r="H211" s="123"/>
      <c r="I211" s="123"/>
      <c r="J211" s="124"/>
      <c r="K211" s="122"/>
      <c r="L211" s="122"/>
      <c r="M211" s="125"/>
      <c r="N211" s="126"/>
      <c r="O211" s="123"/>
      <c r="P211" s="123"/>
      <c r="Q211" s="122"/>
      <c r="R211" s="123"/>
      <c r="S211" s="123"/>
      <c r="T211" s="123"/>
      <c r="U211" s="123"/>
      <c r="V211" s="123"/>
      <c r="W211" s="122"/>
      <c r="X211" s="123"/>
      <c r="Y211" s="123"/>
      <c r="Z211" s="123"/>
      <c r="AA211" s="123"/>
      <c r="AB211" s="123"/>
      <c r="AC211" s="122"/>
      <c r="AD211" s="123"/>
      <c r="AE211" s="123"/>
      <c r="AF211" s="123"/>
      <c r="AG211" s="123"/>
      <c r="AH211" s="122"/>
      <c r="AI211" s="122"/>
      <c r="AJ211" s="122"/>
      <c r="AK211" s="122"/>
      <c r="AL211" s="123"/>
      <c r="AM211" s="122"/>
      <c r="AN211" s="122"/>
      <c r="AO211" s="122"/>
      <c r="AP211" s="122"/>
      <c r="AQ211" s="122"/>
      <c r="AR211" s="122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23"/>
      <c r="BC211" s="123"/>
      <c r="BD211" s="123"/>
    </row>
    <row r="212" spans="2:56" x14ac:dyDescent="0.25">
      <c r="B212" s="120"/>
      <c r="C212" s="4"/>
      <c r="D212" s="14"/>
      <c r="E212" s="121"/>
      <c r="F212" s="13"/>
      <c r="G212" s="122"/>
      <c r="H212" s="123"/>
      <c r="I212" s="123"/>
      <c r="J212" s="124"/>
      <c r="K212" s="122"/>
      <c r="L212" s="122"/>
      <c r="M212" s="125"/>
      <c r="N212" s="126"/>
      <c r="O212" s="123"/>
      <c r="P212" s="123"/>
      <c r="Q212" s="122"/>
      <c r="R212" s="123"/>
      <c r="S212" s="123"/>
      <c r="T212" s="123"/>
      <c r="U212" s="123"/>
      <c r="V212" s="123"/>
      <c r="W212" s="122"/>
      <c r="X212" s="123"/>
      <c r="Y212" s="123"/>
      <c r="Z212" s="123"/>
      <c r="AA212" s="123"/>
      <c r="AB212" s="123"/>
      <c r="AC212" s="122"/>
      <c r="AD212" s="123"/>
      <c r="AE212" s="123"/>
      <c r="AF212" s="123"/>
      <c r="AG212" s="123"/>
      <c r="AH212" s="122"/>
      <c r="AI212" s="122"/>
      <c r="AJ212" s="122"/>
      <c r="AK212" s="122"/>
      <c r="AL212" s="123"/>
      <c r="AM212" s="122"/>
      <c r="AN212" s="122"/>
      <c r="AO212" s="122"/>
      <c r="AP212" s="122"/>
      <c r="AQ212" s="122"/>
      <c r="AR212" s="122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23"/>
      <c r="BC212" s="123"/>
      <c r="BD212" s="123"/>
    </row>
    <row r="213" spans="2:56" x14ac:dyDescent="0.25">
      <c r="B213" s="120"/>
      <c r="C213" s="4"/>
      <c r="D213" s="14"/>
      <c r="E213" s="121"/>
      <c r="F213" s="13"/>
      <c r="G213" s="122"/>
      <c r="H213" s="123"/>
      <c r="I213" s="123"/>
      <c r="J213" s="124"/>
      <c r="K213" s="122"/>
      <c r="L213" s="122"/>
      <c r="M213" s="125"/>
      <c r="N213" s="126"/>
      <c r="O213" s="123"/>
      <c r="P213" s="123"/>
      <c r="Q213" s="122"/>
      <c r="R213" s="123"/>
      <c r="S213" s="123"/>
      <c r="T213" s="123"/>
      <c r="U213" s="123"/>
      <c r="V213" s="123"/>
      <c r="W213" s="122"/>
      <c r="X213" s="123"/>
      <c r="Y213" s="123"/>
      <c r="Z213" s="123"/>
      <c r="AA213" s="123"/>
      <c r="AB213" s="123"/>
      <c r="AC213" s="122"/>
      <c r="AD213" s="123"/>
      <c r="AE213" s="123"/>
      <c r="AF213" s="123"/>
      <c r="AG213" s="123"/>
      <c r="AH213" s="122"/>
      <c r="AI213" s="122"/>
      <c r="AJ213" s="122"/>
      <c r="AK213" s="122"/>
      <c r="AL213" s="123"/>
      <c r="AM213" s="122"/>
      <c r="AN213" s="122"/>
      <c r="AO213" s="122"/>
      <c r="AP213" s="122"/>
      <c r="AQ213" s="122"/>
      <c r="AR213" s="122"/>
      <c r="AS213" s="173"/>
      <c r="AT213" s="173"/>
      <c r="AU213" s="173"/>
      <c r="AV213" s="173"/>
      <c r="AW213" s="173"/>
      <c r="AX213" s="173"/>
      <c r="AY213" s="173"/>
      <c r="AZ213" s="173"/>
      <c r="BA213" s="173"/>
      <c r="BB213" s="123"/>
      <c r="BC213" s="123"/>
      <c r="BD213" s="123"/>
    </row>
    <row r="214" spans="2:56" x14ac:dyDescent="0.25">
      <c r="B214" s="120"/>
      <c r="C214" s="4"/>
      <c r="D214" s="14"/>
      <c r="E214" s="121"/>
      <c r="F214" s="13"/>
      <c r="G214" s="122"/>
      <c r="H214" s="123"/>
      <c r="I214" s="123"/>
      <c r="J214" s="124"/>
      <c r="K214" s="122"/>
      <c r="L214" s="122"/>
      <c r="M214" s="125"/>
      <c r="N214" s="126"/>
      <c r="O214" s="123"/>
      <c r="P214" s="123"/>
      <c r="Q214" s="122"/>
      <c r="R214" s="123"/>
      <c r="S214" s="123"/>
      <c r="T214" s="123"/>
      <c r="U214" s="123"/>
      <c r="V214" s="123"/>
      <c r="W214" s="122"/>
      <c r="X214" s="123"/>
      <c r="Y214" s="123"/>
      <c r="Z214" s="123"/>
      <c r="AA214" s="123"/>
      <c r="AB214" s="123"/>
      <c r="AC214" s="122"/>
      <c r="AD214" s="123"/>
      <c r="AE214" s="123"/>
      <c r="AF214" s="123"/>
      <c r="AG214" s="123"/>
      <c r="AH214" s="122"/>
      <c r="AI214" s="122"/>
      <c r="AJ214" s="122"/>
      <c r="AK214" s="122"/>
      <c r="AL214" s="123"/>
      <c r="AM214" s="122"/>
      <c r="AN214" s="122"/>
      <c r="AO214" s="122"/>
      <c r="AP214" s="122"/>
      <c r="AQ214" s="122"/>
      <c r="AR214" s="122"/>
      <c r="AS214" s="173"/>
      <c r="AT214" s="173"/>
      <c r="AU214" s="173"/>
      <c r="AV214" s="173"/>
      <c r="AW214" s="173"/>
      <c r="AX214" s="173"/>
      <c r="AY214" s="173"/>
      <c r="AZ214" s="173"/>
      <c r="BA214" s="173"/>
      <c r="BB214" s="123"/>
      <c r="BC214" s="123"/>
      <c r="BD214" s="123"/>
    </row>
    <row r="215" spans="2:56" x14ac:dyDescent="0.25">
      <c r="B215" s="120"/>
      <c r="C215" s="4"/>
      <c r="D215" s="14"/>
      <c r="E215" s="121"/>
      <c r="F215" s="13"/>
      <c r="G215" s="122"/>
      <c r="H215" s="123"/>
      <c r="I215" s="123"/>
      <c r="J215" s="124"/>
      <c r="K215" s="122"/>
      <c r="L215" s="122"/>
      <c r="M215" s="125"/>
      <c r="N215" s="126"/>
      <c r="O215" s="123"/>
      <c r="P215" s="123"/>
      <c r="Q215" s="122"/>
      <c r="R215" s="123"/>
      <c r="S215" s="123"/>
      <c r="T215" s="123"/>
      <c r="U215" s="123"/>
      <c r="V215" s="123"/>
      <c r="W215" s="122"/>
      <c r="X215" s="123"/>
      <c r="Y215" s="123"/>
      <c r="Z215" s="123"/>
      <c r="AA215" s="123"/>
      <c r="AB215" s="123"/>
      <c r="AC215" s="122"/>
      <c r="AD215" s="123"/>
      <c r="AE215" s="123"/>
      <c r="AF215" s="123"/>
      <c r="AG215" s="123"/>
      <c r="AH215" s="122"/>
      <c r="AI215" s="122"/>
      <c r="AJ215" s="122"/>
      <c r="AK215" s="122"/>
      <c r="AL215" s="123"/>
      <c r="AM215" s="122"/>
      <c r="AN215" s="122"/>
      <c r="AO215" s="122"/>
      <c r="AP215" s="122"/>
      <c r="AQ215" s="122"/>
      <c r="AR215" s="122"/>
      <c r="AS215" s="173"/>
      <c r="AT215" s="173"/>
      <c r="AU215" s="173"/>
      <c r="AV215" s="173"/>
      <c r="AW215" s="173"/>
      <c r="AX215" s="173"/>
      <c r="AY215" s="173"/>
      <c r="AZ215" s="173"/>
      <c r="BA215" s="173"/>
      <c r="BB215" s="123"/>
      <c r="BC215" s="123"/>
      <c r="BD215" s="123"/>
    </row>
    <row r="216" spans="2:56" x14ac:dyDescent="0.25">
      <c r="B216" s="120"/>
      <c r="C216" s="4"/>
      <c r="D216" s="14"/>
      <c r="E216" s="121"/>
      <c r="F216" s="13"/>
      <c r="G216" s="122"/>
      <c r="H216" s="123"/>
      <c r="I216" s="123"/>
      <c r="J216" s="124"/>
      <c r="K216" s="122"/>
      <c r="L216" s="122"/>
      <c r="M216" s="125"/>
      <c r="N216" s="126"/>
      <c r="O216" s="123"/>
      <c r="P216" s="123"/>
      <c r="Q216" s="122"/>
      <c r="R216" s="123"/>
      <c r="S216" s="123"/>
      <c r="T216" s="123"/>
      <c r="U216" s="123"/>
      <c r="V216" s="123"/>
      <c r="W216" s="122"/>
      <c r="X216" s="123"/>
      <c r="Y216" s="123"/>
      <c r="Z216" s="123"/>
      <c r="AA216" s="123"/>
      <c r="AB216" s="123"/>
      <c r="AC216" s="122"/>
      <c r="AD216" s="123"/>
      <c r="AE216" s="123"/>
      <c r="AF216" s="123"/>
      <c r="AG216" s="123"/>
      <c r="AH216" s="122"/>
      <c r="AI216" s="122"/>
      <c r="AJ216" s="122"/>
      <c r="AK216" s="122"/>
      <c r="AL216" s="123"/>
      <c r="AM216" s="122"/>
      <c r="AN216" s="122"/>
      <c r="AO216" s="122"/>
      <c r="AP216" s="122"/>
      <c r="AQ216" s="122"/>
      <c r="AR216" s="122"/>
      <c r="AS216" s="173"/>
      <c r="AT216" s="173"/>
      <c r="AU216" s="173"/>
      <c r="AV216" s="173"/>
      <c r="AW216" s="173"/>
      <c r="AX216" s="173"/>
      <c r="AY216" s="173"/>
      <c r="AZ216" s="173"/>
      <c r="BA216" s="173"/>
      <c r="BB216" s="123"/>
      <c r="BC216" s="123"/>
      <c r="BD216" s="123"/>
    </row>
    <row r="217" spans="2:56" x14ac:dyDescent="0.25">
      <c r="B217" s="120"/>
      <c r="C217" s="4"/>
      <c r="D217" s="14"/>
      <c r="E217" s="121"/>
      <c r="F217" s="13"/>
      <c r="G217" s="122"/>
      <c r="H217" s="123"/>
      <c r="I217" s="123"/>
      <c r="J217" s="124"/>
      <c r="K217" s="122"/>
      <c r="L217" s="122"/>
      <c r="M217" s="125"/>
      <c r="N217" s="126"/>
      <c r="O217" s="123"/>
      <c r="P217" s="123"/>
      <c r="Q217" s="122"/>
      <c r="R217" s="123"/>
      <c r="S217" s="123"/>
      <c r="T217" s="123"/>
      <c r="U217" s="123"/>
      <c r="V217" s="123"/>
      <c r="W217" s="122"/>
      <c r="X217" s="123"/>
      <c r="Y217" s="123"/>
      <c r="Z217" s="123"/>
      <c r="AA217" s="123"/>
      <c r="AB217" s="123"/>
      <c r="AC217" s="122"/>
      <c r="AD217" s="123"/>
      <c r="AE217" s="123"/>
      <c r="AF217" s="123"/>
      <c r="AG217" s="123"/>
      <c r="AH217" s="122"/>
      <c r="AI217" s="122"/>
      <c r="AJ217" s="122"/>
      <c r="AK217" s="122"/>
      <c r="AL217" s="123"/>
      <c r="AM217" s="122"/>
      <c r="AN217" s="122"/>
      <c r="AO217" s="122"/>
      <c r="AP217" s="122"/>
      <c r="AQ217" s="122"/>
      <c r="AR217" s="122"/>
      <c r="AS217" s="173"/>
      <c r="AT217" s="173"/>
      <c r="AU217" s="173"/>
      <c r="AV217" s="173"/>
      <c r="AW217" s="173"/>
      <c r="AX217" s="173"/>
      <c r="AY217" s="173"/>
      <c r="AZ217" s="173"/>
      <c r="BA217" s="173"/>
      <c r="BB217" s="123"/>
      <c r="BC217" s="123"/>
      <c r="BD217" s="123"/>
    </row>
    <row r="218" spans="2:56" x14ac:dyDescent="0.25">
      <c r="B218" s="120"/>
      <c r="C218" s="4"/>
      <c r="D218" s="14"/>
      <c r="E218" s="121"/>
      <c r="F218" s="13"/>
      <c r="G218" s="122"/>
      <c r="H218" s="123"/>
      <c r="I218" s="123"/>
      <c r="J218" s="124"/>
      <c r="K218" s="122"/>
      <c r="L218" s="122"/>
      <c r="M218" s="125"/>
      <c r="N218" s="126"/>
      <c r="O218" s="123"/>
      <c r="P218" s="123"/>
      <c r="Q218" s="122"/>
      <c r="R218" s="123"/>
      <c r="S218" s="123"/>
      <c r="T218" s="123"/>
      <c r="U218" s="123"/>
      <c r="V218" s="123"/>
      <c r="W218" s="122"/>
      <c r="X218" s="123"/>
      <c r="Y218" s="123"/>
      <c r="Z218" s="123"/>
      <c r="AA218" s="123"/>
      <c r="AB218" s="123"/>
      <c r="AC218" s="122"/>
      <c r="AD218" s="123"/>
      <c r="AE218" s="123"/>
      <c r="AF218" s="123"/>
      <c r="AG218" s="123"/>
      <c r="AH218" s="122"/>
      <c r="AI218" s="122"/>
      <c r="AJ218" s="122"/>
      <c r="AK218" s="122"/>
      <c r="AL218" s="123"/>
      <c r="AM218" s="122"/>
      <c r="AN218" s="122"/>
      <c r="AO218" s="122"/>
      <c r="AP218" s="122"/>
      <c r="AQ218" s="122"/>
      <c r="AR218" s="122"/>
      <c r="AS218" s="173"/>
      <c r="AT218" s="173"/>
      <c r="AU218" s="173"/>
      <c r="AV218" s="173"/>
      <c r="AW218" s="173"/>
      <c r="AX218" s="173"/>
      <c r="AY218" s="173"/>
      <c r="AZ218" s="173"/>
      <c r="BA218" s="173"/>
      <c r="BB218" s="123"/>
      <c r="BC218" s="123"/>
      <c r="BD218" s="123"/>
    </row>
    <row r="219" spans="2:56" x14ac:dyDescent="0.25">
      <c r="B219" s="120"/>
      <c r="C219" s="4"/>
      <c r="D219" s="14"/>
      <c r="E219" s="121"/>
      <c r="F219" s="13"/>
      <c r="G219" s="122"/>
      <c r="H219" s="123"/>
      <c r="I219" s="123"/>
      <c r="J219" s="124"/>
      <c r="K219" s="122"/>
      <c r="L219" s="122"/>
      <c r="M219" s="125"/>
      <c r="N219" s="126"/>
      <c r="O219" s="123"/>
      <c r="P219" s="123"/>
      <c r="Q219" s="122"/>
      <c r="R219" s="123"/>
      <c r="S219" s="123"/>
      <c r="T219" s="123"/>
      <c r="U219" s="123"/>
      <c r="V219" s="123"/>
      <c r="W219" s="122"/>
      <c r="X219" s="123"/>
      <c r="Y219" s="123"/>
      <c r="Z219" s="123"/>
      <c r="AA219" s="123"/>
      <c r="AB219" s="123"/>
      <c r="AC219" s="122"/>
      <c r="AD219" s="123"/>
      <c r="AE219" s="123"/>
      <c r="AF219" s="123"/>
      <c r="AG219" s="123"/>
      <c r="AH219" s="122"/>
      <c r="AI219" s="122"/>
      <c r="AJ219" s="122"/>
      <c r="AK219" s="122"/>
      <c r="AL219" s="123"/>
      <c r="AM219" s="122"/>
      <c r="AN219" s="122"/>
      <c r="AO219" s="122"/>
      <c r="AP219" s="122"/>
      <c r="AQ219" s="122"/>
      <c r="AR219" s="122"/>
      <c r="AS219" s="173"/>
      <c r="AT219" s="173"/>
      <c r="AU219" s="173"/>
      <c r="AV219" s="173"/>
      <c r="AW219" s="173"/>
      <c r="AX219" s="173"/>
      <c r="AY219" s="173"/>
      <c r="AZ219" s="173"/>
      <c r="BA219" s="173"/>
      <c r="BB219" s="123"/>
      <c r="BC219" s="123"/>
      <c r="BD219" s="123"/>
    </row>
    <row r="220" spans="2:56" x14ac:dyDescent="0.25">
      <c r="B220" s="120"/>
      <c r="C220" s="4"/>
      <c r="D220" s="14"/>
      <c r="E220" s="121"/>
      <c r="F220" s="13"/>
      <c r="G220" s="122"/>
      <c r="H220" s="123"/>
      <c r="I220" s="123"/>
      <c r="J220" s="124"/>
      <c r="K220" s="122"/>
      <c r="L220" s="122"/>
      <c r="M220" s="125"/>
      <c r="N220" s="126"/>
      <c r="O220" s="123"/>
      <c r="P220" s="123"/>
      <c r="Q220" s="122"/>
      <c r="R220" s="123"/>
      <c r="S220" s="123"/>
      <c r="T220" s="123"/>
      <c r="U220" s="123"/>
      <c r="V220" s="123"/>
      <c r="W220" s="122"/>
      <c r="X220" s="123"/>
      <c r="Y220" s="123"/>
      <c r="Z220" s="123"/>
      <c r="AA220" s="123"/>
      <c r="AB220" s="123"/>
      <c r="AC220" s="122"/>
      <c r="AD220" s="123"/>
      <c r="AE220" s="123"/>
      <c r="AF220" s="123"/>
      <c r="AG220" s="123"/>
      <c r="AH220" s="122"/>
      <c r="AI220" s="122"/>
      <c r="AJ220" s="122"/>
      <c r="AK220" s="122"/>
      <c r="AL220" s="123"/>
      <c r="AM220" s="122"/>
      <c r="AN220" s="122"/>
      <c r="AO220" s="122"/>
      <c r="AP220" s="122"/>
      <c r="AQ220" s="122"/>
      <c r="AR220" s="122"/>
      <c r="AS220" s="173"/>
      <c r="AT220" s="173"/>
      <c r="AU220" s="173"/>
      <c r="AV220" s="173"/>
      <c r="AW220" s="173"/>
      <c r="AX220" s="173"/>
      <c r="AY220" s="173"/>
      <c r="AZ220" s="173"/>
      <c r="BA220" s="173"/>
      <c r="BB220" s="123"/>
      <c r="BC220" s="123"/>
      <c r="BD220" s="123"/>
    </row>
    <row r="221" spans="2:56" x14ac:dyDescent="0.25">
      <c r="B221" s="120"/>
      <c r="C221" s="4"/>
      <c r="D221" s="14"/>
      <c r="E221" s="121"/>
      <c r="F221" s="13"/>
      <c r="G221" s="122"/>
      <c r="H221" s="123"/>
      <c r="I221" s="123"/>
      <c r="J221" s="124"/>
      <c r="K221" s="122"/>
      <c r="L221" s="122"/>
      <c r="M221" s="125"/>
      <c r="N221" s="126"/>
      <c r="O221" s="123"/>
      <c r="P221" s="123"/>
      <c r="Q221" s="122"/>
      <c r="R221" s="123"/>
      <c r="S221" s="123"/>
      <c r="T221" s="123"/>
      <c r="U221" s="123"/>
      <c r="V221" s="123"/>
      <c r="W221" s="122"/>
      <c r="X221" s="123"/>
      <c r="Y221" s="123"/>
      <c r="Z221" s="123"/>
      <c r="AA221" s="123"/>
      <c r="AB221" s="123"/>
      <c r="AC221" s="122"/>
      <c r="AD221" s="123"/>
      <c r="AE221" s="123"/>
      <c r="AF221" s="123"/>
      <c r="AG221" s="123"/>
      <c r="AH221" s="122"/>
      <c r="AI221" s="122"/>
      <c r="AJ221" s="122"/>
      <c r="AK221" s="122"/>
      <c r="AL221" s="123"/>
      <c r="AM221" s="122"/>
      <c r="AN221" s="122"/>
      <c r="AO221" s="122"/>
      <c r="AP221" s="122"/>
      <c r="AQ221" s="122"/>
      <c r="AR221" s="122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23"/>
      <c r="BC221" s="123"/>
      <c r="BD221" s="123"/>
    </row>
    <row r="222" spans="2:56" x14ac:dyDescent="0.25">
      <c r="B222" s="120"/>
      <c r="C222" s="4"/>
      <c r="D222" s="14"/>
      <c r="E222" s="121"/>
      <c r="F222" s="13"/>
      <c r="G222" s="122"/>
      <c r="H222" s="123"/>
      <c r="I222" s="123"/>
      <c r="J222" s="124"/>
      <c r="K222" s="122"/>
      <c r="L222" s="122"/>
      <c r="M222" s="125"/>
      <c r="N222" s="126"/>
      <c r="O222" s="123"/>
      <c r="P222" s="123"/>
      <c r="Q222" s="122"/>
      <c r="R222" s="123"/>
      <c r="S222" s="123"/>
      <c r="T222" s="123"/>
      <c r="U222" s="123"/>
      <c r="V222" s="123"/>
      <c r="W222" s="122"/>
      <c r="X222" s="123"/>
      <c r="Y222" s="123"/>
      <c r="Z222" s="123"/>
      <c r="AA222" s="123"/>
      <c r="AB222" s="123"/>
      <c r="AC222" s="122"/>
      <c r="AD222" s="123"/>
      <c r="AE222" s="123"/>
      <c r="AF222" s="123"/>
      <c r="AG222" s="123"/>
      <c r="AH222" s="122"/>
      <c r="AI222" s="122"/>
      <c r="AJ222" s="122"/>
      <c r="AK222" s="122"/>
      <c r="AL222" s="123"/>
      <c r="AM222" s="122"/>
      <c r="AN222" s="122"/>
      <c r="AO222" s="122"/>
      <c r="AP222" s="122"/>
      <c r="AQ222" s="122"/>
      <c r="AR222" s="122"/>
      <c r="AS222" s="173"/>
      <c r="AT222" s="173"/>
      <c r="AU222" s="173"/>
      <c r="AV222" s="173"/>
      <c r="AW222" s="173"/>
      <c r="AX222" s="173"/>
      <c r="AY222" s="173"/>
      <c r="AZ222" s="173"/>
      <c r="BA222" s="173"/>
      <c r="BB222" s="123"/>
      <c r="BC222" s="123"/>
      <c r="BD222" s="123"/>
    </row>
    <row r="223" spans="2:56" x14ac:dyDescent="0.25">
      <c r="B223" s="120"/>
      <c r="C223" s="4"/>
      <c r="D223" s="14"/>
      <c r="E223" s="121"/>
      <c r="F223" s="13"/>
      <c r="G223" s="122"/>
      <c r="H223" s="123"/>
      <c r="I223" s="123"/>
      <c r="J223" s="124"/>
      <c r="K223" s="122"/>
      <c r="L223" s="122"/>
      <c r="M223" s="125"/>
      <c r="N223" s="126"/>
      <c r="O223" s="123"/>
      <c r="P223" s="123"/>
      <c r="Q223" s="122"/>
      <c r="R223" s="123"/>
      <c r="S223" s="123"/>
      <c r="T223" s="123"/>
      <c r="U223" s="123"/>
      <c r="V223" s="123"/>
      <c r="W223" s="122"/>
      <c r="X223" s="123"/>
      <c r="Y223" s="123"/>
      <c r="Z223" s="123"/>
      <c r="AA223" s="123"/>
      <c r="AB223" s="123"/>
      <c r="AC223" s="122"/>
      <c r="AD223" s="123"/>
      <c r="AE223" s="123"/>
      <c r="AF223" s="123"/>
      <c r="AG223" s="123"/>
      <c r="AH223" s="122"/>
      <c r="AI223" s="122"/>
      <c r="AJ223" s="122"/>
      <c r="AK223" s="122"/>
      <c r="AL223" s="123"/>
      <c r="AM223" s="122"/>
      <c r="AN223" s="122"/>
      <c r="AO223" s="122"/>
      <c r="AP223" s="122"/>
      <c r="AQ223" s="122"/>
      <c r="AR223" s="122"/>
      <c r="AS223" s="173"/>
      <c r="AT223" s="173"/>
      <c r="AU223" s="173"/>
      <c r="AV223" s="173"/>
      <c r="AW223" s="173"/>
      <c r="AX223" s="173"/>
      <c r="AY223" s="173"/>
      <c r="AZ223" s="173"/>
      <c r="BA223" s="173"/>
      <c r="BB223" s="123"/>
      <c r="BC223" s="123"/>
      <c r="BD223" s="123"/>
    </row>
    <row r="224" spans="2:56" x14ac:dyDescent="0.25">
      <c r="B224" s="120"/>
      <c r="C224" s="4"/>
      <c r="D224" s="14"/>
      <c r="E224" s="121"/>
      <c r="F224" s="13"/>
      <c r="G224" s="122"/>
      <c r="H224" s="123"/>
      <c r="I224" s="123"/>
      <c r="J224" s="124"/>
      <c r="K224" s="122"/>
      <c r="L224" s="122"/>
      <c r="M224" s="125"/>
      <c r="N224" s="126"/>
      <c r="O224" s="123"/>
      <c r="P224" s="123"/>
      <c r="Q224" s="122"/>
      <c r="R224" s="123"/>
      <c r="S224" s="123"/>
      <c r="T224" s="123"/>
      <c r="U224" s="123"/>
      <c r="V224" s="123"/>
      <c r="W224" s="122"/>
      <c r="X224" s="123"/>
      <c r="Y224" s="123"/>
      <c r="Z224" s="123"/>
      <c r="AA224" s="123"/>
      <c r="AB224" s="123"/>
      <c r="AC224" s="122"/>
      <c r="AD224" s="123"/>
      <c r="AE224" s="123"/>
      <c r="AF224" s="123"/>
      <c r="AG224" s="123"/>
      <c r="AH224" s="122"/>
      <c r="AI224" s="122"/>
      <c r="AJ224" s="122"/>
      <c r="AK224" s="122"/>
      <c r="AL224" s="123"/>
      <c r="AM224" s="122"/>
      <c r="AN224" s="122"/>
      <c r="AO224" s="122"/>
      <c r="AP224" s="122"/>
      <c r="AQ224" s="122"/>
      <c r="AR224" s="122"/>
      <c r="AS224" s="173"/>
      <c r="AT224" s="173"/>
      <c r="AU224" s="173"/>
      <c r="AV224" s="173"/>
      <c r="AW224" s="173"/>
      <c r="AX224" s="173"/>
      <c r="AY224" s="173"/>
      <c r="AZ224" s="173"/>
      <c r="BA224" s="173"/>
      <c r="BB224" s="123"/>
      <c r="BC224" s="123"/>
      <c r="BD224" s="123"/>
    </row>
    <row r="225" spans="2:56" x14ac:dyDescent="0.25">
      <c r="B225" s="120"/>
      <c r="C225" s="4"/>
      <c r="D225" s="14"/>
      <c r="E225" s="121"/>
      <c r="F225" s="13"/>
      <c r="G225" s="122"/>
      <c r="H225" s="123"/>
      <c r="I225" s="123"/>
      <c r="J225" s="124"/>
      <c r="K225" s="122"/>
      <c r="L225" s="122"/>
      <c r="M225" s="125"/>
      <c r="N225" s="126"/>
      <c r="O225" s="123"/>
      <c r="P225" s="123"/>
      <c r="Q225" s="122"/>
      <c r="R225" s="123"/>
      <c r="S225" s="123"/>
      <c r="T225" s="123"/>
      <c r="U225" s="123"/>
      <c r="V225" s="123"/>
      <c r="W225" s="122"/>
      <c r="X225" s="123"/>
      <c r="Y225" s="123"/>
      <c r="Z225" s="123"/>
      <c r="AA225" s="123"/>
      <c r="AB225" s="123"/>
      <c r="AC225" s="122"/>
      <c r="AD225" s="123"/>
      <c r="AE225" s="123"/>
      <c r="AF225" s="123"/>
      <c r="AG225" s="123"/>
      <c r="AH225" s="122"/>
      <c r="AI225" s="122"/>
      <c r="AJ225" s="122"/>
      <c r="AK225" s="122"/>
      <c r="AL225" s="123"/>
      <c r="AM225" s="122"/>
      <c r="AN225" s="122"/>
      <c r="AO225" s="122"/>
      <c r="AP225" s="122"/>
      <c r="AQ225" s="122"/>
      <c r="AR225" s="122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23"/>
      <c r="BC225" s="123"/>
      <c r="BD225" s="123"/>
    </row>
    <row r="226" spans="2:56" x14ac:dyDescent="0.25">
      <c r="B226" s="120"/>
      <c r="C226" s="4"/>
      <c r="D226" s="14"/>
      <c r="E226" s="121"/>
      <c r="F226" s="13"/>
      <c r="G226" s="122"/>
      <c r="H226" s="123"/>
      <c r="I226" s="123"/>
      <c r="J226" s="124"/>
      <c r="K226" s="122"/>
      <c r="L226" s="122"/>
      <c r="M226" s="125"/>
      <c r="N226" s="126"/>
      <c r="O226" s="123"/>
      <c r="P226" s="123"/>
      <c r="Q226" s="122"/>
      <c r="R226" s="123"/>
      <c r="S226" s="123"/>
      <c r="T226" s="123"/>
      <c r="U226" s="123"/>
      <c r="V226" s="123"/>
      <c r="W226" s="122"/>
      <c r="X226" s="123"/>
      <c r="Y226" s="123"/>
      <c r="Z226" s="123"/>
      <c r="AA226" s="123"/>
      <c r="AB226" s="123"/>
      <c r="AC226" s="122"/>
      <c r="AD226" s="123"/>
      <c r="AE226" s="123"/>
      <c r="AF226" s="123"/>
      <c r="AG226" s="123"/>
      <c r="AH226" s="122"/>
      <c r="AI226" s="122"/>
      <c r="AJ226" s="122"/>
      <c r="AK226" s="122"/>
      <c r="AL226" s="123"/>
      <c r="AM226" s="122"/>
      <c r="AN226" s="122"/>
      <c r="AO226" s="122"/>
      <c r="AP226" s="122"/>
      <c r="AQ226" s="122"/>
      <c r="AR226" s="122"/>
      <c r="AS226" s="173"/>
      <c r="AT226" s="173"/>
      <c r="AU226" s="173"/>
      <c r="AV226" s="173"/>
      <c r="AW226" s="173"/>
      <c r="AX226" s="173"/>
      <c r="AY226" s="173"/>
      <c r="AZ226" s="173"/>
      <c r="BA226" s="173"/>
      <c r="BB226" s="123"/>
      <c r="BC226" s="123"/>
      <c r="BD226" s="123"/>
    </row>
    <row r="227" spans="2:56" x14ac:dyDescent="0.25">
      <c r="B227" s="120"/>
      <c r="C227" s="4"/>
      <c r="D227" s="14"/>
      <c r="E227" s="121"/>
      <c r="F227" s="13"/>
      <c r="G227" s="122"/>
      <c r="H227" s="123"/>
      <c r="I227" s="123"/>
      <c r="J227" s="124"/>
      <c r="K227" s="122"/>
      <c r="L227" s="122"/>
      <c r="M227" s="125"/>
      <c r="N227" s="126"/>
      <c r="O227" s="123"/>
      <c r="P227" s="123"/>
      <c r="Q227" s="122"/>
      <c r="R227" s="123"/>
      <c r="S227" s="123"/>
      <c r="T227" s="123"/>
      <c r="U227" s="123"/>
      <c r="V227" s="123"/>
      <c r="W227" s="122"/>
      <c r="X227" s="123"/>
      <c r="Y227" s="123"/>
      <c r="Z227" s="123"/>
      <c r="AA227" s="123"/>
      <c r="AB227" s="123"/>
      <c r="AC227" s="122"/>
      <c r="AD227" s="123"/>
      <c r="AE227" s="123"/>
      <c r="AF227" s="123"/>
      <c r="AG227" s="123"/>
      <c r="AH227" s="122"/>
      <c r="AI227" s="122"/>
      <c r="AJ227" s="122"/>
      <c r="AK227" s="122"/>
      <c r="AL227" s="123"/>
      <c r="AM227" s="122"/>
      <c r="AN227" s="122"/>
      <c r="AO227" s="122"/>
      <c r="AP227" s="122"/>
      <c r="AQ227" s="122"/>
      <c r="AR227" s="122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23"/>
      <c r="BC227" s="123"/>
      <c r="BD227" s="123"/>
    </row>
    <row r="228" spans="2:56" x14ac:dyDescent="0.25">
      <c r="B228" s="120"/>
      <c r="C228" s="4"/>
      <c r="D228" s="14"/>
      <c r="E228" s="121"/>
      <c r="F228" s="13"/>
      <c r="G228" s="122"/>
      <c r="H228" s="123"/>
      <c r="I228" s="123"/>
      <c r="J228" s="124"/>
      <c r="K228" s="122"/>
      <c r="L228" s="122"/>
      <c r="M228" s="125"/>
      <c r="N228" s="126"/>
      <c r="O228" s="123"/>
      <c r="P228" s="123"/>
      <c r="Q228" s="122"/>
      <c r="R228" s="123"/>
      <c r="S228" s="123"/>
      <c r="T228" s="123"/>
      <c r="U228" s="123"/>
      <c r="V228" s="123"/>
      <c r="W228" s="122"/>
      <c r="X228" s="123"/>
      <c r="Y228" s="123"/>
      <c r="Z228" s="123"/>
      <c r="AA228" s="123"/>
      <c r="AB228" s="123"/>
      <c r="AC228" s="122"/>
      <c r="AD228" s="123"/>
      <c r="AE228" s="123"/>
      <c r="AF228" s="123"/>
      <c r="AG228" s="123"/>
      <c r="AH228" s="122"/>
      <c r="AI228" s="122"/>
      <c r="AJ228" s="122"/>
      <c r="AK228" s="122"/>
      <c r="AL228" s="123"/>
      <c r="AM228" s="122"/>
      <c r="AN228" s="122"/>
      <c r="AO228" s="122"/>
      <c r="AP228" s="122"/>
      <c r="AQ228" s="122"/>
      <c r="AR228" s="122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23"/>
      <c r="BC228" s="123"/>
      <c r="BD228" s="123"/>
    </row>
    <row r="229" spans="2:56" x14ac:dyDescent="0.25">
      <c r="B229" s="120"/>
      <c r="C229" s="4"/>
      <c r="D229" s="14"/>
      <c r="E229" s="121"/>
      <c r="F229" s="13"/>
      <c r="G229" s="122"/>
      <c r="H229" s="123"/>
      <c r="I229" s="123"/>
      <c r="J229" s="124"/>
      <c r="K229" s="122"/>
      <c r="L229" s="122"/>
      <c r="M229" s="125"/>
      <c r="N229" s="126"/>
      <c r="O229" s="123"/>
      <c r="P229" s="123"/>
      <c r="Q229" s="122"/>
      <c r="R229" s="123"/>
      <c r="S229" s="123"/>
      <c r="T229" s="123"/>
      <c r="U229" s="123"/>
      <c r="V229" s="123"/>
      <c r="W229" s="122"/>
      <c r="X229" s="123"/>
      <c r="Y229" s="123"/>
      <c r="Z229" s="123"/>
      <c r="AA229" s="123"/>
      <c r="AB229" s="123"/>
      <c r="AC229" s="122"/>
      <c r="AD229" s="123"/>
      <c r="AE229" s="123"/>
      <c r="AF229" s="123"/>
      <c r="AG229" s="123"/>
      <c r="AH229" s="122"/>
      <c r="AI229" s="122"/>
      <c r="AJ229" s="122"/>
      <c r="AK229" s="122"/>
      <c r="AL229" s="123"/>
      <c r="AM229" s="122"/>
      <c r="AN229" s="122"/>
      <c r="AO229" s="122"/>
      <c r="AP229" s="122"/>
      <c r="AQ229" s="122"/>
      <c r="AR229" s="122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23"/>
      <c r="BC229" s="123"/>
      <c r="BD229" s="123"/>
    </row>
    <row r="230" spans="2:56" x14ac:dyDescent="0.25">
      <c r="B230" s="120"/>
      <c r="C230" s="4"/>
      <c r="D230" s="14"/>
      <c r="E230" s="121"/>
      <c r="F230" s="13"/>
      <c r="G230" s="122"/>
      <c r="H230" s="123"/>
      <c r="I230" s="123"/>
      <c r="J230" s="124"/>
      <c r="K230" s="122"/>
      <c r="L230" s="122"/>
      <c r="M230" s="125"/>
      <c r="N230" s="126"/>
      <c r="O230" s="123"/>
      <c r="P230" s="123"/>
      <c r="Q230" s="122"/>
      <c r="R230" s="123"/>
      <c r="S230" s="123"/>
      <c r="T230" s="123"/>
      <c r="U230" s="123"/>
      <c r="V230" s="123"/>
      <c r="W230" s="122"/>
      <c r="X230" s="123"/>
      <c r="Y230" s="123"/>
      <c r="Z230" s="123"/>
      <c r="AA230" s="123"/>
      <c r="AB230" s="123"/>
      <c r="AC230" s="122"/>
      <c r="AD230" s="123"/>
      <c r="AE230" s="123"/>
      <c r="AF230" s="123"/>
      <c r="AG230" s="123"/>
      <c r="AH230" s="122"/>
      <c r="AI230" s="122"/>
      <c r="AJ230" s="122"/>
      <c r="AK230" s="122"/>
      <c r="AL230" s="123"/>
      <c r="AM230" s="122"/>
      <c r="AN230" s="122"/>
      <c r="AO230" s="122"/>
      <c r="AP230" s="122"/>
      <c r="AQ230" s="122"/>
      <c r="AR230" s="122"/>
      <c r="AS230" s="173"/>
      <c r="AT230" s="173"/>
      <c r="AU230" s="173"/>
      <c r="AV230" s="173"/>
      <c r="AW230" s="173"/>
      <c r="AX230" s="173"/>
      <c r="AY230" s="173"/>
      <c r="AZ230" s="173"/>
      <c r="BA230" s="173"/>
      <c r="BB230" s="123"/>
      <c r="BC230" s="123"/>
      <c r="BD230" s="123"/>
    </row>
    <row r="231" spans="2:56" x14ac:dyDescent="0.25">
      <c r="B231" s="120"/>
      <c r="C231" s="4"/>
      <c r="D231" s="14"/>
      <c r="E231" s="121"/>
      <c r="F231" s="13"/>
      <c r="G231" s="122"/>
      <c r="H231" s="123"/>
      <c r="I231" s="123"/>
      <c r="J231" s="124"/>
      <c r="K231" s="122"/>
      <c r="L231" s="122"/>
      <c r="M231" s="125"/>
      <c r="N231" s="126"/>
      <c r="O231" s="123"/>
      <c r="P231" s="123"/>
      <c r="Q231" s="122"/>
      <c r="R231" s="123"/>
      <c r="S231" s="123"/>
      <c r="T231" s="123"/>
      <c r="U231" s="123"/>
      <c r="V231" s="123"/>
      <c r="W231" s="122"/>
      <c r="X231" s="123"/>
      <c r="Y231" s="123"/>
      <c r="Z231" s="123"/>
      <c r="AA231" s="123"/>
      <c r="AB231" s="123"/>
      <c r="AC231" s="122"/>
      <c r="AD231" s="123"/>
      <c r="AE231" s="123"/>
      <c r="AF231" s="123"/>
      <c r="AG231" s="123"/>
      <c r="AH231" s="122"/>
      <c r="AI231" s="122"/>
      <c r="AJ231" s="122"/>
      <c r="AK231" s="122"/>
      <c r="AL231" s="123"/>
      <c r="AM231" s="122"/>
      <c r="AN231" s="122"/>
      <c r="AO231" s="122"/>
      <c r="AP231" s="122"/>
      <c r="AQ231" s="122"/>
      <c r="AR231" s="122"/>
      <c r="AS231" s="173"/>
      <c r="AT231" s="173"/>
      <c r="AU231" s="173"/>
      <c r="AV231" s="173"/>
      <c r="AW231" s="173"/>
      <c r="AX231" s="173"/>
      <c r="AY231" s="173"/>
      <c r="AZ231" s="173"/>
      <c r="BA231" s="173"/>
      <c r="BB231" s="123"/>
      <c r="BC231" s="123"/>
      <c r="BD231" s="123"/>
    </row>
    <row r="232" spans="2:56" x14ac:dyDescent="0.25">
      <c r="B232" s="120"/>
      <c r="C232" s="4"/>
      <c r="D232" s="14"/>
      <c r="E232" s="121"/>
      <c r="F232" s="13"/>
      <c r="G232" s="122"/>
      <c r="H232" s="123"/>
      <c r="I232" s="123"/>
      <c r="J232" s="124"/>
      <c r="K232" s="122"/>
      <c r="L232" s="122"/>
      <c r="M232" s="125"/>
      <c r="N232" s="126"/>
      <c r="O232" s="123"/>
      <c r="P232" s="123"/>
      <c r="Q232" s="122"/>
      <c r="R232" s="123"/>
      <c r="S232" s="123"/>
      <c r="T232" s="123"/>
      <c r="U232" s="123"/>
      <c r="V232" s="123"/>
      <c r="W232" s="122"/>
      <c r="X232" s="123"/>
      <c r="Y232" s="123"/>
      <c r="Z232" s="123"/>
      <c r="AA232" s="123"/>
      <c r="AB232" s="123"/>
      <c r="AC232" s="122"/>
      <c r="AD232" s="123"/>
      <c r="AE232" s="123"/>
      <c r="AF232" s="123"/>
      <c r="AG232" s="123"/>
      <c r="AH232" s="122"/>
      <c r="AI232" s="122"/>
      <c r="AJ232" s="122"/>
      <c r="AK232" s="122"/>
      <c r="AL232" s="123"/>
      <c r="AM232" s="122"/>
      <c r="AN232" s="122"/>
      <c r="AO232" s="122"/>
      <c r="AP232" s="122"/>
      <c r="AQ232" s="122"/>
      <c r="AR232" s="122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23"/>
      <c r="BC232" s="123"/>
      <c r="BD232" s="123"/>
    </row>
    <row r="233" spans="2:56" x14ac:dyDescent="0.25">
      <c r="B233" s="120"/>
      <c r="C233" s="4"/>
      <c r="D233" s="14"/>
      <c r="E233" s="121"/>
      <c r="F233" s="13"/>
      <c r="G233" s="122"/>
      <c r="H233" s="123"/>
      <c r="I233" s="123"/>
      <c r="J233" s="124"/>
      <c r="K233" s="122"/>
      <c r="L233" s="122"/>
      <c r="M233" s="125"/>
      <c r="N233" s="126"/>
      <c r="O233" s="123"/>
      <c r="P233" s="123"/>
      <c r="Q233" s="122"/>
      <c r="R233" s="123"/>
      <c r="S233" s="123"/>
      <c r="T233" s="123"/>
      <c r="U233" s="123"/>
      <c r="V233" s="123"/>
      <c r="W233" s="122"/>
      <c r="X233" s="123"/>
      <c r="Y233" s="123"/>
      <c r="Z233" s="123"/>
      <c r="AA233" s="123"/>
      <c r="AB233" s="123"/>
      <c r="AC233" s="122"/>
      <c r="AD233" s="123"/>
      <c r="AE233" s="123"/>
      <c r="AF233" s="123"/>
      <c r="AG233" s="123"/>
      <c r="AH233" s="122"/>
      <c r="AI233" s="122"/>
      <c r="AJ233" s="122"/>
      <c r="AK233" s="122"/>
      <c r="AL233" s="123"/>
      <c r="AM233" s="122"/>
      <c r="AN233" s="122"/>
      <c r="AO233" s="122"/>
      <c r="AP233" s="122"/>
      <c r="AQ233" s="122"/>
      <c r="AR233" s="122"/>
      <c r="AS233" s="173"/>
      <c r="AT233" s="173"/>
      <c r="AU233" s="173"/>
      <c r="AV233" s="173"/>
      <c r="AW233" s="173"/>
      <c r="AX233" s="173"/>
      <c r="AY233" s="173"/>
      <c r="AZ233" s="173"/>
      <c r="BA233" s="173"/>
      <c r="BB233" s="123"/>
      <c r="BC233" s="123"/>
      <c r="BD233" s="123"/>
    </row>
    <row r="234" spans="2:56" x14ac:dyDescent="0.25">
      <c r="B234" s="120"/>
      <c r="C234" s="4"/>
      <c r="D234" s="14"/>
      <c r="E234" s="121"/>
      <c r="F234" s="13"/>
      <c r="G234" s="122"/>
      <c r="H234" s="123"/>
      <c r="I234" s="123"/>
      <c r="J234" s="124"/>
      <c r="K234" s="122"/>
      <c r="L234" s="122"/>
      <c r="M234" s="125"/>
      <c r="N234" s="126"/>
      <c r="O234" s="123"/>
      <c r="P234" s="123"/>
      <c r="Q234" s="122"/>
      <c r="R234" s="123"/>
      <c r="S234" s="123"/>
      <c r="T234" s="123"/>
      <c r="U234" s="123"/>
      <c r="V234" s="123"/>
      <c r="W234" s="122"/>
      <c r="X234" s="123"/>
      <c r="Y234" s="123"/>
      <c r="Z234" s="123"/>
      <c r="AA234" s="123"/>
      <c r="AB234" s="123"/>
      <c r="AC234" s="122"/>
      <c r="AD234" s="123"/>
      <c r="AE234" s="123"/>
      <c r="AF234" s="123"/>
      <c r="AG234" s="123"/>
      <c r="AH234" s="122"/>
      <c r="AI234" s="122"/>
      <c r="AJ234" s="122"/>
      <c r="AK234" s="122"/>
      <c r="AL234" s="123"/>
      <c r="AM234" s="122"/>
      <c r="AN234" s="122"/>
      <c r="AO234" s="122"/>
      <c r="AP234" s="122"/>
      <c r="AQ234" s="122"/>
      <c r="AR234" s="122"/>
      <c r="AS234" s="173"/>
      <c r="AT234" s="173"/>
      <c r="AU234" s="173"/>
      <c r="AV234" s="173"/>
      <c r="AW234" s="173"/>
      <c r="AX234" s="173"/>
      <c r="AY234" s="173"/>
      <c r="AZ234" s="173"/>
      <c r="BA234" s="173"/>
      <c r="BB234" s="123"/>
      <c r="BC234" s="123"/>
      <c r="BD234" s="123"/>
    </row>
    <row r="235" spans="2:56" x14ac:dyDescent="0.25">
      <c r="B235" s="120"/>
      <c r="C235" s="4"/>
      <c r="D235" s="14"/>
      <c r="E235" s="121"/>
      <c r="F235" s="13"/>
      <c r="G235" s="122"/>
      <c r="H235" s="123"/>
      <c r="I235" s="123"/>
      <c r="J235" s="124"/>
      <c r="K235" s="122"/>
      <c r="L235" s="122"/>
      <c r="M235" s="125"/>
      <c r="N235" s="126"/>
      <c r="O235" s="123"/>
      <c r="P235" s="123"/>
      <c r="Q235" s="122"/>
      <c r="R235" s="123"/>
      <c r="S235" s="123"/>
      <c r="T235" s="123"/>
      <c r="U235" s="123"/>
      <c r="V235" s="123"/>
      <c r="W235" s="122"/>
      <c r="X235" s="123"/>
      <c r="Y235" s="123"/>
      <c r="Z235" s="123"/>
      <c r="AA235" s="123"/>
      <c r="AB235" s="123"/>
      <c r="AC235" s="122"/>
      <c r="AD235" s="123"/>
      <c r="AE235" s="123"/>
      <c r="AF235" s="123"/>
      <c r="AG235" s="123"/>
      <c r="AH235" s="122"/>
      <c r="AI235" s="122"/>
      <c r="AJ235" s="122"/>
      <c r="AK235" s="122"/>
      <c r="AL235" s="123"/>
      <c r="AM235" s="122"/>
      <c r="AN235" s="122"/>
      <c r="AO235" s="122"/>
      <c r="AP235" s="122"/>
      <c r="AQ235" s="122"/>
      <c r="AR235" s="122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23"/>
      <c r="BC235" s="123"/>
      <c r="BD235" s="123"/>
    </row>
    <row r="236" spans="2:56" x14ac:dyDescent="0.25">
      <c r="B236" s="120"/>
      <c r="C236" s="4"/>
      <c r="D236" s="14"/>
      <c r="E236" s="121"/>
      <c r="F236" s="13"/>
      <c r="G236" s="122"/>
      <c r="H236" s="123"/>
      <c r="I236" s="123"/>
      <c r="J236" s="124"/>
      <c r="K236" s="122"/>
      <c r="L236" s="122"/>
      <c r="M236" s="125"/>
      <c r="N236" s="126"/>
      <c r="O236" s="123"/>
      <c r="P236" s="123"/>
      <c r="Q236" s="122"/>
      <c r="R236" s="123"/>
      <c r="S236" s="123"/>
      <c r="T236" s="123"/>
      <c r="U236" s="123"/>
      <c r="V236" s="123"/>
      <c r="W236" s="122"/>
      <c r="X236" s="123"/>
      <c r="Y236" s="123"/>
      <c r="Z236" s="123"/>
      <c r="AA236" s="123"/>
      <c r="AB236" s="123"/>
      <c r="AC236" s="122"/>
      <c r="AD236" s="123"/>
      <c r="AE236" s="123"/>
      <c r="AF236" s="123"/>
      <c r="AG236" s="123"/>
      <c r="AH236" s="122"/>
      <c r="AI236" s="122"/>
      <c r="AJ236" s="122"/>
      <c r="AK236" s="122"/>
      <c r="AL236" s="123"/>
      <c r="AM236" s="122"/>
      <c r="AN236" s="122"/>
      <c r="AO236" s="122"/>
      <c r="AP236" s="122"/>
      <c r="AQ236" s="122"/>
      <c r="AR236" s="122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23"/>
      <c r="BC236" s="123"/>
      <c r="BD236" s="123"/>
    </row>
    <row r="237" spans="2:56" x14ac:dyDescent="0.25">
      <c r="B237" s="120"/>
      <c r="C237" s="4"/>
      <c r="D237" s="14"/>
      <c r="E237" s="121"/>
      <c r="F237" s="13"/>
      <c r="G237" s="122"/>
      <c r="H237" s="123"/>
      <c r="I237" s="123"/>
      <c r="J237" s="124"/>
      <c r="K237" s="122"/>
      <c r="L237" s="122"/>
      <c r="M237" s="125"/>
      <c r="N237" s="126"/>
      <c r="O237" s="123"/>
      <c r="P237" s="123"/>
      <c r="Q237" s="122"/>
      <c r="R237" s="123"/>
      <c r="S237" s="123"/>
      <c r="T237" s="123"/>
      <c r="U237" s="123"/>
      <c r="V237" s="123"/>
      <c r="W237" s="122"/>
      <c r="X237" s="123"/>
      <c r="Y237" s="123"/>
      <c r="Z237" s="123"/>
      <c r="AA237" s="123"/>
      <c r="AB237" s="123"/>
      <c r="AC237" s="122"/>
      <c r="AD237" s="123"/>
      <c r="AE237" s="123"/>
      <c r="AF237" s="123"/>
      <c r="AG237" s="123"/>
      <c r="AH237" s="122"/>
      <c r="AI237" s="122"/>
      <c r="AJ237" s="122"/>
      <c r="AK237" s="122"/>
      <c r="AL237" s="123"/>
      <c r="AM237" s="122"/>
      <c r="AN237" s="122"/>
      <c r="AO237" s="122"/>
      <c r="AP237" s="122"/>
      <c r="AQ237" s="122"/>
      <c r="AR237" s="122"/>
      <c r="AS237" s="173"/>
      <c r="AT237" s="173"/>
      <c r="AU237" s="173"/>
      <c r="AV237" s="173"/>
      <c r="AW237" s="173"/>
      <c r="AX237" s="173"/>
      <c r="AY237" s="173"/>
      <c r="AZ237" s="173"/>
      <c r="BA237" s="173"/>
      <c r="BB237" s="123"/>
      <c r="BC237" s="123"/>
      <c r="BD237" s="123"/>
    </row>
    <row r="238" spans="2:56" x14ac:dyDescent="0.25">
      <c r="B238" s="120"/>
      <c r="C238" s="4"/>
      <c r="D238" s="14"/>
      <c r="E238" s="121"/>
      <c r="F238" s="13"/>
      <c r="G238" s="122"/>
      <c r="H238" s="123"/>
      <c r="I238" s="123"/>
      <c r="J238" s="124"/>
      <c r="K238" s="122"/>
      <c r="L238" s="122"/>
      <c r="M238" s="125"/>
      <c r="N238" s="126"/>
      <c r="O238" s="123"/>
      <c r="P238" s="123"/>
      <c r="Q238" s="122"/>
      <c r="R238" s="123"/>
      <c r="S238" s="123"/>
      <c r="T238" s="123"/>
      <c r="U238" s="123"/>
      <c r="V238" s="123"/>
      <c r="W238" s="122"/>
      <c r="X238" s="123"/>
      <c r="Y238" s="123"/>
      <c r="Z238" s="123"/>
      <c r="AA238" s="123"/>
      <c r="AB238" s="123"/>
      <c r="AC238" s="122"/>
      <c r="AD238" s="123"/>
      <c r="AE238" s="123"/>
      <c r="AF238" s="123"/>
      <c r="AG238" s="123"/>
      <c r="AH238" s="122"/>
      <c r="AI238" s="122"/>
      <c r="AJ238" s="122"/>
      <c r="AK238" s="122"/>
      <c r="AL238" s="123"/>
      <c r="AM238" s="122"/>
      <c r="AN238" s="122"/>
      <c r="AO238" s="122"/>
      <c r="AP238" s="122"/>
      <c r="AQ238" s="122"/>
      <c r="AR238" s="122"/>
      <c r="AS238" s="173"/>
      <c r="AT238" s="173"/>
      <c r="AU238" s="173"/>
      <c r="AV238" s="173"/>
      <c r="AW238" s="173"/>
      <c r="AX238" s="173"/>
      <c r="AY238" s="173"/>
      <c r="AZ238" s="173"/>
      <c r="BA238" s="173"/>
      <c r="BB238" s="123"/>
      <c r="BC238" s="123"/>
      <c r="BD238" s="123"/>
    </row>
    <row r="239" spans="2:56" x14ac:dyDescent="0.25">
      <c r="B239" s="120"/>
      <c r="C239" s="4"/>
      <c r="D239" s="14"/>
      <c r="E239" s="121"/>
      <c r="F239" s="13"/>
      <c r="G239" s="122"/>
      <c r="H239" s="123"/>
      <c r="I239" s="123"/>
      <c r="J239" s="124"/>
      <c r="K239" s="122"/>
      <c r="L239" s="122"/>
      <c r="M239" s="125"/>
      <c r="N239" s="126"/>
      <c r="O239" s="123"/>
      <c r="P239" s="123"/>
      <c r="Q239" s="122"/>
      <c r="R239" s="123"/>
      <c r="S239" s="123"/>
      <c r="T239" s="123"/>
      <c r="U239" s="123"/>
      <c r="V239" s="123"/>
      <c r="W239" s="122"/>
      <c r="X239" s="123"/>
      <c r="Y239" s="123"/>
      <c r="Z239" s="123"/>
      <c r="AA239" s="123"/>
      <c r="AB239" s="123"/>
      <c r="AC239" s="122"/>
      <c r="AD239" s="123"/>
      <c r="AE239" s="123"/>
      <c r="AF239" s="123"/>
      <c r="AG239" s="123"/>
      <c r="AH239" s="122"/>
      <c r="AI239" s="122"/>
      <c r="AJ239" s="122"/>
      <c r="AK239" s="122"/>
      <c r="AL239" s="123"/>
      <c r="AM239" s="122"/>
      <c r="AN239" s="122"/>
      <c r="AO239" s="122"/>
      <c r="AP239" s="122"/>
      <c r="AQ239" s="122"/>
      <c r="AR239" s="122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23"/>
      <c r="BC239" s="123"/>
      <c r="BD239" s="123"/>
    </row>
    <row r="240" spans="2:56" x14ac:dyDescent="0.25">
      <c r="B240" s="120"/>
      <c r="C240" s="4"/>
      <c r="D240" s="14"/>
      <c r="E240" s="121"/>
      <c r="F240" s="13"/>
      <c r="G240" s="122"/>
      <c r="H240" s="123"/>
      <c r="I240" s="123"/>
      <c r="J240" s="124"/>
      <c r="K240" s="122"/>
      <c r="L240" s="122"/>
      <c r="M240" s="125"/>
      <c r="N240" s="126"/>
      <c r="O240" s="123"/>
      <c r="P240" s="123"/>
      <c r="Q240" s="122"/>
      <c r="R240" s="123"/>
      <c r="S240" s="123"/>
      <c r="T240" s="123"/>
      <c r="U240" s="123"/>
      <c r="V240" s="123"/>
      <c r="W240" s="122"/>
      <c r="X240" s="123"/>
      <c r="Y240" s="123"/>
      <c r="Z240" s="123"/>
      <c r="AA240" s="123"/>
      <c r="AB240" s="123"/>
      <c r="AC240" s="122"/>
      <c r="AD240" s="123"/>
      <c r="AE240" s="123"/>
      <c r="AF240" s="123"/>
      <c r="AG240" s="123"/>
      <c r="AH240" s="122"/>
      <c r="AI240" s="122"/>
      <c r="AJ240" s="122"/>
      <c r="AK240" s="122"/>
      <c r="AL240" s="123"/>
      <c r="AM240" s="122"/>
      <c r="AN240" s="122"/>
      <c r="AO240" s="122"/>
      <c r="AP240" s="122"/>
      <c r="AQ240" s="122"/>
      <c r="AR240" s="122"/>
      <c r="AS240" s="173"/>
      <c r="AT240" s="173"/>
      <c r="AU240" s="173"/>
      <c r="AV240" s="173"/>
      <c r="AW240" s="173"/>
      <c r="AX240" s="173"/>
      <c r="AY240" s="173"/>
      <c r="AZ240" s="173"/>
      <c r="BA240" s="173"/>
      <c r="BB240" s="123"/>
      <c r="BC240" s="123"/>
      <c r="BD240" s="123"/>
    </row>
    <row r="241" spans="2:56" x14ac:dyDescent="0.25">
      <c r="B241" s="120"/>
      <c r="C241" s="4"/>
      <c r="D241" s="14"/>
      <c r="E241" s="121"/>
      <c r="F241" s="13"/>
      <c r="G241" s="122"/>
      <c r="H241" s="123"/>
      <c r="I241" s="123"/>
      <c r="J241" s="124"/>
      <c r="K241" s="122"/>
      <c r="L241" s="122"/>
      <c r="M241" s="125"/>
      <c r="N241" s="126"/>
      <c r="O241" s="123"/>
      <c r="P241" s="123"/>
      <c r="Q241" s="122"/>
      <c r="R241" s="123"/>
      <c r="S241" s="123"/>
      <c r="T241" s="123"/>
      <c r="U241" s="123"/>
      <c r="V241" s="123"/>
      <c r="W241" s="122"/>
      <c r="X241" s="123"/>
      <c r="Y241" s="123"/>
      <c r="Z241" s="123"/>
      <c r="AA241" s="123"/>
      <c r="AB241" s="123"/>
      <c r="AC241" s="122"/>
      <c r="AD241" s="123"/>
      <c r="AE241" s="123"/>
      <c r="AF241" s="123"/>
      <c r="AG241" s="123"/>
      <c r="AH241" s="122"/>
      <c r="AI241" s="122"/>
      <c r="AJ241" s="122"/>
      <c r="AK241" s="122"/>
      <c r="AL241" s="123"/>
      <c r="AM241" s="122"/>
      <c r="AN241" s="122"/>
      <c r="AO241" s="122"/>
      <c r="AP241" s="122"/>
      <c r="AQ241" s="122"/>
      <c r="AR241" s="122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23"/>
      <c r="BC241" s="123"/>
      <c r="BD241" s="123"/>
    </row>
    <row r="242" spans="2:56" x14ac:dyDescent="0.25">
      <c r="B242" s="120"/>
      <c r="C242" s="4"/>
      <c r="D242" s="14"/>
      <c r="E242" s="121"/>
      <c r="F242" s="13"/>
      <c r="G242" s="122"/>
      <c r="H242" s="123"/>
      <c r="I242" s="123"/>
      <c r="J242" s="124"/>
      <c r="K242" s="122"/>
      <c r="L242" s="122"/>
      <c r="M242" s="125"/>
      <c r="N242" s="126"/>
      <c r="O242" s="123"/>
      <c r="P242" s="123"/>
      <c r="Q242" s="122"/>
      <c r="R242" s="123"/>
      <c r="S242" s="123"/>
      <c r="T242" s="123"/>
      <c r="U242" s="123"/>
      <c r="V242" s="123"/>
      <c r="W242" s="122"/>
      <c r="X242" s="123"/>
      <c r="Y242" s="123"/>
      <c r="Z242" s="123"/>
      <c r="AA242" s="123"/>
      <c r="AB242" s="123"/>
      <c r="AC242" s="122"/>
      <c r="AD242" s="123"/>
      <c r="AE242" s="123"/>
      <c r="AF242" s="123"/>
      <c r="AG242" s="123"/>
      <c r="AH242" s="122"/>
      <c r="AI242" s="122"/>
      <c r="AJ242" s="122"/>
      <c r="AK242" s="122"/>
      <c r="AL242" s="123"/>
      <c r="AM242" s="122"/>
      <c r="AN242" s="122"/>
      <c r="AO242" s="122"/>
      <c r="AP242" s="122"/>
      <c r="AQ242" s="122"/>
      <c r="AR242" s="122"/>
      <c r="AS242" s="173"/>
      <c r="AT242" s="173"/>
      <c r="AU242" s="173"/>
      <c r="AV242" s="173"/>
      <c r="AW242" s="173"/>
      <c r="AX242" s="173"/>
      <c r="AY242" s="173"/>
      <c r="AZ242" s="173"/>
      <c r="BA242" s="173"/>
      <c r="BB242" s="123"/>
      <c r="BC242" s="123"/>
      <c r="BD242" s="123"/>
    </row>
    <row r="243" spans="2:56" x14ac:dyDescent="0.25">
      <c r="B243" s="120"/>
      <c r="C243" s="4"/>
      <c r="D243" s="14"/>
      <c r="E243" s="121"/>
      <c r="F243" s="13"/>
      <c r="G243" s="122"/>
      <c r="H243" s="123"/>
      <c r="I243" s="123"/>
      <c r="J243" s="124"/>
      <c r="K243" s="122"/>
      <c r="L243" s="122"/>
      <c r="M243" s="125"/>
      <c r="N243" s="126"/>
      <c r="O243" s="123"/>
      <c r="P243" s="123"/>
      <c r="Q243" s="122"/>
      <c r="R243" s="123"/>
      <c r="S243" s="123"/>
      <c r="T243" s="123"/>
      <c r="U243" s="123"/>
      <c r="V243" s="123"/>
      <c r="W243" s="122"/>
      <c r="X243" s="123"/>
      <c r="Y243" s="123"/>
      <c r="Z243" s="123"/>
      <c r="AA243" s="123"/>
      <c r="AB243" s="123"/>
      <c r="AC243" s="122"/>
      <c r="AD243" s="123"/>
      <c r="AE243" s="123"/>
      <c r="AF243" s="123"/>
      <c r="AG243" s="123"/>
      <c r="AH243" s="122"/>
      <c r="AI243" s="122"/>
      <c r="AJ243" s="122"/>
      <c r="AK243" s="122"/>
      <c r="AL243" s="123"/>
      <c r="AM243" s="122"/>
      <c r="AN243" s="122"/>
      <c r="AO243" s="122"/>
      <c r="AP243" s="122"/>
      <c r="AQ243" s="122"/>
      <c r="AR243" s="122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23"/>
      <c r="BC243" s="123"/>
      <c r="BD243" s="123"/>
    </row>
    <row r="244" spans="2:56" x14ac:dyDescent="0.25">
      <c r="B244" s="120"/>
      <c r="C244" s="4"/>
      <c r="D244" s="14"/>
      <c r="E244" s="121"/>
      <c r="F244" s="13"/>
      <c r="G244" s="122"/>
      <c r="H244" s="123"/>
      <c r="I244" s="123"/>
      <c r="J244" s="124"/>
      <c r="K244" s="122"/>
      <c r="L244" s="122"/>
      <c r="M244" s="125"/>
      <c r="N244" s="126"/>
      <c r="O244" s="123"/>
      <c r="P244" s="123"/>
      <c r="Q244" s="122"/>
      <c r="R244" s="123"/>
      <c r="S244" s="123"/>
      <c r="T244" s="123"/>
      <c r="U244" s="123"/>
      <c r="V244" s="123"/>
      <c r="W244" s="122"/>
      <c r="X244" s="123"/>
      <c r="Y244" s="123"/>
      <c r="Z244" s="123"/>
      <c r="AA244" s="123"/>
      <c r="AB244" s="123"/>
      <c r="AC244" s="122"/>
      <c r="AD244" s="123"/>
      <c r="AE244" s="123"/>
      <c r="AF244" s="123"/>
      <c r="AG244" s="123"/>
      <c r="AH244" s="122"/>
      <c r="AI244" s="122"/>
      <c r="AJ244" s="122"/>
      <c r="AK244" s="122"/>
      <c r="AL244" s="123"/>
      <c r="AM244" s="122"/>
      <c r="AN244" s="122"/>
      <c r="AO244" s="122"/>
      <c r="AP244" s="122"/>
      <c r="AQ244" s="122"/>
      <c r="AR244" s="122"/>
      <c r="AS244" s="173"/>
      <c r="AT244" s="173"/>
      <c r="AU244" s="173"/>
      <c r="AV244" s="173"/>
      <c r="AW244" s="173"/>
      <c r="AX244" s="173"/>
      <c r="AY244" s="173"/>
      <c r="AZ244" s="173"/>
      <c r="BA244" s="173"/>
      <c r="BB244" s="123"/>
      <c r="BC244" s="123"/>
      <c r="BD244" s="123"/>
    </row>
    <row r="245" spans="2:56" x14ac:dyDescent="0.25">
      <c r="B245" s="120"/>
      <c r="C245" s="4"/>
      <c r="D245" s="14"/>
      <c r="E245" s="121"/>
      <c r="F245" s="13"/>
      <c r="G245" s="122"/>
      <c r="H245" s="123"/>
      <c r="I245" s="123"/>
      <c r="J245" s="124"/>
      <c r="K245" s="122"/>
      <c r="L245" s="122"/>
      <c r="M245" s="125"/>
      <c r="N245" s="126"/>
      <c r="O245" s="123"/>
      <c r="P245" s="123"/>
      <c r="Q245" s="122"/>
      <c r="R245" s="123"/>
      <c r="S245" s="123"/>
      <c r="T245" s="123"/>
      <c r="U245" s="123"/>
      <c r="V245" s="123"/>
      <c r="W245" s="122"/>
      <c r="X245" s="123"/>
      <c r="Y245" s="123"/>
      <c r="Z245" s="123"/>
      <c r="AA245" s="123"/>
      <c r="AB245" s="123"/>
      <c r="AC245" s="122"/>
      <c r="AD245" s="123"/>
      <c r="AE245" s="123"/>
      <c r="AF245" s="123"/>
      <c r="AG245" s="123"/>
      <c r="AH245" s="122"/>
      <c r="AI245" s="122"/>
      <c r="AJ245" s="122"/>
      <c r="AK245" s="122"/>
      <c r="AL245" s="123"/>
      <c r="AM245" s="122"/>
      <c r="AN245" s="122"/>
      <c r="AO245" s="122"/>
      <c r="AP245" s="122"/>
      <c r="AQ245" s="122"/>
      <c r="AR245" s="122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23"/>
      <c r="BC245" s="123"/>
      <c r="BD245" s="123"/>
    </row>
    <row r="246" spans="2:56" x14ac:dyDescent="0.25">
      <c r="B246" s="120"/>
      <c r="C246" s="4"/>
      <c r="D246" s="14"/>
      <c r="E246" s="121"/>
      <c r="F246" s="13"/>
      <c r="G246" s="122"/>
      <c r="H246" s="123"/>
      <c r="I246" s="123"/>
      <c r="J246" s="124"/>
      <c r="K246" s="122"/>
      <c r="L246" s="122"/>
      <c r="M246" s="125"/>
      <c r="N246" s="126"/>
      <c r="O246" s="123"/>
      <c r="P246" s="123"/>
      <c r="Q246" s="122"/>
      <c r="R246" s="123"/>
      <c r="S246" s="123"/>
      <c r="T246" s="123"/>
      <c r="U246" s="123"/>
      <c r="V246" s="123"/>
      <c r="W246" s="122"/>
      <c r="X246" s="123"/>
      <c r="Y246" s="123"/>
      <c r="Z246" s="123"/>
      <c r="AA246" s="123"/>
      <c r="AB246" s="123"/>
      <c r="AC246" s="122"/>
      <c r="AD246" s="123"/>
      <c r="AE246" s="123"/>
      <c r="AF246" s="123"/>
      <c r="AG246" s="123"/>
      <c r="AH246" s="122"/>
      <c r="AI246" s="122"/>
      <c r="AJ246" s="122"/>
      <c r="AK246" s="122"/>
      <c r="AL246" s="123"/>
      <c r="AM246" s="122"/>
      <c r="AN246" s="122"/>
      <c r="AO246" s="122"/>
      <c r="AP246" s="122"/>
      <c r="AQ246" s="122"/>
      <c r="AR246" s="122"/>
      <c r="AS246" s="173"/>
      <c r="AT246" s="173"/>
      <c r="AU246" s="173"/>
      <c r="AV246" s="173"/>
      <c r="AW246" s="173"/>
      <c r="AX246" s="173"/>
      <c r="AY246" s="173"/>
      <c r="AZ246" s="173"/>
      <c r="BA246" s="173"/>
      <c r="BB246" s="123"/>
      <c r="BC246" s="123"/>
      <c r="BD246" s="123"/>
    </row>
    <row r="247" spans="2:56" x14ac:dyDescent="0.25">
      <c r="B247" s="120"/>
      <c r="C247" s="4"/>
      <c r="D247" s="14"/>
      <c r="E247" s="121"/>
      <c r="F247" s="13"/>
      <c r="G247" s="122"/>
      <c r="H247" s="123"/>
      <c r="I247" s="123"/>
      <c r="J247" s="124"/>
      <c r="K247" s="122"/>
      <c r="L247" s="122"/>
      <c r="M247" s="125"/>
      <c r="N247" s="126"/>
      <c r="O247" s="123"/>
      <c r="P247" s="123"/>
      <c r="Q247" s="122"/>
      <c r="R247" s="123"/>
      <c r="S247" s="123"/>
      <c r="T247" s="123"/>
      <c r="U247" s="123"/>
      <c r="V247" s="123"/>
      <c r="W247" s="122"/>
      <c r="X247" s="123"/>
      <c r="Y247" s="123"/>
      <c r="Z247" s="123"/>
      <c r="AA247" s="123"/>
      <c r="AB247" s="123"/>
      <c r="AC247" s="122"/>
      <c r="AD247" s="123"/>
      <c r="AE247" s="123"/>
      <c r="AF247" s="123"/>
      <c r="AG247" s="123"/>
      <c r="AH247" s="122"/>
      <c r="AI247" s="122"/>
      <c r="AJ247" s="122"/>
      <c r="AK247" s="122"/>
      <c r="AL247" s="123"/>
      <c r="AM247" s="122"/>
      <c r="AN247" s="122"/>
      <c r="AO247" s="122"/>
      <c r="AP247" s="122"/>
      <c r="AQ247" s="122"/>
      <c r="AR247" s="122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23"/>
      <c r="BC247" s="123"/>
      <c r="BD247" s="123"/>
    </row>
    <row r="248" spans="2:56" x14ac:dyDescent="0.25">
      <c r="B248" s="120"/>
      <c r="C248" s="4"/>
      <c r="D248" s="14"/>
      <c r="E248" s="121"/>
      <c r="F248" s="13"/>
      <c r="G248" s="122"/>
      <c r="H248" s="123"/>
      <c r="I248" s="123"/>
      <c r="J248" s="124"/>
      <c r="K248" s="122"/>
      <c r="L248" s="122"/>
      <c r="M248" s="125"/>
      <c r="N248" s="126"/>
      <c r="O248" s="123"/>
      <c r="P248" s="123"/>
      <c r="Q248" s="122"/>
      <c r="R248" s="123"/>
      <c r="S248" s="123"/>
      <c r="T248" s="123"/>
      <c r="U248" s="123"/>
      <c r="V248" s="123"/>
      <c r="W248" s="122"/>
      <c r="X248" s="123"/>
      <c r="Y248" s="123"/>
      <c r="Z248" s="123"/>
      <c r="AA248" s="123"/>
      <c r="AB248" s="123"/>
      <c r="AC248" s="122"/>
      <c r="AD248" s="123"/>
      <c r="AE248" s="123"/>
      <c r="AF248" s="123"/>
      <c r="AG248" s="123"/>
      <c r="AH248" s="122"/>
      <c r="AI248" s="122"/>
      <c r="AJ248" s="122"/>
      <c r="AK248" s="122"/>
      <c r="AL248" s="123"/>
      <c r="AM248" s="122"/>
      <c r="AN248" s="122"/>
      <c r="AO248" s="122"/>
      <c r="AP248" s="122"/>
      <c r="AQ248" s="122"/>
      <c r="AR248" s="122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23"/>
      <c r="BC248" s="123"/>
      <c r="BD248" s="123"/>
    </row>
    <row r="249" spans="2:56" x14ac:dyDescent="0.25">
      <c r="B249" s="120"/>
      <c r="C249" s="4"/>
      <c r="D249" s="14"/>
      <c r="E249" s="121"/>
      <c r="F249" s="13"/>
      <c r="G249" s="122"/>
      <c r="H249" s="123"/>
      <c r="I249" s="123"/>
      <c r="J249" s="124"/>
      <c r="K249" s="122"/>
      <c r="L249" s="122"/>
      <c r="M249" s="125"/>
      <c r="N249" s="126"/>
      <c r="O249" s="123"/>
      <c r="P249" s="123"/>
      <c r="Q249" s="122"/>
      <c r="R249" s="123"/>
      <c r="S249" s="123"/>
      <c r="T249" s="123"/>
      <c r="U249" s="123"/>
      <c r="V249" s="123"/>
      <c r="W249" s="122"/>
      <c r="X249" s="123"/>
      <c r="Y249" s="123"/>
      <c r="Z249" s="123"/>
      <c r="AA249" s="123"/>
      <c r="AB249" s="123"/>
      <c r="AC249" s="122"/>
      <c r="AD249" s="123"/>
      <c r="AE249" s="123"/>
      <c r="AF249" s="123"/>
      <c r="AG249" s="123"/>
      <c r="AH249" s="122"/>
      <c r="AI249" s="122"/>
      <c r="AJ249" s="122"/>
      <c r="AK249" s="122"/>
      <c r="AL249" s="123"/>
      <c r="AM249" s="122"/>
      <c r="AN249" s="122"/>
      <c r="AO249" s="122"/>
      <c r="AP249" s="122"/>
      <c r="AQ249" s="122"/>
      <c r="AR249" s="122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23"/>
      <c r="BC249" s="123"/>
      <c r="BD249" s="123"/>
    </row>
    <row r="250" spans="2:56" x14ac:dyDescent="0.25">
      <c r="B250" s="120"/>
      <c r="C250" s="4"/>
      <c r="D250" s="14"/>
      <c r="E250" s="121"/>
      <c r="F250" s="13"/>
      <c r="G250" s="122"/>
      <c r="H250" s="123"/>
      <c r="I250" s="123"/>
      <c r="J250" s="124"/>
      <c r="K250" s="122"/>
      <c r="L250" s="122"/>
      <c r="M250" s="125"/>
      <c r="N250" s="126"/>
      <c r="O250" s="123"/>
      <c r="P250" s="123"/>
      <c r="Q250" s="122"/>
      <c r="R250" s="123"/>
      <c r="S250" s="123"/>
      <c r="T250" s="123"/>
      <c r="U250" s="123"/>
      <c r="V250" s="123"/>
      <c r="W250" s="122"/>
      <c r="X250" s="123"/>
      <c r="Y250" s="123"/>
      <c r="Z250" s="123"/>
      <c r="AA250" s="123"/>
      <c r="AB250" s="123"/>
      <c r="AC250" s="122"/>
      <c r="AD250" s="123"/>
      <c r="AE250" s="123"/>
      <c r="AF250" s="123"/>
      <c r="AG250" s="123"/>
      <c r="AH250" s="122"/>
      <c r="AI250" s="122"/>
      <c r="AJ250" s="122"/>
      <c r="AK250" s="122"/>
      <c r="AL250" s="123"/>
      <c r="AM250" s="122"/>
      <c r="AN250" s="122"/>
      <c r="AO250" s="122"/>
      <c r="AP250" s="122"/>
      <c r="AQ250" s="122"/>
      <c r="AR250" s="122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23"/>
      <c r="BC250" s="123"/>
      <c r="BD250" s="123"/>
    </row>
    <row r="251" spans="2:56" x14ac:dyDescent="0.25">
      <c r="B251" s="120"/>
      <c r="C251" s="4"/>
      <c r="D251" s="14"/>
      <c r="E251" s="121"/>
      <c r="F251" s="13"/>
      <c r="G251" s="122"/>
      <c r="H251" s="123"/>
      <c r="I251" s="123"/>
      <c r="J251" s="124"/>
      <c r="K251" s="122"/>
      <c r="L251" s="122"/>
      <c r="M251" s="125"/>
      <c r="N251" s="126"/>
      <c r="O251" s="123"/>
      <c r="P251" s="123"/>
      <c r="Q251" s="122"/>
      <c r="R251" s="123"/>
      <c r="S251" s="123"/>
      <c r="T251" s="123"/>
      <c r="U251" s="123"/>
      <c r="V251" s="123"/>
      <c r="W251" s="122"/>
      <c r="X251" s="123"/>
      <c r="Y251" s="123"/>
      <c r="Z251" s="123"/>
      <c r="AA251" s="123"/>
      <c r="AB251" s="123"/>
      <c r="AC251" s="122"/>
      <c r="AD251" s="123"/>
      <c r="AE251" s="123"/>
      <c r="AF251" s="123"/>
      <c r="AG251" s="123"/>
      <c r="AH251" s="122"/>
      <c r="AI251" s="122"/>
      <c r="AJ251" s="122"/>
      <c r="AK251" s="122"/>
      <c r="AL251" s="123"/>
      <c r="AM251" s="122"/>
      <c r="AN251" s="122"/>
      <c r="AO251" s="122"/>
      <c r="AP251" s="122"/>
      <c r="AQ251" s="122"/>
      <c r="AR251" s="122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23"/>
      <c r="BC251" s="123"/>
      <c r="BD251" s="123"/>
    </row>
    <row r="252" spans="2:56" x14ac:dyDescent="0.25">
      <c r="B252" s="120"/>
      <c r="C252" s="4"/>
      <c r="D252" s="14"/>
      <c r="E252" s="121"/>
      <c r="F252" s="13"/>
      <c r="G252" s="122"/>
      <c r="H252" s="123"/>
      <c r="I252" s="123"/>
      <c r="J252" s="124"/>
      <c r="K252" s="122"/>
      <c r="L252" s="122"/>
      <c r="M252" s="125"/>
      <c r="N252" s="126"/>
      <c r="O252" s="123"/>
      <c r="P252" s="123"/>
      <c r="Q252" s="122"/>
      <c r="R252" s="123"/>
      <c r="S252" s="123"/>
      <c r="T252" s="123"/>
      <c r="U252" s="123"/>
      <c r="V252" s="123"/>
      <c r="W252" s="122"/>
      <c r="X252" s="123"/>
      <c r="Y252" s="123"/>
      <c r="Z252" s="123"/>
      <c r="AA252" s="123"/>
      <c r="AB252" s="123"/>
      <c r="AC252" s="122"/>
      <c r="AD252" s="123"/>
      <c r="AE252" s="123"/>
      <c r="AF252" s="123"/>
      <c r="AG252" s="123"/>
      <c r="AH252" s="122"/>
      <c r="AI252" s="122"/>
      <c r="AJ252" s="122"/>
      <c r="AK252" s="122"/>
      <c r="AL252" s="123"/>
      <c r="AM252" s="122"/>
      <c r="AN252" s="122"/>
      <c r="AO252" s="122"/>
      <c r="AP252" s="122"/>
      <c r="AQ252" s="122"/>
      <c r="AR252" s="122"/>
      <c r="AS252" s="173"/>
      <c r="AT252" s="173"/>
      <c r="AU252" s="173"/>
      <c r="AV252" s="173"/>
      <c r="AW252" s="173"/>
      <c r="AX252" s="173"/>
      <c r="AY252" s="173"/>
      <c r="AZ252" s="173"/>
      <c r="BA252" s="173"/>
      <c r="BB252" s="123"/>
      <c r="BC252" s="123"/>
      <c r="BD252" s="123"/>
    </row>
    <row r="253" spans="2:56" x14ac:dyDescent="0.25">
      <c r="B253" s="120"/>
      <c r="C253" s="4"/>
      <c r="D253" s="14"/>
      <c r="E253" s="121"/>
      <c r="F253" s="13"/>
      <c r="G253" s="122"/>
      <c r="H253" s="123"/>
      <c r="I253" s="123"/>
      <c r="J253" s="124"/>
      <c r="K253" s="122"/>
      <c r="L253" s="122"/>
      <c r="M253" s="125"/>
      <c r="N253" s="126"/>
      <c r="O253" s="123"/>
      <c r="P253" s="123"/>
      <c r="Q253" s="122"/>
      <c r="R253" s="123"/>
      <c r="S253" s="123"/>
      <c r="T253" s="123"/>
      <c r="U253" s="123"/>
      <c r="V253" s="123"/>
      <c r="W253" s="122"/>
      <c r="X253" s="123"/>
      <c r="Y253" s="123"/>
      <c r="Z253" s="123"/>
      <c r="AA253" s="123"/>
      <c r="AB253" s="123"/>
      <c r="AC253" s="122"/>
      <c r="AD253" s="123"/>
      <c r="AE253" s="123"/>
      <c r="AF253" s="123"/>
      <c r="AG253" s="123"/>
      <c r="AH253" s="122"/>
      <c r="AI253" s="122"/>
      <c r="AJ253" s="122"/>
      <c r="AK253" s="122"/>
      <c r="AL253" s="123"/>
      <c r="AM253" s="122"/>
      <c r="AN253" s="122"/>
      <c r="AO253" s="122"/>
      <c r="AP253" s="122"/>
      <c r="AQ253" s="122"/>
      <c r="AR253" s="122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23"/>
      <c r="BC253" s="123"/>
      <c r="BD253" s="123"/>
    </row>
    <row r="254" spans="2:56" x14ac:dyDescent="0.25">
      <c r="B254" s="120"/>
      <c r="C254" s="4"/>
      <c r="D254" s="14"/>
      <c r="E254" s="121"/>
      <c r="F254" s="13"/>
      <c r="G254" s="122"/>
      <c r="H254" s="123"/>
      <c r="I254" s="123"/>
      <c r="J254" s="124"/>
      <c r="K254" s="122"/>
      <c r="L254" s="122"/>
      <c r="M254" s="125"/>
      <c r="N254" s="126"/>
      <c r="O254" s="123"/>
      <c r="P254" s="123"/>
      <c r="Q254" s="122"/>
      <c r="R254" s="123"/>
      <c r="S254" s="123"/>
      <c r="T254" s="123"/>
      <c r="U254" s="123"/>
      <c r="V254" s="123"/>
      <c r="W254" s="122"/>
      <c r="X254" s="123"/>
      <c r="Y254" s="123"/>
      <c r="Z254" s="123"/>
      <c r="AA254" s="123"/>
      <c r="AB254" s="123"/>
      <c r="AC254" s="122"/>
      <c r="AD254" s="123"/>
      <c r="AE254" s="123"/>
      <c r="AF254" s="123"/>
      <c r="AG254" s="123"/>
      <c r="AH254" s="122"/>
      <c r="AI254" s="122"/>
      <c r="AJ254" s="122"/>
      <c r="AK254" s="122"/>
      <c r="AL254" s="123"/>
      <c r="AM254" s="122"/>
      <c r="AN254" s="122"/>
      <c r="AO254" s="122"/>
      <c r="AP254" s="122"/>
      <c r="AQ254" s="122"/>
      <c r="AR254" s="122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23"/>
      <c r="BC254" s="123"/>
      <c r="BD254" s="123"/>
    </row>
    <row r="255" spans="2:56" x14ac:dyDescent="0.25">
      <c r="B255" s="120"/>
      <c r="C255" s="4"/>
      <c r="D255" s="14"/>
      <c r="E255" s="121"/>
      <c r="F255" s="13"/>
      <c r="G255" s="122"/>
      <c r="H255" s="123"/>
      <c r="I255" s="123"/>
      <c r="J255" s="124"/>
      <c r="K255" s="122"/>
      <c r="L255" s="122"/>
      <c r="M255" s="125"/>
      <c r="N255" s="126"/>
      <c r="O255" s="123"/>
      <c r="P255" s="123"/>
      <c r="Q255" s="122"/>
      <c r="R255" s="123"/>
      <c r="S255" s="123"/>
      <c r="T255" s="123"/>
      <c r="U255" s="123"/>
      <c r="V255" s="123"/>
      <c r="W255" s="122"/>
      <c r="X255" s="123"/>
      <c r="Y255" s="123"/>
      <c r="Z255" s="123"/>
      <c r="AA255" s="123"/>
      <c r="AB255" s="123"/>
      <c r="AC255" s="122"/>
      <c r="AD255" s="123"/>
      <c r="AE255" s="123"/>
      <c r="AF255" s="123"/>
      <c r="AG255" s="123"/>
      <c r="AH255" s="122"/>
      <c r="AI255" s="122"/>
      <c r="AJ255" s="122"/>
      <c r="AK255" s="122"/>
      <c r="AL255" s="123"/>
      <c r="AM255" s="122"/>
      <c r="AN255" s="122"/>
      <c r="AO255" s="122"/>
      <c r="AP255" s="122"/>
      <c r="AQ255" s="122"/>
      <c r="AR255" s="122"/>
      <c r="AS255" s="173"/>
      <c r="AT255" s="173"/>
      <c r="AU255" s="173"/>
      <c r="AV255" s="173"/>
      <c r="AW255" s="173"/>
      <c r="AX255" s="173"/>
      <c r="AY255" s="173"/>
      <c r="AZ255" s="173"/>
      <c r="BA255" s="173"/>
      <c r="BB255" s="123"/>
      <c r="BC255" s="123"/>
      <c r="BD255" s="123"/>
    </row>
    <row r="256" spans="2:56" x14ac:dyDescent="0.25">
      <c r="B256" s="120"/>
      <c r="C256" s="4"/>
      <c r="D256" s="14"/>
      <c r="E256" s="121"/>
      <c r="F256" s="13"/>
      <c r="G256" s="122"/>
      <c r="H256" s="123"/>
      <c r="I256" s="123"/>
      <c r="J256" s="124"/>
      <c r="K256" s="122"/>
      <c r="L256" s="122"/>
      <c r="M256" s="125"/>
      <c r="N256" s="126"/>
      <c r="O256" s="123"/>
      <c r="P256" s="123"/>
      <c r="Q256" s="122"/>
      <c r="R256" s="123"/>
      <c r="S256" s="123"/>
      <c r="T256" s="123"/>
      <c r="U256" s="123"/>
      <c r="V256" s="123"/>
      <c r="W256" s="122"/>
      <c r="X256" s="123"/>
      <c r="Y256" s="123"/>
      <c r="Z256" s="123"/>
      <c r="AA256" s="123"/>
      <c r="AB256" s="123"/>
      <c r="AC256" s="122"/>
      <c r="AD256" s="123"/>
      <c r="AE256" s="123"/>
      <c r="AF256" s="123"/>
      <c r="AG256" s="123"/>
      <c r="AH256" s="122"/>
      <c r="AI256" s="122"/>
      <c r="AJ256" s="122"/>
      <c r="AK256" s="122"/>
      <c r="AL256" s="123"/>
      <c r="AM256" s="122"/>
      <c r="AN256" s="122"/>
      <c r="AO256" s="122"/>
      <c r="AP256" s="122"/>
      <c r="AQ256" s="122"/>
      <c r="AR256" s="122"/>
      <c r="AS256" s="173"/>
      <c r="AT256" s="173"/>
      <c r="AU256" s="173"/>
      <c r="AV256" s="173"/>
      <c r="AW256" s="173"/>
      <c r="AX256" s="173"/>
      <c r="AY256" s="173"/>
      <c r="AZ256" s="173"/>
      <c r="BA256" s="173"/>
      <c r="BB256" s="123"/>
      <c r="BC256" s="123"/>
      <c r="BD256" s="123"/>
    </row>
    <row r="257" spans="2:56" x14ac:dyDescent="0.25">
      <c r="B257" s="120"/>
      <c r="C257" s="4"/>
      <c r="D257" s="14"/>
      <c r="E257" s="121"/>
      <c r="F257" s="13"/>
      <c r="G257" s="122"/>
      <c r="H257" s="123"/>
      <c r="I257" s="123"/>
      <c r="J257" s="124"/>
      <c r="K257" s="122"/>
      <c r="L257" s="122"/>
      <c r="M257" s="125"/>
      <c r="N257" s="126"/>
      <c r="O257" s="123"/>
      <c r="P257" s="123"/>
      <c r="Q257" s="122"/>
      <c r="R257" s="123"/>
      <c r="S257" s="123"/>
      <c r="T257" s="123"/>
      <c r="U257" s="123"/>
      <c r="V257" s="123"/>
      <c r="W257" s="122"/>
      <c r="X257" s="123"/>
      <c r="Y257" s="123"/>
      <c r="Z257" s="123"/>
      <c r="AA257" s="123"/>
      <c r="AB257" s="123"/>
      <c r="AC257" s="122"/>
      <c r="AD257" s="123"/>
      <c r="AE257" s="123"/>
      <c r="AF257" s="123"/>
      <c r="AG257" s="123"/>
      <c r="AH257" s="122"/>
      <c r="AI257" s="122"/>
      <c r="AJ257" s="122"/>
      <c r="AK257" s="122"/>
      <c r="AL257" s="123"/>
      <c r="AM257" s="122"/>
      <c r="AN257" s="122"/>
      <c r="AO257" s="122"/>
      <c r="AP257" s="122"/>
      <c r="AQ257" s="122"/>
      <c r="AR257" s="122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23"/>
      <c r="BC257" s="123"/>
      <c r="BD257" s="123"/>
    </row>
    <row r="258" spans="2:56" x14ac:dyDescent="0.25">
      <c r="B258" s="120"/>
      <c r="C258" s="4"/>
      <c r="D258" s="14"/>
      <c r="E258" s="121"/>
      <c r="F258" s="13"/>
      <c r="G258" s="122"/>
      <c r="H258" s="123"/>
      <c r="I258" s="123"/>
      <c r="J258" s="124"/>
      <c r="K258" s="122"/>
      <c r="L258" s="122"/>
      <c r="M258" s="125"/>
      <c r="N258" s="126"/>
      <c r="O258" s="123"/>
      <c r="P258" s="123"/>
      <c r="Q258" s="122"/>
      <c r="R258" s="123"/>
      <c r="S258" s="123"/>
      <c r="T258" s="123"/>
      <c r="U258" s="123"/>
      <c r="V258" s="123"/>
      <c r="W258" s="122"/>
      <c r="X258" s="123"/>
      <c r="Y258" s="123"/>
      <c r="Z258" s="123"/>
      <c r="AA258" s="123"/>
      <c r="AB258" s="123"/>
      <c r="AC258" s="122"/>
      <c r="AD258" s="123"/>
      <c r="AE258" s="123"/>
      <c r="AF258" s="123"/>
      <c r="AG258" s="123"/>
      <c r="AH258" s="122"/>
      <c r="AI258" s="122"/>
      <c r="AJ258" s="122"/>
      <c r="AK258" s="122"/>
      <c r="AL258" s="123"/>
      <c r="AM258" s="122"/>
      <c r="AN258" s="122"/>
      <c r="AO258" s="122"/>
      <c r="AP258" s="122"/>
      <c r="AQ258" s="122"/>
      <c r="AR258" s="122"/>
      <c r="AS258" s="173"/>
      <c r="AT258" s="173"/>
      <c r="AU258" s="173"/>
      <c r="AV258" s="173"/>
      <c r="AW258" s="173"/>
      <c r="AX258" s="173"/>
      <c r="AY258" s="173"/>
      <c r="AZ258" s="173"/>
      <c r="BA258" s="173"/>
      <c r="BB258" s="123"/>
      <c r="BC258" s="123"/>
      <c r="BD258" s="123"/>
    </row>
    <row r="259" spans="2:56" x14ac:dyDescent="0.25">
      <c r="B259" s="120"/>
      <c r="C259" s="4"/>
      <c r="D259" s="14"/>
      <c r="E259" s="121"/>
      <c r="F259" s="13"/>
      <c r="G259" s="122"/>
      <c r="H259" s="123"/>
      <c r="I259" s="123"/>
      <c r="J259" s="124"/>
      <c r="K259" s="122"/>
      <c r="L259" s="122"/>
      <c r="M259" s="125"/>
      <c r="N259" s="126"/>
      <c r="O259" s="123"/>
      <c r="P259" s="123"/>
      <c r="Q259" s="122"/>
      <c r="R259" s="123"/>
      <c r="S259" s="123"/>
      <c r="T259" s="123"/>
      <c r="U259" s="123"/>
      <c r="V259" s="123"/>
      <c r="W259" s="122"/>
      <c r="X259" s="123"/>
      <c r="Y259" s="123"/>
      <c r="Z259" s="123"/>
      <c r="AA259" s="123"/>
      <c r="AB259" s="123"/>
      <c r="AC259" s="122"/>
      <c r="AD259" s="123"/>
      <c r="AE259" s="123"/>
      <c r="AF259" s="123"/>
      <c r="AG259" s="123"/>
      <c r="AH259" s="122"/>
      <c r="AI259" s="122"/>
      <c r="AJ259" s="122"/>
      <c r="AK259" s="122"/>
      <c r="AL259" s="123"/>
      <c r="AM259" s="122"/>
      <c r="AN259" s="122"/>
      <c r="AO259" s="122"/>
      <c r="AP259" s="122"/>
      <c r="AQ259" s="122"/>
      <c r="AR259" s="122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23"/>
      <c r="BC259" s="123"/>
      <c r="BD259" s="123"/>
    </row>
    <row r="260" spans="2:56" x14ac:dyDescent="0.25">
      <c r="B260" s="120"/>
      <c r="C260" s="4"/>
      <c r="D260" s="14"/>
      <c r="E260" s="121"/>
      <c r="F260" s="13"/>
      <c r="G260" s="122"/>
      <c r="H260" s="123"/>
      <c r="I260" s="123"/>
      <c r="J260" s="124"/>
      <c r="K260" s="122"/>
      <c r="L260" s="122"/>
      <c r="M260" s="125"/>
      <c r="N260" s="126"/>
      <c r="O260" s="123"/>
      <c r="P260" s="123"/>
      <c r="Q260" s="122"/>
      <c r="R260" s="123"/>
      <c r="S260" s="123"/>
      <c r="T260" s="123"/>
      <c r="U260" s="123"/>
      <c r="V260" s="123"/>
      <c r="W260" s="122"/>
      <c r="X260" s="123"/>
      <c r="Y260" s="123"/>
      <c r="Z260" s="123"/>
      <c r="AA260" s="123"/>
      <c r="AB260" s="123"/>
      <c r="AC260" s="122"/>
      <c r="AD260" s="123"/>
      <c r="AE260" s="123"/>
      <c r="AF260" s="123"/>
      <c r="AG260" s="123"/>
      <c r="AH260" s="122"/>
      <c r="AI260" s="122"/>
      <c r="AJ260" s="122"/>
      <c r="AK260" s="122"/>
      <c r="AL260" s="123"/>
      <c r="AM260" s="122"/>
      <c r="AN260" s="122"/>
      <c r="AO260" s="122"/>
      <c r="AP260" s="122"/>
      <c r="AQ260" s="122"/>
      <c r="AR260" s="122"/>
      <c r="AS260" s="173"/>
      <c r="AT260" s="173"/>
      <c r="AU260" s="173"/>
      <c r="AV260" s="173"/>
      <c r="AW260" s="173"/>
      <c r="AX260" s="173"/>
      <c r="AY260" s="173"/>
      <c r="AZ260" s="173"/>
      <c r="BA260" s="173"/>
      <c r="BB260" s="123"/>
      <c r="BC260" s="123"/>
      <c r="BD260" s="123"/>
    </row>
    <row r="261" spans="2:56" x14ac:dyDescent="0.25">
      <c r="B261" s="120"/>
      <c r="C261" s="4"/>
      <c r="D261" s="14"/>
      <c r="E261" s="121"/>
      <c r="F261" s="13"/>
      <c r="G261" s="122"/>
      <c r="H261" s="123"/>
      <c r="I261" s="123"/>
      <c r="J261" s="124"/>
      <c r="K261" s="122"/>
      <c r="L261" s="122"/>
      <c r="M261" s="125"/>
      <c r="N261" s="126"/>
      <c r="O261" s="123"/>
      <c r="P261" s="123"/>
      <c r="Q261" s="122"/>
      <c r="R261" s="123"/>
      <c r="S261" s="123"/>
      <c r="T261" s="123"/>
      <c r="U261" s="123"/>
      <c r="V261" s="123"/>
      <c r="W261" s="122"/>
      <c r="X261" s="123"/>
      <c r="Y261" s="123"/>
      <c r="Z261" s="123"/>
      <c r="AA261" s="123"/>
      <c r="AB261" s="123"/>
      <c r="AC261" s="122"/>
      <c r="AD261" s="123"/>
      <c r="AE261" s="123"/>
      <c r="AF261" s="123"/>
      <c r="AG261" s="123"/>
      <c r="AH261" s="122"/>
      <c r="AI261" s="122"/>
      <c r="AJ261" s="122"/>
      <c r="AK261" s="122"/>
      <c r="AL261" s="123"/>
      <c r="AM261" s="122"/>
      <c r="AN261" s="122"/>
      <c r="AO261" s="122"/>
      <c r="AP261" s="122"/>
      <c r="AQ261" s="122"/>
      <c r="AR261" s="122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23"/>
      <c r="BC261" s="123"/>
      <c r="BD261" s="123"/>
    </row>
    <row r="262" spans="2:56" x14ac:dyDescent="0.25">
      <c r="B262" s="120"/>
      <c r="C262" s="4"/>
      <c r="D262" s="14"/>
      <c r="E262" s="121"/>
      <c r="F262" s="13"/>
      <c r="G262" s="122"/>
      <c r="H262" s="123"/>
      <c r="I262" s="123"/>
      <c r="J262" s="124"/>
      <c r="K262" s="122"/>
      <c r="L262" s="122"/>
      <c r="M262" s="125"/>
      <c r="N262" s="126"/>
      <c r="O262" s="123"/>
      <c r="P262" s="123"/>
      <c r="Q262" s="122"/>
      <c r="R262" s="123"/>
      <c r="S262" s="123"/>
      <c r="T262" s="123"/>
      <c r="U262" s="123"/>
      <c r="V262" s="123"/>
      <c r="W262" s="122"/>
      <c r="X262" s="123"/>
      <c r="Y262" s="123"/>
      <c r="Z262" s="123"/>
      <c r="AA262" s="123"/>
      <c r="AB262" s="123"/>
      <c r="AC262" s="122"/>
      <c r="AD262" s="123"/>
      <c r="AE262" s="123"/>
      <c r="AF262" s="123"/>
      <c r="AG262" s="123"/>
      <c r="AH262" s="122"/>
      <c r="AI262" s="122"/>
      <c r="AJ262" s="122"/>
      <c r="AK262" s="122"/>
      <c r="AL262" s="123"/>
      <c r="AM262" s="122"/>
      <c r="AN262" s="122"/>
      <c r="AO262" s="122"/>
      <c r="AP262" s="122"/>
      <c r="AQ262" s="122"/>
      <c r="AR262" s="122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23"/>
      <c r="BC262" s="123"/>
      <c r="BD262" s="123"/>
    </row>
    <row r="263" spans="2:56" x14ac:dyDescent="0.25">
      <c r="B263" s="120"/>
      <c r="C263" s="4"/>
      <c r="D263" s="14"/>
      <c r="E263" s="121"/>
      <c r="F263" s="13"/>
      <c r="G263" s="122"/>
      <c r="H263" s="123"/>
      <c r="I263" s="123"/>
      <c r="J263" s="124"/>
      <c r="K263" s="122"/>
      <c r="L263" s="122"/>
      <c r="M263" s="125"/>
      <c r="N263" s="126"/>
      <c r="O263" s="123"/>
      <c r="P263" s="123"/>
      <c r="Q263" s="122"/>
      <c r="R263" s="123"/>
      <c r="S263" s="123"/>
      <c r="T263" s="123"/>
      <c r="U263" s="123"/>
      <c r="V263" s="123"/>
      <c r="W263" s="122"/>
      <c r="X263" s="123"/>
      <c r="Y263" s="123"/>
      <c r="Z263" s="123"/>
      <c r="AA263" s="123"/>
      <c r="AB263" s="123"/>
      <c r="AC263" s="122"/>
      <c r="AD263" s="123"/>
      <c r="AE263" s="123"/>
      <c r="AF263" s="123"/>
      <c r="AG263" s="123"/>
      <c r="AH263" s="122"/>
      <c r="AI263" s="122"/>
      <c r="AJ263" s="122"/>
      <c r="AK263" s="122"/>
      <c r="AL263" s="123"/>
      <c r="AM263" s="122"/>
      <c r="AN263" s="122"/>
      <c r="AO263" s="122"/>
      <c r="AP263" s="122"/>
      <c r="AQ263" s="122"/>
      <c r="AR263" s="122"/>
      <c r="AS263" s="173"/>
      <c r="AT263" s="173"/>
      <c r="AU263" s="173"/>
      <c r="AV263" s="173"/>
      <c r="AW263" s="173"/>
      <c r="AX263" s="173"/>
      <c r="AY263" s="173"/>
      <c r="AZ263" s="173"/>
      <c r="BA263" s="173"/>
      <c r="BB263" s="123"/>
      <c r="BC263" s="123"/>
      <c r="BD263" s="123"/>
    </row>
    <row r="264" spans="2:56" x14ac:dyDescent="0.25">
      <c r="B264" s="120"/>
      <c r="C264" s="4"/>
      <c r="D264" s="14"/>
      <c r="E264" s="121"/>
      <c r="F264" s="13"/>
      <c r="G264" s="122"/>
      <c r="H264" s="123"/>
      <c r="I264" s="123"/>
      <c r="J264" s="124"/>
      <c r="K264" s="122"/>
      <c r="L264" s="122"/>
      <c r="M264" s="125"/>
      <c r="N264" s="126"/>
      <c r="O264" s="123"/>
      <c r="P264" s="123"/>
      <c r="Q264" s="122"/>
      <c r="R264" s="123"/>
      <c r="S264" s="123"/>
      <c r="T264" s="123"/>
      <c r="U264" s="123"/>
      <c r="V264" s="123"/>
      <c r="W264" s="122"/>
      <c r="X264" s="123"/>
      <c r="Y264" s="123"/>
      <c r="Z264" s="123"/>
      <c r="AA264" s="123"/>
      <c r="AB264" s="123"/>
      <c r="AC264" s="122"/>
      <c r="AD264" s="123"/>
      <c r="AE264" s="123"/>
      <c r="AF264" s="123"/>
      <c r="AG264" s="123"/>
      <c r="AH264" s="122"/>
      <c r="AI264" s="122"/>
      <c r="AJ264" s="122"/>
      <c r="AK264" s="122"/>
      <c r="AL264" s="123"/>
      <c r="AM264" s="122"/>
      <c r="AN264" s="122"/>
      <c r="AO264" s="122"/>
      <c r="AP264" s="122"/>
      <c r="AQ264" s="122"/>
      <c r="AR264" s="122"/>
      <c r="AS264" s="173"/>
      <c r="AT264" s="173"/>
      <c r="AU264" s="173"/>
      <c r="AV264" s="173"/>
      <c r="AW264" s="173"/>
      <c r="AX264" s="173"/>
      <c r="AY264" s="173"/>
      <c r="AZ264" s="173"/>
      <c r="BA264" s="173"/>
      <c r="BB264" s="123"/>
      <c r="BC264" s="123"/>
      <c r="BD264" s="123"/>
    </row>
    <row r="265" spans="2:56" x14ac:dyDescent="0.25">
      <c r="B265" s="120"/>
      <c r="C265" s="4"/>
      <c r="D265" s="14"/>
      <c r="E265" s="121"/>
      <c r="F265" s="13"/>
      <c r="G265" s="122"/>
      <c r="H265" s="123"/>
      <c r="I265" s="123"/>
      <c r="J265" s="124"/>
      <c r="K265" s="122"/>
      <c r="L265" s="122"/>
      <c r="M265" s="125"/>
      <c r="N265" s="126"/>
      <c r="O265" s="123"/>
      <c r="P265" s="123"/>
      <c r="Q265" s="122"/>
      <c r="R265" s="123"/>
      <c r="S265" s="123"/>
      <c r="T265" s="123"/>
      <c r="U265" s="123"/>
      <c r="V265" s="123"/>
      <c r="W265" s="122"/>
      <c r="X265" s="123"/>
      <c r="Y265" s="123"/>
      <c r="Z265" s="123"/>
      <c r="AA265" s="123"/>
      <c r="AB265" s="123"/>
      <c r="AC265" s="122"/>
      <c r="AD265" s="123"/>
      <c r="AE265" s="123"/>
      <c r="AF265" s="123"/>
      <c r="AG265" s="123"/>
      <c r="AH265" s="122"/>
      <c r="AI265" s="122"/>
      <c r="AJ265" s="122"/>
      <c r="AK265" s="122"/>
      <c r="AL265" s="123"/>
      <c r="AM265" s="122"/>
      <c r="AN265" s="122"/>
      <c r="AO265" s="122"/>
      <c r="AP265" s="122"/>
      <c r="AQ265" s="122"/>
      <c r="AR265" s="122"/>
      <c r="AS265" s="173"/>
      <c r="AT265" s="173"/>
      <c r="AU265" s="173"/>
      <c r="AV265" s="173"/>
      <c r="AW265" s="173"/>
      <c r="AX265" s="173"/>
      <c r="AY265" s="173"/>
      <c r="AZ265" s="173"/>
      <c r="BA265" s="173"/>
      <c r="BB265" s="123"/>
      <c r="BC265" s="123"/>
      <c r="BD265" s="123"/>
    </row>
    <row r="266" spans="2:56" x14ac:dyDescent="0.25">
      <c r="B266" s="120"/>
      <c r="C266" s="4"/>
      <c r="D266" s="14"/>
      <c r="E266" s="121"/>
      <c r="F266" s="13"/>
      <c r="G266" s="122"/>
      <c r="H266" s="123"/>
      <c r="I266" s="123"/>
      <c r="J266" s="124"/>
      <c r="K266" s="122"/>
      <c r="L266" s="122"/>
      <c r="M266" s="125"/>
      <c r="N266" s="126"/>
      <c r="O266" s="123"/>
      <c r="P266" s="123"/>
      <c r="Q266" s="122"/>
      <c r="R266" s="123"/>
      <c r="S266" s="123"/>
      <c r="T266" s="123"/>
      <c r="U266" s="123"/>
      <c r="V266" s="123"/>
      <c r="W266" s="122"/>
      <c r="X266" s="123"/>
      <c r="Y266" s="123"/>
      <c r="Z266" s="123"/>
      <c r="AA266" s="123"/>
      <c r="AB266" s="123"/>
      <c r="AC266" s="122"/>
      <c r="AD266" s="123"/>
      <c r="AE266" s="123"/>
      <c r="AF266" s="123"/>
      <c r="AG266" s="123"/>
      <c r="AH266" s="122"/>
      <c r="AI266" s="122"/>
      <c r="AJ266" s="122"/>
      <c r="AK266" s="122"/>
      <c r="AL266" s="123"/>
      <c r="AM266" s="122"/>
      <c r="AN266" s="122"/>
      <c r="AO266" s="122"/>
      <c r="AP266" s="122"/>
      <c r="AQ266" s="122"/>
      <c r="AR266" s="122"/>
      <c r="AS266" s="173"/>
      <c r="AT266" s="173"/>
      <c r="AU266" s="173"/>
      <c r="AV266" s="173"/>
      <c r="AW266" s="173"/>
      <c r="AX266" s="173"/>
      <c r="AY266" s="173"/>
      <c r="AZ266" s="173"/>
      <c r="BA266" s="173"/>
      <c r="BB266" s="123"/>
      <c r="BC266" s="123"/>
      <c r="BD266" s="123"/>
    </row>
    <row r="267" spans="2:56" x14ac:dyDescent="0.25">
      <c r="B267" s="120"/>
      <c r="C267" s="4"/>
      <c r="D267" s="14"/>
      <c r="E267" s="121"/>
      <c r="F267" s="13"/>
      <c r="G267" s="122"/>
      <c r="H267" s="123"/>
      <c r="I267" s="123"/>
      <c r="J267" s="124"/>
      <c r="K267" s="122"/>
      <c r="L267" s="122"/>
      <c r="M267" s="125"/>
      <c r="N267" s="126"/>
      <c r="O267" s="123"/>
      <c r="P267" s="123"/>
      <c r="Q267" s="122"/>
      <c r="R267" s="123"/>
      <c r="S267" s="123"/>
      <c r="T267" s="123"/>
      <c r="U267" s="123"/>
      <c r="V267" s="123"/>
      <c r="W267" s="122"/>
      <c r="X267" s="123"/>
      <c r="Y267" s="123"/>
      <c r="Z267" s="123"/>
      <c r="AA267" s="123"/>
      <c r="AB267" s="123"/>
      <c r="AC267" s="122"/>
      <c r="AD267" s="123"/>
      <c r="AE267" s="123"/>
      <c r="AF267" s="123"/>
      <c r="AG267" s="123"/>
      <c r="AH267" s="122"/>
      <c r="AI267" s="122"/>
      <c r="AJ267" s="122"/>
      <c r="AK267" s="122"/>
      <c r="AL267" s="123"/>
      <c r="AM267" s="122"/>
      <c r="AN267" s="122"/>
      <c r="AO267" s="122"/>
      <c r="AP267" s="122"/>
      <c r="AQ267" s="122"/>
      <c r="AR267" s="122"/>
      <c r="AS267" s="173"/>
      <c r="AT267" s="173"/>
      <c r="AU267" s="173"/>
      <c r="AV267" s="173"/>
      <c r="AW267" s="173"/>
      <c r="AX267" s="173"/>
      <c r="AY267" s="173"/>
      <c r="AZ267" s="173"/>
      <c r="BA267" s="173"/>
      <c r="BB267" s="123"/>
      <c r="BC267" s="123"/>
      <c r="BD267" s="123"/>
    </row>
    <row r="268" spans="2:56" x14ac:dyDescent="0.25">
      <c r="B268" s="120"/>
      <c r="C268" s="4"/>
      <c r="D268" s="14"/>
      <c r="E268" s="121"/>
      <c r="F268" s="13"/>
      <c r="G268" s="122"/>
      <c r="H268" s="123"/>
      <c r="I268" s="123"/>
      <c r="J268" s="124"/>
      <c r="K268" s="122"/>
      <c r="L268" s="122"/>
      <c r="M268" s="125"/>
      <c r="N268" s="126"/>
      <c r="O268" s="123"/>
      <c r="P268" s="123"/>
      <c r="Q268" s="122"/>
      <c r="R268" s="123"/>
      <c r="S268" s="123"/>
      <c r="T268" s="123"/>
      <c r="U268" s="123"/>
      <c r="V268" s="123"/>
      <c r="W268" s="122"/>
      <c r="X268" s="123"/>
      <c r="Y268" s="123"/>
      <c r="Z268" s="123"/>
      <c r="AA268" s="123"/>
      <c r="AB268" s="123"/>
      <c r="AC268" s="122"/>
      <c r="AD268" s="123"/>
      <c r="AE268" s="123"/>
      <c r="AF268" s="123"/>
      <c r="AG268" s="123"/>
      <c r="AH268" s="122"/>
      <c r="AI268" s="122"/>
      <c r="AJ268" s="122"/>
      <c r="AK268" s="122"/>
      <c r="AL268" s="123"/>
      <c r="AM268" s="122"/>
      <c r="AN268" s="122"/>
      <c r="AO268" s="122"/>
      <c r="AP268" s="122"/>
      <c r="AQ268" s="122"/>
      <c r="AR268" s="122"/>
      <c r="AS268" s="173"/>
      <c r="AT268" s="173"/>
      <c r="AU268" s="173"/>
      <c r="AV268" s="173"/>
      <c r="AW268" s="173"/>
      <c r="AX268" s="173"/>
      <c r="AY268" s="173"/>
      <c r="AZ268" s="173"/>
      <c r="BA268" s="173"/>
      <c r="BB268" s="123"/>
      <c r="BC268" s="123"/>
      <c r="BD268" s="123"/>
    </row>
    <row r="269" spans="2:56" x14ac:dyDescent="0.25">
      <c r="B269" s="120"/>
      <c r="C269" s="4"/>
      <c r="D269" s="14"/>
      <c r="E269" s="121"/>
      <c r="F269" s="13"/>
      <c r="G269" s="122"/>
      <c r="H269" s="123"/>
      <c r="I269" s="123"/>
      <c r="J269" s="124"/>
      <c r="K269" s="122"/>
      <c r="L269" s="122"/>
      <c r="M269" s="125"/>
      <c r="N269" s="126"/>
      <c r="O269" s="123"/>
      <c r="P269" s="123"/>
      <c r="Q269" s="122"/>
      <c r="R269" s="123"/>
      <c r="S269" s="123"/>
      <c r="T269" s="123"/>
      <c r="U269" s="123"/>
      <c r="V269" s="123"/>
      <c r="W269" s="122"/>
      <c r="X269" s="123"/>
      <c r="Y269" s="123"/>
      <c r="Z269" s="123"/>
      <c r="AA269" s="123"/>
      <c r="AB269" s="123"/>
      <c r="AC269" s="122"/>
      <c r="AD269" s="123"/>
      <c r="AE269" s="123"/>
      <c r="AF269" s="123"/>
      <c r="AG269" s="123"/>
      <c r="AH269" s="122"/>
      <c r="AI269" s="122"/>
      <c r="AJ269" s="122"/>
      <c r="AK269" s="122"/>
      <c r="AL269" s="123"/>
      <c r="AM269" s="122"/>
      <c r="AN269" s="122"/>
      <c r="AO269" s="122"/>
      <c r="AP269" s="122"/>
      <c r="AQ269" s="122"/>
      <c r="AR269" s="122"/>
      <c r="AS269" s="173"/>
      <c r="AT269" s="173"/>
      <c r="AU269" s="173"/>
      <c r="AV269" s="173"/>
      <c r="AW269" s="173"/>
      <c r="AX269" s="173"/>
      <c r="AY269" s="173"/>
      <c r="AZ269" s="173"/>
      <c r="BA269" s="173"/>
      <c r="BB269" s="123"/>
      <c r="BC269" s="123"/>
      <c r="BD269" s="123"/>
    </row>
    <row r="270" spans="2:56" x14ac:dyDescent="0.25">
      <c r="B270" s="120"/>
      <c r="C270" s="4"/>
      <c r="D270" s="14"/>
      <c r="E270" s="121"/>
      <c r="F270" s="13"/>
      <c r="G270" s="122"/>
      <c r="H270" s="123"/>
      <c r="I270" s="123"/>
      <c r="J270" s="124"/>
      <c r="K270" s="122"/>
      <c r="L270" s="122"/>
      <c r="M270" s="125"/>
      <c r="N270" s="126"/>
      <c r="O270" s="123"/>
      <c r="P270" s="123"/>
      <c r="Q270" s="122"/>
      <c r="R270" s="123"/>
      <c r="S270" s="123"/>
      <c r="T270" s="123"/>
      <c r="U270" s="123"/>
      <c r="V270" s="123"/>
      <c r="W270" s="122"/>
      <c r="X270" s="123"/>
      <c r="Y270" s="123"/>
      <c r="Z270" s="123"/>
      <c r="AA270" s="123"/>
      <c r="AB270" s="123"/>
      <c r="AC270" s="122"/>
      <c r="AD270" s="123"/>
      <c r="AE270" s="123"/>
      <c r="AF270" s="123"/>
      <c r="AG270" s="123"/>
      <c r="AH270" s="122"/>
      <c r="AI270" s="122"/>
      <c r="AJ270" s="122"/>
      <c r="AK270" s="122"/>
      <c r="AL270" s="123"/>
      <c r="AM270" s="122"/>
      <c r="AN270" s="122"/>
      <c r="AO270" s="122"/>
      <c r="AP270" s="122"/>
      <c r="AQ270" s="122"/>
      <c r="AR270" s="122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23"/>
      <c r="BC270" s="123"/>
      <c r="BD270" s="123"/>
    </row>
    <row r="271" spans="2:56" x14ac:dyDescent="0.25">
      <c r="B271" s="120"/>
      <c r="C271" s="4"/>
      <c r="D271" s="14"/>
      <c r="E271" s="121"/>
      <c r="F271" s="13"/>
      <c r="G271" s="122"/>
      <c r="H271" s="123"/>
      <c r="I271" s="123"/>
      <c r="J271" s="124"/>
      <c r="K271" s="122"/>
      <c r="L271" s="122"/>
      <c r="M271" s="125"/>
      <c r="N271" s="126"/>
      <c r="O271" s="123"/>
      <c r="P271" s="123"/>
      <c r="Q271" s="122"/>
      <c r="R271" s="123"/>
      <c r="S271" s="123"/>
      <c r="T271" s="123"/>
      <c r="U271" s="123"/>
      <c r="V271" s="123"/>
      <c r="W271" s="122"/>
      <c r="X271" s="123"/>
      <c r="Y271" s="123"/>
      <c r="Z271" s="123"/>
      <c r="AA271" s="123"/>
      <c r="AB271" s="123"/>
      <c r="AC271" s="122"/>
      <c r="AD271" s="123"/>
      <c r="AE271" s="123"/>
      <c r="AF271" s="123"/>
      <c r="AG271" s="123"/>
      <c r="AH271" s="122"/>
      <c r="AI271" s="122"/>
      <c r="AJ271" s="122"/>
      <c r="AK271" s="122"/>
      <c r="AL271" s="123"/>
      <c r="AM271" s="122"/>
      <c r="AN271" s="122"/>
      <c r="AO271" s="122"/>
      <c r="AP271" s="122"/>
      <c r="AQ271" s="122"/>
      <c r="AR271" s="122"/>
      <c r="AS271" s="173"/>
      <c r="AT271" s="173"/>
      <c r="AU271" s="173"/>
      <c r="AV271" s="173"/>
      <c r="AW271" s="173"/>
      <c r="AX271" s="173"/>
      <c r="AY271" s="173"/>
      <c r="AZ271" s="173"/>
      <c r="BA271" s="173"/>
      <c r="BB271" s="123"/>
      <c r="BC271" s="123"/>
      <c r="BD271" s="123"/>
    </row>
    <row r="272" spans="2:56" x14ac:dyDescent="0.25">
      <c r="B272" s="120"/>
      <c r="C272" s="4"/>
      <c r="D272" s="14"/>
      <c r="E272" s="121"/>
      <c r="F272" s="13"/>
      <c r="G272" s="122"/>
      <c r="H272" s="123"/>
      <c r="I272" s="123"/>
      <c r="J272" s="124"/>
      <c r="K272" s="122"/>
      <c r="L272" s="122"/>
      <c r="M272" s="125"/>
      <c r="N272" s="126"/>
      <c r="O272" s="123"/>
      <c r="P272" s="123"/>
      <c r="Q272" s="122"/>
      <c r="R272" s="123"/>
      <c r="S272" s="123"/>
      <c r="T272" s="123"/>
      <c r="U272" s="123"/>
      <c r="V272" s="123"/>
      <c r="W272" s="122"/>
      <c r="X272" s="123"/>
      <c r="Y272" s="123"/>
      <c r="Z272" s="123"/>
      <c r="AA272" s="123"/>
      <c r="AB272" s="123"/>
      <c r="AC272" s="122"/>
      <c r="AD272" s="123"/>
      <c r="AE272" s="123"/>
      <c r="AF272" s="123"/>
      <c r="AG272" s="123"/>
      <c r="AH272" s="122"/>
      <c r="AI272" s="122"/>
      <c r="AJ272" s="122"/>
      <c r="AK272" s="122"/>
      <c r="AL272" s="123"/>
      <c r="AM272" s="122"/>
      <c r="AN272" s="122"/>
      <c r="AO272" s="122"/>
      <c r="AP272" s="122"/>
      <c r="AQ272" s="122"/>
      <c r="AR272" s="122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23"/>
      <c r="BC272" s="123"/>
      <c r="BD272" s="123"/>
    </row>
    <row r="273" spans="2:56" x14ac:dyDescent="0.25">
      <c r="B273" s="120"/>
      <c r="C273" s="4"/>
      <c r="D273" s="14"/>
      <c r="E273" s="121"/>
      <c r="F273" s="13"/>
      <c r="G273" s="122"/>
      <c r="H273" s="123"/>
      <c r="I273" s="123"/>
      <c r="J273" s="124"/>
      <c r="K273" s="122"/>
      <c r="L273" s="122"/>
      <c r="M273" s="125"/>
      <c r="N273" s="126"/>
      <c r="O273" s="123"/>
      <c r="P273" s="123"/>
      <c r="Q273" s="122"/>
      <c r="R273" s="123"/>
      <c r="S273" s="123"/>
      <c r="T273" s="123"/>
      <c r="U273" s="123"/>
      <c r="V273" s="123"/>
      <c r="W273" s="122"/>
      <c r="X273" s="123"/>
      <c r="Y273" s="123"/>
      <c r="Z273" s="123"/>
      <c r="AA273" s="123"/>
      <c r="AB273" s="123"/>
      <c r="AC273" s="122"/>
      <c r="AD273" s="123"/>
      <c r="AE273" s="123"/>
      <c r="AF273" s="123"/>
      <c r="AG273" s="123"/>
      <c r="AH273" s="122"/>
      <c r="AI273" s="122"/>
      <c r="AJ273" s="122"/>
      <c r="AK273" s="122"/>
      <c r="AL273" s="123"/>
      <c r="AM273" s="122"/>
      <c r="AN273" s="122"/>
      <c r="AO273" s="122"/>
      <c r="AP273" s="122"/>
      <c r="AQ273" s="122"/>
      <c r="AR273" s="122"/>
      <c r="AS273" s="173"/>
      <c r="AT273" s="173"/>
      <c r="AU273" s="173"/>
      <c r="AV273" s="173"/>
      <c r="AW273" s="173"/>
      <c r="AX273" s="173"/>
      <c r="AY273" s="173"/>
      <c r="AZ273" s="173"/>
      <c r="BA273" s="173"/>
      <c r="BB273" s="123"/>
      <c r="BC273" s="123"/>
      <c r="BD273" s="123"/>
    </row>
    <row r="274" spans="2:56" x14ac:dyDescent="0.25">
      <c r="B274" s="120"/>
      <c r="C274" s="4"/>
      <c r="D274" s="14"/>
      <c r="E274" s="121"/>
      <c r="F274" s="13"/>
      <c r="G274" s="122"/>
      <c r="H274" s="123"/>
      <c r="I274" s="123"/>
      <c r="J274" s="124"/>
      <c r="K274" s="122"/>
      <c r="L274" s="122"/>
      <c r="M274" s="125"/>
      <c r="N274" s="126"/>
      <c r="O274" s="123"/>
      <c r="P274" s="123"/>
      <c r="Q274" s="122"/>
      <c r="R274" s="123"/>
      <c r="S274" s="123"/>
      <c r="T274" s="123"/>
      <c r="U274" s="123"/>
      <c r="V274" s="123"/>
      <c r="W274" s="122"/>
      <c r="X274" s="123"/>
      <c r="Y274" s="123"/>
      <c r="Z274" s="123"/>
      <c r="AA274" s="123"/>
      <c r="AB274" s="123"/>
      <c r="AC274" s="122"/>
      <c r="AD274" s="123"/>
      <c r="AE274" s="123"/>
      <c r="AF274" s="123"/>
      <c r="AG274" s="123"/>
      <c r="AH274" s="122"/>
      <c r="AI274" s="122"/>
      <c r="AJ274" s="122"/>
      <c r="AK274" s="122"/>
      <c r="AL274" s="123"/>
      <c r="AM274" s="122"/>
      <c r="AN274" s="122"/>
      <c r="AO274" s="122"/>
      <c r="AP274" s="122"/>
      <c r="AQ274" s="122"/>
      <c r="AR274" s="122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23"/>
      <c r="BC274" s="123"/>
      <c r="BD274" s="123"/>
    </row>
    <row r="275" spans="2:56" x14ac:dyDescent="0.25">
      <c r="B275" s="120"/>
      <c r="C275" s="4"/>
      <c r="D275" s="14"/>
      <c r="E275" s="121"/>
      <c r="F275" s="13"/>
      <c r="G275" s="122"/>
      <c r="H275" s="123"/>
      <c r="I275" s="123"/>
      <c r="J275" s="124"/>
      <c r="K275" s="122"/>
      <c r="L275" s="122"/>
      <c r="M275" s="125"/>
      <c r="N275" s="126"/>
      <c r="O275" s="123"/>
      <c r="P275" s="123"/>
      <c r="Q275" s="122"/>
      <c r="R275" s="123"/>
      <c r="S275" s="123"/>
      <c r="T275" s="123"/>
      <c r="U275" s="123"/>
      <c r="V275" s="123"/>
      <c r="W275" s="122"/>
      <c r="X275" s="123"/>
      <c r="Y275" s="123"/>
      <c r="Z275" s="123"/>
      <c r="AA275" s="123"/>
      <c r="AB275" s="123"/>
      <c r="AC275" s="122"/>
      <c r="AD275" s="123"/>
      <c r="AE275" s="123"/>
      <c r="AF275" s="123"/>
      <c r="AG275" s="123"/>
      <c r="AH275" s="122"/>
      <c r="AI275" s="122"/>
      <c r="AJ275" s="122"/>
      <c r="AK275" s="122"/>
      <c r="AL275" s="123"/>
      <c r="AM275" s="122"/>
      <c r="AN275" s="122"/>
      <c r="AO275" s="122"/>
      <c r="AP275" s="122"/>
      <c r="AQ275" s="122"/>
      <c r="AR275" s="122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23"/>
      <c r="BC275" s="123"/>
      <c r="BD275" s="123"/>
    </row>
    <row r="276" spans="2:56" x14ac:dyDescent="0.25">
      <c r="B276" s="120"/>
      <c r="C276" s="4"/>
      <c r="D276" s="14"/>
      <c r="E276" s="121"/>
      <c r="F276" s="13"/>
      <c r="G276" s="122"/>
      <c r="H276" s="123"/>
      <c r="I276" s="123"/>
      <c r="J276" s="124"/>
      <c r="K276" s="122"/>
      <c r="L276" s="122"/>
      <c r="M276" s="125"/>
      <c r="N276" s="126"/>
      <c r="O276" s="123"/>
      <c r="P276" s="123"/>
      <c r="Q276" s="122"/>
      <c r="R276" s="123"/>
      <c r="S276" s="123"/>
      <c r="T276" s="123"/>
      <c r="U276" s="123"/>
      <c r="V276" s="123"/>
      <c r="W276" s="122"/>
      <c r="X276" s="123"/>
      <c r="Y276" s="123"/>
      <c r="Z276" s="123"/>
      <c r="AA276" s="123"/>
      <c r="AB276" s="123"/>
      <c r="AC276" s="122"/>
      <c r="AD276" s="123"/>
      <c r="AE276" s="123"/>
      <c r="AF276" s="123"/>
      <c r="AG276" s="123"/>
      <c r="AH276" s="122"/>
      <c r="AI276" s="122"/>
      <c r="AJ276" s="122"/>
      <c r="AK276" s="122"/>
      <c r="AL276" s="123"/>
      <c r="AM276" s="122"/>
      <c r="AN276" s="122"/>
      <c r="AO276" s="122"/>
      <c r="AP276" s="122"/>
      <c r="AQ276" s="122"/>
      <c r="AR276" s="122"/>
      <c r="AS276" s="173"/>
      <c r="AT276" s="173"/>
      <c r="AU276" s="173"/>
      <c r="AV276" s="173"/>
      <c r="AW276" s="173"/>
      <c r="AX276" s="173"/>
      <c r="AY276" s="173"/>
      <c r="AZ276" s="173"/>
      <c r="BA276" s="173"/>
      <c r="BB276" s="123"/>
      <c r="BC276" s="123"/>
      <c r="BD276" s="123"/>
    </row>
    <row r="277" spans="2:56" x14ac:dyDescent="0.25">
      <c r="B277" s="120"/>
      <c r="C277" s="4"/>
      <c r="D277" s="14"/>
      <c r="E277" s="121"/>
      <c r="F277" s="13"/>
      <c r="G277" s="122"/>
      <c r="H277" s="123"/>
      <c r="I277" s="123"/>
      <c r="J277" s="124"/>
      <c r="K277" s="122"/>
      <c r="L277" s="122"/>
      <c r="M277" s="125"/>
      <c r="N277" s="126"/>
      <c r="O277" s="123"/>
      <c r="P277" s="123"/>
      <c r="Q277" s="122"/>
      <c r="R277" s="123"/>
      <c r="S277" s="123"/>
      <c r="T277" s="123"/>
      <c r="U277" s="123"/>
      <c r="V277" s="123"/>
      <c r="W277" s="122"/>
      <c r="X277" s="123"/>
      <c r="Y277" s="123"/>
      <c r="Z277" s="123"/>
      <c r="AA277" s="123"/>
      <c r="AB277" s="123"/>
      <c r="AC277" s="122"/>
      <c r="AD277" s="123"/>
      <c r="AE277" s="123"/>
      <c r="AF277" s="123"/>
      <c r="AG277" s="123"/>
      <c r="AH277" s="122"/>
      <c r="AI277" s="122"/>
      <c r="AJ277" s="122"/>
      <c r="AK277" s="122"/>
      <c r="AL277" s="123"/>
      <c r="AM277" s="122"/>
      <c r="AN277" s="122"/>
      <c r="AO277" s="122"/>
      <c r="AP277" s="122"/>
      <c r="AQ277" s="122"/>
      <c r="AR277" s="122"/>
      <c r="AS277" s="173"/>
      <c r="AT277" s="173"/>
      <c r="AU277" s="173"/>
      <c r="AV277" s="173"/>
      <c r="AW277" s="173"/>
      <c r="AX277" s="173"/>
      <c r="AY277" s="173"/>
      <c r="AZ277" s="173"/>
      <c r="BA277" s="173"/>
      <c r="BB277" s="123"/>
      <c r="BC277" s="123"/>
      <c r="BD277" s="123"/>
    </row>
    <row r="278" spans="2:56" x14ac:dyDescent="0.25">
      <c r="B278" s="120"/>
      <c r="C278" s="4"/>
      <c r="D278" s="14"/>
      <c r="E278" s="121"/>
      <c r="F278" s="13"/>
      <c r="G278" s="122"/>
      <c r="H278" s="123"/>
      <c r="I278" s="123"/>
      <c r="J278" s="124"/>
      <c r="K278" s="122"/>
      <c r="L278" s="122"/>
      <c r="M278" s="125"/>
      <c r="N278" s="126"/>
      <c r="O278" s="123"/>
      <c r="P278" s="123"/>
      <c r="Q278" s="122"/>
      <c r="R278" s="123"/>
      <c r="S278" s="123"/>
      <c r="T278" s="123"/>
      <c r="U278" s="123"/>
      <c r="V278" s="123"/>
      <c r="W278" s="122"/>
      <c r="X278" s="123"/>
      <c r="Y278" s="123"/>
      <c r="Z278" s="123"/>
      <c r="AA278" s="123"/>
      <c r="AB278" s="123"/>
      <c r="AC278" s="122"/>
      <c r="AD278" s="123"/>
      <c r="AE278" s="123"/>
      <c r="AF278" s="123"/>
      <c r="AG278" s="123"/>
      <c r="AH278" s="122"/>
      <c r="AI278" s="122"/>
      <c r="AJ278" s="122"/>
      <c r="AK278" s="122"/>
      <c r="AL278" s="123"/>
      <c r="AM278" s="122"/>
      <c r="AN278" s="122"/>
      <c r="AO278" s="122"/>
      <c r="AP278" s="122"/>
      <c r="AQ278" s="122"/>
      <c r="AR278" s="122"/>
      <c r="AS278" s="173"/>
      <c r="AT278" s="173"/>
      <c r="AU278" s="173"/>
      <c r="AV278" s="173"/>
      <c r="AW278" s="173"/>
      <c r="AX278" s="173"/>
      <c r="AY278" s="173"/>
      <c r="AZ278" s="173"/>
      <c r="BA278" s="173"/>
      <c r="BB278" s="123"/>
      <c r="BC278" s="123"/>
      <c r="BD278" s="123"/>
    </row>
    <row r="279" spans="2:56" x14ac:dyDescent="0.25">
      <c r="B279" s="120"/>
      <c r="C279" s="4"/>
      <c r="D279" s="14"/>
      <c r="E279" s="121"/>
      <c r="F279" s="13"/>
      <c r="G279" s="122"/>
      <c r="H279" s="123"/>
      <c r="I279" s="123"/>
      <c r="J279" s="124"/>
      <c r="K279" s="122"/>
      <c r="L279" s="122"/>
      <c r="M279" s="125"/>
      <c r="N279" s="126"/>
      <c r="O279" s="123"/>
      <c r="P279" s="123"/>
      <c r="Q279" s="122"/>
      <c r="R279" s="123"/>
      <c r="S279" s="123"/>
      <c r="T279" s="123"/>
      <c r="U279" s="123"/>
      <c r="V279" s="123"/>
      <c r="W279" s="122"/>
      <c r="X279" s="123"/>
      <c r="Y279" s="123"/>
      <c r="Z279" s="123"/>
      <c r="AA279" s="123"/>
      <c r="AB279" s="123"/>
      <c r="AC279" s="122"/>
      <c r="AD279" s="123"/>
      <c r="AE279" s="123"/>
      <c r="AF279" s="123"/>
      <c r="AG279" s="123"/>
      <c r="AH279" s="122"/>
      <c r="AI279" s="122"/>
      <c r="AJ279" s="122"/>
      <c r="AK279" s="122"/>
      <c r="AL279" s="123"/>
      <c r="AM279" s="122"/>
      <c r="AN279" s="122"/>
      <c r="AO279" s="122"/>
      <c r="AP279" s="122"/>
      <c r="AQ279" s="122"/>
      <c r="AR279" s="122"/>
      <c r="AS279" s="173"/>
      <c r="AT279" s="173"/>
      <c r="AU279" s="173"/>
      <c r="AV279" s="173"/>
      <c r="AW279" s="173"/>
      <c r="AX279" s="173"/>
      <c r="AY279" s="173"/>
      <c r="AZ279" s="173"/>
      <c r="BA279" s="173"/>
      <c r="BB279" s="123"/>
      <c r="BC279" s="123"/>
      <c r="BD279" s="123"/>
    </row>
    <row r="280" spans="2:56" x14ac:dyDescent="0.25">
      <c r="B280" s="120"/>
      <c r="C280" s="4"/>
      <c r="D280" s="14"/>
      <c r="E280" s="121"/>
      <c r="F280" s="13"/>
      <c r="G280" s="122"/>
      <c r="H280" s="123"/>
      <c r="I280" s="123"/>
      <c r="J280" s="124"/>
      <c r="K280" s="122"/>
      <c r="L280" s="122"/>
      <c r="M280" s="125"/>
      <c r="N280" s="126"/>
      <c r="O280" s="123"/>
      <c r="P280" s="123"/>
      <c r="Q280" s="122"/>
      <c r="R280" s="123"/>
      <c r="S280" s="123"/>
      <c r="T280" s="123"/>
      <c r="U280" s="123"/>
      <c r="V280" s="123"/>
      <c r="W280" s="122"/>
      <c r="X280" s="123"/>
      <c r="Y280" s="123"/>
      <c r="Z280" s="123"/>
      <c r="AA280" s="123"/>
      <c r="AB280" s="123"/>
      <c r="AC280" s="122"/>
      <c r="AD280" s="123"/>
      <c r="AE280" s="123"/>
      <c r="AF280" s="123"/>
      <c r="AG280" s="123"/>
      <c r="AH280" s="122"/>
      <c r="AI280" s="122"/>
      <c r="AJ280" s="122"/>
      <c r="AK280" s="122"/>
      <c r="AL280" s="123"/>
      <c r="AM280" s="122"/>
      <c r="AN280" s="122"/>
      <c r="AO280" s="122"/>
      <c r="AP280" s="122"/>
      <c r="AQ280" s="122"/>
      <c r="AR280" s="122"/>
      <c r="AS280" s="173"/>
      <c r="AT280" s="173"/>
      <c r="AU280" s="173"/>
      <c r="AV280" s="173"/>
      <c r="AW280" s="173"/>
      <c r="AX280" s="173"/>
      <c r="AY280" s="173"/>
      <c r="AZ280" s="173"/>
      <c r="BA280" s="173"/>
      <c r="BB280" s="123"/>
      <c r="BC280" s="123"/>
      <c r="BD280" s="123"/>
    </row>
    <row r="281" spans="2:56" x14ac:dyDescent="0.25">
      <c r="B281" s="120"/>
      <c r="C281" s="4"/>
      <c r="D281" s="14"/>
      <c r="E281" s="121"/>
      <c r="F281" s="13"/>
      <c r="G281" s="122"/>
      <c r="H281" s="123"/>
      <c r="I281" s="123"/>
      <c r="J281" s="124"/>
      <c r="K281" s="122"/>
      <c r="L281" s="122"/>
      <c r="M281" s="125"/>
      <c r="N281" s="126"/>
      <c r="O281" s="123"/>
      <c r="P281" s="123"/>
      <c r="Q281" s="122"/>
      <c r="R281" s="123"/>
      <c r="S281" s="123"/>
      <c r="T281" s="123"/>
      <c r="U281" s="123"/>
      <c r="V281" s="123"/>
      <c r="W281" s="122"/>
      <c r="X281" s="123"/>
      <c r="Y281" s="123"/>
      <c r="Z281" s="123"/>
      <c r="AA281" s="123"/>
      <c r="AB281" s="123"/>
      <c r="AC281" s="122"/>
      <c r="AD281" s="123"/>
      <c r="AE281" s="123"/>
      <c r="AF281" s="123"/>
      <c r="AG281" s="123"/>
      <c r="AH281" s="122"/>
      <c r="AI281" s="122"/>
      <c r="AJ281" s="122"/>
      <c r="AK281" s="122"/>
      <c r="AL281" s="123"/>
      <c r="AM281" s="122"/>
      <c r="AN281" s="122"/>
      <c r="AO281" s="122"/>
      <c r="AP281" s="122"/>
      <c r="AQ281" s="122"/>
      <c r="AR281" s="122"/>
      <c r="AS281" s="173"/>
      <c r="AT281" s="173"/>
      <c r="AU281" s="173"/>
      <c r="AV281" s="173"/>
      <c r="AW281" s="173"/>
      <c r="AX281" s="173"/>
      <c r="AY281" s="173"/>
      <c r="AZ281" s="173"/>
      <c r="BA281" s="173"/>
      <c r="BB281" s="123"/>
      <c r="BC281" s="123"/>
      <c r="BD281" s="123"/>
    </row>
    <row r="282" spans="2:56" x14ac:dyDescent="0.25">
      <c r="B282" s="120"/>
      <c r="C282" s="4"/>
      <c r="D282" s="14"/>
      <c r="E282" s="121"/>
      <c r="F282" s="13"/>
      <c r="G282" s="122"/>
      <c r="H282" s="123"/>
      <c r="I282" s="123"/>
      <c r="J282" s="124"/>
      <c r="K282" s="122"/>
      <c r="L282" s="122"/>
      <c r="M282" s="125"/>
      <c r="N282" s="126"/>
      <c r="O282" s="123"/>
      <c r="P282" s="123"/>
      <c r="Q282" s="122"/>
      <c r="R282" s="123"/>
      <c r="S282" s="123"/>
      <c r="T282" s="123"/>
      <c r="U282" s="123"/>
      <c r="V282" s="123"/>
      <c r="W282" s="122"/>
      <c r="X282" s="123"/>
      <c r="Y282" s="123"/>
      <c r="Z282" s="123"/>
      <c r="AA282" s="123"/>
      <c r="AB282" s="123"/>
      <c r="AC282" s="122"/>
      <c r="AD282" s="123"/>
      <c r="AE282" s="123"/>
      <c r="AF282" s="123"/>
      <c r="AG282" s="123"/>
      <c r="AH282" s="122"/>
      <c r="AI282" s="122"/>
      <c r="AJ282" s="122"/>
      <c r="AK282" s="122"/>
      <c r="AL282" s="123"/>
      <c r="AM282" s="122"/>
      <c r="AN282" s="122"/>
      <c r="AO282" s="122"/>
      <c r="AP282" s="122"/>
      <c r="AQ282" s="122"/>
      <c r="AR282" s="122"/>
      <c r="AS282" s="173"/>
      <c r="AT282" s="173"/>
      <c r="AU282" s="173"/>
      <c r="AV282" s="173"/>
      <c r="AW282" s="173"/>
      <c r="AX282" s="173"/>
      <c r="AY282" s="173"/>
      <c r="AZ282" s="173"/>
      <c r="BA282" s="173"/>
      <c r="BB282" s="123"/>
      <c r="BC282" s="123"/>
      <c r="BD282" s="123"/>
    </row>
    <row r="283" spans="2:56" x14ac:dyDescent="0.25">
      <c r="B283" s="120"/>
      <c r="C283" s="4"/>
      <c r="D283" s="14"/>
      <c r="E283" s="121"/>
      <c r="F283" s="13"/>
      <c r="G283" s="122"/>
      <c r="H283" s="123"/>
      <c r="I283" s="123"/>
      <c r="J283" s="124"/>
      <c r="K283" s="122"/>
      <c r="L283" s="122"/>
      <c r="M283" s="125"/>
      <c r="N283" s="126"/>
      <c r="O283" s="123"/>
      <c r="P283" s="123"/>
      <c r="Q283" s="122"/>
      <c r="R283" s="123"/>
      <c r="S283" s="123"/>
      <c r="T283" s="123"/>
      <c r="U283" s="123"/>
      <c r="V283" s="123"/>
      <c r="W283" s="122"/>
      <c r="X283" s="123"/>
      <c r="Y283" s="123"/>
      <c r="Z283" s="123"/>
      <c r="AA283" s="123"/>
      <c r="AB283" s="123"/>
      <c r="AC283" s="122"/>
      <c r="AD283" s="123"/>
      <c r="AE283" s="123"/>
      <c r="AF283" s="123"/>
      <c r="AG283" s="123"/>
      <c r="AH283" s="122"/>
      <c r="AI283" s="122"/>
      <c r="AJ283" s="122"/>
      <c r="AK283" s="122"/>
      <c r="AL283" s="123"/>
      <c r="AM283" s="122"/>
      <c r="AN283" s="122"/>
      <c r="AO283" s="122"/>
      <c r="AP283" s="122"/>
      <c r="AQ283" s="122"/>
      <c r="AR283" s="122"/>
      <c r="AS283" s="173"/>
      <c r="AT283" s="173"/>
      <c r="AU283" s="173"/>
      <c r="AV283" s="173"/>
      <c r="AW283" s="173"/>
      <c r="AX283" s="173"/>
      <c r="AY283" s="173"/>
      <c r="AZ283" s="173"/>
      <c r="BA283" s="173"/>
      <c r="BB283" s="123"/>
      <c r="BC283" s="123"/>
      <c r="BD283" s="123"/>
    </row>
    <row r="284" spans="2:56" x14ac:dyDescent="0.25">
      <c r="B284" s="120"/>
      <c r="C284" s="4"/>
      <c r="D284" s="14"/>
      <c r="E284" s="121"/>
      <c r="F284" s="13"/>
      <c r="G284" s="122"/>
      <c r="H284" s="123"/>
      <c r="I284" s="123"/>
      <c r="J284" s="124"/>
      <c r="K284" s="122"/>
      <c r="L284" s="122"/>
      <c r="M284" s="125"/>
      <c r="N284" s="126"/>
      <c r="O284" s="123"/>
      <c r="P284" s="123"/>
      <c r="Q284" s="122"/>
      <c r="R284" s="123"/>
      <c r="S284" s="123"/>
      <c r="T284" s="123"/>
      <c r="U284" s="123"/>
      <c r="V284" s="123"/>
      <c r="W284" s="122"/>
      <c r="X284" s="123"/>
      <c r="Y284" s="123"/>
      <c r="Z284" s="123"/>
      <c r="AA284" s="123"/>
      <c r="AB284" s="123"/>
      <c r="AC284" s="122"/>
      <c r="AD284" s="123"/>
      <c r="AE284" s="123"/>
      <c r="AF284" s="123"/>
      <c r="AG284" s="123"/>
      <c r="AH284" s="122"/>
      <c r="AI284" s="122"/>
      <c r="AJ284" s="122"/>
      <c r="AK284" s="122"/>
      <c r="AL284" s="123"/>
      <c r="AM284" s="122"/>
      <c r="AN284" s="122"/>
      <c r="AO284" s="122"/>
      <c r="AP284" s="122"/>
      <c r="AQ284" s="122"/>
      <c r="AR284" s="122"/>
      <c r="AS284" s="173"/>
      <c r="AT284" s="173"/>
      <c r="AU284" s="173"/>
      <c r="AV284" s="173"/>
      <c r="AW284" s="173"/>
      <c r="AX284" s="173"/>
      <c r="AY284" s="173"/>
      <c r="AZ284" s="173"/>
      <c r="BA284" s="173"/>
      <c r="BB284" s="123"/>
      <c r="BC284" s="123"/>
      <c r="BD284" s="123"/>
    </row>
    <row r="285" spans="2:56" x14ac:dyDescent="0.25">
      <c r="B285" s="120"/>
      <c r="C285" s="4"/>
      <c r="D285" s="14"/>
      <c r="E285" s="121"/>
      <c r="F285" s="13"/>
      <c r="G285" s="122"/>
      <c r="H285" s="123"/>
      <c r="I285" s="123"/>
      <c r="J285" s="124"/>
      <c r="K285" s="122"/>
      <c r="L285" s="122"/>
      <c r="M285" s="125"/>
      <c r="N285" s="126"/>
      <c r="O285" s="123"/>
      <c r="P285" s="123"/>
      <c r="Q285" s="122"/>
      <c r="R285" s="123"/>
      <c r="S285" s="123"/>
      <c r="T285" s="123"/>
      <c r="U285" s="123"/>
      <c r="V285" s="123"/>
      <c r="W285" s="122"/>
      <c r="X285" s="123"/>
      <c r="Y285" s="123"/>
      <c r="Z285" s="123"/>
      <c r="AA285" s="123"/>
      <c r="AB285" s="123"/>
      <c r="AC285" s="122"/>
      <c r="AD285" s="123"/>
      <c r="AE285" s="123"/>
      <c r="AF285" s="123"/>
      <c r="AG285" s="123"/>
      <c r="AH285" s="122"/>
      <c r="AI285" s="122"/>
      <c r="AJ285" s="122"/>
      <c r="AK285" s="122"/>
      <c r="AL285" s="123"/>
      <c r="AM285" s="122"/>
      <c r="AN285" s="122"/>
      <c r="AO285" s="122"/>
      <c r="AP285" s="122"/>
      <c r="AQ285" s="122"/>
      <c r="AR285" s="122"/>
      <c r="AS285" s="173"/>
      <c r="AT285" s="173"/>
      <c r="AU285" s="173"/>
      <c r="AV285" s="173"/>
      <c r="AW285" s="173"/>
      <c r="AX285" s="173"/>
      <c r="AY285" s="173"/>
      <c r="AZ285" s="173"/>
      <c r="BA285" s="173"/>
      <c r="BB285" s="123"/>
      <c r="BC285" s="123"/>
      <c r="BD285" s="123"/>
    </row>
    <row r="286" spans="2:56" x14ac:dyDescent="0.25">
      <c r="B286" s="120"/>
      <c r="C286" s="4"/>
      <c r="D286" s="14"/>
      <c r="E286" s="121"/>
      <c r="F286" s="13"/>
      <c r="G286" s="122"/>
      <c r="H286" s="123"/>
      <c r="I286" s="123"/>
      <c r="J286" s="124"/>
      <c r="K286" s="122"/>
      <c r="L286" s="122"/>
      <c r="M286" s="125"/>
      <c r="N286" s="126"/>
      <c r="O286" s="123"/>
      <c r="P286" s="123"/>
      <c r="Q286" s="122"/>
      <c r="R286" s="123"/>
      <c r="S286" s="123"/>
      <c r="T286" s="123"/>
      <c r="U286" s="123"/>
      <c r="V286" s="123"/>
      <c r="W286" s="122"/>
      <c r="X286" s="123"/>
      <c r="Y286" s="123"/>
      <c r="Z286" s="123"/>
      <c r="AA286" s="123"/>
      <c r="AB286" s="123"/>
      <c r="AC286" s="122"/>
      <c r="AD286" s="123"/>
      <c r="AE286" s="123"/>
      <c r="AF286" s="123"/>
      <c r="AG286" s="123"/>
      <c r="AH286" s="122"/>
      <c r="AI286" s="122"/>
      <c r="AJ286" s="122"/>
      <c r="AK286" s="122"/>
      <c r="AL286" s="123"/>
      <c r="AM286" s="122"/>
      <c r="AN286" s="122"/>
      <c r="AO286" s="122"/>
      <c r="AP286" s="122"/>
      <c r="AQ286" s="122"/>
      <c r="AR286" s="122"/>
      <c r="AS286" s="173"/>
      <c r="AT286" s="173"/>
      <c r="AU286" s="173"/>
      <c r="AV286" s="173"/>
      <c r="AW286" s="173"/>
      <c r="AX286" s="173"/>
      <c r="AY286" s="173"/>
      <c r="AZ286" s="173"/>
      <c r="BA286" s="173"/>
      <c r="BB286" s="123"/>
      <c r="BC286" s="123"/>
      <c r="BD286" s="123"/>
    </row>
    <row r="287" spans="2:56" x14ac:dyDescent="0.25">
      <c r="B287" s="120"/>
      <c r="C287" s="4"/>
      <c r="D287" s="14"/>
      <c r="E287" s="121"/>
      <c r="F287" s="13"/>
      <c r="G287" s="122"/>
      <c r="H287" s="123"/>
      <c r="I287" s="123"/>
      <c r="J287" s="124"/>
      <c r="K287" s="122"/>
      <c r="L287" s="122"/>
      <c r="M287" s="125"/>
      <c r="N287" s="126"/>
      <c r="O287" s="123"/>
      <c r="P287" s="123"/>
      <c r="Q287" s="122"/>
      <c r="R287" s="123"/>
      <c r="S287" s="123"/>
      <c r="T287" s="123"/>
      <c r="U287" s="123"/>
      <c r="V287" s="123"/>
      <c r="W287" s="122"/>
      <c r="X287" s="123"/>
      <c r="Y287" s="123"/>
      <c r="Z287" s="123"/>
      <c r="AA287" s="123"/>
      <c r="AB287" s="123"/>
      <c r="AC287" s="122"/>
      <c r="AD287" s="123"/>
      <c r="AE287" s="123"/>
      <c r="AF287" s="123"/>
      <c r="AG287" s="123"/>
      <c r="AH287" s="122"/>
      <c r="AI287" s="122"/>
      <c r="AJ287" s="122"/>
      <c r="AK287" s="122"/>
      <c r="AL287" s="123"/>
      <c r="AM287" s="122"/>
      <c r="AN287" s="122"/>
      <c r="AO287" s="122"/>
      <c r="AP287" s="122"/>
      <c r="AQ287" s="122"/>
      <c r="AR287" s="122"/>
      <c r="AS287" s="173"/>
      <c r="AT287" s="173"/>
      <c r="AU287" s="173"/>
      <c r="AV287" s="173"/>
      <c r="AW287" s="173"/>
      <c r="AX287" s="173"/>
      <c r="AY287" s="173"/>
      <c r="AZ287" s="173"/>
      <c r="BA287" s="173"/>
      <c r="BB287" s="123"/>
      <c r="BC287" s="123"/>
      <c r="BD287" s="123"/>
    </row>
    <row r="288" spans="2:56" x14ac:dyDescent="0.25">
      <c r="B288" s="120"/>
      <c r="C288" s="4"/>
      <c r="D288" s="14"/>
      <c r="E288" s="121"/>
      <c r="F288" s="13"/>
      <c r="G288" s="122"/>
      <c r="H288" s="123"/>
      <c r="I288" s="123"/>
      <c r="J288" s="124"/>
      <c r="K288" s="122"/>
      <c r="L288" s="122"/>
      <c r="M288" s="125"/>
      <c r="N288" s="126"/>
      <c r="O288" s="123"/>
      <c r="P288" s="123"/>
      <c r="Q288" s="122"/>
      <c r="R288" s="123"/>
      <c r="S288" s="123"/>
      <c r="T288" s="123"/>
      <c r="U288" s="123"/>
      <c r="V288" s="123"/>
      <c r="W288" s="122"/>
      <c r="X288" s="123"/>
      <c r="Y288" s="123"/>
      <c r="Z288" s="123"/>
      <c r="AA288" s="123"/>
      <c r="AB288" s="123"/>
      <c r="AC288" s="122"/>
      <c r="AD288" s="123"/>
      <c r="AE288" s="123"/>
      <c r="AF288" s="123"/>
      <c r="AG288" s="123"/>
      <c r="AH288" s="122"/>
      <c r="AI288" s="122"/>
      <c r="AJ288" s="122"/>
      <c r="AK288" s="122"/>
      <c r="AL288" s="123"/>
      <c r="AM288" s="122"/>
      <c r="AN288" s="122"/>
      <c r="AO288" s="122"/>
      <c r="AP288" s="122"/>
      <c r="AQ288" s="122"/>
      <c r="AR288" s="122"/>
      <c r="AS288" s="173"/>
      <c r="AT288" s="173"/>
      <c r="AU288" s="173"/>
      <c r="AV288" s="173"/>
      <c r="AW288" s="173"/>
      <c r="AX288" s="173"/>
      <c r="AY288" s="173"/>
      <c r="AZ288" s="173"/>
      <c r="BA288" s="173"/>
      <c r="BB288" s="123"/>
      <c r="BC288" s="123"/>
      <c r="BD288" s="123"/>
    </row>
    <row r="289" spans="2:56" x14ac:dyDescent="0.25">
      <c r="B289" s="120"/>
      <c r="C289" s="4"/>
      <c r="D289" s="14"/>
      <c r="E289" s="121"/>
      <c r="F289" s="13"/>
      <c r="G289" s="122"/>
      <c r="H289" s="123"/>
      <c r="I289" s="123"/>
      <c r="J289" s="124"/>
      <c r="K289" s="122"/>
      <c r="L289" s="122"/>
      <c r="M289" s="125"/>
      <c r="N289" s="126"/>
      <c r="O289" s="123"/>
      <c r="P289" s="123"/>
      <c r="Q289" s="122"/>
      <c r="R289" s="123"/>
      <c r="S289" s="123"/>
      <c r="T289" s="123"/>
      <c r="U289" s="123"/>
      <c r="V289" s="123"/>
      <c r="W289" s="122"/>
      <c r="X289" s="123"/>
      <c r="Y289" s="123"/>
      <c r="Z289" s="123"/>
      <c r="AA289" s="123"/>
      <c r="AB289" s="123"/>
      <c r="AC289" s="122"/>
      <c r="AD289" s="123"/>
      <c r="AE289" s="123"/>
      <c r="AF289" s="123"/>
      <c r="AG289" s="123"/>
      <c r="AH289" s="122"/>
      <c r="AI289" s="122"/>
      <c r="AJ289" s="122"/>
      <c r="AK289" s="122"/>
      <c r="AL289" s="123"/>
      <c r="AM289" s="122"/>
      <c r="AN289" s="122"/>
      <c r="AO289" s="122"/>
      <c r="AP289" s="122"/>
      <c r="AQ289" s="122"/>
      <c r="AR289" s="122"/>
      <c r="AS289" s="173"/>
      <c r="AT289" s="173"/>
      <c r="AU289" s="173"/>
      <c r="AV289" s="173"/>
      <c r="AW289" s="173"/>
      <c r="AX289" s="173"/>
      <c r="AY289" s="173"/>
      <c r="AZ289" s="173"/>
      <c r="BA289" s="173"/>
      <c r="BB289" s="123"/>
      <c r="BC289" s="123"/>
      <c r="BD289" s="123"/>
    </row>
    <row r="290" spans="2:56" x14ac:dyDescent="0.25">
      <c r="B290" s="120"/>
      <c r="C290" s="4"/>
      <c r="D290" s="14"/>
      <c r="E290" s="121"/>
      <c r="F290" s="13"/>
      <c r="G290" s="122"/>
      <c r="H290" s="123"/>
      <c r="I290" s="123"/>
      <c r="J290" s="124"/>
      <c r="K290" s="122"/>
      <c r="L290" s="122"/>
      <c r="M290" s="125"/>
      <c r="N290" s="126"/>
      <c r="O290" s="123"/>
      <c r="P290" s="123"/>
      <c r="Q290" s="122"/>
      <c r="R290" s="123"/>
      <c r="S290" s="123"/>
      <c r="T290" s="123"/>
      <c r="U290" s="123"/>
      <c r="V290" s="123"/>
      <c r="W290" s="122"/>
      <c r="X290" s="123"/>
      <c r="Y290" s="123"/>
      <c r="Z290" s="123"/>
      <c r="AA290" s="123"/>
      <c r="AB290" s="123"/>
      <c r="AC290" s="122"/>
      <c r="AD290" s="123"/>
      <c r="AE290" s="123"/>
      <c r="AF290" s="123"/>
      <c r="AG290" s="123"/>
      <c r="AH290" s="122"/>
      <c r="AI290" s="122"/>
      <c r="AJ290" s="122"/>
      <c r="AK290" s="122"/>
      <c r="AL290" s="123"/>
      <c r="AM290" s="122"/>
      <c r="AN290" s="122"/>
      <c r="AO290" s="122"/>
      <c r="AP290" s="122"/>
      <c r="AQ290" s="122"/>
      <c r="AR290" s="122"/>
      <c r="AS290" s="173"/>
      <c r="AT290" s="173"/>
      <c r="AU290" s="173"/>
      <c r="AV290" s="173"/>
      <c r="AW290" s="173"/>
      <c r="AX290" s="173"/>
      <c r="AY290" s="173"/>
      <c r="AZ290" s="173"/>
      <c r="BA290" s="173"/>
      <c r="BB290" s="123"/>
      <c r="BC290" s="123"/>
      <c r="BD290" s="123"/>
    </row>
    <row r="291" spans="2:56" x14ac:dyDescent="0.25">
      <c r="B291" s="120"/>
      <c r="C291" s="4"/>
      <c r="D291" s="14"/>
      <c r="E291" s="121"/>
      <c r="F291" s="13"/>
      <c r="G291" s="122"/>
      <c r="H291" s="123"/>
      <c r="I291" s="123"/>
      <c r="J291" s="124"/>
      <c r="K291" s="122"/>
      <c r="L291" s="122"/>
      <c r="M291" s="125"/>
      <c r="N291" s="126"/>
      <c r="O291" s="123"/>
      <c r="P291" s="123"/>
      <c r="Q291" s="122"/>
      <c r="R291" s="123"/>
      <c r="S291" s="123"/>
      <c r="T291" s="123"/>
      <c r="U291" s="123"/>
      <c r="V291" s="123"/>
      <c r="W291" s="122"/>
      <c r="X291" s="123"/>
      <c r="Y291" s="123"/>
      <c r="Z291" s="123"/>
      <c r="AA291" s="123"/>
      <c r="AB291" s="123"/>
      <c r="AC291" s="122"/>
      <c r="AD291" s="123"/>
      <c r="AE291" s="123"/>
      <c r="AF291" s="123"/>
      <c r="AG291" s="123"/>
      <c r="AH291" s="122"/>
      <c r="AI291" s="122"/>
      <c r="AJ291" s="122"/>
      <c r="AK291" s="122"/>
      <c r="AL291" s="123"/>
      <c r="AM291" s="122"/>
      <c r="AN291" s="122"/>
      <c r="AO291" s="122"/>
      <c r="AP291" s="122"/>
      <c r="AQ291" s="122"/>
      <c r="AR291" s="122"/>
      <c r="AS291" s="173"/>
      <c r="AT291" s="173"/>
      <c r="AU291" s="173"/>
      <c r="AV291" s="173"/>
      <c r="AW291" s="173"/>
      <c r="AX291" s="173"/>
      <c r="AY291" s="173"/>
      <c r="AZ291" s="173"/>
      <c r="BA291" s="173"/>
      <c r="BB291" s="123"/>
      <c r="BC291" s="123"/>
      <c r="BD291" s="123"/>
    </row>
    <row r="292" spans="2:56" x14ac:dyDescent="0.25">
      <c r="B292" s="120"/>
      <c r="C292" s="4"/>
      <c r="D292" s="14"/>
      <c r="E292" s="121"/>
      <c r="F292" s="13"/>
      <c r="G292" s="122"/>
      <c r="H292" s="123"/>
      <c r="I292" s="123"/>
      <c r="J292" s="124"/>
      <c r="K292" s="122"/>
      <c r="L292" s="122"/>
      <c r="M292" s="125"/>
      <c r="N292" s="126"/>
      <c r="O292" s="123"/>
      <c r="P292" s="123"/>
      <c r="Q292" s="122"/>
      <c r="R292" s="123"/>
      <c r="S292" s="123"/>
      <c r="T292" s="123"/>
      <c r="U292" s="123"/>
      <c r="V292" s="123"/>
      <c r="W292" s="122"/>
      <c r="X292" s="123"/>
      <c r="Y292" s="123"/>
      <c r="Z292" s="123"/>
      <c r="AA292" s="123"/>
      <c r="AB292" s="123"/>
      <c r="AC292" s="122"/>
      <c r="AD292" s="123"/>
      <c r="AE292" s="123"/>
      <c r="AF292" s="123"/>
      <c r="AG292" s="123"/>
      <c r="AH292" s="122"/>
      <c r="AI292" s="122"/>
      <c r="AJ292" s="122"/>
      <c r="AK292" s="122"/>
      <c r="AL292" s="123"/>
      <c r="AM292" s="122"/>
      <c r="AN292" s="122"/>
      <c r="AO292" s="122"/>
      <c r="AP292" s="122"/>
      <c r="AQ292" s="122"/>
      <c r="AR292" s="122"/>
      <c r="AS292" s="173"/>
      <c r="AT292" s="173"/>
      <c r="AU292" s="173"/>
      <c r="AV292" s="173"/>
      <c r="AW292" s="173"/>
      <c r="AX292" s="173"/>
      <c r="AY292" s="173"/>
      <c r="AZ292" s="173"/>
      <c r="BA292" s="173"/>
      <c r="BB292" s="123"/>
      <c r="BC292" s="123"/>
      <c r="BD292" s="123"/>
    </row>
    <row r="293" spans="2:56" x14ac:dyDescent="0.25">
      <c r="B293" s="120"/>
      <c r="C293" s="4"/>
      <c r="D293" s="14"/>
      <c r="E293" s="121"/>
      <c r="F293" s="13"/>
      <c r="G293" s="122"/>
      <c r="H293" s="123"/>
      <c r="I293" s="123"/>
      <c r="J293" s="124"/>
      <c r="K293" s="122"/>
      <c r="L293" s="122"/>
      <c r="M293" s="125"/>
      <c r="N293" s="126"/>
      <c r="O293" s="123"/>
      <c r="P293" s="123"/>
      <c r="Q293" s="122"/>
      <c r="R293" s="123"/>
      <c r="S293" s="123"/>
      <c r="T293" s="123"/>
      <c r="U293" s="123"/>
      <c r="V293" s="123"/>
      <c r="W293" s="122"/>
      <c r="X293" s="123"/>
      <c r="Y293" s="123"/>
      <c r="Z293" s="123"/>
      <c r="AA293" s="123"/>
      <c r="AB293" s="123"/>
      <c r="AC293" s="122"/>
      <c r="AD293" s="123"/>
      <c r="AE293" s="123"/>
      <c r="AF293" s="123"/>
      <c r="AG293" s="123"/>
      <c r="AH293" s="122"/>
      <c r="AI293" s="122"/>
      <c r="AJ293" s="122"/>
      <c r="AK293" s="122"/>
      <c r="AL293" s="123"/>
      <c r="AM293" s="122"/>
      <c r="AN293" s="122"/>
      <c r="AO293" s="122"/>
      <c r="AP293" s="122"/>
      <c r="AQ293" s="122"/>
      <c r="AR293" s="122"/>
      <c r="AS293" s="173"/>
      <c r="AT293" s="173"/>
      <c r="AU293" s="173"/>
      <c r="AV293" s="173"/>
      <c r="AW293" s="173"/>
      <c r="AX293" s="173"/>
      <c r="AY293" s="173"/>
      <c r="AZ293" s="173"/>
      <c r="BA293" s="173"/>
      <c r="BB293" s="123"/>
      <c r="BC293" s="123"/>
      <c r="BD293" s="123"/>
    </row>
    <row r="294" spans="2:56" x14ac:dyDescent="0.25">
      <c r="B294" s="120"/>
      <c r="C294" s="4"/>
      <c r="D294" s="14"/>
      <c r="E294" s="121"/>
      <c r="F294" s="13"/>
      <c r="G294" s="122"/>
      <c r="H294" s="123"/>
      <c r="I294" s="123"/>
      <c r="J294" s="124"/>
      <c r="K294" s="122"/>
      <c r="L294" s="122"/>
      <c r="M294" s="125"/>
      <c r="N294" s="126"/>
      <c r="O294" s="123"/>
      <c r="P294" s="123"/>
      <c r="Q294" s="122"/>
      <c r="R294" s="123"/>
      <c r="S294" s="123"/>
      <c r="T294" s="123"/>
      <c r="U294" s="123"/>
      <c r="V294" s="123"/>
      <c r="W294" s="122"/>
      <c r="X294" s="123"/>
      <c r="Y294" s="123"/>
      <c r="Z294" s="123"/>
      <c r="AA294" s="123"/>
      <c r="AB294" s="123"/>
      <c r="AC294" s="122"/>
      <c r="AD294" s="123"/>
      <c r="AE294" s="123"/>
      <c r="AF294" s="123"/>
      <c r="AG294" s="123"/>
      <c r="AH294" s="122"/>
      <c r="AI294" s="122"/>
      <c r="AJ294" s="122"/>
      <c r="AK294" s="122"/>
      <c r="AL294" s="123"/>
      <c r="AM294" s="122"/>
      <c r="AN294" s="122"/>
      <c r="AO294" s="122"/>
      <c r="AP294" s="122"/>
      <c r="AQ294" s="122"/>
      <c r="AR294" s="122"/>
      <c r="AS294" s="173"/>
      <c r="AT294" s="173"/>
      <c r="AU294" s="173"/>
      <c r="AV294" s="173"/>
      <c r="AW294" s="173"/>
      <c r="AX294" s="173"/>
      <c r="AY294" s="173"/>
      <c r="AZ294" s="173"/>
      <c r="BA294" s="173"/>
      <c r="BB294" s="123"/>
      <c r="BC294" s="123"/>
      <c r="BD294" s="123"/>
    </row>
    <row r="295" spans="2:56" x14ac:dyDescent="0.25">
      <c r="B295" s="120"/>
      <c r="C295" s="4"/>
      <c r="D295" s="14"/>
      <c r="E295" s="121"/>
      <c r="F295" s="13"/>
      <c r="G295" s="122"/>
      <c r="H295" s="123"/>
      <c r="I295" s="123"/>
      <c r="J295" s="124"/>
      <c r="K295" s="122"/>
      <c r="L295" s="122"/>
      <c r="M295" s="125"/>
      <c r="N295" s="126"/>
      <c r="O295" s="123"/>
      <c r="P295" s="123"/>
      <c r="Q295" s="122"/>
      <c r="R295" s="123"/>
      <c r="S295" s="123"/>
      <c r="T295" s="123"/>
      <c r="U295" s="123"/>
      <c r="V295" s="123"/>
      <c r="W295" s="122"/>
      <c r="X295" s="123"/>
      <c r="Y295" s="123"/>
      <c r="Z295" s="123"/>
      <c r="AA295" s="123"/>
      <c r="AB295" s="123"/>
      <c r="AC295" s="122"/>
      <c r="AD295" s="123"/>
      <c r="AE295" s="123"/>
      <c r="AF295" s="123"/>
      <c r="AG295" s="123"/>
      <c r="AH295" s="122"/>
      <c r="AI295" s="122"/>
      <c r="AJ295" s="122"/>
      <c r="AK295" s="122"/>
      <c r="AL295" s="123"/>
      <c r="AM295" s="122"/>
      <c r="AN295" s="122"/>
      <c r="AO295" s="122"/>
      <c r="AP295" s="122"/>
      <c r="AQ295" s="122"/>
      <c r="AR295" s="122"/>
      <c r="AS295" s="173"/>
      <c r="AT295" s="173"/>
      <c r="AU295" s="173"/>
      <c r="AV295" s="173"/>
      <c r="AW295" s="173"/>
      <c r="AX295" s="173"/>
      <c r="AY295" s="173"/>
      <c r="AZ295" s="173"/>
      <c r="BA295" s="173"/>
      <c r="BB295" s="123"/>
      <c r="BC295" s="123"/>
      <c r="BD295" s="123"/>
    </row>
    <row r="296" spans="2:56" x14ac:dyDescent="0.25">
      <c r="B296" s="120"/>
      <c r="C296" s="4"/>
      <c r="D296" s="14"/>
      <c r="E296" s="121"/>
      <c r="F296" s="13"/>
      <c r="G296" s="122"/>
      <c r="H296" s="123"/>
      <c r="I296" s="123"/>
      <c r="J296" s="124"/>
      <c r="K296" s="122"/>
      <c r="L296" s="122"/>
      <c r="M296" s="125"/>
      <c r="N296" s="126"/>
      <c r="O296" s="123"/>
      <c r="P296" s="123"/>
      <c r="Q296" s="122"/>
      <c r="R296" s="123"/>
      <c r="S296" s="123"/>
      <c r="T296" s="123"/>
      <c r="U296" s="123"/>
      <c r="V296" s="123"/>
      <c r="W296" s="122"/>
      <c r="X296" s="123"/>
      <c r="Y296" s="123"/>
      <c r="Z296" s="123"/>
      <c r="AA296" s="123"/>
      <c r="AB296" s="123"/>
      <c r="AC296" s="122"/>
      <c r="AD296" s="123"/>
      <c r="AE296" s="123"/>
      <c r="AF296" s="123"/>
      <c r="AG296" s="123"/>
      <c r="AH296" s="122"/>
      <c r="AI296" s="122"/>
      <c r="AJ296" s="122"/>
      <c r="AK296" s="122"/>
      <c r="AL296" s="123"/>
      <c r="AM296" s="122"/>
      <c r="AN296" s="122"/>
      <c r="AO296" s="122"/>
      <c r="AP296" s="122"/>
      <c r="AQ296" s="122"/>
      <c r="AR296" s="122"/>
      <c r="AS296" s="173"/>
      <c r="AT296" s="173"/>
      <c r="AU296" s="173"/>
      <c r="AV296" s="173"/>
      <c r="AW296" s="173"/>
      <c r="AX296" s="173"/>
      <c r="AY296" s="173"/>
      <c r="AZ296" s="173"/>
      <c r="BA296" s="173"/>
      <c r="BB296" s="123"/>
      <c r="BC296" s="123"/>
      <c r="BD296" s="123"/>
    </row>
    <row r="297" spans="2:56" x14ac:dyDescent="0.25">
      <c r="B297" s="120"/>
      <c r="C297" s="4"/>
      <c r="D297" s="14"/>
      <c r="E297" s="121"/>
      <c r="F297" s="13"/>
      <c r="G297" s="122"/>
      <c r="H297" s="123"/>
      <c r="I297" s="123"/>
      <c r="J297" s="124"/>
      <c r="K297" s="122"/>
      <c r="L297" s="122"/>
      <c r="M297" s="125"/>
      <c r="N297" s="126"/>
      <c r="O297" s="123"/>
      <c r="P297" s="123"/>
      <c r="Q297" s="122"/>
      <c r="R297" s="123"/>
      <c r="S297" s="123"/>
      <c r="T297" s="123"/>
      <c r="U297" s="123"/>
      <c r="V297" s="123"/>
      <c r="W297" s="122"/>
      <c r="X297" s="123"/>
      <c r="Y297" s="123"/>
      <c r="Z297" s="123"/>
      <c r="AA297" s="123"/>
      <c r="AB297" s="123"/>
      <c r="AC297" s="122"/>
      <c r="AD297" s="123"/>
      <c r="AE297" s="123"/>
      <c r="AF297" s="123"/>
      <c r="AG297" s="123"/>
      <c r="AH297" s="122"/>
      <c r="AI297" s="122"/>
      <c r="AJ297" s="122"/>
      <c r="AK297" s="122"/>
      <c r="AL297" s="123"/>
      <c r="AM297" s="122"/>
      <c r="AN297" s="122"/>
      <c r="AO297" s="122"/>
      <c r="AP297" s="122"/>
      <c r="AQ297" s="122"/>
      <c r="AR297" s="122"/>
      <c r="AS297" s="173"/>
      <c r="AT297" s="173"/>
      <c r="AU297" s="173"/>
      <c r="AV297" s="173"/>
      <c r="AW297" s="173"/>
      <c r="AX297" s="173"/>
      <c r="AY297" s="173"/>
      <c r="AZ297" s="173"/>
      <c r="BA297" s="173"/>
      <c r="BB297" s="123"/>
      <c r="BC297" s="123"/>
      <c r="BD297" s="123"/>
    </row>
    <row r="298" spans="2:56" x14ac:dyDescent="0.25">
      <c r="B298" s="120"/>
      <c r="C298" s="4"/>
      <c r="D298" s="14"/>
      <c r="E298" s="121"/>
      <c r="F298" s="13"/>
      <c r="G298" s="122"/>
      <c r="H298" s="123"/>
      <c r="I298" s="123"/>
      <c r="J298" s="124"/>
      <c r="K298" s="122"/>
      <c r="L298" s="122"/>
      <c r="M298" s="125"/>
      <c r="N298" s="126"/>
      <c r="O298" s="123"/>
      <c r="P298" s="123"/>
      <c r="Q298" s="122"/>
      <c r="R298" s="123"/>
      <c r="S298" s="123"/>
      <c r="T298" s="123"/>
      <c r="U298" s="123"/>
      <c r="V298" s="123"/>
      <c r="W298" s="122"/>
      <c r="X298" s="123"/>
      <c r="Y298" s="123"/>
      <c r="Z298" s="123"/>
      <c r="AA298" s="123"/>
      <c r="AB298" s="123"/>
      <c r="AC298" s="122"/>
      <c r="AD298" s="123"/>
      <c r="AE298" s="123"/>
      <c r="AF298" s="123"/>
      <c r="AG298" s="123"/>
      <c r="AH298" s="122"/>
      <c r="AI298" s="122"/>
      <c r="AJ298" s="122"/>
      <c r="AK298" s="122"/>
      <c r="AL298" s="123"/>
      <c r="AM298" s="122"/>
      <c r="AN298" s="122"/>
      <c r="AO298" s="122"/>
      <c r="AP298" s="122"/>
      <c r="AQ298" s="122"/>
      <c r="AR298" s="122"/>
      <c r="AS298" s="173"/>
      <c r="AT298" s="173"/>
      <c r="AU298" s="173"/>
      <c r="AV298" s="173"/>
      <c r="AW298" s="173"/>
      <c r="AX298" s="173"/>
      <c r="AY298" s="173"/>
      <c r="AZ298" s="173"/>
      <c r="BA298" s="173"/>
      <c r="BB298" s="123"/>
      <c r="BC298" s="123"/>
      <c r="BD298" s="123"/>
    </row>
    <row r="299" spans="2:56" x14ac:dyDescent="0.25">
      <c r="B299" s="120"/>
      <c r="C299" s="4"/>
      <c r="D299" s="14"/>
      <c r="E299" s="121"/>
      <c r="F299" s="13"/>
      <c r="G299" s="122"/>
      <c r="H299" s="123"/>
      <c r="I299" s="123"/>
      <c r="J299" s="124"/>
      <c r="K299" s="122"/>
      <c r="L299" s="122"/>
      <c r="M299" s="125"/>
      <c r="N299" s="126"/>
      <c r="O299" s="123"/>
      <c r="P299" s="123"/>
      <c r="Q299" s="122"/>
      <c r="R299" s="123"/>
      <c r="S299" s="123"/>
      <c r="T299" s="123"/>
      <c r="U299" s="123"/>
      <c r="V299" s="123"/>
      <c r="W299" s="122"/>
      <c r="X299" s="123"/>
      <c r="Y299" s="123"/>
      <c r="Z299" s="123"/>
      <c r="AA299" s="123"/>
      <c r="AB299" s="123"/>
      <c r="AC299" s="122"/>
      <c r="AD299" s="123"/>
      <c r="AE299" s="123"/>
      <c r="AF299" s="123"/>
      <c r="AG299" s="123"/>
      <c r="AH299" s="122"/>
      <c r="AI299" s="122"/>
      <c r="AJ299" s="122"/>
      <c r="AK299" s="122"/>
      <c r="AL299" s="123"/>
      <c r="AM299" s="122"/>
      <c r="AN299" s="122"/>
      <c r="AO299" s="122"/>
      <c r="AP299" s="122"/>
      <c r="AQ299" s="122"/>
      <c r="AR299" s="122"/>
      <c r="AS299" s="173"/>
      <c r="AT299" s="173"/>
      <c r="AU299" s="173"/>
      <c r="AV299" s="173"/>
      <c r="AW299" s="173"/>
      <c r="AX299" s="173"/>
      <c r="AY299" s="173"/>
      <c r="AZ299" s="173"/>
      <c r="BA299" s="173"/>
      <c r="BB299" s="123"/>
      <c r="BC299" s="123"/>
      <c r="BD299" s="123"/>
    </row>
    <row r="300" spans="2:56" x14ac:dyDescent="0.25">
      <c r="B300" s="120"/>
      <c r="C300" s="4"/>
      <c r="D300" s="14"/>
      <c r="E300" s="121"/>
      <c r="F300" s="13"/>
      <c r="G300" s="122"/>
      <c r="H300" s="123"/>
      <c r="I300" s="123"/>
      <c r="J300" s="124"/>
      <c r="K300" s="122"/>
      <c r="L300" s="122"/>
      <c r="M300" s="125"/>
      <c r="N300" s="126"/>
      <c r="O300" s="123"/>
      <c r="P300" s="123"/>
      <c r="Q300" s="122"/>
      <c r="R300" s="123"/>
      <c r="S300" s="123"/>
      <c r="T300" s="123"/>
      <c r="U300" s="123"/>
      <c r="V300" s="123"/>
      <c r="W300" s="122"/>
      <c r="X300" s="123"/>
      <c r="Y300" s="123"/>
      <c r="Z300" s="123"/>
      <c r="AA300" s="123"/>
      <c r="AB300" s="123"/>
      <c r="AC300" s="122"/>
      <c r="AD300" s="123"/>
      <c r="AE300" s="123"/>
      <c r="AF300" s="123"/>
      <c r="AG300" s="123"/>
      <c r="AH300" s="122"/>
      <c r="AI300" s="122"/>
      <c r="AJ300" s="122"/>
      <c r="AK300" s="122"/>
      <c r="AL300" s="123"/>
      <c r="AM300" s="122"/>
      <c r="AN300" s="122"/>
      <c r="AO300" s="122"/>
      <c r="AP300" s="122"/>
      <c r="AQ300" s="122"/>
      <c r="AR300" s="122"/>
      <c r="AS300" s="173"/>
      <c r="AT300" s="173"/>
      <c r="AU300" s="173"/>
      <c r="AV300" s="173"/>
      <c r="AW300" s="173"/>
      <c r="AX300" s="173"/>
      <c r="AY300" s="173"/>
      <c r="AZ300" s="173"/>
      <c r="BA300" s="173"/>
      <c r="BB300" s="123"/>
      <c r="BC300" s="123"/>
      <c r="BD300" s="123"/>
    </row>
    <row r="301" spans="2:56" x14ac:dyDescent="0.25">
      <c r="B301" s="120"/>
      <c r="C301" s="4"/>
      <c r="D301" s="14"/>
      <c r="E301" s="121"/>
      <c r="F301" s="13"/>
      <c r="G301" s="122"/>
      <c r="H301" s="123"/>
      <c r="I301" s="123"/>
      <c r="J301" s="124"/>
      <c r="K301" s="122"/>
      <c r="L301" s="122"/>
      <c r="M301" s="125"/>
      <c r="N301" s="126"/>
      <c r="O301" s="123"/>
      <c r="P301" s="123"/>
      <c r="Q301" s="122"/>
      <c r="R301" s="123"/>
      <c r="S301" s="123"/>
      <c r="T301" s="123"/>
      <c r="U301" s="123"/>
      <c r="V301" s="123"/>
      <c r="W301" s="122"/>
      <c r="X301" s="123"/>
      <c r="Y301" s="123"/>
      <c r="Z301" s="123"/>
      <c r="AA301" s="123"/>
      <c r="AB301" s="123"/>
      <c r="AC301" s="122"/>
      <c r="AD301" s="123"/>
      <c r="AE301" s="123"/>
      <c r="AF301" s="123"/>
      <c r="AG301" s="123"/>
      <c r="AH301" s="122"/>
      <c r="AI301" s="122"/>
      <c r="AJ301" s="122"/>
      <c r="AK301" s="122"/>
      <c r="AL301" s="123"/>
      <c r="AM301" s="122"/>
      <c r="AN301" s="122"/>
      <c r="AO301" s="122"/>
      <c r="AP301" s="122"/>
      <c r="AQ301" s="122"/>
      <c r="AR301" s="122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23"/>
      <c r="BC301" s="123"/>
      <c r="BD301" s="123"/>
    </row>
    <row r="302" spans="2:56" x14ac:dyDescent="0.25">
      <c r="B302" s="120"/>
      <c r="C302" s="4"/>
      <c r="D302" s="14"/>
      <c r="E302" s="121"/>
      <c r="F302" s="13"/>
      <c r="G302" s="122"/>
      <c r="H302" s="123"/>
      <c r="I302" s="123"/>
      <c r="J302" s="124"/>
      <c r="K302" s="122"/>
      <c r="L302" s="122"/>
      <c r="M302" s="125"/>
      <c r="N302" s="126"/>
      <c r="O302" s="123"/>
      <c r="P302" s="123"/>
      <c r="Q302" s="122"/>
      <c r="R302" s="123"/>
      <c r="S302" s="123"/>
      <c r="T302" s="123"/>
      <c r="U302" s="123"/>
      <c r="V302" s="123"/>
      <c r="W302" s="122"/>
      <c r="X302" s="123"/>
      <c r="Y302" s="123"/>
      <c r="Z302" s="123"/>
      <c r="AA302" s="123"/>
      <c r="AB302" s="123"/>
      <c r="AC302" s="122"/>
      <c r="AD302" s="123"/>
      <c r="AE302" s="123"/>
      <c r="AF302" s="123"/>
      <c r="AG302" s="123"/>
      <c r="AH302" s="122"/>
      <c r="AI302" s="122"/>
      <c r="AJ302" s="122"/>
      <c r="AK302" s="122"/>
      <c r="AL302" s="123"/>
      <c r="AM302" s="122"/>
      <c r="AN302" s="122"/>
      <c r="AO302" s="122"/>
      <c r="AP302" s="122"/>
      <c r="AQ302" s="122"/>
      <c r="AR302" s="122"/>
      <c r="AS302" s="173"/>
      <c r="AT302" s="173"/>
      <c r="AU302" s="173"/>
      <c r="AV302" s="173"/>
      <c r="AW302" s="173"/>
      <c r="AX302" s="173"/>
      <c r="AY302" s="173"/>
      <c r="AZ302" s="173"/>
      <c r="BA302" s="173"/>
      <c r="BB302" s="123"/>
      <c r="BC302" s="123"/>
      <c r="BD302" s="123"/>
    </row>
    <row r="303" spans="2:56" x14ac:dyDescent="0.25">
      <c r="B303" s="120"/>
      <c r="C303" s="4"/>
      <c r="D303" s="14"/>
      <c r="E303" s="121"/>
      <c r="F303" s="13"/>
      <c r="G303" s="122"/>
      <c r="H303" s="123"/>
      <c r="I303" s="123"/>
      <c r="J303" s="124"/>
      <c r="K303" s="122"/>
      <c r="L303" s="122"/>
      <c r="M303" s="125"/>
      <c r="N303" s="126"/>
      <c r="O303" s="123"/>
      <c r="P303" s="123"/>
      <c r="Q303" s="122"/>
      <c r="R303" s="123"/>
      <c r="S303" s="123"/>
      <c r="T303" s="123"/>
      <c r="U303" s="123"/>
      <c r="V303" s="123"/>
      <c r="W303" s="122"/>
      <c r="X303" s="123"/>
      <c r="Y303" s="123"/>
      <c r="Z303" s="123"/>
      <c r="AA303" s="123"/>
      <c r="AB303" s="123"/>
      <c r="AC303" s="122"/>
      <c r="AD303" s="123"/>
      <c r="AE303" s="123"/>
      <c r="AF303" s="123"/>
      <c r="AG303" s="123"/>
      <c r="AH303" s="122"/>
      <c r="AI303" s="122"/>
      <c r="AJ303" s="122"/>
      <c r="AK303" s="122"/>
      <c r="AL303" s="123"/>
      <c r="AM303" s="122"/>
      <c r="AN303" s="122"/>
      <c r="AO303" s="122"/>
      <c r="AP303" s="122"/>
      <c r="AQ303" s="122"/>
      <c r="AR303" s="122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23"/>
      <c r="BC303" s="123"/>
      <c r="BD303" s="123"/>
    </row>
    <row r="304" spans="2:56" x14ac:dyDescent="0.25">
      <c r="B304" s="120"/>
      <c r="C304" s="4"/>
      <c r="D304" s="14"/>
      <c r="E304" s="121"/>
      <c r="F304" s="13"/>
      <c r="G304" s="122"/>
      <c r="H304" s="123"/>
      <c r="I304" s="123"/>
      <c r="J304" s="124"/>
      <c r="K304" s="122"/>
      <c r="L304" s="122"/>
      <c r="M304" s="125"/>
      <c r="N304" s="126"/>
      <c r="O304" s="123"/>
      <c r="P304" s="123"/>
      <c r="Q304" s="122"/>
      <c r="R304" s="123"/>
      <c r="S304" s="123"/>
      <c r="T304" s="123"/>
      <c r="U304" s="123"/>
      <c r="V304" s="123"/>
      <c r="W304" s="122"/>
      <c r="X304" s="123"/>
      <c r="Y304" s="123"/>
      <c r="Z304" s="123"/>
      <c r="AA304" s="123"/>
      <c r="AB304" s="123"/>
      <c r="AC304" s="122"/>
      <c r="AD304" s="123"/>
      <c r="AE304" s="123"/>
      <c r="AF304" s="123"/>
      <c r="AG304" s="123"/>
      <c r="AH304" s="122"/>
      <c r="AI304" s="122"/>
      <c r="AJ304" s="122"/>
      <c r="AK304" s="122"/>
      <c r="AL304" s="123"/>
      <c r="AM304" s="122"/>
      <c r="AN304" s="122"/>
      <c r="AO304" s="122"/>
      <c r="AP304" s="122"/>
      <c r="AQ304" s="122"/>
      <c r="AR304" s="122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23"/>
      <c r="BC304" s="123"/>
      <c r="BD304" s="123"/>
    </row>
    <row r="305" spans="2:56" x14ac:dyDescent="0.25">
      <c r="B305" s="120"/>
      <c r="C305" s="4"/>
      <c r="D305" s="14"/>
      <c r="E305" s="121"/>
      <c r="F305" s="13"/>
      <c r="G305" s="122"/>
      <c r="H305" s="123"/>
      <c r="I305" s="123"/>
      <c r="J305" s="124"/>
      <c r="K305" s="122"/>
      <c r="L305" s="122"/>
      <c r="M305" s="125"/>
      <c r="N305" s="126"/>
      <c r="O305" s="123"/>
      <c r="P305" s="123"/>
      <c r="Q305" s="122"/>
      <c r="R305" s="123"/>
      <c r="S305" s="123"/>
      <c r="T305" s="123"/>
      <c r="U305" s="123"/>
      <c r="V305" s="123"/>
      <c r="W305" s="122"/>
      <c r="X305" s="123"/>
      <c r="Y305" s="123"/>
      <c r="Z305" s="123"/>
      <c r="AA305" s="123"/>
      <c r="AB305" s="123"/>
      <c r="AC305" s="122"/>
      <c r="AD305" s="123"/>
      <c r="AE305" s="123"/>
      <c r="AF305" s="123"/>
      <c r="AG305" s="123"/>
      <c r="AH305" s="122"/>
      <c r="AI305" s="122"/>
      <c r="AJ305" s="122"/>
      <c r="AK305" s="122"/>
      <c r="AL305" s="123"/>
      <c r="AM305" s="122"/>
      <c r="AN305" s="122"/>
      <c r="AO305" s="122"/>
      <c r="AP305" s="122"/>
      <c r="AQ305" s="122"/>
      <c r="AR305" s="122"/>
      <c r="AS305" s="173"/>
      <c r="AT305" s="173"/>
      <c r="AU305" s="173"/>
      <c r="AV305" s="173"/>
      <c r="AW305" s="173"/>
      <c r="AX305" s="173"/>
      <c r="AY305" s="173"/>
      <c r="AZ305" s="173"/>
      <c r="BA305" s="173"/>
      <c r="BB305" s="123"/>
      <c r="BC305" s="123"/>
      <c r="BD305" s="123"/>
    </row>
    <row r="306" spans="2:56" x14ac:dyDescent="0.25">
      <c r="B306" s="120"/>
      <c r="C306" s="4"/>
      <c r="D306" s="14"/>
      <c r="E306" s="121"/>
      <c r="F306" s="13"/>
      <c r="G306" s="122"/>
      <c r="H306" s="123"/>
      <c r="I306" s="123"/>
      <c r="J306" s="124"/>
      <c r="K306" s="122"/>
      <c r="L306" s="122"/>
      <c r="M306" s="125"/>
      <c r="N306" s="126"/>
      <c r="O306" s="123"/>
      <c r="P306" s="123"/>
      <c r="Q306" s="122"/>
      <c r="R306" s="123"/>
      <c r="S306" s="123"/>
      <c r="T306" s="123"/>
      <c r="U306" s="123"/>
      <c r="V306" s="123"/>
      <c r="W306" s="122"/>
      <c r="X306" s="123"/>
      <c r="Y306" s="123"/>
      <c r="Z306" s="123"/>
      <c r="AA306" s="123"/>
      <c r="AB306" s="123"/>
      <c r="AC306" s="122"/>
      <c r="AD306" s="123"/>
      <c r="AE306" s="123"/>
      <c r="AF306" s="123"/>
      <c r="AG306" s="123"/>
      <c r="AH306" s="122"/>
      <c r="AI306" s="122"/>
      <c r="AJ306" s="122"/>
      <c r="AK306" s="122"/>
      <c r="AL306" s="123"/>
      <c r="AM306" s="122"/>
      <c r="AN306" s="122"/>
      <c r="AO306" s="122"/>
      <c r="AP306" s="122"/>
      <c r="AQ306" s="122"/>
      <c r="AR306" s="122"/>
      <c r="AS306" s="173"/>
      <c r="AT306" s="173"/>
      <c r="AU306" s="173"/>
      <c r="AV306" s="173"/>
      <c r="AW306" s="173"/>
      <c r="AX306" s="173"/>
      <c r="AY306" s="173"/>
      <c r="AZ306" s="173"/>
      <c r="BA306" s="173"/>
      <c r="BB306" s="123"/>
      <c r="BC306" s="123"/>
      <c r="BD306" s="123"/>
    </row>
    <row r="307" spans="2:56" x14ac:dyDescent="0.25">
      <c r="B307" s="120"/>
      <c r="C307" s="4"/>
      <c r="D307" s="14"/>
      <c r="E307" s="121"/>
      <c r="F307" s="13"/>
      <c r="G307" s="122"/>
      <c r="H307" s="123"/>
      <c r="I307" s="123"/>
      <c r="J307" s="124"/>
      <c r="K307" s="122"/>
      <c r="L307" s="122"/>
      <c r="M307" s="125"/>
      <c r="N307" s="126"/>
      <c r="O307" s="123"/>
      <c r="P307" s="123"/>
      <c r="Q307" s="122"/>
      <c r="R307" s="123"/>
      <c r="S307" s="123"/>
      <c r="T307" s="123"/>
      <c r="U307" s="123"/>
      <c r="V307" s="123"/>
      <c r="W307" s="122"/>
      <c r="X307" s="123"/>
      <c r="Y307" s="123"/>
      <c r="Z307" s="123"/>
      <c r="AA307" s="123"/>
      <c r="AB307" s="123"/>
      <c r="AC307" s="122"/>
      <c r="AD307" s="123"/>
      <c r="AE307" s="123"/>
      <c r="AF307" s="123"/>
      <c r="AG307" s="123"/>
      <c r="AH307" s="122"/>
      <c r="AI307" s="122"/>
      <c r="AJ307" s="122"/>
      <c r="AK307" s="122"/>
      <c r="AL307" s="123"/>
      <c r="AM307" s="122"/>
      <c r="AN307" s="122"/>
      <c r="AO307" s="122"/>
      <c r="AP307" s="122"/>
      <c r="AQ307" s="122"/>
      <c r="AR307" s="122"/>
      <c r="AS307" s="173"/>
      <c r="AT307" s="173"/>
      <c r="AU307" s="173"/>
      <c r="AV307" s="173"/>
      <c r="AW307" s="173"/>
      <c r="AX307" s="173"/>
      <c r="AY307" s="173"/>
      <c r="AZ307" s="173"/>
      <c r="BA307" s="173"/>
      <c r="BB307" s="123"/>
      <c r="BC307" s="123"/>
      <c r="BD307" s="123"/>
    </row>
    <row r="308" spans="2:56" x14ac:dyDescent="0.25">
      <c r="B308" s="120"/>
      <c r="C308" s="4"/>
      <c r="D308" s="14"/>
      <c r="E308" s="121"/>
      <c r="F308" s="13"/>
      <c r="G308" s="122"/>
      <c r="H308" s="123"/>
      <c r="I308" s="123"/>
      <c r="J308" s="124"/>
      <c r="K308" s="122"/>
      <c r="L308" s="122"/>
      <c r="M308" s="125"/>
      <c r="N308" s="126"/>
      <c r="O308" s="123"/>
      <c r="P308" s="123"/>
      <c r="Q308" s="122"/>
      <c r="R308" s="123"/>
      <c r="S308" s="123"/>
      <c r="T308" s="123"/>
      <c r="U308" s="123"/>
      <c r="V308" s="123"/>
      <c r="W308" s="122"/>
      <c r="X308" s="123"/>
      <c r="Y308" s="123"/>
      <c r="Z308" s="123"/>
      <c r="AA308" s="123"/>
      <c r="AB308" s="123"/>
      <c r="AC308" s="122"/>
      <c r="AD308" s="123"/>
      <c r="AE308" s="123"/>
      <c r="AF308" s="123"/>
      <c r="AG308" s="123"/>
      <c r="AH308" s="122"/>
      <c r="AI308" s="122"/>
      <c r="AJ308" s="122"/>
      <c r="AK308" s="122"/>
      <c r="AL308" s="123"/>
      <c r="AM308" s="122"/>
      <c r="AN308" s="122"/>
      <c r="AO308" s="122"/>
      <c r="AP308" s="122"/>
      <c r="AQ308" s="122"/>
      <c r="AR308" s="122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23"/>
      <c r="BC308" s="123"/>
      <c r="BD308" s="123"/>
    </row>
    <row r="309" spans="2:56" x14ac:dyDescent="0.25">
      <c r="B309" s="120"/>
      <c r="C309" s="4"/>
      <c r="D309" s="14"/>
      <c r="E309" s="121"/>
      <c r="F309" s="13"/>
      <c r="G309" s="122"/>
      <c r="H309" s="123"/>
      <c r="I309" s="123"/>
      <c r="J309" s="124"/>
      <c r="K309" s="122"/>
      <c r="L309" s="122"/>
      <c r="M309" s="125"/>
      <c r="N309" s="126"/>
      <c r="O309" s="123"/>
      <c r="P309" s="123"/>
      <c r="Q309" s="122"/>
      <c r="R309" s="123"/>
      <c r="S309" s="123"/>
      <c r="T309" s="123"/>
      <c r="U309" s="123"/>
      <c r="V309" s="123"/>
      <c r="W309" s="122"/>
      <c r="X309" s="123"/>
      <c r="Y309" s="123"/>
      <c r="Z309" s="123"/>
      <c r="AA309" s="123"/>
      <c r="AB309" s="123"/>
      <c r="AC309" s="122"/>
      <c r="AD309" s="123"/>
      <c r="AE309" s="123"/>
      <c r="AF309" s="123"/>
      <c r="AG309" s="123"/>
      <c r="AH309" s="122"/>
      <c r="AI309" s="122"/>
      <c r="AJ309" s="122"/>
      <c r="AK309" s="122"/>
      <c r="AL309" s="123"/>
      <c r="AM309" s="122"/>
      <c r="AN309" s="122"/>
      <c r="AO309" s="122"/>
      <c r="AP309" s="122"/>
      <c r="AQ309" s="122"/>
      <c r="AR309" s="122"/>
      <c r="AS309" s="173"/>
      <c r="AT309" s="173"/>
      <c r="AU309" s="173"/>
      <c r="AV309" s="173"/>
      <c r="AW309" s="173"/>
      <c r="AX309" s="173"/>
      <c r="AY309" s="173"/>
      <c r="AZ309" s="173"/>
      <c r="BA309" s="173"/>
      <c r="BB309" s="123"/>
      <c r="BC309" s="123"/>
      <c r="BD309" s="123"/>
    </row>
    <row r="310" spans="2:56" x14ac:dyDescent="0.25">
      <c r="B310" s="120"/>
      <c r="C310" s="4"/>
      <c r="D310" s="14"/>
      <c r="E310" s="121"/>
      <c r="F310" s="13"/>
      <c r="G310" s="122"/>
      <c r="H310" s="123"/>
      <c r="I310" s="123"/>
      <c r="J310" s="124"/>
      <c r="K310" s="122"/>
      <c r="L310" s="122"/>
      <c r="M310" s="125"/>
      <c r="N310" s="126"/>
      <c r="O310" s="123"/>
      <c r="P310" s="123"/>
      <c r="Q310" s="122"/>
      <c r="R310" s="123"/>
      <c r="S310" s="123"/>
      <c r="T310" s="123"/>
      <c r="U310" s="123"/>
      <c r="V310" s="123"/>
      <c r="W310" s="122"/>
      <c r="X310" s="123"/>
      <c r="Y310" s="123"/>
      <c r="Z310" s="123"/>
      <c r="AA310" s="123"/>
      <c r="AB310" s="123"/>
      <c r="AC310" s="122"/>
      <c r="AD310" s="123"/>
      <c r="AE310" s="123"/>
      <c r="AF310" s="123"/>
      <c r="AG310" s="123"/>
      <c r="AH310" s="122"/>
      <c r="AI310" s="122"/>
      <c r="AJ310" s="122"/>
      <c r="AK310" s="122"/>
      <c r="AL310" s="123"/>
      <c r="AM310" s="122"/>
      <c r="AN310" s="122"/>
      <c r="AO310" s="122"/>
      <c r="AP310" s="122"/>
      <c r="AQ310" s="122"/>
      <c r="AR310" s="122"/>
      <c r="AS310" s="173"/>
      <c r="AT310" s="173"/>
      <c r="AU310" s="173"/>
      <c r="AV310" s="173"/>
      <c r="AW310" s="173"/>
      <c r="AX310" s="173"/>
      <c r="AY310" s="173"/>
      <c r="AZ310" s="173"/>
      <c r="BA310" s="173"/>
      <c r="BB310" s="123"/>
      <c r="BC310" s="123"/>
      <c r="BD310" s="123"/>
    </row>
    <row r="311" spans="2:56" x14ac:dyDescent="0.25">
      <c r="B311" s="120"/>
      <c r="C311" s="4"/>
      <c r="D311" s="14"/>
      <c r="E311" s="121"/>
      <c r="F311" s="13"/>
      <c r="G311" s="122"/>
      <c r="H311" s="123"/>
      <c r="I311" s="123"/>
      <c r="J311" s="124"/>
      <c r="K311" s="122"/>
      <c r="L311" s="122"/>
      <c r="M311" s="125"/>
      <c r="N311" s="126"/>
      <c r="O311" s="123"/>
      <c r="P311" s="123"/>
      <c r="Q311" s="122"/>
      <c r="R311" s="123"/>
      <c r="S311" s="123"/>
      <c r="T311" s="123"/>
      <c r="U311" s="123"/>
      <c r="V311" s="123"/>
      <c r="W311" s="122"/>
      <c r="X311" s="123"/>
      <c r="Y311" s="123"/>
      <c r="Z311" s="123"/>
      <c r="AA311" s="123"/>
      <c r="AB311" s="123"/>
      <c r="AC311" s="122"/>
      <c r="AD311" s="123"/>
      <c r="AE311" s="123"/>
      <c r="AF311" s="123"/>
      <c r="AG311" s="123"/>
      <c r="AH311" s="122"/>
      <c r="AI311" s="122"/>
      <c r="AJ311" s="122"/>
      <c r="AK311" s="122"/>
      <c r="AL311" s="123"/>
      <c r="AM311" s="122"/>
      <c r="AN311" s="122"/>
      <c r="AO311" s="122"/>
      <c r="AP311" s="122"/>
      <c r="AQ311" s="122"/>
      <c r="AR311" s="122"/>
      <c r="AS311" s="173"/>
      <c r="AT311" s="173"/>
      <c r="AU311" s="173"/>
      <c r="AV311" s="173"/>
      <c r="AW311" s="173"/>
      <c r="AX311" s="173"/>
      <c r="AY311" s="173"/>
      <c r="AZ311" s="173"/>
      <c r="BA311" s="173"/>
      <c r="BB311" s="123"/>
      <c r="BC311" s="123"/>
      <c r="BD311" s="123"/>
    </row>
    <row r="312" spans="2:56" x14ac:dyDescent="0.25">
      <c r="B312" s="120"/>
      <c r="C312" s="4"/>
      <c r="D312" s="14"/>
      <c r="E312" s="121"/>
      <c r="F312" s="13"/>
      <c r="G312" s="122"/>
      <c r="H312" s="123"/>
      <c r="I312" s="123"/>
      <c r="J312" s="124"/>
      <c r="K312" s="122"/>
      <c r="L312" s="122"/>
      <c r="M312" s="125"/>
      <c r="N312" s="126"/>
      <c r="O312" s="123"/>
      <c r="P312" s="123"/>
      <c r="Q312" s="122"/>
      <c r="R312" s="123"/>
      <c r="S312" s="123"/>
      <c r="T312" s="123"/>
      <c r="U312" s="123"/>
      <c r="V312" s="123"/>
      <c r="W312" s="122"/>
      <c r="X312" s="123"/>
      <c r="Y312" s="123"/>
      <c r="Z312" s="123"/>
      <c r="AA312" s="123"/>
      <c r="AB312" s="123"/>
      <c r="AC312" s="122"/>
      <c r="AD312" s="123"/>
      <c r="AE312" s="123"/>
      <c r="AF312" s="123"/>
      <c r="AG312" s="123"/>
      <c r="AH312" s="122"/>
      <c r="AI312" s="122"/>
      <c r="AJ312" s="122"/>
      <c r="AK312" s="122"/>
      <c r="AL312" s="123"/>
      <c r="AM312" s="122"/>
      <c r="AN312" s="122"/>
      <c r="AO312" s="122"/>
      <c r="AP312" s="122"/>
      <c r="AQ312" s="122"/>
      <c r="AR312" s="122"/>
      <c r="AS312" s="173"/>
      <c r="AT312" s="173"/>
      <c r="AU312" s="173"/>
      <c r="AV312" s="173"/>
      <c r="AW312" s="173"/>
      <c r="AX312" s="173"/>
      <c r="AY312" s="173"/>
      <c r="AZ312" s="173"/>
      <c r="BA312" s="173"/>
      <c r="BB312" s="123"/>
      <c r="BC312" s="123"/>
      <c r="BD312" s="123"/>
    </row>
    <row r="313" spans="2:56" x14ac:dyDescent="0.25">
      <c r="B313" s="120"/>
      <c r="C313" s="4"/>
      <c r="D313" s="14"/>
      <c r="E313" s="121"/>
      <c r="F313" s="13"/>
      <c r="G313" s="122"/>
      <c r="H313" s="123"/>
      <c r="I313" s="123"/>
      <c r="J313" s="124"/>
      <c r="K313" s="122"/>
      <c r="L313" s="122"/>
      <c r="M313" s="125"/>
      <c r="N313" s="126"/>
      <c r="O313" s="123"/>
      <c r="P313" s="123"/>
      <c r="Q313" s="122"/>
      <c r="R313" s="123"/>
      <c r="S313" s="123"/>
      <c r="T313" s="123"/>
      <c r="U313" s="123"/>
      <c r="V313" s="123"/>
      <c r="W313" s="122"/>
      <c r="X313" s="123"/>
      <c r="Y313" s="123"/>
      <c r="Z313" s="123"/>
      <c r="AA313" s="123"/>
      <c r="AB313" s="123"/>
      <c r="AC313" s="122"/>
      <c r="AD313" s="123"/>
      <c r="AE313" s="123"/>
      <c r="AF313" s="123"/>
      <c r="AG313" s="123"/>
      <c r="AH313" s="122"/>
      <c r="AI313" s="122"/>
      <c r="AJ313" s="122"/>
      <c r="AK313" s="122"/>
      <c r="AL313" s="123"/>
      <c r="AM313" s="122"/>
      <c r="AN313" s="122"/>
      <c r="AO313" s="122"/>
      <c r="AP313" s="122"/>
      <c r="AQ313" s="122"/>
      <c r="AR313" s="122"/>
      <c r="AS313" s="173"/>
      <c r="AT313" s="173"/>
      <c r="AU313" s="173"/>
      <c r="AV313" s="173"/>
      <c r="AW313" s="173"/>
      <c r="AX313" s="173"/>
      <c r="AY313" s="173"/>
      <c r="AZ313" s="173"/>
      <c r="BA313" s="173"/>
      <c r="BB313" s="123"/>
      <c r="BC313" s="123"/>
      <c r="BD313" s="123"/>
    </row>
    <row r="314" spans="2:56" x14ac:dyDescent="0.25">
      <c r="B314" s="120"/>
      <c r="C314" s="4"/>
      <c r="D314" s="14"/>
      <c r="E314" s="121"/>
      <c r="F314" s="13"/>
      <c r="G314" s="122"/>
      <c r="H314" s="123"/>
      <c r="I314" s="123"/>
      <c r="J314" s="124"/>
      <c r="K314" s="122"/>
      <c r="L314" s="122"/>
      <c r="M314" s="125"/>
      <c r="N314" s="126"/>
      <c r="O314" s="123"/>
      <c r="P314" s="123"/>
      <c r="Q314" s="122"/>
      <c r="R314" s="123"/>
      <c r="S314" s="123"/>
      <c r="T314" s="123"/>
      <c r="U314" s="123"/>
      <c r="V314" s="123"/>
      <c r="W314" s="122"/>
      <c r="X314" s="123"/>
      <c r="Y314" s="123"/>
      <c r="Z314" s="123"/>
      <c r="AA314" s="123"/>
      <c r="AB314" s="123"/>
      <c r="AC314" s="122"/>
      <c r="AD314" s="123"/>
      <c r="AE314" s="123"/>
      <c r="AF314" s="123"/>
      <c r="AG314" s="123"/>
      <c r="AH314" s="122"/>
      <c r="AI314" s="122"/>
      <c r="AJ314" s="122"/>
      <c r="AK314" s="122"/>
      <c r="AL314" s="123"/>
      <c r="AM314" s="122"/>
      <c r="AN314" s="122"/>
      <c r="AO314" s="122"/>
      <c r="AP314" s="122"/>
      <c r="AQ314" s="122"/>
      <c r="AR314" s="122"/>
      <c r="AS314" s="173"/>
      <c r="AT314" s="173"/>
      <c r="AU314" s="173"/>
      <c r="AV314" s="173"/>
      <c r="AW314" s="173"/>
      <c r="AX314" s="173"/>
      <c r="AY314" s="173"/>
      <c r="AZ314" s="173"/>
      <c r="BA314" s="173"/>
      <c r="BB314" s="123"/>
      <c r="BC314" s="123"/>
      <c r="BD314" s="123"/>
    </row>
    <row r="315" spans="2:56" x14ac:dyDescent="0.25">
      <c r="B315" s="120"/>
      <c r="C315" s="4"/>
      <c r="D315" s="14"/>
      <c r="E315" s="121"/>
      <c r="F315" s="13"/>
      <c r="G315" s="122"/>
      <c r="H315" s="123"/>
      <c r="I315" s="123"/>
      <c r="J315" s="124"/>
      <c r="K315" s="122"/>
      <c r="L315" s="122"/>
      <c r="M315" s="125"/>
      <c r="N315" s="126"/>
      <c r="O315" s="123"/>
      <c r="P315" s="123"/>
      <c r="Q315" s="122"/>
      <c r="R315" s="123"/>
      <c r="S315" s="123"/>
      <c r="T315" s="123"/>
      <c r="U315" s="123"/>
      <c r="V315" s="123"/>
      <c r="W315" s="122"/>
      <c r="X315" s="123"/>
      <c r="Y315" s="123"/>
      <c r="Z315" s="123"/>
      <c r="AA315" s="123"/>
      <c r="AB315" s="123"/>
      <c r="AC315" s="122"/>
      <c r="AD315" s="123"/>
      <c r="AE315" s="123"/>
      <c r="AF315" s="123"/>
      <c r="AG315" s="123"/>
      <c r="AH315" s="122"/>
      <c r="AI315" s="122"/>
      <c r="AJ315" s="122"/>
      <c r="AK315" s="122"/>
      <c r="AL315" s="123"/>
      <c r="AM315" s="122"/>
      <c r="AN315" s="122"/>
      <c r="AO315" s="122"/>
      <c r="AP315" s="122"/>
      <c r="AQ315" s="122"/>
      <c r="AR315" s="122"/>
      <c r="AS315" s="173"/>
      <c r="AT315" s="173"/>
      <c r="AU315" s="173"/>
      <c r="AV315" s="173"/>
      <c r="AW315" s="173"/>
      <c r="AX315" s="173"/>
      <c r="AY315" s="173"/>
      <c r="AZ315" s="173"/>
      <c r="BA315" s="173"/>
      <c r="BB315" s="123"/>
      <c r="BC315" s="123"/>
      <c r="BD315" s="123"/>
    </row>
    <row r="316" spans="2:56" x14ac:dyDescent="0.25">
      <c r="B316" s="120"/>
      <c r="C316" s="4"/>
      <c r="D316" s="14"/>
      <c r="E316" s="121"/>
      <c r="F316" s="13"/>
      <c r="G316" s="122"/>
      <c r="H316" s="123"/>
      <c r="I316" s="123"/>
      <c r="J316" s="124"/>
      <c r="K316" s="122"/>
      <c r="L316" s="122"/>
      <c r="M316" s="125"/>
      <c r="N316" s="126"/>
      <c r="O316" s="123"/>
      <c r="P316" s="123"/>
      <c r="Q316" s="122"/>
      <c r="R316" s="123"/>
      <c r="S316" s="123"/>
      <c r="T316" s="123"/>
      <c r="U316" s="123"/>
      <c r="V316" s="123"/>
      <c r="W316" s="122"/>
      <c r="X316" s="123"/>
      <c r="Y316" s="123"/>
      <c r="Z316" s="123"/>
      <c r="AA316" s="123"/>
      <c r="AB316" s="123"/>
      <c r="AC316" s="122"/>
      <c r="AD316" s="123"/>
      <c r="AE316" s="123"/>
      <c r="AF316" s="123"/>
      <c r="AG316" s="123"/>
      <c r="AH316" s="122"/>
      <c r="AI316" s="122"/>
      <c r="AJ316" s="122"/>
      <c r="AK316" s="122"/>
      <c r="AL316" s="123"/>
      <c r="AM316" s="122"/>
      <c r="AN316" s="122"/>
      <c r="AO316" s="122"/>
      <c r="AP316" s="122"/>
      <c r="AQ316" s="122"/>
      <c r="AR316" s="122"/>
      <c r="AS316" s="173"/>
      <c r="AT316" s="173"/>
      <c r="AU316" s="173"/>
      <c r="AV316" s="173"/>
      <c r="AW316" s="173"/>
      <c r="AX316" s="173"/>
      <c r="AY316" s="173"/>
      <c r="AZ316" s="173"/>
      <c r="BA316" s="173"/>
      <c r="BB316" s="123"/>
      <c r="BC316" s="123"/>
      <c r="BD316" s="123"/>
    </row>
    <row r="317" spans="2:56" x14ac:dyDescent="0.25">
      <c r="B317" s="120"/>
      <c r="C317" s="4"/>
      <c r="D317" s="14"/>
      <c r="E317" s="121"/>
      <c r="F317" s="13"/>
      <c r="G317" s="122"/>
      <c r="H317" s="123"/>
      <c r="I317" s="123"/>
      <c r="J317" s="124"/>
      <c r="K317" s="122"/>
      <c r="L317" s="122"/>
      <c r="M317" s="125"/>
      <c r="N317" s="126"/>
      <c r="O317" s="123"/>
      <c r="P317" s="123"/>
      <c r="Q317" s="122"/>
      <c r="R317" s="123"/>
      <c r="S317" s="123"/>
      <c r="T317" s="123"/>
      <c r="U317" s="123"/>
      <c r="V317" s="123"/>
      <c r="W317" s="122"/>
      <c r="X317" s="123"/>
      <c r="Y317" s="123"/>
      <c r="Z317" s="123"/>
      <c r="AA317" s="123"/>
      <c r="AB317" s="123"/>
      <c r="AC317" s="122"/>
      <c r="AD317" s="123"/>
      <c r="AE317" s="123"/>
      <c r="AF317" s="123"/>
      <c r="AG317" s="123"/>
      <c r="AH317" s="122"/>
      <c r="AI317" s="122"/>
      <c r="AJ317" s="122"/>
      <c r="AK317" s="122"/>
      <c r="AL317" s="123"/>
      <c r="AM317" s="122"/>
      <c r="AN317" s="122"/>
      <c r="AO317" s="122"/>
      <c r="AP317" s="122"/>
      <c r="AQ317" s="122"/>
      <c r="AR317" s="122"/>
      <c r="AS317" s="173"/>
      <c r="AT317" s="173"/>
      <c r="AU317" s="173"/>
      <c r="AV317" s="173"/>
      <c r="AW317" s="173"/>
      <c r="AX317" s="173"/>
      <c r="AY317" s="173"/>
      <c r="AZ317" s="173"/>
      <c r="BA317" s="173"/>
      <c r="BB317" s="123"/>
      <c r="BC317" s="123"/>
      <c r="BD317" s="123"/>
    </row>
    <row r="318" spans="2:56" x14ac:dyDescent="0.25">
      <c r="B318" s="120"/>
      <c r="C318" s="4"/>
      <c r="D318" s="14"/>
      <c r="E318" s="121"/>
      <c r="F318" s="13"/>
      <c r="G318" s="122"/>
      <c r="H318" s="123"/>
      <c r="I318" s="123"/>
      <c r="J318" s="124"/>
      <c r="K318" s="122"/>
      <c r="L318" s="122"/>
      <c r="M318" s="125"/>
      <c r="N318" s="126"/>
      <c r="O318" s="123"/>
      <c r="P318" s="123"/>
      <c r="Q318" s="122"/>
      <c r="R318" s="123"/>
      <c r="S318" s="123"/>
      <c r="T318" s="123"/>
      <c r="U318" s="123"/>
      <c r="V318" s="123"/>
      <c r="W318" s="122"/>
      <c r="X318" s="123"/>
      <c r="Y318" s="123"/>
      <c r="Z318" s="123"/>
      <c r="AA318" s="123"/>
      <c r="AB318" s="123"/>
      <c r="AC318" s="122"/>
      <c r="AD318" s="123"/>
      <c r="AE318" s="123"/>
      <c r="AF318" s="123"/>
      <c r="AG318" s="123"/>
      <c r="AH318" s="122"/>
      <c r="AI318" s="122"/>
      <c r="AJ318" s="122"/>
      <c r="AK318" s="122"/>
      <c r="AL318" s="123"/>
      <c r="AM318" s="122"/>
      <c r="AN318" s="122"/>
      <c r="AO318" s="122"/>
      <c r="AP318" s="122"/>
      <c r="AQ318" s="122"/>
      <c r="AR318" s="122"/>
      <c r="AS318" s="173"/>
      <c r="AT318" s="173"/>
      <c r="AU318" s="173"/>
      <c r="AV318" s="173"/>
      <c r="AW318" s="173"/>
      <c r="AX318" s="173"/>
      <c r="AY318" s="173"/>
      <c r="AZ318" s="173"/>
      <c r="BA318" s="173"/>
      <c r="BB318" s="123"/>
      <c r="BC318" s="123"/>
      <c r="BD318" s="123"/>
    </row>
    <row r="319" spans="2:56" x14ac:dyDescent="0.25">
      <c r="B319" s="120"/>
      <c r="C319" s="4"/>
      <c r="D319" s="14"/>
      <c r="E319" s="121"/>
      <c r="F319" s="13"/>
      <c r="G319" s="122"/>
      <c r="H319" s="123"/>
      <c r="I319" s="123"/>
      <c r="J319" s="124"/>
      <c r="K319" s="122"/>
      <c r="L319" s="122"/>
      <c r="M319" s="125"/>
      <c r="N319" s="126"/>
      <c r="O319" s="123"/>
      <c r="P319" s="123"/>
      <c r="Q319" s="122"/>
      <c r="R319" s="123"/>
      <c r="S319" s="123"/>
      <c r="T319" s="123"/>
      <c r="U319" s="123"/>
      <c r="V319" s="123"/>
      <c r="W319" s="122"/>
      <c r="X319" s="123"/>
      <c r="Y319" s="123"/>
      <c r="Z319" s="123"/>
      <c r="AA319" s="123"/>
      <c r="AB319" s="123"/>
      <c r="AC319" s="122"/>
      <c r="AD319" s="123"/>
      <c r="AE319" s="123"/>
      <c r="AF319" s="123"/>
      <c r="AG319" s="123"/>
      <c r="AH319" s="122"/>
      <c r="AI319" s="122"/>
      <c r="AJ319" s="122"/>
      <c r="AK319" s="122"/>
      <c r="AL319" s="123"/>
      <c r="AM319" s="122"/>
      <c r="AN319" s="122"/>
      <c r="AO319" s="122"/>
      <c r="AP319" s="122"/>
      <c r="AQ319" s="122"/>
      <c r="AR319" s="122"/>
      <c r="AS319" s="173"/>
      <c r="AT319" s="173"/>
      <c r="AU319" s="173"/>
      <c r="AV319" s="173"/>
      <c r="AW319" s="173"/>
      <c r="AX319" s="173"/>
      <c r="AY319" s="173"/>
      <c r="AZ319" s="173"/>
      <c r="BA319" s="173"/>
      <c r="BB319" s="123"/>
      <c r="BC319" s="123"/>
      <c r="BD319" s="123"/>
    </row>
    <row r="320" spans="2:56" x14ac:dyDescent="0.25">
      <c r="B320" s="120"/>
      <c r="C320" s="4"/>
      <c r="D320" s="14"/>
      <c r="E320" s="121"/>
      <c r="F320" s="13"/>
      <c r="G320" s="122"/>
      <c r="H320" s="123"/>
      <c r="I320" s="123"/>
      <c r="J320" s="124"/>
      <c r="K320" s="122"/>
      <c r="L320" s="122"/>
      <c r="M320" s="125"/>
      <c r="N320" s="126"/>
      <c r="O320" s="123"/>
      <c r="P320" s="123"/>
      <c r="Q320" s="122"/>
      <c r="R320" s="123"/>
      <c r="S320" s="123"/>
      <c r="T320" s="123"/>
      <c r="U320" s="123"/>
      <c r="V320" s="123"/>
      <c r="W320" s="122"/>
      <c r="X320" s="123"/>
      <c r="Y320" s="123"/>
      <c r="Z320" s="123"/>
      <c r="AA320" s="123"/>
      <c r="AB320" s="123"/>
      <c r="AC320" s="122"/>
      <c r="AD320" s="123"/>
      <c r="AE320" s="123"/>
      <c r="AF320" s="123"/>
      <c r="AG320" s="123"/>
      <c r="AH320" s="122"/>
      <c r="AI320" s="122"/>
      <c r="AJ320" s="122"/>
      <c r="AK320" s="122"/>
      <c r="AL320" s="123"/>
      <c r="AM320" s="122"/>
      <c r="AN320" s="122"/>
      <c r="AO320" s="122"/>
      <c r="AP320" s="122"/>
      <c r="AQ320" s="122"/>
      <c r="AR320" s="122"/>
      <c r="AS320" s="173"/>
      <c r="AT320" s="173"/>
      <c r="AU320" s="173"/>
      <c r="AV320" s="173"/>
      <c r="AW320" s="173"/>
      <c r="AX320" s="173"/>
      <c r="AY320" s="173"/>
      <c r="AZ320" s="173"/>
      <c r="BA320" s="173"/>
      <c r="BB320" s="123"/>
      <c r="BC320" s="123"/>
      <c r="BD320" s="123"/>
    </row>
    <row r="321" spans="2:56" x14ac:dyDescent="0.25">
      <c r="B321" s="120"/>
      <c r="C321" s="4"/>
      <c r="D321" s="14"/>
      <c r="E321" s="121"/>
      <c r="F321" s="13"/>
      <c r="G321" s="122"/>
      <c r="H321" s="123"/>
      <c r="I321" s="123"/>
      <c r="J321" s="124"/>
      <c r="K321" s="122"/>
      <c r="L321" s="122"/>
      <c r="M321" s="125"/>
      <c r="N321" s="126"/>
      <c r="O321" s="123"/>
      <c r="P321" s="123"/>
      <c r="Q321" s="122"/>
      <c r="R321" s="123"/>
      <c r="S321" s="123"/>
      <c r="T321" s="123"/>
      <c r="U321" s="123"/>
      <c r="V321" s="123"/>
      <c r="W321" s="122"/>
      <c r="X321" s="123"/>
      <c r="Y321" s="123"/>
      <c r="Z321" s="123"/>
      <c r="AA321" s="123"/>
      <c r="AB321" s="123"/>
      <c r="AC321" s="122"/>
      <c r="AD321" s="123"/>
      <c r="AE321" s="123"/>
      <c r="AF321" s="123"/>
      <c r="AG321" s="123"/>
      <c r="AH321" s="122"/>
      <c r="AI321" s="122"/>
      <c r="AJ321" s="122"/>
      <c r="AK321" s="122"/>
      <c r="AL321" s="123"/>
      <c r="AM321" s="122"/>
      <c r="AN321" s="122"/>
      <c r="AO321" s="122"/>
      <c r="AP321" s="122"/>
      <c r="AQ321" s="122"/>
      <c r="AR321" s="122"/>
      <c r="AS321" s="173"/>
      <c r="AT321" s="173"/>
      <c r="AU321" s="173"/>
      <c r="AV321" s="173"/>
      <c r="AW321" s="173"/>
      <c r="AX321" s="173"/>
      <c r="AY321" s="173"/>
      <c r="AZ321" s="173"/>
      <c r="BA321" s="173"/>
      <c r="BB321" s="123"/>
      <c r="BC321" s="123"/>
      <c r="BD321" s="123"/>
    </row>
    <row r="322" spans="2:56" x14ac:dyDescent="0.25">
      <c r="B322" s="120"/>
      <c r="C322" s="4"/>
      <c r="D322" s="14"/>
      <c r="E322" s="121"/>
      <c r="F322" s="13"/>
      <c r="G322" s="122"/>
      <c r="H322" s="123"/>
      <c r="I322" s="123"/>
      <c r="J322" s="124"/>
      <c r="K322" s="122"/>
      <c r="L322" s="122"/>
      <c r="M322" s="125"/>
      <c r="N322" s="126"/>
      <c r="O322" s="123"/>
      <c r="P322" s="123"/>
      <c r="Q322" s="122"/>
      <c r="R322" s="123"/>
      <c r="S322" s="123"/>
      <c r="T322" s="123"/>
      <c r="U322" s="123"/>
      <c r="V322" s="123"/>
      <c r="W322" s="122"/>
      <c r="X322" s="123"/>
      <c r="Y322" s="123"/>
      <c r="Z322" s="123"/>
      <c r="AA322" s="123"/>
      <c r="AB322" s="123"/>
      <c r="AC322" s="122"/>
      <c r="AD322" s="123"/>
      <c r="AE322" s="123"/>
      <c r="AF322" s="123"/>
      <c r="AG322" s="123"/>
      <c r="AH322" s="122"/>
      <c r="AI322" s="122"/>
      <c r="AJ322" s="122"/>
      <c r="AK322" s="122"/>
      <c r="AL322" s="123"/>
      <c r="AM322" s="122"/>
      <c r="AN322" s="122"/>
      <c r="AO322" s="122"/>
      <c r="AP322" s="122"/>
      <c r="AQ322" s="122"/>
      <c r="AR322" s="122"/>
      <c r="AS322" s="173"/>
      <c r="AT322" s="173"/>
      <c r="AU322" s="173"/>
      <c r="AV322" s="173"/>
      <c r="AW322" s="173"/>
      <c r="AX322" s="173"/>
      <c r="AY322" s="173"/>
      <c r="AZ322" s="173"/>
      <c r="BA322" s="173"/>
      <c r="BB322" s="123"/>
      <c r="BC322" s="123"/>
      <c r="BD322" s="123"/>
    </row>
    <row r="323" spans="2:56" x14ac:dyDescent="0.25">
      <c r="B323" s="120"/>
      <c r="C323" s="4"/>
      <c r="D323" s="14"/>
      <c r="E323" s="121"/>
      <c r="F323" s="13"/>
      <c r="G323" s="122"/>
      <c r="H323" s="123"/>
      <c r="I323" s="123"/>
      <c r="J323" s="124"/>
      <c r="K323" s="122"/>
      <c r="L323" s="122"/>
      <c r="M323" s="125"/>
      <c r="N323" s="126"/>
      <c r="O323" s="123"/>
      <c r="P323" s="123"/>
      <c r="Q323" s="122"/>
      <c r="R323" s="123"/>
      <c r="S323" s="123"/>
      <c r="T323" s="123"/>
      <c r="U323" s="123"/>
      <c r="V323" s="123"/>
      <c r="W323" s="122"/>
      <c r="X323" s="123"/>
      <c r="Y323" s="123"/>
      <c r="Z323" s="123"/>
      <c r="AA323" s="123"/>
      <c r="AB323" s="123"/>
      <c r="AC323" s="122"/>
      <c r="AD323" s="123"/>
      <c r="AE323" s="123"/>
      <c r="AF323" s="123"/>
      <c r="AG323" s="123"/>
      <c r="AH323" s="122"/>
      <c r="AI323" s="122"/>
      <c r="AJ323" s="122"/>
      <c r="AK323" s="122"/>
      <c r="AL323" s="123"/>
      <c r="AM323" s="122"/>
      <c r="AN323" s="122"/>
      <c r="AO323" s="122"/>
      <c r="AP323" s="122"/>
      <c r="AQ323" s="122"/>
      <c r="AR323" s="122"/>
      <c r="AS323" s="173"/>
      <c r="AT323" s="173"/>
      <c r="AU323" s="173"/>
      <c r="AV323" s="173"/>
      <c r="AW323" s="173"/>
      <c r="AX323" s="173"/>
      <c r="AY323" s="173"/>
      <c r="AZ323" s="173"/>
      <c r="BA323" s="173"/>
      <c r="BB323" s="123"/>
      <c r="BC323" s="123"/>
      <c r="BD323" s="123"/>
    </row>
    <row r="324" spans="2:56" x14ac:dyDescent="0.25">
      <c r="B324" s="120"/>
      <c r="C324" s="4"/>
      <c r="D324" s="14"/>
      <c r="E324" s="121"/>
      <c r="F324" s="13"/>
      <c r="G324" s="122"/>
      <c r="H324" s="123"/>
      <c r="I324" s="123"/>
      <c r="J324" s="124"/>
      <c r="K324" s="122"/>
      <c r="L324" s="122"/>
      <c r="M324" s="125"/>
      <c r="N324" s="126"/>
      <c r="O324" s="123"/>
      <c r="P324" s="123"/>
      <c r="Q324" s="122"/>
      <c r="R324" s="123"/>
      <c r="S324" s="123"/>
      <c r="T324" s="123"/>
      <c r="U324" s="123"/>
      <c r="V324" s="123"/>
      <c r="W324" s="122"/>
      <c r="X324" s="123"/>
      <c r="Y324" s="123"/>
      <c r="Z324" s="123"/>
      <c r="AA324" s="123"/>
      <c r="AB324" s="123"/>
      <c r="AC324" s="122"/>
      <c r="AD324" s="123"/>
      <c r="AE324" s="123"/>
      <c r="AF324" s="123"/>
      <c r="AG324" s="123"/>
      <c r="AH324" s="122"/>
      <c r="AI324" s="122"/>
      <c r="AJ324" s="122"/>
      <c r="AK324" s="122"/>
      <c r="AL324" s="123"/>
      <c r="AM324" s="122"/>
      <c r="AN324" s="122"/>
      <c r="AO324" s="122"/>
      <c r="AP324" s="122"/>
      <c r="AQ324" s="122"/>
      <c r="AR324" s="122"/>
      <c r="AS324" s="173"/>
      <c r="AT324" s="173"/>
      <c r="AU324" s="173"/>
      <c r="AV324" s="173"/>
      <c r="AW324" s="173"/>
      <c r="AX324" s="173"/>
      <c r="AY324" s="173"/>
      <c r="AZ324" s="173"/>
      <c r="BA324" s="173"/>
      <c r="BB324" s="123"/>
      <c r="BC324" s="123"/>
      <c r="BD324" s="123"/>
    </row>
    <row r="325" spans="2:56" x14ac:dyDescent="0.25">
      <c r="B325" s="120"/>
      <c r="C325" s="4"/>
      <c r="D325" s="14"/>
      <c r="E325" s="121"/>
      <c r="F325" s="13"/>
      <c r="G325" s="122"/>
      <c r="H325" s="123"/>
      <c r="I325" s="123"/>
      <c r="J325" s="124"/>
      <c r="K325" s="122"/>
      <c r="L325" s="122"/>
      <c r="M325" s="125"/>
      <c r="N325" s="126"/>
      <c r="O325" s="123"/>
      <c r="P325" s="123"/>
      <c r="Q325" s="122"/>
      <c r="R325" s="123"/>
      <c r="S325" s="123"/>
      <c r="T325" s="123"/>
      <c r="U325" s="123"/>
      <c r="V325" s="123"/>
      <c r="W325" s="122"/>
      <c r="X325" s="123"/>
      <c r="Y325" s="123"/>
      <c r="Z325" s="123"/>
      <c r="AA325" s="123"/>
      <c r="AB325" s="123"/>
      <c r="AC325" s="122"/>
      <c r="AD325" s="123"/>
      <c r="AE325" s="123"/>
      <c r="AF325" s="123"/>
      <c r="AG325" s="123"/>
      <c r="AH325" s="122"/>
      <c r="AI325" s="122"/>
      <c r="AJ325" s="122"/>
      <c r="AK325" s="122"/>
      <c r="AL325" s="123"/>
      <c r="AM325" s="122"/>
      <c r="AN325" s="122"/>
      <c r="AO325" s="122"/>
      <c r="AP325" s="122"/>
      <c r="AQ325" s="122"/>
      <c r="AR325" s="122"/>
      <c r="AS325" s="173"/>
      <c r="AT325" s="173"/>
      <c r="AU325" s="173"/>
      <c r="AV325" s="173"/>
      <c r="AW325" s="173"/>
      <c r="AX325" s="173"/>
      <c r="AY325" s="173"/>
      <c r="AZ325" s="173"/>
      <c r="BA325" s="173"/>
      <c r="BB325" s="123"/>
      <c r="BC325" s="123"/>
      <c r="BD325" s="123"/>
    </row>
    <row r="326" spans="2:56" x14ac:dyDescent="0.25">
      <c r="B326" s="120"/>
      <c r="C326" s="4"/>
      <c r="D326" s="14"/>
      <c r="E326" s="121"/>
      <c r="F326" s="13"/>
      <c r="G326" s="122"/>
      <c r="H326" s="123"/>
      <c r="I326" s="123"/>
      <c r="J326" s="124"/>
      <c r="K326" s="122"/>
      <c r="L326" s="122"/>
      <c r="M326" s="125"/>
      <c r="N326" s="126"/>
      <c r="O326" s="123"/>
      <c r="P326" s="123"/>
      <c r="Q326" s="122"/>
      <c r="R326" s="123"/>
      <c r="S326" s="123"/>
      <c r="T326" s="123"/>
      <c r="U326" s="123"/>
      <c r="V326" s="123"/>
      <c r="W326" s="122"/>
      <c r="X326" s="123"/>
      <c r="Y326" s="123"/>
      <c r="Z326" s="123"/>
      <c r="AA326" s="123"/>
      <c r="AB326" s="123"/>
      <c r="AC326" s="122"/>
      <c r="AD326" s="123"/>
      <c r="AE326" s="123"/>
      <c r="AF326" s="123"/>
      <c r="AG326" s="123"/>
      <c r="AH326" s="122"/>
      <c r="AI326" s="122"/>
      <c r="AJ326" s="122"/>
      <c r="AK326" s="122"/>
      <c r="AL326" s="123"/>
      <c r="AM326" s="122"/>
      <c r="AN326" s="122"/>
      <c r="AO326" s="122"/>
      <c r="AP326" s="122"/>
      <c r="AQ326" s="122"/>
      <c r="AR326" s="122"/>
      <c r="AS326" s="173"/>
      <c r="AT326" s="173"/>
      <c r="AU326" s="173"/>
      <c r="AV326" s="173"/>
      <c r="AW326" s="173"/>
      <c r="AX326" s="173"/>
      <c r="AY326" s="173"/>
      <c r="AZ326" s="173"/>
      <c r="BA326" s="173"/>
      <c r="BB326" s="123"/>
      <c r="BC326" s="123"/>
      <c r="BD326" s="123"/>
    </row>
    <row r="327" spans="2:56" x14ac:dyDescent="0.25">
      <c r="B327" s="120"/>
      <c r="C327" s="4"/>
      <c r="D327" s="14"/>
      <c r="E327" s="121"/>
      <c r="F327" s="13"/>
      <c r="G327" s="122"/>
      <c r="H327" s="123"/>
      <c r="I327" s="123"/>
      <c r="J327" s="124"/>
      <c r="K327" s="122"/>
      <c r="L327" s="122"/>
      <c r="M327" s="125"/>
      <c r="N327" s="126"/>
      <c r="O327" s="123"/>
      <c r="P327" s="123"/>
      <c r="Q327" s="122"/>
      <c r="R327" s="123"/>
      <c r="S327" s="123"/>
      <c r="T327" s="123"/>
      <c r="U327" s="123"/>
      <c r="V327" s="123"/>
      <c r="W327" s="122"/>
      <c r="X327" s="123"/>
      <c r="Y327" s="123"/>
      <c r="Z327" s="123"/>
      <c r="AA327" s="123"/>
      <c r="AB327" s="123"/>
      <c r="AC327" s="122"/>
      <c r="AD327" s="123"/>
      <c r="AE327" s="123"/>
      <c r="AF327" s="123"/>
      <c r="AG327" s="123"/>
      <c r="AH327" s="122"/>
      <c r="AI327" s="122"/>
      <c r="AJ327" s="122"/>
      <c r="AK327" s="122"/>
      <c r="AL327" s="123"/>
      <c r="AM327" s="122"/>
      <c r="AN327" s="122"/>
      <c r="AO327" s="122"/>
      <c r="AP327" s="122"/>
      <c r="AQ327" s="122"/>
      <c r="AR327" s="122"/>
      <c r="AS327" s="173"/>
      <c r="AT327" s="173"/>
      <c r="AU327" s="173"/>
      <c r="AV327" s="173"/>
      <c r="AW327" s="173"/>
      <c r="AX327" s="173"/>
      <c r="AY327" s="173"/>
      <c r="AZ327" s="173"/>
      <c r="BA327" s="173"/>
      <c r="BB327" s="123"/>
      <c r="BC327" s="123"/>
      <c r="BD327" s="123"/>
    </row>
    <row r="328" spans="2:56" x14ac:dyDescent="0.25">
      <c r="B328" s="120"/>
      <c r="C328" s="4"/>
      <c r="D328" s="14"/>
      <c r="E328" s="121"/>
      <c r="F328" s="13"/>
      <c r="G328" s="122"/>
      <c r="H328" s="123"/>
      <c r="I328" s="123"/>
      <c r="J328" s="124"/>
      <c r="K328" s="122"/>
      <c r="L328" s="122"/>
      <c r="M328" s="125"/>
      <c r="N328" s="126"/>
      <c r="O328" s="123"/>
      <c r="P328" s="123"/>
      <c r="Q328" s="122"/>
      <c r="R328" s="123"/>
      <c r="S328" s="123"/>
      <c r="T328" s="123"/>
      <c r="U328" s="123"/>
      <c r="V328" s="123"/>
      <c r="W328" s="122"/>
      <c r="X328" s="123"/>
      <c r="Y328" s="123"/>
      <c r="Z328" s="123"/>
      <c r="AA328" s="123"/>
      <c r="AB328" s="123"/>
      <c r="AC328" s="122"/>
      <c r="AD328" s="123"/>
      <c r="AE328" s="123"/>
      <c r="AF328" s="123"/>
      <c r="AG328" s="123"/>
      <c r="AH328" s="122"/>
      <c r="AI328" s="122"/>
      <c r="AJ328" s="122"/>
      <c r="AK328" s="122"/>
      <c r="AL328" s="123"/>
      <c r="AM328" s="122"/>
      <c r="AN328" s="122"/>
      <c r="AO328" s="122"/>
      <c r="AP328" s="122"/>
      <c r="AQ328" s="122"/>
      <c r="AR328" s="122"/>
      <c r="AS328" s="173"/>
      <c r="AT328" s="173"/>
      <c r="AU328" s="173"/>
      <c r="AV328" s="173"/>
      <c r="AW328" s="173"/>
      <c r="AX328" s="173"/>
      <c r="AY328" s="173"/>
      <c r="AZ328" s="173"/>
      <c r="BA328" s="173"/>
      <c r="BB328" s="123"/>
      <c r="BC328" s="123"/>
      <c r="BD328" s="123"/>
    </row>
    <row r="329" spans="2:56" x14ac:dyDescent="0.25">
      <c r="B329" s="120"/>
      <c r="C329" s="4"/>
      <c r="D329" s="14"/>
      <c r="E329" s="121"/>
      <c r="F329" s="13"/>
      <c r="G329" s="122"/>
      <c r="H329" s="123"/>
      <c r="I329" s="123"/>
      <c r="J329" s="124"/>
      <c r="K329" s="122"/>
      <c r="L329" s="122"/>
      <c r="M329" s="125"/>
      <c r="N329" s="126"/>
      <c r="O329" s="123"/>
      <c r="P329" s="123"/>
      <c r="Q329" s="122"/>
      <c r="R329" s="123"/>
      <c r="S329" s="123"/>
      <c r="T329" s="123"/>
      <c r="U329" s="123"/>
      <c r="V329" s="123"/>
      <c r="W329" s="122"/>
      <c r="X329" s="123"/>
      <c r="Y329" s="123"/>
      <c r="Z329" s="123"/>
      <c r="AA329" s="123"/>
      <c r="AB329" s="123"/>
      <c r="AC329" s="122"/>
      <c r="AD329" s="123"/>
      <c r="AE329" s="123"/>
      <c r="AF329" s="123"/>
      <c r="AG329" s="123"/>
      <c r="AH329" s="122"/>
      <c r="AI329" s="122"/>
      <c r="AJ329" s="122"/>
      <c r="AK329" s="122"/>
      <c r="AL329" s="123"/>
      <c r="AM329" s="122"/>
      <c r="AN329" s="122"/>
      <c r="AO329" s="122"/>
      <c r="AP329" s="122"/>
      <c r="AQ329" s="122"/>
      <c r="AR329" s="122"/>
      <c r="AS329" s="173"/>
      <c r="AT329" s="173"/>
      <c r="AU329" s="173"/>
      <c r="AV329" s="173"/>
      <c r="AW329" s="173"/>
      <c r="AX329" s="173"/>
      <c r="AY329" s="173"/>
      <c r="AZ329" s="173"/>
      <c r="BA329" s="173"/>
      <c r="BB329" s="123"/>
      <c r="BC329" s="123"/>
      <c r="BD329" s="123"/>
    </row>
    <row r="330" spans="2:56" x14ac:dyDescent="0.25">
      <c r="B330" s="120"/>
      <c r="C330" s="4"/>
      <c r="D330" s="14"/>
      <c r="E330" s="121"/>
      <c r="F330" s="13"/>
      <c r="G330" s="122"/>
      <c r="H330" s="123"/>
      <c r="I330" s="123"/>
      <c r="J330" s="124"/>
      <c r="K330" s="122"/>
      <c r="L330" s="122"/>
      <c r="M330" s="125"/>
      <c r="N330" s="126"/>
      <c r="O330" s="123"/>
      <c r="P330" s="123"/>
      <c r="Q330" s="122"/>
      <c r="R330" s="123"/>
      <c r="S330" s="123"/>
      <c r="T330" s="123"/>
      <c r="U330" s="123"/>
      <c r="V330" s="123"/>
      <c r="W330" s="122"/>
      <c r="X330" s="123"/>
      <c r="Y330" s="123"/>
      <c r="Z330" s="123"/>
      <c r="AA330" s="123"/>
      <c r="AB330" s="123"/>
      <c r="AC330" s="122"/>
      <c r="AD330" s="123"/>
      <c r="AE330" s="123"/>
      <c r="AF330" s="123"/>
      <c r="AG330" s="123"/>
      <c r="AH330" s="122"/>
      <c r="AI330" s="122"/>
      <c r="AJ330" s="122"/>
      <c r="AK330" s="122"/>
      <c r="AL330" s="123"/>
      <c r="AM330" s="122"/>
      <c r="AN330" s="122"/>
      <c r="AO330" s="122"/>
      <c r="AP330" s="122"/>
      <c r="AQ330" s="122"/>
      <c r="AR330" s="122"/>
      <c r="AS330" s="173"/>
      <c r="AT330" s="173"/>
      <c r="AU330" s="173"/>
      <c r="AV330" s="173"/>
      <c r="AW330" s="173"/>
      <c r="AX330" s="173"/>
      <c r="AY330" s="173"/>
      <c r="AZ330" s="173"/>
      <c r="BA330" s="173"/>
      <c r="BB330" s="123"/>
      <c r="BC330" s="123"/>
      <c r="BD330" s="123"/>
    </row>
    <row r="331" spans="2:56" x14ac:dyDescent="0.25">
      <c r="B331" s="120"/>
      <c r="C331" s="4"/>
      <c r="D331" s="14"/>
      <c r="E331" s="121"/>
      <c r="F331" s="13"/>
      <c r="G331" s="122"/>
      <c r="H331" s="123"/>
      <c r="I331" s="123"/>
      <c r="J331" s="124"/>
      <c r="K331" s="122"/>
      <c r="L331" s="122"/>
      <c r="M331" s="125"/>
      <c r="N331" s="126"/>
      <c r="O331" s="123"/>
      <c r="P331" s="123"/>
      <c r="Q331" s="122"/>
      <c r="R331" s="123"/>
      <c r="S331" s="123"/>
      <c r="T331" s="123"/>
      <c r="U331" s="123"/>
      <c r="V331" s="123"/>
      <c r="W331" s="122"/>
      <c r="X331" s="123"/>
      <c r="Y331" s="123"/>
      <c r="Z331" s="123"/>
      <c r="AA331" s="123"/>
      <c r="AB331" s="123"/>
      <c r="AC331" s="122"/>
      <c r="AD331" s="123"/>
      <c r="AE331" s="123"/>
      <c r="AF331" s="123"/>
      <c r="AG331" s="123"/>
      <c r="AH331" s="122"/>
      <c r="AI331" s="122"/>
      <c r="AJ331" s="122"/>
      <c r="AK331" s="122"/>
      <c r="AL331" s="123"/>
      <c r="AM331" s="122"/>
      <c r="AN331" s="122"/>
      <c r="AO331" s="122"/>
      <c r="AP331" s="122"/>
      <c r="AQ331" s="122"/>
      <c r="AR331" s="122"/>
      <c r="AS331" s="173"/>
      <c r="AT331" s="173"/>
      <c r="AU331" s="173"/>
      <c r="AV331" s="173"/>
      <c r="AW331" s="173"/>
      <c r="AX331" s="173"/>
      <c r="AY331" s="173"/>
      <c r="AZ331" s="173"/>
      <c r="BA331" s="173"/>
      <c r="BB331" s="123"/>
      <c r="BC331" s="123"/>
      <c r="BD331" s="123"/>
    </row>
    <row r="332" spans="2:56" x14ac:dyDescent="0.25">
      <c r="B332" s="120"/>
      <c r="C332" s="4"/>
      <c r="D332" s="14"/>
      <c r="E332" s="121"/>
      <c r="F332" s="13"/>
      <c r="G332" s="122"/>
      <c r="H332" s="123"/>
      <c r="I332" s="123"/>
      <c r="J332" s="124"/>
      <c r="K332" s="122"/>
      <c r="L332" s="122"/>
      <c r="M332" s="125"/>
      <c r="N332" s="126"/>
      <c r="O332" s="123"/>
      <c r="P332" s="123"/>
      <c r="Q332" s="122"/>
      <c r="R332" s="123"/>
      <c r="S332" s="123"/>
      <c r="T332" s="123"/>
      <c r="U332" s="123"/>
      <c r="V332" s="123"/>
      <c r="W332" s="122"/>
      <c r="X332" s="123"/>
      <c r="Y332" s="123"/>
      <c r="Z332" s="123"/>
      <c r="AA332" s="123"/>
      <c r="AB332" s="123"/>
      <c r="AC332" s="122"/>
      <c r="AD332" s="123"/>
      <c r="AE332" s="123"/>
      <c r="AF332" s="123"/>
      <c r="AG332" s="123"/>
      <c r="AH332" s="122"/>
      <c r="AI332" s="122"/>
      <c r="AJ332" s="122"/>
      <c r="AK332" s="122"/>
      <c r="AL332" s="123"/>
      <c r="AM332" s="122"/>
      <c r="AN332" s="122"/>
      <c r="AO332" s="122"/>
      <c r="AP332" s="122"/>
      <c r="AQ332" s="122"/>
      <c r="AR332" s="122"/>
      <c r="AS332" s="173"/>
      <c r="AT332" s="173"/>
      <c r="AU332" s="173"/>
      <c r="AV332" s="173"/>
      <c r="AW332" s="173"/>
      <c r="AX332" s="173"/>
      <c r="AY332" s="173"/>
      <c r="AZ332" s="173"/>
      <c r="BA332" s="173"/>
      <c r="BB332" s="123"/>
      <c r="BC332" s="123"/>
      <c r="BD332" s="123"/>
    </row>
    <row r="333" spans="2:56" x14ac:dyDescent="0.25">
      <c r="B333" s="120"/>
      <c r="C333" s="4"/>
      <c r="D333" s="14"/>
      <c r="E333" s="121"/>
      <c r="F333" s="13"/>
      <c r="G333" s="122"/>
      <c r="H333" s="123"/>
      <c r="I333" s="123"/>
      <c r="J333" s="124"/>
      <c r="K333" s="122"/>
      <c r="L333" s="122"/>
      <c r="M333" s="125"/>
      <c r="N333" s="126"/>
      <c r="O333" s="123"/>
      <c r="P333" s="123"/>
      <c r="Q333" s="122"/>
      <c r="R333" s="123"/>
      <c r="S333" s="123"/>
      <c r="T333" s="123"/>
      <c r="U333" s="123"/>
      <c r="V333" s="123"/>
      <c r="W333" s="122"/>
      <c r="X333" s="123"/>
      <c r="Y333" s="123"/>
      <c r="Z333" s="123"/>
      <c r="AA333" s="123"/>
      <c r="AB333" s="123"/>
      <c r="AC333" s="122"/>
      <c r="AD333" s="123"/>
      <c r="AE333" s="123"/>
      <c r="AF333" s="123"/>
      <c r="AG333" s="123"/>
      <c r="AH333" s="122"/>
      <c r="AI333" s="122"/>
      <c r="AJ333" s="122"/>
      <c r="AK333" s="122"/>
      <c r="AL333" s="123"/>
      <c r="AM333" s="122"/>
      <c r="AN333" s="122"/>
      <c r="AO333" s="122"/>
      <c r="AP333" s="122"/>
      <c r="AQ333" s="122"/>
      <c r="AR333" s="122"/>
      <c r="AS333" s="173"/>
      <c r="AT333" s="173"/>
      <c r="AU333" s="173"/>
      <c r="AV333" s="173"/>
      <c r="AW333" s="173"/>
      <c r="AX333" s="173"/>
      <c r="AY333" s="173"/>
      <c r="AZ333" s="173"/>
      <c r="BA333" s="173"/>
      <c r="BB333" s="123"/>
      <c r="BC333" s="123"/>
      <c r="BD333" s="123"/>
    </row>
    <row r="334" spans="2:56" x14ac:dyDescent="0.25">
      <c r="B334" s="120"/>
      <c r="C334" s="4"/>
      <c r="D334" s="14"/>
      <c r="E334" s="121"/>
      <c r="F334" s="13"/>
      <c r="G334" s="122"/>
      <c r="H334" s="123"/>
      <c r="I334" s="123"/>
      <c r="J334" s="124"/>
      <c r="K334" s="122"/>
      <c r="L334" s="122"/>
      <c r="M334" s="125"/>
      <c r="N334" s="126"/>
      <c r="O334" s="123"/>
      <c r="P334" s="123"/>
      <c r="Q334" s="122"/>
      <c r="R334" s="123"/>
      <c r="S334" s="123"/>
      <c r="T334" s="123"/>
      <c r="U334" s="123"/>
      <c r="V334" s="123"/>
      <c r="W334" s="122"/>
      <c r="X334" s="123"/>
      <c r="Y334" s="123"/>
      <c r="Z334" s="123"/>
      <c r="AA334" s="123"/>
      <c r="AB334" s="123"/>
      <c r="AC334" s="122"/>
      <c r="AD334" s="123"/>
      <c r="AE334" s="123"/>
      <c r="AF334" s="123"/>
      <c r="AG334" s="123"/>
      <c r="AH334" s="122"/>
      <c r="AI334" s="122"/>
      <c r="AJ334" s="122"/>
      <c r="AK334" s="122"/>
      <c r="AL334" s="123"/>
      <c r="AM334" s="122"/>
      <c r="AN334" s="122"/>
      <c r="AO334" s="122"/>
      <c r="AP334" s="122"/>
      <c r="AQ334" s="122"/>
      <c r="AR334" s="122"/>
      <c r="AS334" s="173"/>
      <c r="AT334" s="173"/>
      <c r="AU334" s="173"/>
      <c r="AV334" s="173"/>
      <c r="AW334" s="173"/>
      <c r="AX334" s="173"/>
      <c r="AY334" s="173"/>
      <c r="AZ334" s="173"/>
      <c r="BA334" s="173"/>
      <c r="BB334" s="123"/>
      <c r="BC334" s="123"/>
      <c r="BD334" s="123"/>
    </row>
    <row r="335" spans="2:56" x14ac:dyDescent="0.25">
      <c r="B335" s="120"/>
      <c r="C335" s="4"/>
      <c r="D335" s="14"/>
      <c r="E335" s="121"/>
      <c r="F335" s="13"/>
      <c r="G335" s="122"/>
      <c r="H335" s="123"/>
      <c r="I335" s="123"/>
      <c r="J335" s="124"/>
      <c r="K335" s="122"/>
      <c r="L335" s="122"/>
      <c r="M335" s="125"/>
      <c r="N335" s="126"/>
      <c r="O335" s="123"/>
      <c r="P335" s="123"/>
      <c r="Q335" s="122"/>
      <c r="R335" s="123"/>
      <c r="S335" s="123"/>
      <c r="T335" s="123"/>
      <c r="U335" s="123"/>
      <c r="V335" s="123"/>
      <c r="W335" s="122"/>
      <c r="X335" s="123"/>
      <c r="Y335" s="123"/>
      <c r="Z335" s="123"/>
      <c r="AA335" s="123"/>
      <c r="AB335" s="123"/>
      <c r="AC335" s="122"/>
      <c r="AD335" s="123"/>
      <c r="AE335" s="123"/>
      <c r="AF335" s="123"/>
      <c r="AG335" s="123"/>
      <c r="AH335" s="122"/>
      <c r="AI335" s="122"/>
      <c r="AJ335" s="122"/>
      <c r="AK335" s="122"/>
      <c r="AL335" s="123"/>
      <c r="AM335" s="122"/>
      <c r="AN335" s="122"/>
      <c r="AO335" s="122"/>
      <c r="AP335" s="122"/>
      <c r="AQ335" s="122"/>
      <c r="AR335" s="122"/>
      <c r="AS335" s="173"/>
      <c r="AT335" s="173"/>
      <c r="AU335" s="173"/>
      <c r="AV335" s="173"/>
      <c r="AW335" s="173"/>
      <c r="AX335" s="173"/>
      <c r="AY335" s="173"/>
      <c r="AZ335" s="173"/>
      <c r="BA335" s="173"/>
      <c r="BB335" s="123"/>
      <c r="BC335" s="123"/>
      <c r="BD335" s="123"/>
    </row>
    <row r="336" spans="2:56" x14ac:dyDescent="0.25">
      <c r="B336" s="120"/>
      <c r="C336" s="4"/>
      <c r="D336" s="14"/>
      <c r="E336" s="121"/>
      <c r="F336" s="13"/>
      <c r="G336" s="122"/>
      <c r="H336" s="123"/>
      <c r="I336" s="123"/>
      <c r="J336" s="124"/>
      <c r="K336" s="122"/>
      <c r="L336" s="122"/>
      <c r="M336" s="125"/>
      <c r="N336" s="126"/>
      <c r="O336" s="123"/>
      <c r="P336" s="123"/>
      <c r="Q336" s="122"/>
      <c r="R336" s="123"/>
      <c r="S336" s="123"/>
      <c r="T336" s="123"/>
      <c r="U336" s="123"/>
      <c r="V336" s="123"/>
      <c r="W336" s="122"/>
      <c r="X336" s="123"/>
      <c r="Y336" s="123"/>
      <c r="Z336" s="123"/>
      <c r="AA336" s="123"/>
      <c r="AB336" s="123"/>
      <c r="AC336" s="122"/>
      <c r="AD336" s="123"/>
      <c r="AE336" s="123"/>
      <c r="AF336" s="123"/>
      <c r="AG336" s="123"/>
      <c r="AH336" s="122"/>
      <c r="AI336" s="122"/>
      <c r="AJ336" s="122"/>
      <c r="AK336" s="122"/>
      <c r="AL336" s="123"/>
      <c r="AM336" s="122"/>
      <c r="AN336" s="122"/>
      <c r="AO336" s="122"/>
      <c r="AP336" s="122"/>
      <c r="AQ336" s="122"/>
      <c r="AR336" s="122"/>
      <c r="AS336" s="173"/>
      <c r="AT336" s="173"/>
      <c r="AU336" s="173"/>
      <c r="AV336" s="173"/>
      <c r="AW336" s="173"/>
      <c r="AX336" s="173"/>
      <c r="AY336" s="173"/>
      <c r="AZ336" s="173"/>
      <c r="BA336" s="173"/>
      <c r="BB336" s="123"/>
      <c r="BC336" s="123"/>
      <c r="BD336" s="123"/>
    </row>
    <row r="337" spans="2:56" x14ac:dyDescent="0.25">
      <c r="B337" s="120"/>
      <c r="C337" s="4"/>
      <c r="D337" s="14"/>
      <c r="E337" s="121"/>
      <c r="F337" s="13"/>
      <c r="G337" s="122"/>
      <c r="H337" s="123"/>
      <c r="I337" s="123"/>
      <c r="J337" s="124"/>
      <c r="K337" s="122"/>
      <c r="L337" s="122"/>
      <c r="M337" s="125"/>
      <c r="N337" s="126"/>
      <c r="O337" s="123"/>
      <c r="P337" s="123"/>
      <c r="Q337" s="122"/>
      <c r="R337" s="123"/>
      <c r="S337" s="123"/>
      <c r="T337" s="123"/>
      <c r="U337" s="123"/>
      <c r="V337" s="123"/>
      <c r="W337" s="122"/>
      <c r="X337" s="123"/>
      <c r="Y337" s="123"/>
      <c r="Z337" s="123"/>
      <c r="AA337" s="123"/>
      <c r="AB337" s="123"/>
      <c r="AC337" s="122"/>
      <c r="AD337" s="123"/>
      <c r="AE337" s="123"/>
      <c r="AF337" s="123"/>
      <c r="AG337" s="123"/>
      <c r="AH337" s="122"/>
      <c r="AI337" s="122"/>
      <c r="AJ337" s="122"/>
      <c r="AK337" s="122"/>
      <c r="AL337" s="123"/>
      <c r="AM337" s="122"/>
      <c r="AN337" s="122"/>
      <c r="AO337" s="122"/>
      <c r="AP337" s="122"/>
      <c r="AQ337" s="122"/>
      <c r="AR337" s="122"/>
      <c r="AS337" s="173"/>
      <c r="AT337" s="173"/>
      <c r="AU337" s="173"/>
      <c r="AV337" s="173"/>
      <c r="AW337" s="173"/>
      <c r="AX337" s="173"/>
      <c r="AY337" s="173"/>
      <c r="AZ337" s="173"/>
      <c r="BA337" s="173"/>
      <c r="BB337" s="123"/>
      <c r="BC337" s="123"/>
      <c r="BD337" s="123"/>
    </row>
    <row r="338" spans="2:56" x14ac:dyDescent="0.25">
      <c r="B338" s="120"/>
      <c r="C338" s="4"/>
      <c r="D338" s="14"/>
      <c r="E338" s="121"/>
      <c r="F338" s="13"/>
      <c r="G338" s="122"/>
      <c r="H338" s="123"/>
      <c r="I338" s="123"/>
      <c r="J338" s="124"/>
      <c r="K338" s="122"/>
      <c r="L338" s="122"/>
      <c r="M338" s="125"/>
      <c r="N338" s="126"/>
      <c r="O338" s="123"/>
      <c r="P338" s="123"/>
      <c r="Q338" s="122"/>
      <c r="R338" s="123"/>
      <c r="S338" s="123"/>
      <c r="T338" s="123"/>
      <c r="U338" s="123"/>
      <c r="V338" s="123"/>
      <c r="W338" s="122"/>
      <c r="X338" s="123"/>
      <c r="Y338" s="123"/>
      <c r="Z338" s="123"/>
      <c r="AA338" s="123"/>
      <c r="AB338" s="123"/>
      <c r="AC338" s="122"/>
      <c r="AD338" s="123"/>
      <c r="AE338" s="123"/>
      <c r="AF338" s="123"/>
      <c r="AG338" s="123"/>
      <c r="AH338" s="122"/>
      <c r="AI338" s="122"/>
      <c r="AJ338" s="122"/>
      <c r="AK338" s="122"/>
      <c r="AL338" s="123"/>
      <c r="AM338" s="122"/>
      <c r="AN338" s="122"/>
      <c r="AO338" s="122"/>
      <c r="AP338" s="122"/>
      <c r="AQ338" s="122"/>
      <c r="AR338" s="122"/>
      <c r="AS338" s="173"/>
      <c r="AT338" s="173"/>
      <c r="AU338" s="173"/>
      <c r="AV338" s="173"/>
      <c r="AW338" s="173"/>
      <c r="AX338" s="173"/>
      <c r="AY338" s="173"/>
      <c r="AZ338" s="173"/>
      <c r="BA338" s="173"/>
      <c r="BB338" s="123"/>
      <c r="BC338" s="123"/>
      <c r="BD338" s="123"/>
    </row>
    <row r="339" spans="2:56" x14ac:dyDescent="0.25">
      <c r="B339" s="120"/>
      <c r="C339" s="4"/>
      <c r="D339" s="14"/>
      <c r="E339" s="121"/>
      <c r="F339" s="13"/>
      <c r="G339" s="122"/>
      <c r="H339" s="123"/>
      <c r="I339" s="123"/>
      <c r="J339" s="124"/>
      <c r="K339" s="122"/>
      <c r="L339" s="122"/>
      <c r="M339" s="125"/>
      <c r="N339" s="126"/>
      <c r="O339" s="123"/>
      <c r="P339" s="123"/>
      <c r="Q339" s="122"/>
      <c r="R339" s="123"/>
      <c r="S339" s="123"/>
      <c r="T339" s="123"/>
      <c r="U339" s="123"/>
      <c r="V339" s="123"/>
      <c r="W339" s="122"/>
      <c r="X339" s="123"/>
      <c r="Y339" s="123"/>
      <c r="Z339" s="123"/>
      <c r="AA339" s="123"/>
      <c r="AB339" s="123"/>
      <c r="AC339" s="122"/>
      <c r="AD339" s="123"/>
      <c r="AE339" s="123"/>
      <c r="AF339" s="123"/>
      <c r="AG339" s="123"/>
      <c r="AH339" s="122"/>
      <c r="AI339" s="122"/>
      <c r="AJ339" s="122"/>
      <c r="AK339" s="122"/>
      <c r="AL339" s="123"/>
      <c r="AM339" s="122"/>
      <c r="AN339" s="122"/>
      <c r="AO339" s="122"/>
      <c r="AP339" s="122"/>
      <c r="AQ339" s="122"/>
      <c r="AR339" s="122"/>
      <c r="AS339" s="173"/>
      <c r="AT339" s="173"/>
      <c r="AU339" s="173"/>
      <c r="AV339" s="173"/>
      <c r="AW339" s="173"/>
      <c r="AX339" s="173"/>
      <c r="AY339" s="173"/>
      <c r="AZ339" s="173"/>
      <c r="BA339" s="173"/>
      <c r="BB339" s="123"/>
      <c r="BC339" s="123"/>
      <c r="BD339" s="123"/>
    </row>
    <row r="340" spans="2:56" x14ac:dyDescent="0.25">
      <c r="B340" s="120"/>
      <c r="C340" s="4"/>
      <c r="D340" s="14"/>
      <c r="E340" s="121"/>
      <c r="F340" s="13"/>
      <c r="G340" s="122"/>
      <c r="H340" s="123"/>
      <c r="I340" s="123"/>
      <c r="J340" s="124"/>
      <c r="K340" s="122"/>
      <c r="L340" s="122"/>
      <c r="M340" s="125"/>
      <c r="N340" s="126"/>
      <c r="O340" s="123"/>
      <c r="P340" s="123"/>
      <c r="Q340" s="122"/>
      <c r="R340" s="123"/>
      <c r="S340" s="123"/>
      <c r="T340" s="123"/>
      <c r="U340" s="123"/>
      <c r="V340" s="123"/>
      <c r="W340" s="122"/>
      <c r="X340" s="123"/>
      <c r="Y340" s="123"/>
      <c r="Z340" s="123"/>
      <c r="AA340" s="123"/>
      <c r="AB340" s="123"/>
      <c r="AC340" s="122"/>
      <c r="AD340" s="123"/>
      <c r="AE340" s="123"/>
      <c r="AF340" s="123"/>
      <c r="AG340" s="123"/>
      <c r="AH340" s="122"/>
      <c r="AI340" s="122"/>
      <c r="AJ340" s="122"/>
      <c r="AK340" s="122"/>
      <c r="AL340" s="123"/>
      <c r="AM340" s="122"/>
      <c r="AN340" s="122"/>
      <c r="AO340" s="122"/>
      <c r="AP340" s="122"/>
      <c r="AQ340" s="122"/>
      <c r="AR340" s="122"/>
      <c r="AS340" s="173"/>
      <c r="AT340" s="173"/>
      <c r="AU340" s="173"/>
      <c r="AV340" s="173"/>
      <c r="AW340" s="173"/>
      <c r="AX340" s="173"/>
      <c r="AY340" s="173"/>
      <c r="AZ340" s="173"/>
      <c r="BA340" s="173"/>
      <c r="BB340" s="123"/>
      <c r="BC340" s="123"/>
      <c r="BD340" s="123"/>
    </row>
    <row r="341" spans="2:56" x14ac:dyDescent="0.25">
      <c r="B341" s="120"/>
      <c r="C341" s="4"/>
      <c r="D341" s="14"/>
      <c r="E341" s="121"/>
      <c r="F341" s="13"/>
      <c r="G341" s="122"/>
      <c r="H341" s="123"/>
      <c r="I341" s="123"/>
      <c r="J341" s="124"/>
      <c r="K341" s="122"/>
      <c r="L341" s="122"/>
      <c r="M341" s="125"/>
      <c r="N341" s="126"/>
      <c r="O341" s="123"/>
      <c r="P341" s="123"/>
      <c r="Q341" s="122"/>
      <c r="R341" s="123"/>
      <c r="S341" s="123"/>
      <c r="T341" s="123"/>
      <c r="U341" s="123"/>
      <c r="V341" s="123"/>
      <c r="W341" s="122"/>
      <c r="X341" s="123"/>
      <c r="Y341" s="123"/>
      <c r="Z341" s="123"/>
      <c r="AA341" s="123"/>
      <c r="AB341" s="123"/>
      <c r="AC341" s="122"/>
      <c r="AD341" s="123"/>
      <c r="AE341" s="123"/>
      <c r="AF341" s="123"/>
      <c r="AG341" s="123"/>
      <c r="AH341" s="122"/>
      <c r="AI341" s="122"/>
      <c r="AJ341" s="122"/>
      <c r="AK341" s="122"/>
      <c r="AL341" s="123"/>
      <c r="AM341" s="122"/>
      <c r="AN341" s="122"/>
      <c r="AO341" s="122"/>
      <c r="AP341" s="122"/>
      <c r="AQ341" s="122"/>
      <c r="AR341" s="122"/>
      <c r="AS341" s="173"/>
      <c r="AT341" s="173"/>
      <c r="AU341" s="173"/>
      <c r="AV341" s="173"/>
      <c r="AW341" s="173"/>
      <c r="AX341" s="173"/>
      <c r="AY341" s="173"/>
      <c r="AZ341" s="173"/>
      <c r="BA341" s="173"/>
      <c r="BB341" s="123"/>
      <c r="BC341" s="123"/>
      <c r="BD341" s="123"/>
    </row>
    <row r="342" spans="2:56" x14ac:dyDescent="0.25">
      <c r="B342" s="120"/>
      <c r="C342" s="4"/>
      <c r="D342" s="14"/>
      <c r="E342" s="121"/>
      <c r="F342" s="13"/>
      <c r="G342" s="122"/>
      <c r="H342" s="123"/>
      <c r="I342" s="123"/>
      <c r="J342" s="124"/>
      <c r="K342" s="122"/>
      <c r="L342" s="122"/>
      <c r="M342" s="125"/>
      <c r="N342" s="126"/>
      <c r="O342" s="123"/>
      <c r="P342" s="123"/>
      <c r="Q342" s="122"/>
      <c r="R342" s="123"/>
      <c r="S342" s="123"/>
      <c r="T342" s="123"/>
      <c r="U342" s="123"/>
      <c r="V342" s="123"/>
      <c r="W342" s="122"/>
      <c r="X342" s="123"/>
      <c r="Y342" s="123"/>
      <c r="Z342" s="123"/>
      <c r="AA342" s="123"/>
      <c r="AB342" s="123"/>
      <c r="AC342" s="122"/>
      <c r="AD342" s="123"/>
      <c r="AE342" s="123"/>
      <c r="AF342" s="123"/>
      <c r="AG342" s="123"/>
      <c r="AH342" s="122"/>
      <c r="AI342" s="122"/>
      <c r="AJ342" s="122"/>
      <c r="AK342" s="122"/>
      <c r="AL342" s="123"/>
      <c r="AM342" s="122"/>
      <c r="AN342" s="122"/>
      <c r="AO342" s="122"/>
      <c r="AP342" s="122"/>
      <c r="AQ342" s="122"/>
      <c r="AR342" s="122"/>
      <c r="AS342" s="173"/>
      <c r="AT342" s="173"/>
      <c r="AU342" s="173"/>
      <c r="AV342" s="173"/>
      <c r="AW342" s="173"/>
      <c r="AX342" s="173"/>
      <c r="AY342" s="173"/>
      <c r="AZ342" s="173"/>
      <c r="BA342" s="173"/>
      <c r="BB342" s="123"/>
      <c r="BC342" s="123"/>
      <c r="BD342" s="123"/>
    </row>
    <row r="343" spans="2:56" x14ac:dyDescent="0.25">
      <c r="B343" s="120"/>
      <c r="C343" s="4"/>
      <c r="D343" s="14"/>
      <c r="E343" s="121"/>
      <c r="F343" s="13"/>
      <c r="G343" s="122"/>
      <c r="H343" s="123"/>
      <c r="I343" s="123"/>
      <c r="J343" s="124"/>
      <c r="K343" s="122"/>
      <c r="L343" s="122"/>
      <c r="M343" s="125"/>
      <c r="N343" s="126"/>
      <c r="O343" s="123"/>
      <c r="P343" s="123"/>
      <c r="Q343" s="122"/>
      <c r="R343" s="123"/>
      <c r="S343" s="123"/>
      <c r="T343" s="123"/>
      <c r="U343" s="123"/>
      <c r="V343" s="123"/>
      <c r="W343" s="122"/>
      <c r="X343" s="123"/>
      <c r="Y343" s="123"/>
      <c r="Z343" s="123"/>
      <c r="AA343" s="123"/>
      <c r="AB343" s="123"/>
      <c r="AC343" s="122"/>
      <c r="AD343" s="123"/>
      <c r="AE343" s="123"/>
      <c r="AF343" s="123"/>
      <c r="AG343" s="123"/>
      <c r="AH343" s="122"/>
      <c r="AI343" s="122"/>
      <c r="AJ343" s="122"/>
      <c r="AK343" s="122"/>
      <c r="AL343" s="123"/>
      <c r="AM343" s="122"/>
      <c r="AN343" s="122"/>
      <c r="AO343" s="122"/>
      <c r="AP343" s="122"/>
      <c r="AQ343" s="122"/>
      <c r="AR343" s="122"/>
      <c r="AS343" s="173"/>
      <c r="AT343" s="173"/>
      <c r="AU343" s="173"/>
      <c r="AV343" s="173"/>
      <c r="AW343" s="173"/>
      <c r="AX343" s="173"/>
      <c r="AY343" s="173"/>
      <c r="AZ343" s="173"/>
      <c r="BA343" s="173"/>
      <c r="BB343" s="123"/>
      <c r="BC343" s="123"/>
      <c r="BD343" s="123"/>
    </row>
    <row r="344" spans="2:56" x14ac:dyDescent="0.25">
      <c r="B344" s="120"/>
      <c r="C344" s="4"/>
      <c r="D344" s="14"/>
      <c r="E344" s="121"/>
      <c r="F344" s="13"/>
      <c r="G344" s="122"/>
      <c r="H344" s="123"/>
      <c r="I344" s="123"/>
      <c r="J344" s="124"/>
      <c r="K344" s="122"/>
      <c r="L344" s="122"/>
      <c r="M344" s="125"/>
      <c r="N344" s="126"/>
      <c r="O344" s="123"/>
      <c r="P344" s="123"/>
      <c r="Q344" s="122"/>
      <c r="R344" s="123"/>
      <c r="S344" s="123"/>
      <c r="T344" s="123"/>
      <c r="U344" s="123"/>
      <c r="V344" s="123"/>
      <c r="W344" s="122"/>
      <c r="X344" s="123"/>
      <c r="Y344" s="123"/>
      <c r="Z344" s="123"/>
      <c r="AA344" s="123"/>
      <c r="AB344" s="123"/>
      <c r="AC344" s="122"/>
      <c r="AD344" s="123"/>
      <c r="AE344" s="123"/>
      <c r="AF344" s="123"/>
      <c r="AG344" s="123"/>
      <c r="AH344" s="122"/>
      <c r="AI344" s="122"/>
      <c r="AJ344" s="122"/>
      <c r="AK344" s="122"/>
      <c r="AL344" s="123"/>
      <c r="AM344" s="122"/>
      <c r="AN344" s="122"/>
      <c r="AO344" s="122"/>
      <c r="AP344" s="122"/>
      <c r="AQ344" s="122"/>
      <c r="AR344" s="122"/>
      <c r="AS344" s="173"/>
      <c r="AT344" s="173"/>
      <c r="AU344" s="173"/>
      <c r="AV344" s="173"/>
      <c r="AW344" s="173"/>
      <c r="AX344" s="173"/>
      <c r="AY344" s="173"/>
      <c r="AZ344" s="173"/>
      <c r="BA344" s="173"/>
      <c r="BB344" s="123"/>
      <c r="BC344" s="123"/>
      <c r="BD344" s="123"/>
    </row>
    <row r="345" spans="2:56" x14ac:dyDescent="0.25">
      <c r="B345" s="120"/>
      <c r="C345" s="4"/>
      <c r="D345" s="14"/>
      <c r="E345" s="121"/>
      <c r="F345" s="13"/>
      <c r="G345" s="122"/>
      <c r="H345" s="123"/>
      <c r="I345" s="123"/>
      <c r="J345" s="124"/>
      <c r="K345" s="122"/>
      <c r="L345" s="122"/>
      <c r="M345" s="125"/>
      <c r="N345" s="126"/>
      <c r="O345" s="123"/>
      <c r="P345" s="123"/>
      <c r="Q345" s="122"/>
      <c r="R345" s="123"/>
      <c r="S345" s="123"/>
      <c r="T345" s="123"/>
      <c r="U345" s="123"/>
      <c r="V345" s="123"/>
      <c r="W345" s="122"/>
      <c r="X345" s="123"/>
      <c r="Y345" s="123"/>
      <c r="Z345" s="123"/>
      <c r="AA345" s="123"/>
      <c r="AB345" s="123"/>
      <c r="AC345" s="122"/>
      <c r="AD345" s="123"/>
      <c r="AE345" s="123"/>
      <c r="AF345" s="123"/>
      <c r="AG345" s="123"/>
      <c r="AH345" s="122"/>
      <c r="AI345" s="122"/>
      <c r="AJ345" s="122"/>
      <c r="AK345" s="122"/>
      <c r="AL345" s="123"/>
      <c r="AM345" s="122"/>
      <c r="AN345" s="122"/>
      <c r="AO345" s="122"/>
      <c r="AP345" s="122"/>
      <c r="AQ345" s="122"/>
      <c r="AR345" s="122"/>
      <c r="AS345" s="173"/>
      <c r="AT345" s="173"/>
      <c r="AU345" s="173"/>
      <c r="AV345" s="173"/>
      <c r="AW345" s="173"/>
      <c r="AX345" s="173"/>
      <c r="AY345" s="173"/>
      <c r="AZ345" s="173"/>
      <c r="BA345" s="173"/>
      <c r="BB345" s="123"/>
      <c r="BC345" s="123"/>
      <c r="BD345" s="123"/>
    </row>
    <row r="346" spans="2:56" x14ac:dyDescent="0.25">
      <c r="B346" s="120"/>
      <c r="C346" s="4"/>
      <c r="D346" s="14"/>
      <c r="E346" s="121"/>
      <c r="F346" s="13"/>
      <c r="G346" s="122"/>
      <c r="H346" s="123"/>
      <c r="I346" s="123"/>
      <c r="J346" s="124"/>
      <c r="K346" s="122"/>
      <c r="L346" s="122"/>
      <c r="M346" s="125"/>
      <c r="N346" s="126"/>
      <c r="O346" s="123"/>
      <c r="P346" s="123"/>
      <c r="Q346" s="122"/>
      <c r="R346" s="123"/>
      <c r="S346" s="123"/>
      <c r="T346" s="123"/>
      <c r="U346" s="123"/>
      <c r="V346" s="123"/>
      <c r="W346" s="122"/>
      <c r="X346" s="123"/>
      <c r="Y346" s="123"/>
      <c r="Z346" s="123"/>
      <c r="AA346" s="123"/>
      <c r="AB346" s="123"/>
      <c r="AC346" s="122"/>
      <c r="AD346" s="123"/>
      <c r="AE346" s="123"/>
      <c r="AF346" s="123"/>
      <c r="AG346" s="123"/>
      <c r="AH346" s="122"/>
      <c r="AI346" s="122"/>
      <c r="AJ346" s="122"/>
      <c r="AK346" s="122"/>
      <c r="AL346" s="123"/>
      <c r="AM346" s="122"/>
      <c r="AN346" s="122"/>
      <c r="AO346" s="122"/>
      <c r="AP346" s="122"/>
      <c r="AQ346" s="122"/>
      <c r="AR346" s="122"/>
      <c r="AS346" s="173"/>
      <c r="AT346" s="173"/>
      <c r="AU346" s="173"/>
      <c r="AV346" s="173"/>
      <c r="AW346" s="173"/>
      <c r="AX346" s="173"/>
      <c r="AY346" s="173"/>
      <c r="AZ346" s="173"/>
      <c r="BA346" s="173"/>
      <c r="BB346" s="123"/>
      <c r="BC346" s="123"/>
      <c r="BD346" s="123"/>
    </row>
    <row r="347" spans="2:56" x14ac:dyDescent="0.25">
      <c r="B347" s="120"/>
      <c r="C347" s="4"/>
      <c r="D347" s="14"/>
      <c r="E347" s="121"/>
      <c r="F347" s="13"/>
      <c r="G347" s="122"/>
      <c r="H347" s="123"/>
      <c r="I347" s="123"/>
      <c r="J347" s="124"/>
      <c r="K347" s="122"/>
      <c r="L347" s="122"/>
      <c r="M347" s="125"/>
      <c r="N347" s="126"/>
      <c r="O347" s="123"/>
      <c r="P347" s="123"/>
      <c r="Q347" s="122"/>
      <c r="R347" s="123"/>
      <c r="S347" s="123"/>
      <c r="T347" s="123"/>
      <c r="U347" s="123"/>
      <c r="V347" s="123"/>
      <c r="W347" s="122"/>
      <c r="X347" s="123"/>
      <c r="Y347" s="123"/>
      <c r="Z347" s="123"/>
      <c r="AA347" s="123"/>
      <c r="AB347" s="123"/>
      <c r="AC347" s="122"/>
      <c r="AD347" s="123"/>
      <c r="AE347" s="123"/>
      <c r="AF347" s="123"/>
      <c r="AG347" s="123"/>
      <c r="AH347" s="122"/>
      <c r="AI347" s="122"/>
      <c r="AJ347" s="122"/>
      <c r="AK347" s="122"/>
      <c r="AL347" s="123"/>
      <c r="AM347" s="122"/>
      <c r="AN347" s="122"/>
      <c r="AO347" s="122"/>
      <c r="AP347" s="122"/>
      <c r="AQ347" s="122"/>
      <c r="AR347" s="122"/>
      <c r="AS347" s="173"/>
      <c r="AT347" s="173"/>
      <c r="AU347" s="173"/>
      <c r="AV347" s="173"/>
      <c r="AW347" s="173"/>
      <c r="AX347" s="173"/>
      <c r="AY347" s="173"/>
      <c r="AZ347" s="173"/>
      <c r="BA347" s="173"/>
      <c r="BB347" s="123"/>
      <c r="BC347" s="123"/>
      <c r="BD347" s="123"/>
    </row>
    <row r="348" spans="2:56" x14ac:dyDescent="0.25">
      <c r="B348" s="120"/>
      <c r="C348" s="4"/>
      <c r="D348" s="14"/>
      <c r="E348" s="121"/>
      <c r="F348" s="13"/>
      <c r="G348" s="122"/>
      <c r="H348" s="123"/>
      <c r="I348" s="123"/>
      <c r="J348" s="124"/>
      <c r="K348" s="122"/>
      <c r="L348" s="122"/>
      <c r="M348" s="125"/>
      <c r="N348" s="126"/>
      <c r="O348" s="123"/>
      <c r="P348" s="123"/>
      <c r="Q348" s="122"/>
      <c r="R348" s="123"/>
      <c r="S348" s="123"/>
      <c r="T348" s="123"/>
      <c r="U348" s="123"/>
      <c r="V348" s="123"/>
      <c r="W348" s="122"/>
      <c r="X348" s="123"/>
      <c r="Y348" s="123"/>
      <c r="Z348" s="123"/>
      <c r="AA348" s="123"/>
      <c r="AB348" s="123"/>
      <c r="AC348" s="122"/>
      <c r="AD348" s="123"/>
      <c r="AE348" s="123"/>
      <c r="AF348" s="123"/>
      <c r="AG348" s="123"/>
      <c r="AH348" s="122"/>
      <c r="AI348" s="122"/>
      <c r="AJ348" s="122"/>
      <c r="AK348" s="122"/>
      <c r="AL348" s="123"/>
      <c r="AM348" s="122"/>
      <c r="AN348" s="122"/>
      <c r="AO348" s="122"/>
      <c r="AP348" s="122"/>
      <c r="AQ348" s="122"/>
      <c r="AR348" s="122"/>
      <c r="AS348" s="173"/>
      <c r="AT348" s="173"/>
      <c r="AU348" s="173"/>
      <c r="AV348" s="173"/>
      <c r="AW348" s="173"/>
      <c r="AX348" s="173"/>
      <c r="AY348" s="173"/>
      <c r="AZ348" s="173"/>
      <c r="BA348" s="173"/>
      <c r="BB348" s="123"/>
      <c r="BC348" s="123"/>
      <c r="BD348" s="123"/>
    </row>
    <row r="349" spans="2:56" x14ac:dyDescent="0.25">
      <c r="B349" s="120"/>
      <c r="C349" s="4"/>
      <c r="D349" s="14"/>
      <c r="E349" s="121"/>
      <c r="F349" s="13"/>
      <c r="G349" s="122"/>
      <c r="H349" s="123"/>
      <c r="I349" s="123"/>
      <c r="J349" s="124"/>
      <c r="K349" s="122"/>
      <c r="L349" s="122"/>
      <c r="M349" s="125"/>
      <c r="N349" s="126"/>
      <c r="O349" s="123"/>
      <c r="P349" s="123"/>
      <c r="Q349" s="122"/>
      <c r="R349" s="123"/>
      <c r="S349" s="123"/>
      <c r="T349" s="123"/>
      <c r="U349" s="123"/>
      <c r="V349" s="123"/>
      <c r="W349" s="122"/>
      <c r="X349" s="123"/>
      <c r="Y349" s="123"/>
      <c r="Z349" s="123"/>
      <c r="AA349" s="123"/>
      <c r="AB349" s="123"/>
      <c r="AC349" s="122"/>
      <c r="AD349" s="123"/>
      <c r="AE349" s="123"/>
      <c r="AF349" s="123"/>
      <c r="AG349" s="123"/>
      <c r="AH349" s="122"/>
      <c r="AI349" s="122"/>
      <c r="AJ349" s="122"/>
      <c r="AK349" s="122"/>
      <c r="AL349" s="123"/>
      <c r="AM349" s="122"/>
      <c r="AN349" s="122"/>
      <c r="AO349" s="122"/>
      <c r="AP349" s="122"/>
      <c r="AQ349" s="122"/>
      <c r="AR349" s="122"/>
      <c r="AS349" s="173"/>
      <c r="AT349" s="173"/>
      <c r="AU349" s="173"/>
      <c r="AV349" s="173"/>
      <c r="AW349" s="173"/>
      <c r="AX349" s="173"/>
      <c r="AY349" s="173"/>
      <c r="AZ349" s="173"/>
      <c r="BA349" s="173"/>
      <c r="BB349" s="123"/>
      <c r="BC349" s="123"/>
      <c r="BD349" s="123"/>
    </row>
    <row r="350" spans="2:56" x14ac:dyDescent="0.25">
      <c r="B350" s="120"/>
      <c r="C350" s="4"/>
      <c r="D350" s="14"/>
      <c r="E350" s="121"/>
      <c r="F350" s="13"/>
      <c r="G350" s="122"/>
      <c r="H350" s="123"/>
      <c r="I350" s="123"/>
      <c r="J350" s="124"/>
      <c r="K350" s="122"/>
      <c r="L350" s="122"/>
      <c r="M350" s="125"/>
      <c r="N350" s="126"/>
      <c r="O350" s="123"/>
      <c r="P350" s="123"/>
      <c r="Q350" s="122"/>
      <c r="R350" s="123"/>
      <c r="S350" s="123"/>
      <c r="T350" s="123"/>
      <c r="U350" s="123"/>
      <c r="V350" s="123"/>
      <c r="W350" s="122"/>
      <c r="X350" s="123"/>
      <c r="Y350" s="123"/>
      <c r="Z350" s="123"/>
      <c r="AA350" s="123"/>
      <c r="AB350" s="123"/>
      <c r="AC350" s="122"/>
      <c r="AD350" s="123"/>
      <c r="AE350" s="123"/>
      <c r="AF350" s="123"/>
      <c r="AG350" s="123"/>
      <c r="AH350" s="122"/>
      <c r="AI350" s="122"/>
      <c r="AJ350" s="122"/>
      <c r="AK350" s="122"/>
      <c r="AL350" s="123"/>
      <c r="AM350" s="122"/>
      <c r="AN350" s="122"/>
      <c r="AO350" s="122"/>
      <c r="AP350" s="122"/>
      <c r="AQ350" s="122"/>
      <c r="AR350" s="122"/>
      <c r="AS350" s="173"/>
      <c r="AT350" s="173"/>
      <c r="AU350" s="173"/>
      <c r="AV350" s="173"/>
      <c r="AW350" s="173"/>
      <c r="AX350" s="173"/>
      <c r="AY350" s="173"/>
      <c r="AZ350" s="173"/>
      <c r="BA350" s="173"/>
      <c r="BB350" s="123"/>
      <c r="BC350" s="123"/>
      <c r="BD350" s="123"/>
    </row>
    <row r="351" spans="2:56" x14ac:dyDescent="0.25">
      <c r="B351" s="120"/>
      <c r="C351" s="4"/>
      <c r="D351" s="14"/>
      <c r="E351" s="121"/>
      <c r="F351" s="13"/>
      <c r="G351" s="122"/>
      <c r="H351" s="123"/>
      <c r="I351" s="123"/>
      <c r="J351" s="124"/>
      <c r="K351" s="122"/>
      <c r="L351" s="122"/>
      <c r="M351" s="125"/>
      <c r="N351" s="126"/>
      <c r="O351" s="123"/>
      <c r="P351" s="123"/>
      <c r="Q351" s="122"/>
      <c r="R351" s="123"/>
      <c r="S351" s="123"/>
      <c r="T351" s="123"/>
      <c r="U351" s="123"/>
      <c r="V351" s="123"/>
      <c r="W351" s="122"/>
      <c r="X351" s="123"/>
      <c r="Y351" s="123"/>
      <c r="Z351" s="123"/>
      <c r="AA351" s="123"/>
      <c r="AB351" s="123"/>
      <c r="AC351" s="122"/>
      <c r="AD351" s="123"/>
      <c r="AE351" s="123"/>
      <c r="AF351" s="123"/>
      <c r="AG351" s="123"/>
      <c r="AH351" s="122"/>
      <c r="AI351" s="122"/>
      <c r="AJ351" s="122"/>
      <c r="AK351" s="122"/>
      <c r="AL351" s="123"/>
      <c r="AM351" s="122"/>
      <c r="AN351" s="122"/>
      <c r="AO351" s="122"/>
      <c r="AP351" s="122"/>
      <c r="AQ351" s="122"/>
      <c r="AR351" s="122"/>
      <c r="AS351" s="173"/>
      <c r="AT351" s="173"/>
      <c r="AU351" s="173"/>
      <c r="AV351" s="173"/>
      <c r="AW351" s="173"/>
      <c r="AX351" s="173"/>
      <c r="AY351" s="173"/>
      <c r="AZ351" s="173"/>
      <c r="BA351" s="173"/>
      <c r="BB351" s="123"/>
      <c r="BC351" s="123"/>
      <c r="BD351" s="123"/>
    </row>
    <row r="352" spans="2:56" x14ac:dyDescent="0.25">
      <c r="B352" s="120"/>
      <c r="C352" s="4"/>
      <c r="D352" s="14"/>
      <c r="E352" s="121"/>
      <c r="F352" s="13"/>
      <c r="G352" s="122"/>
      <c r="H352" s="123"/>
      <c r="I352" s="123"/>
      <c r="J352" s="124"/>
      <c r="K352" s="122"/>
      <c r="L352" s="122"/>
      <c r="M352" s="125"/>
      <c r="N352" s="126"/>
      <c r="O352" s="123"/>
      <c r="P352" s="123"/>
      <c r="Q352" s="122"/>
      <c r="R352" s="123"/>
      <c r="S352" s="123"/>
      <c r="T352" s="123"/>
      <c r="U352" s="123"/>
      <c r="V352" s="123"/>
      <c r="W352" s="122"/>
      <c r="X352" s="123"/>
      <c r="Y352" s="123"/>
      <c r="Z352" s="123"/>
      <c r="AA352" s="123"/>
      <c r="AB352" s="123"/>
      <c r="AC352" s="122"/>
      <c r="AD352" s="123"/>
      <c r="AE352" s="123"/>
      <c r="AF352" s="123"/>
      <c r="AG352" s="123"/>
      <c r="AH352" s="122"/>
      <c r="AI352" s="122"/>
      <c r="AJ352" s="122"/>
      <c r="AK352" s="122"/>
      <c r="AL352" s="123"/>
      <c r="AM352" s="122"/>
      <c r="AN352" s="122"/>
      <c r="AO352" s="122"/>
      <c r="AP352" s="122"/>
      <c r="AQ352" s="122"/>
      <c r="AR352" s="122"/>
      <c r="AS352" s="173"/>
      <c r="AT352" s="173"/>
      <c r="AU352" s="173"/>
      <c r="AV352" s="173"/>
      <c r="AW352" s="173"/>
      <c r="AX352" s="173"/>
      <c r="AY352" s="173"/>
      <c r="AZ352" s="173"/>
      <c r="BA352" s="173"/>
      <c r="BB352" s="123"/>
      <c r="BC352" s="123"/>
      <c r="BD352" s="123"/>
    </row>
    <row r="353" spans="2:56" x14ac:dyDescent="0.25">
      <c r="B353" s="120"/>
      <c r="C353" s="4"/>
      <c r="D353" s="14"/>
      <c r="E353" s="121"/>
      <c r="F353" s="13"/>
      <c r="G353" s="122"/>
      <c r="H353" s="123"/>
      <c r="I353" s="123"/>
      <c r="J353" s="124"/>
      <c r="K353" s="122"/>
      <c r="L353" s="122"/>
      <c r="M353" s="125"/>
      <c r="N353" s="126"/>
      <c r="O353" s="123"/>
      <c r="P353" s="123"/>
      <c r="Q353" s="122"/>
      <c r="R353" s="123"/>
      <c r="S353" s="123"/>
      <c r="T353" s="123"/>
      <c r="U353" s="123"/>
      <c r="V353" s="123"/>
      <c r="W353" s="122"/>
      <c r="X353" s="123"/>
      <c r="Y353" s="123"/>
      <c r="Z353" s="123"/>
      <c r="AA353" s="123"/>
      <c r="AB353" s="123"/>
      <c r="AC353" s="122"/>
      <c r="AD353" s="123"/>
      <c r="AE353" s="123"/>
      <c r="AF353" s="123"/>
      <c r="AG353" s="123"/>
      <c r="AH353" s="122"/>
      <c r="AI353" s="122"/>
      <c r="AJ353" s="122"/>
      <c r="AK353" s="122"/>
      <c r="AL353" s="123"/>
      <c r="AM353" s="122"/>
      <c r="AN353" s="122"/>
      <c r="AO353" s="122"/>
      <c r="AP353" s="122"/>
      <c r="AQ353" s="122"/>
      <c r="AR353" s="122"/>
      <c r="AS353" s="173"/>
      <c r="AT353" s="173"/>
      <c r="AU353" s="173"/>
      <c r="AV353" s="173"/>
      <c r="AW353" s="173"/>
      <c r="AX353" s="173"/>
      <c r="AY353" s="173"/>
      <c r="AZ353" s="173"/>
      <c r="BA353" s="173"/>
      <c r="BB353" s="123"/>
      <c r="BC353" s="123"/>
      <c r="BD353" s="123"/>
    </row>
    <row r="354" spans="2:56" x14ac:dyDescent="0.25">
      <c r="B354" s="120"/>
      <c r="C354" s="4"/>
      <c r="D354" s="14"/>
      <c r="E354" s="121"/>
      <c r="F354" s="13"/>
      <c r="G354" s="122"/>
      <c r="H354" s="123"/>
      <c r="I354" s="123"/>
      <c r="J354" s="124"/>
      <c r="K354" s="122"/>
      <c r="L354" s="122"/>
      <c r="M354" s="125"/>
      <c r="N354" s="126"/>
      <c r="O354" s="123"/>
      <c r="P354" s="123"/>
      <c r="Q354" s="122"/>
      <c r="R354" s="123"/>
      <c r="S354" s="123"/>
      <c r="T354" s="123"/>
      <c r="U354" s="123"/>
      <c r="V354" s="123"/>
      <c r="W354" s="122"/>
      <c r="X354" s="123"/>
      <c r="Y354" s="123"/>
      <c r="Z354" s="123"/>
      <c r="AA354" s="123"/>
      <c r="AB354" s="123"/>
      <c r="AC354" s="122"/>
      <c r="AD354" s="123"/>
      <c r="AE354" s="123"/>
      <c r="AF354" s="123"/>
      <c r="AG354" s="123"/>
      <c r="AH354" s="122"/>
      <c r="AI354" s="122"/>
      <c r="AJ354" s="122"/>
      <c r="AK354" s="122"/>
      <c r="AL354" s="123"/>
      <c r="AM354" s="122"/>
      <c r="AN354" s="122"/>
      <c r="AO354" s="122"/>
      <c r="AP354" s="122"/>
      <c r="AQ354" s="122"/>
      <c r="AR354" s="122"/>
      <c r="AS354" s="173"/>
      <c r="AT354" s="173"/>
      <c r="AU354" s="173"/>
      <c r="AV354" s="173"/>
      <c r="AW354" s="173"/>
      <c r="AX354" s="173"/>
      <c r="AY354" s="173"/>
      <c r="AZ354" s="173"/>
      <c r="BA354" s="173"/>
      <c r="BB354" s="123"/>
      <c r="BC354" s="123"/>
      <c r="BD354" s="123"/>
    </row>
    <row r="355" spans="2:56" x14ac:dyDescent="0.25">
      <c r="B355" s="120"/>
      <c r="C355" s="4"/>
      <c r="D355" s="14"/>
      <c r="E355" s="121"/>
      <c r="F355" s="13"/>
      <c r="G355" s="122"/>
      <c r="H355" s="123"/>
      <c r="I355" s="123"/>
      <c r="J355" s="124"/>
      <c r="K355" s="122"/>
      <c r="L355" s="122"/>
      <c r="M355" s="125"/>
      <c r="N355" s="126"/>
      <c r="O355" s="123"/>
      <c r="P355" s="123"/>
      <c r="Q355" s="122"/>
      <c r="R355" s="123"/>
      <c r="S355" s="123"/>
      <c r="T355" s="123"/>
      <c r="U355" s="123"/>
      <c r="V355" s="123"/>
      <c r="W355" s="122"/>
      <c r="X355" s="123"/>
      <c r="Y355" s="123"/>
      <c r="Z355" s="123"/>
      <c r="AA355" s="123"/>
      <c r="AB355" s="123"/>
      <c r="AC355" s="122"/>
      <c r="AD355" s="123"/>
      <c r="AE355" s="123"/>
      <c r="AF355" s="123"/>
      <c r="AG355" s="123"/>
      <c r="AH355" s="122"/>
      <c r="AI355" s="122"/>
      <c r="AJ355" s="122"/>
      <c r="AK355" s="122"/>
      <c r="AL355" s="123"/>
      <c r="AM355" s="122"/>
      <c r="AN355" s="122"/>
      <c r="AO355" s="122"/>
      <c r="AP355" s="122"/>
      <c r="AQ355" s="122"/>
      <c r="AR355" s="122"/>
      <c r="AS355" s="173"/>
      <c r="AT355" s="173"/>
      <c r="AU355" s="173"/>
      <c r="AV355" s="173"/>
      <c r="AW355" s="173"/>
      <c r="AX355" s="173"/>
      <c r="AY355" s="173"/>
      <c r="AZ355" s="173"/>
      <c r="BA355" s="173"/>
      <c r="BB355" s="123"/>
      <c r="BC355" s="123"/>
      <c r="BD355" s="123"/>
    </row>
    <row r="356" spans="2:56" x14ac:dyDescent="0.25">
      <c r="B356" s="120"/>
      <c r="C356" s="4"/>
      <c r="D356" s="14"/>
      <c r="E356" s="121"/>
      <c r="F356" s="13"/>
      <c r="G356" s="122"/>
      <c r="H356" s="123"/>
      <c r="I356" s="123"/>
      <c r="J356" s="124"/>
      <c r="K356" s="122"/>
      <c r="L356" s="122"/>
      <c r="M356" s="125"/>
      <c r="N356" s="126"/>
      <c r="O356" s="123"/>
      <c r="P356" s="123"/>
      <c r="Q356" s="122"/>
      <c r="R356" s="123"/>
      <c r="S356" s="123"/>
      <c r="T356" s="123"/>
      <c r="U356" s="123"/>
      <c r="V356" s="123"/>
      <c r="W356" s="122"/>
      <c r="X356" s="123"/>
      <c r="Y356" s="123"/>
      <c r="Z356" s="123"/>
      <c r="AA356" s="123"/>
      <c r="AB356" s="123"/>
      <c r="AC356" s="122"/>
      <c r="AD356" s="123"/>
      <c r="AE356" s="123"/>
      <c r="AF356" s="123"/>
      <c r="AG356" s="123"/>
      <c r="AH356" s="122"/>
      <c r="AI356" s="122"/>
      <c r="AJ356" s="122"/>
      <c r="AK356" s="122"/>
      <c r="AL356" s="123"/>
      <c r="AM356" s="122"/>
      <c r="AN356" s="122"/>
      <c r="AO356" s="122"/>
      <c r="AP356" s="122"/>
      <c r="AQ356" s="122"/>
      <c r="AR356" s="122"/>
      <c r="AS356" s="173"/>
      <c r="AT356" s="173"/>
      <c r="AU356" s="173"/>
      <c r="AV356" s="173"/>
      <c r="AW356" s="173"/>
      <c r="AX356" s="173"/>
      <c r="AY356" s="173"/>
      <c r="AZ356" s="173"/>
      <c r="BA356" s="173"/>
      <c r="BB356" s="123"/>
      <c r="BC356" s="123"/>
      <c r="BD356" s="123"/>
    </row>
    <row r="357" spans="2:56" x14ac:dyDescent="0.25">
      <c r="B357" s="120"/>
      <c r="C357" s="4"/>
      <c r="D357" s="14"/>
      <c r="E357" s="121"/>
      <c r="F357" s="13"/>
      <c r="G357" s="122"/>
      <c r="H357" s="123"/>
      <c r="I357" s="123"/>
      <c r="J357" s="124"/>
      <c r="K357" s="122"/>
      <c r="L357" s="122"/>
      <c r="M357" s="125"/>
      <c r="N357" s="126"/>
      <c r="O357" s="123"/>
      <c r="P357" s="123"/>
      <c r="Q357" s="122"/>
      <c r="R357" s="123"/>
      <c r="S357" s="123"/>
      <c r="T357" s="123"/>
      <c r="U357" s="123"/>
      <c r="V357" s="123"/>
      <c r="W357" s="122"/>
      <c r="X357" s="123"/>
      <c r="Y357" s="123"/>
      <c r="Z357" s="123"/>
      <c r="AA357" s="123"/>
      <c r="AB357" s="123"/>
      <c r="AC357" s="122"/>
      <c r="AD357" s="123"/>
      <c r="AE357" s="123"/>
      <c r="AF357" s="123"/>
      <c r="AG357" s="123"/>
      <c r="AH357" s="122"/>
      <c r="AI357" s="122"/>
      <c r="AJ357" s="122"/>
      <c r="AK357" s="122"/>
      <c r="AL357" s="123"/>
      <c r="AM357" s="122"/>
      <c r="AN357" s="122"/>
      <c r="AO357" s="122"/>
      <c r="AP357" s="122"/>
      <c r="AQ357" s="122"/>
      <c r="AR357" s="122"/>
      <c r="AS357" s="173"/>
      <c r="AT357" s="173"/>
      <c r="AU357" s="173"/>
      <c r="AV357" s="173"/>
      <c r="AW357" s="173"/>
      <c r="AX357" s="173"/>
      <c r="AY357" s="173"/>
      <c r="AZ357" s="173"/>
      <c r="BA357" s="173"/>
      <c r="BB357" s="123"/>
      <c r="BC357" s="123"/>
      <c r="BD357" s="123"/>
    </row>
    <row r="358" spans="2:56" x14ac:dyDescent="0.25">
      <c r="B358" s="120"/>
      <c r="C358" s="4"/>
      <c r="D358" s="14"/>
      <c r="E358" s="121"/>
      <c r="F358" s="13"/>
      <c r="G358" s="122"/>
      <c r="H358" s="123"/>
      <c r="I358" s="123"/>
      <c r="J358" s="124"/>
      <c r="K358" s="122"/>
      <c r="L358" s="122"/>
      <c r="M358" s="125"/>
      <c r="N358" s="126"/>
      <c r="O358" s="123"/>
      <c r="P358" s="123"/>
      <c r="Q358" s="122"/>
      <c r="R358" s="123"/>
      <c r="S358" s="123"/>
      <c r="T358" s="123"/>
      <c r="U358" s="123"/>
      <c r="V358" s="123"/>
      <c r="W358" s="122"/>
      <c r="X358" s="123"/>
      <c r="Y358" s="123"/>
      <c r="Z358" s="123"/>
      <c r="AA358" s="123"/>
      <c r="AB358" s="123"/>
      <c r="AC358" s="122"/>
      <c r="AD358" s="123"/>
      <c r="AE358" s="123"/>
      <c r="AF358" s="123"/>
      <c r="AG358" s="123"/>
      <c r="AH358" s="122"/>
      <c r="AI358" s="122"/>
      <c r="AJ358" s="122"/>
      <c r="AK358" s="122"/>
      <c r="AL358" s="123"/>
      <c r="AM358" s="122"/>
      <c r="AN358" s="122"/>
      <c r="AO358" s="122"/>
      <c r="AP358" s="122"/>
      <c r="AQ358" s="122"/>
      <c r="AR358" s="122"/>
      <c r="AS358" s="173"/>
      <c r="AT358" s="173"/>
      <c r="AU358" s="173"/>
      <c r="AV358" s="173"/>
      <c r="AW358" s="173"/>
      <c r="AX358" s="173"/>
      <c r="AY358" s="173"/>
      <c r="AZ358" s="173"/>
      <c r="BA358" s="173"/>
      <c r="BB358" s="123"/>
      <c r="BC358" s="123"/>
      <c r="BD358" s="123"/>
    </row>
    <row r="359" spans="2:56" x14ac:dyDescent="0.25">
      <c r="B359" s="120"/>
      <c r="C359" s="4"/>
      <c r="D359" s="14"/>
      <c r="E359" s="121"/>
      <c r="F359" s="13"/>
      <c r="G359" s="122"/>
      <c r="H359" s="123"/>
      <c r="I359" s="123"/>
      <c r="J359" s="124"/>
      <c r="K359" s="122"/>
      <c r="L359" s="122"/>
      <c r="M359" s="125"/>
      <c r="N359" s="126"/>
      <c r="O359" s="123"/>
      <c r="P359" s="123"/>
      <c r="Q359" s="122"/>
      <c r="R359" s="123"/>
      <c r="S359" s="123"/>
      <c r="T359" s="123"/>
      <c r="U359" s="123"/>
      <c r="V359" s="123"/>
      <c r="W359" s="122"/>
      <c r="X359" s="123"/>
      <c r="Y359" s="123"/>
      <c r="Z359" s="123"/>
      <c r="AA359" s="123"/>
      <c r="AB359" s="123"/>
      <c r="AC359" s="122"/>
      <c r="AD359" s="123"/>
      <c r="AE359" s="123"/>
      <c r="AF359" s="123"/>
      <c r="AG359" s="123"/>
      <c r="AH359" s="122"/>
      <c r="AI359" s="122"/>
      <c r="AJ359" s="122"/>
      <c r="AK359" s="122"/>
      <c r="AL359" s="123"/>
      <c r="AM359" s="122"/>
      <c r="AN359" s="122"/>
      <c r="AO359" s="122"/>
      <c r="AP359" s="122"/>
      <c r="AQ359" s="122"/>
      <c r="AR359" s="122"/>
      <c r="AS359" s="173"/>
      <c r="AT359" s="173"/>
      <c r="AU359" s="173"/>
      <c r="AV359" s="173"/>
      <c r="AW359" s="173"/>
      <c r="AX359" s="173"/>
      <c r="AY359" s="173"/>
      <c r="AZ359" s="173"/>
      <c r="BA359" s="173"/>
      <c r="BB359" s="123"/>
      <c r="BC359" s="123"/>
      <c r="BD359" s="123"/>
    </row>
    <row r="360" spans="2:56" x14ac:dyDescent="0.25">
      <c r="B360" s="120"/>
      <c r="C360" s="4"/>
      <c r="D360" s="14"/>
      <c r="E360" s="121"/>
      <c r="F360" s="13"/>
      <c r="G360" s="122"/>
      <c r="H360" s="123"/>
      <c r="I360" s="123"/>
      <c r="J360" s="124"/>
      <c r="K360" s="122"/>
      <c r="L360" s="122"/>
      <c r="M360" s="125"/>
      <c r="N360" s="126"/>
      <c r="O360" s="123"/>
      <c r="P360" s="123"/>
      <c r="Q360" s="122"/>
      <c r="R360" s="123"/>
      <c r="S360" s="123"/>
      <c r="T360" s="123"/>
      <c r="U360" s="123"/>
      <c r="V360" s="123"/>
      <c r="W360" s="122"/>
      <c r="X360" s="123"/>
      <c r="Y360" s="123"/>
      <c r="Z360" s="123"/>
      <c r="AA360" s="123"/>
      <c r="AB360" s="123"/>
      <c r="AC360" s="122"/>
      <c r="AD360" s="123"/>
      <c r="AE360" s="123"/>
      <c r="AF360" s="123"/>
      <c r="AG360" s="123"/>
      <c r="AH360" s="122"/>
      <c r="AI360" s="122"/>
      <c r="AJ360" s="122"/>
      <c r="AK360" s="122"/>
      <c r="AL360" s="123"/>
      <c r="AM360" s="122"/>
      <c r="AN360" s="122"/>
      <c r="AO360" s="122"/>
      <c r="AP360" s="122"/>
      <c r="AQ360" s="122"/>
      <c r="AR360" s="122"/>
      <c r="AS360" s="173"/>
      <c r="AT360" s="173"/>
      <c r="AU360" s="173"/>
      <c r="AV360" s="173"/>
      <c r="AW360" s="173"/>
      <c r="AX360" s="173"/>
      <c r="AY360" s="173"/>
      <c r="AZ360" s="173"/>
      <c r="BA360" s="173"/>
      <c r="BB360" s="123"/>
      <c r="BC360" s="123"/>
      <c r="BD360" s="123"/>
    </row>
    <row r="361" spans="2:56" x14ac:dyDescent="0.25">
      <c r="B361" s="120"/>
      <c r="C361" s="4"/>
      <c r="D361" s="14"/>
      <c r="E361" s="121"/>
      <c r="F361" s="13"/>
      <c r="G361" s="122"/>
      <c r="H361" s="123"/>
      <c r="I361" s="123"/>
      <c r="J361" s="124"/>
      <c r="K361" s="122"/>
      <c r="L361" s="122"/>
      <c r="M361" s="125"/>
      <c r="N361" s="126"/>
      <c r="O361" s="123"/>
      <c r="P361" s="123"/>
      <c r="Q361" s="122"/>
      <c r="R361" s="123"/>
      <c r="S361" s="123"/>
      <c r="T361" s="123"/>
      <c r="U361" s="123"/>
      <c r="V361" s="123"/>
      <c r="W361" s="122"/>
      <c r="X361" s="123"/>
      <c r="Y361" s="123"/>
      <c r="Z361" s="123"/>
      <c r="AA361" s="123"/>
      <c r="AB361" s="123"/>
      <c r="AC361" s="122"/>
      <c r="AD361" s="123"/>
      <c r="AE361" s="123"/>
      <c r="AF361" s="123"/>
      <c r="AG361" s="123"/>
      <c r="AH361" s="122"/>
      <c r="AI361" s="122"/>
      <c r="AJ361" s="122"/>
      <c r="AK361" s="122"/>
      <c r="AL361" s="123"/>
      <c r="AM361" s="122"/>
      <c r="AN361" s="122"/>
      <c r="AO361" s="122"/>
      <c r="AP361" s="122"/>
      <c r="AQ361" s="122"/>
      <c r="AR361" s="122"/>
      <c r="AS361" s="173"/>
      <c r="AT361" s="173"/>
      <c r="AU361" s="173"/>
      <c r="AV361" s="173"/>
      <c r="AW361" s="173"/>
      <c r="AX361" s="173"/>
      <c r="AY361" s="173"/>
      <c r="AZ361" s="173"/>
      <c r="BA361" s="173"/>
      <c r="BB361" s="123"/>
      <c r="BC361" s="123"/>
      <c r="BD361" s="123"/>
    </row>
    <row r="362" spans="2:56" x14ac:dyDescent="0.25">
      <c r="B362" s="120"/>
      <c r="C362" s="4"/>
      <c r="D362" s="14"/>
      <c r="E362" s="121"/>
      <c r="F362" s="13"/>
      <c r="G362" s="122"/>
      <c r="H362" s="123"/>
      <c r="I362" s="123"/>
      <c r="J362" s="124"/>
      <c r="K362" s="122"/>
      <c r="L362" s="122"/>
      <c r="M362" s="125"/>
      <c r="N362" s="126"/>
      <c r="O362" s="123"/>
      <c r="P362" s="123"/>
      <c r="Q362" s="122"/>
      <c r="R362" s="123"/>
      <c r="S362" s="123"/>
      <c r="T362" s="123"/>
      <c r="U362" s="123"/>
      <c r="V362" s="123"/>
      <c r="W362" s="122"/>
      <c r="X362" s="123"/>
      <c r="Y362" s="123"/>
      <c r="Z362" s="123"/>
      <c r="AA362" s="123"/>
      <c r="AB362" s="123"/>
      <c r="AC362" s="122"/>
      <c r="AD362" s="123"/>
      <c r="AE362" s="123"/>
      <c r="AF362" s="123"/>
      <c r="AG362" s="123"/>
      <c r="AH362" s="122"/>
      <c r="AI362" s="122"/>
      <c r="AJ362" s="122"/>
      <c r="AK362" s="122"/>
      <c r="AL362" s="123"/>
      <c r="AM362" s="122"/>
      <c r="AN362" s="122"/>
      <c r="AO362" s="122"/>
      <c r="AP362" s="122"/>
      <c r="AQ362" s="122"/>
      <c r="AR362" s="122"/>
      <c r="AS362" s="173"/>
      <c r="AT362" s="173"/>
      <c r="AU362" s="173"/>
      <c r="AV362" s="173"/>
      <c r="AW362" s="173"/>
      <c r="AX362" s="173"/>
      <c r="AY362" s="173"/>
      <c r="AZ362" s="173"/>
      <c r="BA362" s="173"/>
      <c r="BB362" s="123"/>
      <c r="BC362" s="123"/>
      <c r="BD362" s="123"/>
    </row>
    <row r="363" spans="2:56" x14ac:dyDescent="0.25">
      <c r="B363" s="120"/>
      <c r="C363" s="4"/>
      <c r="D363" s="14"/>
      <c r="E363" s="121"/>
      <c r="F363" s="13"/>
      <c r="G363" s="122"/>
      <c r="H363" s="123"/>
      <c r="I363" s="123"/>
      <c r="J363" s="124"/>
      <c r="K363" s="122"/>
      <c r="L363" s="122"/>
      <c r="M363" s="125"/>
      <c r="N363" s="126"/>
      <c r="O363" s="123"/>
      <c r="P363" s="123"/>
      <c r="Q363" s="122"/>
      <c r="R363" s="123"/>
      <c r="S363" s="123"/>
      <c r="T363" s="123"/>
      <c r="U363" s="123"/>
      <c r="V363" s="123"/>
      <c r="W363" s="122"/>
      <c r="X363" s="123"/>
      <c r="Y363" s="123"/>
      <c r="Z363" s="123"/>
      <c r="AA363" s="123"/>
      <c r="AB363" s="123"/>
      <c r="AC363" s="122"/>
      <c r="AD363" s="123"/>
      <c r="AE363" s="123"/>
      <c r="AF363" s="123"/>
      <c r="AG363" s="123"/>
      <c r="AH363" s="122"/>
      <c r="AI363" s="122"/>
      <c r="AJ363" s="122"/>
      <c r="AK363" s="122"/>
      <c r="AL363" s="123"/>
      <c r="AM363" s="122"/>
      <c r="AN363" s="122"/>
      <c r="AO363" s="122"/>
      <c r="AP363" s="122"/>
      <c r="AQ363" s="122"/>
      <c r="AR363" s="122"/>
      <c r="AS363" s="173"/>
      <c r="AT363" s="173"/>
      <c r="AU363" s="173"/>
      <c r="AV363" s="173"/>
      <c r="AW363" s="173"/>
      <c r="AX363" s="173"/>
      <c r="AY363" s="173"/>
      <c r="AZ363" s="173"/>
      <c r="BA363" s="173"/>
      <c r="BB363" s="123"/>
      <c r="BC363" s="123"/>
      <c r="BD363" s="123"/>
    </row>
    <row r="364" spans="2:56" x14ac:dyDescent="0.25">
      <c r="B364" s="120"/>
      <c r="C364" s="4"/>
      <c r="D364" s="14"/>
      <c r="E364" s="121"/>
      <c r="F364" s="13"/>
      <c r="G364" s="122"/>
      <c r="H364" s="123"/>
      <c r="I364" s="123"/>
      <c r="J364" s="124"/>
      <c r="K364" s="122"/>
      <c r="L364" s="122"/>
      <c r="M364" s="125"/>
      <c r="N364" s="126"/>
      <c r="O364" s="123"/>
      <c r="P364" s="123"/>
      <c r="Q364" s="122"/>
      <c r="R364" s="123"/>
      <c r="S364" s="123"/>
      <c r="T364" s="123"/>
      <c r="U364" s="123"/>
      <c r="V364" s="123"/>
      <c r="W364" s="122"/>
      <c r="X364" s="123"/>
      <c r="Y364" s="123"/>
      <c r="Z364" s="123"/>
      <c r="AA364" s="123"/>
      <c r="AB364" s="123"/>
      <c r="AC364" s="122"/>
      <c r="AD364" s="123"/>
      <c r="AE364" s="123"/>
      <c r="AF364" s="123"/>
      <c r="AG364" s="123"/>
      <c r="AH364" s="122"/>
      <c r="AI364" s="122"/>
      <c r="AJ364" s="122"/>
      <c r="AK364" s="122"/>
      <c r="AL364" s="123"/>
      <c r="AM364" s="122"/>
      <c r="AN364" s="122"/>
      <c r="AO364" s="122"/>
      <c r="AP364" s="122"/>
      <c r="AQ364" s="122"/>
      <c r="AR364" s="122"/>
      <c r="AS364" s="173"/>
      <c r="AT364" s="173"/>
      <c r="AU364" s="173"/>
      <c r="AV364" s="173"/>
      <c r="AW364" s="173"/>
      <c r="AX364" s="173"/>
      <c r="AY364" s="173"/>
      <c r="AZ364" s="173"/>
      <c r="BA364" s="173"/>
      <c r="BB364" s="123"/>
      <c r="BC364" s="123"/>
      <c r="BD364" s="123"/>
    </row>
    <row r="365" spans="2:56" x14ac:dyDescent="0.25">
      <c r="B365" s="120"/>
      <c r="C365" s="4"/>
      <c r="D365" s="14"/>
      <c r="E365" s="121"/>
      <c r="F365" s="13"/>
      <c r="G365" s="122"/>
      <c r="H365" s="123"/>
      <c r="I365" s="123"/>
      <c r="J365" s="124"/>
      <c r="K365" s="122"/>
      <c r="L365" s="122"/>
      <c r="M365" s="125"/>
      <c r="N365" s="126"/>
      <c r="O365" s="123"/>
      <c r="P365" s="123"/>
      <c r="Q365" s="122"/>
      <c r="R365" s="123"/>
      <c r="S365" s="123"/>
      <c r="T365" s="123"/>
      <c r="U365" s="123"/>
      <c r="V365" s="123"/>
      <c r="W365" s="122"/>
      <c r="X365" s="123"/>
      <c r="Y365" s="123"/>
      <c r="Z365" s="123"/>
      <c r="AA365" s="123"/>
      <c r="AB365" s="123"/>
      <c r="AC365" s="122"/>
      <c r="AD365" s="123"/>
      <c r="AE365" s="123"/>
      <c r="AF365" s="123"/>
      <c r="AG365" s="123"/>
      <c r="AH365" s="122"/>
      <c r="AI365" s="122"/>
      <c r="AJ365" s="122"/>
      <c r="AK365" s="122"/>
      <c r="AL365" s="123"/>
      <c r="AM365" s="122"/>
      <c r="AN365" s="122"/>
      <c r="AO365" s="122"/>
      <c r="AP365" s="122"/>
      <c r="AQ365" s="122"/>
      <c r="AR365" s="122"/>
      <c r="AS365" s="173"/>
      <c r="AT365" s="173"/>
      <c r="AU365" s="173"/>
      <c r="AV365" s="173"/>
      <c r="AW365" s="173"/>
      <c r="AX365" s="173"/>
      <c r="AY365" s="173"/>
      <c r="AZ365" s="173"/>
      <c r="BA365" s="173"/>
      <c r="BB365" s="123"/>
      <c r="BC365" s="123"/>
      <c r="BD365" s="123"/>
    </row>
    <row r="366" spans="2:56" x14ac:dyDescent="0.25">
      <c r="B366" s="120"/>
      <c r="C366" s="4"/>
      <c r="D366" s="14"/>
      <c r="E366" s="121"/>
      <c r="F366" s="13"/>
      <c r="G366" s="122"/>
      <c r="H366" s="123"/>
      <c r="I366" s="123"/>
      <c r="J366" s="124"/>
      <c r="K366" s="122"/>
      <c r="L366" s="122"/>
      <c r="M366" s="125"/>
      <c r="N366" s="126"/>
      <c r="O366" s="123"/>
      <c r="P366" s="123"/>
      <c r="Q366" s="122"/>
      <c r="R366" s="123"/>
      <c r="S366" s="123"/>
      <c r="T366" s="123"/>
      <c r="U366" s="123"/>
      <c r="V366" s="123"/>
      <c r="W366" s="122"/>
      <c r="X366" s="123"/>
      <c r="Y366" s="123"/>
      <c r="Z366" s="123"/>
      <c r="AA366" s="123"/>
      <c r="AB366" s="123"/>
      <c r="AC366" s="122"/>
      <c r="AD366" s="123"/>
      <c r="AE366" s="123"/>
      <c r="AF366" s="123"/>
      <c r="AG366" s="123"/>
      <c r="AH366" s="122"/>
      <c r="AI366" s="122"/>
      <c r="AJ366" s="122"/>
      <c r="AK366" s="122"/>
      <c r="AL366" s="123"/>
      <c r="AM366" s="122"/>
      <c r="AN366" s="122"/>
      <c r="AO366" s="122"/>
      <c r="AP366" s="122"/>
      <c r="AQ366" s="122"/>
      <c r="AR366" s="122"/>
      <c r="AS366" s="173"/>
      <c r="AT366" s="173"/>
      <c r="AU366" s="173"/>
      <c r="AV366" s="173"/>
      <c r="AW366" s="173"/>
      <c r="AX366" s="173"/>
      <c r="AY366" s="173"/>
      <c r="AZ366" s="173"/>
      <c r="BA366" s="173"/>
      <c r="BB366" s="123"/>
      <c r="BC366" s="123"/>
      <c r="BD366" s="123"/>
    </row>
    <row r="367" spans="2:56" x14ac:dyDescent="0.25">
      <c r="B367" s="120"/>
      <c r="C367" s="4"/>
      <c r="D367" s="14"/>
      <c r="E367" s="121"/>
      <c r="F367" s="13"/>
      <c r="G367" s="122"/>
      <c r="H367" s="123"/>
      <c r="I367" s="123"/>
      <c r="J367" s="124"/>
      <c r="K367" s="122"/>
      <c r="L367" s="122"/>
      <c r="M367" s="125"/>
      <c r="N367" s="126"/>
      <c r="O367" s="123"/>
      <c r="P367" s="123"/>
      <c r="Q367" s="122"/>
      <c r="R367" s="123"/>
      <c r="S367" s="123"/>
      <c r="T367" s="123"/>
      <c r="U367" s="123"/>
      <c r="V367" s="123"/>
      <c r="W367" s="122"/>
      <c r="X367" s="123"/>
      <c r="Y367" s="123"/>
      <c r="Z367" s="123"/>
      <c r="AA367" s="123"/>
      <c r="AB367" s="123"/>
      <c r="AC367" s="122"/>
      <c r="AD367" s="123"/>
      <c r="AE367" s="123"/>
      <c r="AF367" s="123"/>
      <c r="AG367" s="123"/>
      <c r="AH367" s="122"/>
      <c r="AI367" s="122"/>
      <c r="AJ367" s="122"/>
      <c r="AK367" s="122"/>
      <c r="AL367" s="123"/>
      <c r="AM367" s="122"/>
      <c r="AN367" s="122"/>
      <c r="AO367" s="122"/>
      <c r="AP367" s="122"/>
      <c r="AQ367" s="122"/>
      <c r="AR367" s="122"/>
      <c r="AS367" s="173"/>
      <c r="AT367" s="173"/>
      <c r="AU367" s="173"/>
      <c r="AV367" s="173"/>
      <c r="AW367" s="173"/>
      <c r="AX367" s="173"/>
      <c r="AY367" s="173"/>
      <c r="AZ367" s="173"/>
      <c r="BA367" s="173"/>
      <c r="BB367" s="123"/>
      <c r="BC367" s="123"/>
      <c r="BD367" s="123"/>
    </row>
    <row r="368" spans="2:56" x14ac:dyDescent="0.25">
      <c r="B368" s="120"/>
      <c r="C368" s="4"/>
      <c r="D368" s="14"/>
      <c r="E368" s="121"/>
      <c r="F368" s="13"/>
      <c r="G368" s="122"/>
      <c r="H368" s="123"/>
      <c r="I368" s="123"/>
      <c r="J368" s="124"/>
      <c r="K368" s="122"/>
      <c r="L368" s="122"/>
      <c r="M368" s="125"/>
      <c r="N368" s="126"/>
      <c r="O368" s="123"/>
      <c r="P368" s="123"/>
      <c r="Q368" s="122"/>
      <c r="R368" s="123"/>
      <c r="S368" s="123"/>
      <c r="T368" s="123"/>
      <c r="U368" s="123"/>
      <c r="V368" s="123"/>
      <c r="W368" s="122"/>
      <c r="X368" s="123"/>
      <c r="Y368" s="123"/>
      <c r="Z368" s="123"/>
      <c r="AA368" s="123"/>
      <c r="AB368" s="123"/>
      <c r="AC368" s="122"/>
      <c r="AD368" s="123"/>
      <c r="AE368" s="123"/>
      <c r="AF368" s="123"/>
      <c r="AG368" s="123"/>
      <c r="AH368" s="122"/>
      <c r="AI368" s="122"/>
      <c r="AJ368" s="122"/>
      <c r="AK368" s="122"/>
      <c r="AL368" s="123"/>
      <c r="AM368" s="122"/>
      <c r="AN368" s="122"/>
      <c r="AO368" s="122"/>
      <c r="AP368" s="122"/>
      <c r="AQ368" s="122"/>
      <c r="AR368" s="122"/>
      <c r="AS368" s="173"/>
      <c r="AT368" s="173"/>
      <c r="AU368" s="173"/>
      <c r="AV368" s="173"/>
      <c r="AW368" s="173"/>
      <c r="AX368" s="173"/>
      <c r="AY368" s="173"/>
      <c r="AZ368" s="173"/>
      <c r="BA368" s="173"/>
      <c r="BB368" s="123"/>
      <c r="BC368" s="123"/>
      <c r="BD368" s="123"/>
    </row>
    <row r="369" spans="2:56" x14ac:dyDescent="0.25">
      <c r="B369" s="120"/>
      <c r="C369" s="4"/>
      <c r="D369" s="14"/>
      <c r="E369" s="121"/>
      <c r="F369" s="13"/>
      <c r="G369" s="122"/>
      <c r="H369" s="123"/>
      <c r="I369" s="123"/>
      <c r="J369" s="124"/>
      <c r="K369" s="122"/>
      <c r="L369" s="122"/>
      <c r="M369" s="125"/>
      <c r="N369" s="126"/>
      <c r="O369" s="123"/>
      <c r="P369" s="123"/>
      <c r="Q369" s="122"/>
      <c r="R369" s="123"/>
      <c r="S369" s="123"/>
      <c r="T369" s="123"/>
      <c r="U369" s="123"/>
      <c r="V369" s="123"/>
      <c r="W369" s="122"/>
      <c r="X369" s="123"/>
      <c r="Y369" s="123"/>
      <c r="Z369" s="123"/>
      <c r="AA369" s="123"/>
      <c r="AB369" s="123"/>
      <c r="AC369" s="122"/>
      <c r="AD369" s="123"/>
      <c r="AE369" s="123"/>
      <c r="AF369" s="123"/>
      <c r="AG369" s="123"/>
      <c r="AH369" s="122"/>
      <c r="AI369" s="122"/>
      <c r="AJ369" s="122"/>
      <c r="AK369" s="122"/>
      <c r="AL369" s="123"/>
      <c r="AM369" s="122"/>
      <c r="AN369" s="122"/>
      <c r="AO369" s="122"/>
      <c r="AP369" s="122"/>
      <c r="AQ369" s="122"/>
      <c r="AR369" s="122"/>
      <c r="AS369" s="173"/>
      <c r="AT369" s="173"/>
      <c r="AU369" s="173"/>
      <c r="AV369" s="173"/>
      <c r="AW369" s="173"/>
      <c r="AX369" s="173"/>
      <c r="AY369" s="173"/>
      <c r="AZ369" s="173"/>
      <c r="BA369" s="173"/>
      <c r="BB369" s="123"/>
      <c r="BC369" s="123"/>
      <c r="BD369" s="123"/>
    </row>
    <row r="370" spans="2:56" x14ac:dyDescent="0.25">
      <c r="B370" s="120"/>
      <c r="C370" s="4"/>
      <c r="D370" s="14"/>
      <c r="E370" s="121"/>
      <c r="F370" s="13"/>
      <c r="G370" s="122"/>
      <c r="H370" s="123"/>
      <c r="I370" s="123"/>
      <c r="J370" s="124"/>
      <c r="K370" s="122"/>
      <c r="L370" s="122"/>
      <c r="M370" s="125"/>
      <c r="N370" s="126"/>
      <c r="O370" s="123"/>
      <c r="P370" s="123"/>
      <c r="Q370" s="122"/>
      <c r="R370" s="123"/>
      <c r="S370" s="123"/>
      <c r="T370" s="123"/>
      <c r="U370" s="123"/>
      <c r="V370" s="123"/>
      <c r="W370" s="122"/>
      <c r="X370" s="123"/>
      <c r="Y370" s="123"/>
      <c r="Z370" s="123"/>
      <c r="AA370" s="123"/>
      <c r="AB370" s="123"/>
      <c r="AC370" s="122"/>
      <c r="AD370" s="123"/>
      <c r="AE370" s="123"/>
      <c r="AF370" s="123"/>
      <c r="AG370" s="123"/>
      <c r="AH370" s="122"/>
      <c r="AI370" s="122"/>
      <c r="AJ370" s="122"/>
      <c r="AK370" s="122"/>
      <c r="AL370" s="123"/>
      <c r="AM370" s="122"/>
      <c r="AN370" s="122"/>
      <c r="AO370" s="122"/>
      <c r="AP370" s="122"/>
      <c r="AQ370" s="122"/>
      <c r="AR370" s="122"/>
      <c r="AS370" s="173"/>
      <c r="AT370" s="173"/>
      <c r="AU370" s="173"/>
      <c r="AV370" s="173"/>
      <c r="AW370" s="173"/>
      <c r="AX370" s="173"/>
      <c r="AY370" s="173"/>
      <c r="AZ370" s="173"/>
      <c r="BA370" s="173"/>
      <c r="BB370" s="123"/>
      <c r="BC370" s="123"/>
      <c r="BD370" s="123"/>
    </row>
    <row r="371" spans="2:56" x14ac:dyDescent="0.25">
      <c r="B371" s="120"/>
      <c r="C371" s="4"/>
      <c r="D371" s="14"/>
      <c r="E371" s="121"/>
      <c r="F371" s="13"/>
      <c r="G371" s="122"/>
      <c r="H371" s="123"/>
      <c r="I371" s="123"/>
      <c r="J371" s="124"/>
      <c r="K371" s="122"/>
      <c r="L371" s="122"/>
      <c r="M371" s="125"/>
      <c r="N371" s="126"/>
      <c r="O371" s="123"/>
      <c r="P371" s="123"/>
      <c r="Q371" s="122"/>
      <c r="R371" s="123"/>
      <c r="S371" s="123"/>
      <c r="T371" s="123"/>
      <c r="U371" s="123"/>
      <c r="V371" s="123"/>
      <c r="W371" s="122"/>
      <c r="X371" s="123"/>
      <c r="Y371" s="123"/>
      <c r="Z371" s="123"/>
      <c r="AA371" s="123"/>
      <c r="AB371" s="123"/>
      <c r="AC371" s="122"/>
      <c r="AD371" s="123"/>
      <c r="AE371" s="123"/>
      <c r="AF371" s="123"/>
      <c r="AG371" s="123"/>
      <c r="AH371" s="122"/>
      <c r="AI371" s="122"/>
      <c r="AJ371" s="122"/>
      <c r="AK371" s="122"/>
      <c r="AL371" s="123"/>
      <c r="AM371" s="122"/>
      <c r="AN371" s="122"/>
      <c r="AO371" s="122"/>
      <c r="AP371" s="122"/>
      <c r="AQ371" s="122"/>
      <c r="AR371" s="122"/>
      <c r="AS371" s="173"/>
      <c r="AT371" s="173"/>
      <c r="AU371" s="173"/>
      <c r="AV371" s="173"/>
      <c r="AW371" s="173"/>
      <c r="AX371" s="173"/>
      <c r="AY371" s="173"/>
      <c r="AZ371" s="173"/>
      <c r="BA371" s="173"/>
      <c r="BB371" s="123"/>
      <c r="BC371" s="123"/>
      <c r="BD371" s="123"/>
    </row>
    <row r="372" spans="2:56" x14ac:dyDescent="0.25">
      <c r="B372" s="120"/>
      <c r="C372" s="4"/>
      <c r="D372" s="14"/>
      <c r="E372" s="121"/>
      <c r="F372" s="13"/>
      <c r="G372" s="122"/>
      <c r="H372" s="123"/>
      <c r="I372" s="123"/>
      <c r="J372" s="124"/>
      <c r="K372" s="122"/>
      <c r="L372" s="122"/>
      <c r="M372" s="125"/>
      <c r="N372" s="126"/>
      <c r="O372" s="123"/>
      <c r="P372" s="123"/>
      <c r="Q372" s="122"/>
      <c r="R372" s="123"/>
      <c r="S372" s="123"/>
      <c r="T372" s="123"/>
      <c r="U372" s="123"/>
      <c r="V372" s="123"/>
      <c r="W372" s="122"/>
      <c r="X372" s="123"/>
      <c r="Y372" s="123"/>
      <c r="Z372" s="123"/>
      <c r="AA372" s="123"/>
      <c r="AB372" s="123"/>
      <c r="AC372" s="122"/>
      <c r="AD372" s="123"/>
      <c r="AE372" s="123"/>
      <c r="AF372" s="123"/>
      <c r="AG372" s="123"/>
      <c r="AH372" s="122"/>
      <c r="AI372" s="122"/>
      <c r="AJ372" s="122"/>
      <c r="AK372" s="122"/>
      <c r="AL372" s="123"/>
      <c r="AM372" s="122"/>
      <c r="AN372" s="122"/>
      <c r="AO372" s="122"/>
      <c r="AP372" s="122"/>
      <c r="AQ372" s="122"/>
      <c r="AR372" s="122"/>
      <c r="AS372" s="173"/>
      <c r="AT372" s="173"/>
      <c r="AU372" s="173"/>
      <c r="AV372" s="173"/>
      <c r="AW372" s="173"/>
      <c r="AX372" s="173"/>
      <c r="AY372" s="173"/>
      <c r="AZ372" s="173"/>
      <c r="BA372" s="173"/>
      <c r="BB372" s="123"/>
      <c r="BC372" s="123"/>
      <c r="BD372" s="123"/>
    </row>
    <row r="373" spans="2:56" x14ac:dyDescent="0.25">
      <c r="B373" s="120"/>
      <c r="C373" s="4"/>
      <c r="D373" s="14"/>
      <c r="E373" s="121"/>
      <c r="F373" s="13"/>
      <c r="G373" s="122"/>
      <c r="H373" s="123"/>
      <c r="I373" s="123"/>
      <c r="J373" s="124"/>
      <c r="K373" s="122"/>
      <c r="L373" s="122"/>
      <c r="M373" s="125"/>
      <c r="N373" s="126"/>
      <c r="O373" s="123"/>
      <c r="P373" s="123"/>
      <c r="Q373" s="122"/>
      <c r="R373" s="123"/>
      <c r="S373" s="123"/>
      <c r="T373" s="123"/>
      <c r="U373" s="123"/>
      <c r="V373" s="123"/>
      <c r="W373" s="122"/>
      <c r="X373" s="123"/>
      <c r="Y373" s="123"/>
      <c r="Z373" s="123"/>
      <c r="AA373" s="123"/>
      <c r="AB373" s="123"/>
      <c r="AC373" s="122"/>
      <c r="AD373" s="123"/>
      <c r="AE373" s="123"/>
      <c r="AF373" s="123"/>
      <c r="AG373" s="123"/>
      <c r="AH373" s="122"/>
      <c r="AI373" s="122"/>
      <c r="AJ373" s="122"/>
      <c r="AK373" s="122"/>
      <c r="AL373" s="123"/>
      <c r="AM373" s="122"/>
      <c r="AN373" s="122"/>
      <c r="AO373" s="122"/>
      <c r="AP373" s="122"/>
      <c r="AQ373" s="122"/>
      <c r="AR373" s="122"/>
      <c r="AS373" s="173"/>
      <c r="AT373" s="173"/>
      <c r="AU373" s="173"/>
      <c r="AV373" s="173"/>
      <c r="AW373" s="173"/>
      <c r="AX373" s="173"/>
      <c r="AY373" s="173"/>
      <c r="AZ373" s="173"/>
      <c r="BA373" s="173"/>
      <c r="BB373" s="123"/>
      <c r="BC373" s="123"/>
      <c r="BD373" s="123"/>
    </row>
    <row r="374" spans="2:56" x14ac:dyDescent="0.25">
      <c r="B374" s="120"/>
      <c r="C374" s="4"/>
      <c r="D374" s="14"/>
      <c r="E374" s="121"/>
      <c r="F374" s="13"/>
      <c r="G374" s="122"/>
      <c r="H374" s="123"/>
      <c r="I374" s="123"/>
      <c r="J374" s="124"/>
      <c r="K374" s="122"/>
      <c r="L374" s="122"/>
      <c r="M374" s="125"/>
      <c r="N374" s="126"/>
      <c r="O374" s="123"/>
      <c r="P374" s="123"/>
      <c r="Q374" s="122"/>
      <c r="R374" s="123"/>
      <c r="S374" s="123"/>
      <c r="T374" s="123"/>
      <c r="U374" s="123"/>
      <c r="V374" s="123"/>
      <c r="W374" s="122"/>
      <c r="X374" s="123"/>
      <c r="Y374" s="123"/>
      <c r="Z374" s="123"/>
      <c r="AA374" s="123"/>
      <c r="AB374" s="123"/>
      <c r="AC374" s="122"/>
      <c r="AD374" s="123"/>
      <c r="AE374" s="123"/>
      <c r="AF374" s="123"/>
      <c r="AG374" s="123"/>
      <c r="AH374" s="122"/>
      <c r="AI374" s="122"/>
      <c r="AJ374" s="122"/>
      <c r="AK374" s="122"/>
      <c r="AL374" s="123"/>
      <c r="AM374" s="122"/>
      <c r="AN374" s="122"/>
      <c r="AO374" s="122"/>
      <c r="AP374" s="122"/>
      <c r="AQ374" s="122"/>
      <c r="AR374" s="122"/>
      <c r="AS374" s="173"/>
      <c r="AT374" s="173"/>
      <c r="AU374" s="173"/>
      <c r="AV374" s="173"/>
      <c r="AW374" s="173"/>
      <c r="AX374" s="173"/>
      <c r="AY374" s="173"/>
      <c r="AZ374" s="173"/>
      <c r="BA374" s="173"/>
      <c r="BB374" s="123"/>
      <c r="BC374" s="123"/>
      <c r="BD374" s="123"/>
    </row>
    <row r="375" spans="2:56" x14ac:dyDescent="0.25">
      <c r="B375" s="120"/>
      <c r="C375" s="4"/>
      <c r="D375" s="14"/>
      <c r="E375" s="121"/>
      <c r="F375" s="13"/>
      <c r="G375" s="122"/>
      <c r="H375" s="123"/>
      <c r="I375" s="123"/>
      <c r="J375" s="124"/>
      <c r="K375" s="122"/>
      <c r="L375" s="122"/>
      <c r="M375" s="125"/>
      <c r="N375" s="126"/>
      <c r="O375" s="123"/>
      <c r="P375" s="123"/>
      <c r="Q375" s="122"/>
      <c r="R375" s="123"/>
      <c r="S375" s="123"/>
      <c r="T375" s="123"/>
      <c r="U375" s="123"/>
      <c r="V375" s="123"/>
      <c r="W375" s="122"/>
      <c r="X375" s="123"/>
      <c r="Y375" s="123"/>
      <c r="Z375" s="123"/>
      <c r="AA375" s="123"/>
      <c r="AB375" s="123"/>
      <c r="AC375" s="122"/>
      <c r="AD375" s="123"/>
      <c r="AE375" s="123"/>
      <c r="AF375" s="123"/>
      <c r="AG375" s="123"/>
      <c r="AH375" s="122"/>
      <c r="AI375" s="122"/>
      <c r="AJ375" s="122"/>
      <c r="AK375" s="122"/>
      <c r="AL375" s="123"/>
      <c r="AM375" s="122"/>
      <c r="AN375" s="122"/>
      <c r="AO375" s="122"/>
      <c r="AP375" s="122"/>
      <c r="AQ375" s="122"/>
      <c r="AR375" s="122"/>
      <c r="AS375" s="173"/>
      <c r="AT375" s="173"/>
      <c r="AU375" s="173"/>
      <c r="AV375" s="173"/>
      <c r="AW375" s="173"/>
      <c r="AX375" s="173"/>
      <c r="AY375" s="173"/>
      <c r="AZ375" s="173"/>
      <c r="BA375" s="173"/>
      <c r="BB375" s="123"/>
      <c r="BC375" s="123"/>
      <c r="BD375" s="123"/>
    </row>
    <row r="376" spans="2:56" x14ac:dyDescent="0.25">
      <c r="B376" s="120"/>
      <c r="C376" s="4"/>
      <c r="D376" s="14"/>
      <c r="E376" s="121"/>
      <c r="F376" s="13"/>
      <c r="G376" s="122"/>
      <c r="H376" s="123"/>
      <c r="I376" s="123"/>
      <c r="J376" s="124"/>
      <c r="K376" s="122"/>
      <c r="L376" s="122"/>
      <c r="M376" s="125"/>
      <c r="N376" s="126"/>
      <c r="O376" s="123"/>
      <c r="P376" s="123"/>
      <c r="Q376" s="122"/>
      <c r="R376" s="123"/>
      <c r="S376" s="123"/>
      <c r="T376" s="123"/>
      <c r="U376" s="123"/>
      <c r="V376" s="123"/>
      <c r="W376" s="122"/>
      <c r="X376" s="123"/>
      <c r="Y376" s="123"/>
      <c r="Z376" s="123"/>
      <c r="AA376" s="123"/>
      <c r="AB376" s="123"/>
      <c r="AC376" s="122"/>
      <c r="AD376" s="123"/>
      <c r="AE376" s="123"/>
      <c r="AF376" s="123"/>
      <c r="AG376" s="123"/>
      <c r="AH376" s="122"/>
      <c r="AI376" s="122"/>
      <c r="AJ376" s="122"/>
      <c r="AK376" s="122"/>
      <c r="AL376" s="123"/>
      <c r="AM376" s="122"/>
      <c r="AN376" s="122"/>
      <c r="AO376" s="122"/>
      <c r="AP376" s="122"/>
      <c r="AQ376" s="122"/>
      <c r="AR376" s="122"/>
      <c r="AS376" s="173"/>
      <c r="AT376" s="173"/>
      <c r="AU376" s="173"/>
      <c r="AV376" s="173"/>
      <c r="AW376" s="173"/>
      <c r="AX376" s="173"/>
      <c r="AY376" s="173"/>
      <c r="AZ376" s="173"/>
      <c r="BA376" s="173"/>
      <c r="BB376" s="123"/>
      <c r="BC376" s="123"/>
      <c r="BD376" s="123"/>
    </row>
    <row r="377" spans="2:56" x14ac:dyDescent="0.25">
      <c r="B377" s="120"/>
      <c r="C377" s="4"/>
      <c r="D377" s="14"/>
      <c r="E377" s="121"/>
      <c r="F377" s="13"/>
      <c r="G377" s="122"/>
      <c r="H377" s="123"/>
      <c r="I377" s="123"/>
      <c r="J377" s="124"/>
      <c r="K377" s="122"/>
      <c r="L377" s="122"/>
      <c r="M377" s="125"/>
      <c r="N377" s="126"/>
      <c r="O377" s="123"/>
      <c r="P377" s="123"/>
      <c r="Q377" s="122"/>
      <c r="R377" s="123"/>
      <c r="S377" s="123"/>
      <c r="T377" s="123"/>
      <c r="U377" s="123"/>
      <c r="V377" s="123"/>
      <c r="W377" s="122"/>
      <c r="X377" s="123"/>
      <c r="Y377" s="123"/>
      <c r="Z377" s="123"/>
      <c r="AA377" s="123"/>
      <c r="AB377" s="123"/>
      <c r="AC377" s="122"/>
      <c r="AD377" s="123"/>
      <c r="AE377" s="123"/>
      <c r="AF377" s="123"/>
      <c r="AG377" s="123"/>
      <c r="AH377" s="122"/>
      <c r="AI377" s="122"/>
      <c r="AJ377" s="122"/>
      <c r="AK377" s="122"/>
      <c r="AL377" s="123"/>
      <c r="AM377" s="122"/>
      <c r="AN377" s="122"/>
      <c r="AO377" s="122"/>
      <c r="AP377" s="122"/>
      <c r="AQ377" s="122"/>
      <c r="AR377" s="122"/>
      <c r="AS377" s="173"/>
      <c r="AT377" s="173"/>
      <c r="AU377" s="173"/>
      <c r="AV377" s="173"/>
      <c r="AW377" s="173"/>
      <c r="AX377" s="173"/>
      <c r="AY377" s="173"/>
      <c r="AZ377" s="173"/>
      <c r="BA377" s="173"/>
      <c r="BB377" s="123"/>
      <c r="BC377" s="123"/>
      <c r="BD377" s="123"/>
    </row>
    <row r="378" spans="2:56" x14ac:dyDescent="0.25">
      <c r="B378" s="120"/>
      <c r="C378" s="4"/>
      <c r="D378" s="14"/>
      <c r="E378" s="121"/>
      <c r="F378" s="13"/>
      <c r="G378" s="122"/>
      <c r="H378" s="123"/>
      <c r="I378" s="123"/>
      <c r="J378" s="124"/>
      <c r="K378" s="122"/>
      <c r="L378" s="122"/>
      <c r="M378" s="125"/>
      <c r="N378" s="126"/>
      <c r="O378" s="123"/>
      <c r="P378" s="123"/>
      <c r="Q378" s="122"/>
      <c r="R378" s="123"/>
      <c r="S378" s="123"/>
      <c r="T378" s="123"/>
      <c r="U378" s="123"/>
      <c r="V378" s="123"/>
      <c r="W378" s="122"/>
      <c r="X378" s="123"/>
      <c r="Y378" s="123"/>
      <c r="Z378" s="123"/>
      <c r="AA378" s="123"/>
      <c r="AB378" s="123"/>
      <c r="AC378" s="122"/>
      <c r="AD378" s="123"/>
      <c r="AE378" s="123"/>
      <c r="AF378" s="123"/>
      <c r="AG378" s="123"/>
      <c r="AH378" s="122"/>
      <c r="AI378" s="122"/>
      <c r="AJ378" s="122"/>
      <c r="AK378" s="122"/>
      <c r="AL378" s="123"/>
      <c r="AM378" s="122"/>
      <c r="AN378" s="122"/>
      <c r="AO378" s="122"/>
      <c r="AP378" s="122"/>
      <c r="AQ378" s="122"/>
      <c r="AR378" s="122"/>
      <c r="AS378" s="173"/>
      <c r="AT378" s="173"/>
      <c r="AU378" s="173"/>
      <c r="AV378" s="173"/>
      <c r="AW378" s="173"/>
      <c r="AX378" s="173"/>
      <c r="AY378" s="173"/>
      <c r="AZ378" s="173"/>
      <c r="BA378" s="173"/>
      <c r="BB378" s="123"/>
      <c r="BC378" s="123"/>
      <c r="BD378" s="123"/>
    </row>
    <row r="379" spans="2:56" x14ac:dyDescent="0.25">
      <c r="B379" s="120"/>
      <c r="C379" s="4"/>
      <c r="D379" s="14"/>
      <c r="E379" s="121"/>
      <c r="F379" s="13"/>
      <c r="G379" s="122"/>
      <c r="H379" s="123"/>
      <c r="I379" s="123"/>
      <c r="J379" s="124"/>
      <c r="K379" s="122"/>
      <c r="L379" s="122"/>
      <c r="M379" s="125"/>
      <c r="N379" s="126"/>
      <c r="O379" s="123"/>
      <c r="P379" s="123"/>
      <c r="Q379" s="122"/>
      <c r="R379" s="123"/>
      <c r="S379" s="123"/>
      <c r="T379" s="123"/>
      <c r="U379" s="123"/>
      <c r="V379" s="123"/>
      <c r="W379" s="122"/>
      <c r="X379" s="123"/>
      <c r="Y379" s="123"/>
      <c r="Z379" s="123"/>
      <c r="AA379" s="123"/>
      <c r="AB379" s="123"/>
      <c r="AC379" s="122"/>
      <c r="AD379" s="123"/>
      <c r="AE379" s="123"/>
      <c r="AF379" s="123"/>
      <c r="AG379" s="123"/>
      <c r="AH379" s="122"/>
      <c r="AI379" s="122"/>
      <c r="AJ379" s="122"/>
      <c r="AK379" s="122"/>
      <c r="AL379" s="123"/>
      <c r="AM379" s="122"/>
      <c r="AN379" s="122"/>
      <c r="AO379" s="122"/>
      <c r="AP379" s="122"/>
      <c r="AQ379" s="122"/>
      <c r="AR379" s="122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23"/>
      <c r="BC379" s="123"/>
      <c r="BD379" s="123"/>
    </row>
    <row r="380" spans="2:56" x14ac:dyDescent="0.25">
      <c r="B380" s="120"/>
      <c r="C380" s="4"/>
      <c r="D380" s="14"/>
      <c r="E380" s="121"/>
      <c r="F380" s="13"/>
      <c r="G380" s="122"/>
      <c r="H380" s="123"/>
      <c r="I380" s="123"/>
      <c r="J380" s="124"/>
      <c r="K380" s="122"/>
      <c r="L380" s="122"/>
      <c r="M380" s="125"/>
      <c r="N380" s="126"/>
      <c r="O380" s="123"/>
      <c r="P380" s="123"/>
      <c r="Q380" s="122"/>
      <c r="R380" s="123"/>
      <c r="S380" s="123"/>
      <c r="T380" s="123"/>
      <c r="U380" s="123"/>
      <c r="V380" s="123"/>
      <c r="W380" s="122"/>
      <c r="X380" s="123"/>
      <c r="Y380" s="123"/>
      <c r="Z380" s="123"/>
      <c r="AA380" s="123"/>
      <c r="AB380" s="123"/>
      <c r="AC380" s="122"/>
      <c r="AD380" s="123"/>
      <c r="AE380" s="123"/>
      <c r="AF380" s="123"/>
      <c r="AG380" s="123"/>
      <c r="AH380" s="122"/>
      <c r="AI380" s="122"/>
      <c r="AJ380" s="122"/>
      <c r="AK380" s="122"/>
      <c r="AL380" s="123"/>
      <c r="AM380" s="122"/>
      <c r="AN380" s="122"/>
      <c r="AO380" s="122"/>
      <c r="AP380" s="122"/>
      <c r="AQ380" s="122"/>
      <c r="AR380" s="122"/>
      <c r="AS380" s="173"/>
      <c r="AT380" s="173"/>
      <c r="AU380" s="173"/>
      <c r="AV380" s="173"/>
      <c r="AW380" s="173"/>
      <c r="AX380" s="173"/>
      <c r="AY380" s="173"/>
      <c r="AZ380" s="173"/>
      <c r="BA380" s="173"/>
      <c r="BB380" s="123"/>
      <c r="BC380" s="123"/>
      <c r="BD380" s="123"/>
    </row>
    <row r="381" spans="2:56" x14ac:dyDescent="0.25">
      <c r="B381" s="120"/>
      <c r="C381" s="4"/>
      <c r="D381" s="14"/>
      <c r="E381" s="121"/>
      <c r="F381" s="13"/>
      <c r="G381" s="122"/>
      <c r="H381" s="123"/>
      <c r="I381" s="123"/>
      <c r="J381" s="124"/>
      <c r="K381" s="122"/>
      <c r="L381" s="122"/>
      <c r="M381" s="125"/>
      <c r="N381" s="126"/>
      <c r="O381" s="123"/>
      <c r="P381" s="123"/>
      <c r="Q381" s="122"/>
      <c r="R381" s="123"/>
      <c r="S381" s="123"/>
      <c r="T381" s="123"/>
      <c r="U381" s="123"/>
      <c r="V381" s="123"/>
      <c r="W381" s="122"/>
      <c r="X381" s="123"/>
      <c r="Y381" s="123"/>
      <c r="Z381" s="123"/>
      <c r="AA381" s="123"/>
      <c r="AB381" s="123"/>
      <c r="AC381" s="122"/>
      <c r="AD381" s="123"/>
      <c r="AE381" s="123"/>
      <c r="AF381" s="123"/>
      <c r="AG381" s="123"/>
      <c r="AH381" s="122"/>
      <c r="AI381" s="122"/>
      <c r="AJ381" s="122"/>
      <c r="AK381" s="122"/>
      <c r="AL381" s="123"/>
      <c r="AM381" s="122"/>
      <c r="AN381" s="122"/>
      <c r="AO381" s="122"/>
      <c r="AP381" s="122"/>
      <c r="AQ381" s="122"/>
      <c r="AR381" s="122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23"/>
      <c r="BC381" s="123"/>
      <c r="BD381" s="123"/>
    </row>
    <row r="382" spans="2:56" x14ac:dyDescent="0.25">
      <c r="B382" s="120"/>
      <c r="C382" s="4"/>
      <c r="D382" s="14"/>
      <c r="E382" s="121"/>
      <c r="F382" s="13"/>
      <c r="G382" s="122"/>
      <c r="H382" s="123"/>
      <c r="I382" s="123"/>
      <c r="J382" s="124"/>
      <c r="K382" s="122"/>
      <c r="L382" s="122"/>
      <c r="M382" s="125"/>
      <c r="N382" s="126"/>
      <c r="O382" s="123"/>
      <c r="P382" s="123"/>
      <c r="Q382" s="122"/>
      <c r="R382" s="123"/>
      <c r="S382" s="123"/>
      <c r="T382" s="123"/>
      <c r="U382" s="123"/>
      <c r="V382" s="123"/>
      <c r="W382" s="122"/>
      <c r="X382" s="123"/>
      <c r="Y382" s="123"/>
      <c r="Z382" s="123"/>
      <c r="AA382" s="123"/>
      <c r="AB382" s="123"/>
      <c r="AC382" s="122"/>
      <c r="AD382" s="123"/>
      <c r="AE382" s="123"/>
      <c r="AF382" s="123"/>
      <c r="AG382" s="123"/>
      <c r="AH382" s="122"/>
      <c r="AI382" s="122"/>
      <c r="AJ382" s="122"/>
      <c r="AK382" s="122"/>
      <c r="AL382" s="123"/>
      <c r="AM382" s="122"/>
      <c r="AN382" s="122"/>
      <c r="AO382" s="122"/>
      <c r="AP382" s="122"/>
      <c r="AQ382" s="122"/>
      <c r="AR382" s="122"/>
      <c r="AS382" s="173"/>
      <c r="AT382" s="173"/>
      <c r="AU382" s="173"/>
      <c r="AV382" s="173"/>
      <c r="AW382" s="173"/>
      <c r="AX382" s="173"/>
      <c r="AY382" s="173"/>
      <c r="AZ382" s="173"/>
      <c r="BA382" s="173"/>
      <c r="BB382" s="123"/>
      <c r="BC382" s="123"/>
      <c r="BD382" s="123"/>
    </row>
    <row r="383" spans="2:56" x14ac:dyDescent="0.25">
      <c r="B383" s="120"/>
      <c r="C383" s="4"/>
      <c r="D383" s="14"/>
      <c r="E383" s="121"/>
      <c r="F383" s="13"/>
      <c r="G383" s="122"/>
      <c r="H383" s="123"/>
      <c r="I383" s="123"/>
      <c r="J383" s="124"/>
      <c r="K383" s="122"/>
      <c r="L383" s="122"/>
      <c r="M383" s="125"/>
      <c r="N383" s="126"/>
      <c r="O383" s="123"/>
      <c r="P383" s="123"/>
      <c r="Q383" s="122"/>
      <c r="R383" s="123"/>
      <c r="S383" s="123"/>
      <c r="T383" s="123"/>
      <c r="U383" s="123"/>
      <c r="V383" s="123"/>
      <c r="W383" s="122"/>
      <c r="X383" s="123"/>
      <c r="Y383" s="123"/>
      <c r="Z383" s="123"/>
      <c r="AA383" s="123"/>
      <c r="AB383" s="123"/>
      <c r="AC383" s="122"/>
      <c r="AD383" s="123"/>
      <c r="AE383" s="123"/>
      <c r="AF383" s="123"/>
      <c r="AG383" s="123"/>
      <c r="AH383" s="122"/>
      <c r="AI383" s="122"/>
      <c r="AJ383" s="122"/>
      <c r="AK383" s="122"/>
      <c r="AL383" s="123"/>
      <c r="AM383" s="122"/>
      <c r="AN383" s="122"/>
      <c r="AO383" s="122"/>
      <c r="AP383" s="122"/>
      <c r="AQ383" s="122"/>
      <c r="AR383" s="122"/>
      <c r="AS383" s="173"/>
      <c r="AT383" s="173"/>
      <c r="AU383" s="173"/>
      <c r="AV383" s="173"/>
      <c r="AW383" s="173"/>
      <c r="AX383" s="173"/>
      <c r="AY383" s="173"/>
      <c r="AZ383" s="173"/>
      <c r="BA383" s="173"/>
      <c r="BB383" s="123"/>
      <c r="BC383" s="123"/>
      <c r="BD383" s="123"/>
    </row>
    <row r="384" spans="2:56" x14ac:dyDescent="0.25">
      <c r="B384" s="120"/>
      <c r="C384" s="4"/>
      <c r="D384" s="14"/>
      <c r="E384" s="121"/>
      <c r="F384" s="13"/>
      <c r="G384" s="122"/>
      <c r="H384" s="123"/>
      <c r="I384" s="123"/>
      <c r="J384" s="124"/>
      <c r="K384" s="122"/>
      <c r="L384" s="122"/>
      <c r="M384" s="125"/>
      <c r="N384" s="126"/>
      <c r="O384" s="123"/>
      <c r="P384" s="123"/>
      <c r="Q384" s="122"/>
      <c r="R384" s="123"/>
      <c r="S384" s="123"/>
      <c r="T384" s="123"/>
      <c r="U384" s="123"/>
      <c r="V384" s="123"/>
      <c r="W384" s="122"/>
      <c r="X384" s="123"/>
      <c r="Y384" s="123"/>
      <c r="Z384" s="123"/>
      <c r="AA384" s="123"/>
      <c r="AB384" s="123"/>
      <c r="AC384" s="122"/>
      <c r="AD384" s="123"/>
      <c r="AE384" s="123"/>
      <c r="AF384" s="123"/>
      <c r="AG384" s="123"/>
      <c r="AH384" s="122"/>
      <c r="AI384" s="122"/>
      <c r="AJ384" s="122"/>
      <c r="AK384" s="122"/>
      <c r="AL384" s="123"/>
      <c r="AM384" s="122"/>
      <c r="AN384" s="122"/>
      <c r="AO384" s="122"/>
      <c r="AP384" s="122"/>
      <c r="AQ384" s="122"/>
      <c r="AR384" s="122"/>
      <c r="AS384" s="173"/>
      <c r="AT384" s="173"/>
      <c r="AU384" s="173"/>
      <c r="AV384" s="173"/>
      <c r="AW384" s="173"/>
      <c r="AX384" s="173"/>
      <c r="AY384" s="173"/>
      <c r="AZ384" s="173"/>
      <c r="BA384" s="173"/>
      <c r="BB384" s="123"/>
      <c r="BC384" s="123"/>
      <c r="BD384" s="123"/>
    </row>
    <row r="385" spans="2:56" x14ac:dyDescent="0.25">
      <c r="B385" s="120"/>
      <c r="C385" s="4"/>
      <c r="D385" s="14"/>
      <c r="E385" s="121"/>
      <c r="F385" s="13"/>
      <c r="G385" s="122"/>
      <c r="H385" s="123"/>
      <c r="I385" s="123"/>
      <c r="J385" s="124"/>
      <c r="K385" s="122"/>
      <c r="L385" s="122"/>
      <c r="M385" s="125"/>
      <c r="N385" s="126"/>
      <c r="O385" s="123"/>
      <c r="P385" s="123"/>
      <c r="Q385" s="122"/>
      <c r="R385" s="123"/>
      <c r="S385" s="123"/>
      <c r="T385" s="123"/>
      <c r="U385" s="123"/>
      <c r="V385" s="123"/>
      <c r="W385" s="122"/>
      <c r="X385" s="123"/>
      <c r="Y385" s="123"/>
      <c r="Z385" s="123"/>
      <c r="AA385" s="123"/>
      <c r="AB385" s="123"/>
      <c r="AC385" s="122"/>
      <c r="AD385" s="123"/>
      <c r="AE385" s="123"/>
      <c r="AF385" s="123"/>
      <c r="AG385" s="123"/>
      <c r="AH385" s="122"/>
      <c r="AI385" s="122"/>
      <c r="AJ385" s="122"/>
      <c r="AK385" s="122"/>
      <c r="AL385" s="123"/>
      <c r="AM385" s="122"/>
      <c r="AN385" s="122"/>
      <c r="AO385" s="122"/>
      <c r="AP385" s="122"/>
      <c r="AQ385" s="122"/>
      <c r="AR385" s="122"/>
      <c r="AS385" s="173"/>
      <c r="AT385" s="173"/>
      <c r="AU385" s="173"/>
      <c r="AV385" s="173"/>
      <c r="AW385" s="173"/>
      <c r="AX385" s="173"/>
      <c r="AY385" s="173"/>
      <c r="AZ385" s="173"/>
      <c r="BA385" s="173"/>
      <c r="BB385" s="123"/>
      <c r="BC385" s="123"/>
      <c r="BD385" s="123"/>
    </row>
    <row r="386" spans="2:56" x14ac:dyDescent="0.25">
      <c r="B386" s="120"/>
      <c r="C386" s="4"/>
      <c r="D386" s="14"/>
      <c r="E386" s="121"/>
      <c r="F386" s="13"/>
      <c r="G386" s="122"/>
      <c r="H386" s="123"/>
      <c r="I386" s="123"/>
      <c r="J386" s="124"/>
      <c r="K386" s="122"/>
      <c r="L386" s="122"/>
      <c r="M386" s="125"/>
      <c r="N386" s="126"/>
      <c r="O386" s="123"/>
      <c r="P386" s="123"/>
      <c r="Q386" s="122"/>
      <c r="R386" s="123"/>
      <c r="S386" s="123"/>
      <c r="T386" s="123"/>
      <c r="U386" s="123"/>
      <c r="V386" s="123"/>
      <c r="W386" s="122"/>
      <c r="X386" s="123"/>
      <c r="Y386" s="123"/>
      <c r="Z386" s="123"/>
      <c r="AA386" s="123"/>
      <c r="AB386" s="123"/>
      <c r="AC386" s="122"/>
      <c r="AD386" s="123"/>
      <c r="AE386" s="123"/>
      <c r="AF386" s="123"/>
      <c r="AG386" s="123"/>
      <c r="AH386" s="122"/>
      <c r="AI386" s="122"/>
      <c r="AJ386" s="122"/>
      <c r="AK386" s="122"/>
      <c r="AL386" s="123"/>
      <c r="AM386" s="122"/>
      <c r="AN386" s="122"/>
      <c r="AO386" s="122"/>
      <c r="AP386" s="122"/>
      <c r="AQ386" s="122"/>
      <c r="AR386" s="122"/>
      <c r="AS386" s="173"/>
      <c r="AT386" s="173"/>
      <c r="AU386" s="173"/>
      <c r="AV386" s="173"/>
      <c r="AW386" s="173"/>
      <c r="AX386" s="173"/>
      <c r="AY386" s="173"/>
      <c r="AZ386" s="173"/>
      <c r="BA386" s="173"/>
      <c r="BB386" s="123"/>
      <c r="BC386" s="123"/>
      <c r="BD386" s="123"/>
    </row>
    <row r="387" spans="2:56" x14ac:dyDescent="0.25">
      <c r="B387" s="120"/>
      <c r="C387" s="4"/>
      <c r="D387" s="14"/>
      <c r="E387" s="121"/>
      <c r="F387" s="13"/>
      <c r="G387" s="122"/>
      <c r="H387" s="123"/>
      <c r="I387" s="123"/>
      <c r="J387" s="124"/>
      <c r="K387" s="122"/>
      <c r="L387" s="122"/>
      <c r="M387" s="125"/>
      <c r="N387" s="126"/>
      <c r="O387" s="123"/>
      <c r="P387" s="123"/>
      <c r="Q387" s="122"/>
      <c r="R387" s="123"/>
      <c r="S387" s="123"/>
      <c r="T387" s="123"/>
      <c r="U387" s="123"/>
      <c r="V387" s="123"/>
      <c r="W387" s="122"/>
      <c r="X387" s="123"/>
      <c r="Y387" s="123"/>
      <c r="Z387" s="123"/>
      <c r="AA387" s="123"/>
      <c r="AB387" s="123"/>
      <c r="AC387" s="122"/>
      <c r="AD387" s="123"/>
      <c r="AE387" s="123"/>
      <c r="AF387" s="123"/>
      <c r="AG387" s="123"/>
      <c r="AH387" s="122"/>
      <c r="AI387" s="122"/>
      <c r="AJ387" s="122"/>
      <c r="AK387" s="122"/>
      <c r="AL387" s="123"/>
      <c r="AM387" s="122"/>
      <c r="AN387" s="122"/>
      <c r="AO387" s="122"/>
      <c r="AP387" s="122"/>
      <c r="AQ387" s="122"/>
      <c r="AR387" s="122"/>
      <c r="AS387" s="173"/>
      <c r="AT387" s="173"/>
      <c r="AU387" s="173"/>
      <c r="AV387" s="173"/>
      <c r="AW387" s="173"/>
      <c r="AX387" s="173"/>
      <c r="AY387" s="173"/>
      <c r="AZ387" s="173"/>
      <c r="BA387" s="173"/>
      <c r="BB387" s="123"/>
      <c r="BC387" s="123"/>
      <c r="BD387" s="123"/>
    </row>
    <row r="388" spans="2:56" x14ac:dyDescent="0.25">
      <c r="B388" s="120"/>
      <c r="C388" s="4"/>
      <c r="D388" s="14"/>
      <c r="E388" s="121"/>
      <c r="F388" s="13"/>
      <c r="G388" s="122"/>
      <c r="H388" s="123"/>
      <c r="I388" s="123"/>
      <c r="J388" s="124"/>
      <c r="K388" s="122"/>
      <c r="L388" s="122"/>
      <c r="M388" s="125"/>
      <c r="N388" s="126"/>
      <c r="O388" s="123"/>
      <c r="P388" s="123"/>
      <c r="Q388" s="122"/>
      <c r="R388" s="123"/>
      <c r="S388" s="123"/>
      <c r="T388" s="123"/>
      <c r="U388" s="123"/>
      <c r="V388" s="123"/>
      <c r="W388" s="122"/>
      <c r="X388" s="123"/>
      <c r="Y388" s="123"/>
      <c r="Z388" s="123"/>
      <c r="AA388" s="123"/>
      <c r="AB388" s="123"/>
      <c r="AC388" s="122"/>
      <c r="AD388" s="123"/>
      <c r="AE388" s="123"/>
      <c r="AF388" s="123"/>
      <c r="AG388" s="123"/>
      <c r="AH388" s="122"/>
      <c r="AI388" s="122"/>
      <c r="AJ388" s="122"/>
      <c r="AK388" s="122"/>
      <c r="AL388" s="123"/>
      <c r="AM388" s="122"/>
      <c r="AN388" s="122"/>
      <c r="AO388" s="122"/>
      <c r="AP388" s="122"/>
      <c r="AQ388" s="122"/>
      <c r="AR388" s="122"/>
      <c r="AS388" s="173"/>
      <c r="AT388" s="173"/>
      <c r="AU388" s="173"/>
      <c r="AV388" s="173"/>
      <c r="AW388" s="173"/>
      <c r="AX388" s="173"/>
      <c r="AY388" s="173"/>
      <c r="AZ388" s="173"/>
      <c r="BA388" s="173"/>
      <c r="BB388" s="123"/>
      <c r="BC388" s="123"/>
      <c r="BD388" s="123"/>
    </row>
    <row r="389" spans="2:56" x14ac:dyDescent="0.25">
      <c r="B389" s="120"/>
      <c r="C389" s="4"/>
      <c r="D389" s="14"/>
      <c r="E389" s="121"/>
      <c r="F389" s="13"/>
      <c r="G389" s="122"/>
      <c r="H389" s="123"/>
      <c r="I389" s="123"/>
      <c r="J389" s="124"/>
      <c r="K389" s="122"/>
      <c r="L389" s="122"/>
      <c r="M389" s="125"/>
      <c r="N389" s="126"/>
      <c r="O389" s="123"/>
      <c r="P389" s="123"/>
      <c r="Q389" s="122"/>
      <c r="R389" s="123"/>
      <c r="S389" s="123"/>
      <c r="T389" s="123"/>
      <c r="U389" s="123"/>
      <c r="V389" s="123"/>
      <c r="W389" s="122"/>
      <c r="X389" s="123"/>
      <c r="Y389" s="123"/>
      <c r="Z389" s="123"/>
      <c r="AA389" s="123"/>
      <c r="AB389" s="123"/>
      <c r="AC389" s="122"/>
      <c r="AD389" s="123"/>
      <c r="AE389" s="123"/>
      <c r="AF389" s="123"/>
      <c r="AG389" s="123"/>
      <c r="AH389" s="122"/>
      <c r="AI389" s="122"/>
      <c r="AJ389" s="122"/>
      <c r="AK389" s="122"/>
      <c r="AL389" s="123"/>
      <c r="AM389" s="122"/>
      <c r="AN389" s="122"/>
      <c r="AO389" s="122"/>
      <c r="AP389" s="122"/>
      <c r="AQ389" s="122"/>
      <c r="AR389" s="122"/>
      <c r="AS389" s="173"/>
      <c r="AT389" s="173"/>
      <c r="AU389" s="173"/>
      <c r="AV389" s="173"/>
      <c r="AW389" s="173"/>
      <c r="AX389" s="173"/>
      <c r="AY389" s="173"/>
      <c r="AZ389" s="173"/>
      <c r="BA389" s="173"/>
      <c r="BB389" s="123"/>
      <c r="BC389" s="123"/>
      <c r="BD389" s="123"/>
    </row>
    <row r="390" spans="2:56" x14ac:dyDescent="0.25">
      <c r="B390" s="120"/>
      <c r="C390" s="4"/>
      <c r="D390" s="14"/>
      <c r="E390" s="121"/>
      <c r="F390" s="13"/>
      <c r="G390" s="122"/>
      <c r="H390" s="123"/>
      <c r="I390" s="123"/>
      <c r="J390" s="124"/>
      <c r="K390" s="122"/>
      <c r="L390" s="122"/>
      <c r="M390" s="125"/>
      <c r="N390" s="126"/>
      <c r="O390" s="123"/>
      <c r="P390" s="123"/>
      <c r="Q390" s="122"/>
      <c r="R390" s="123"/>
      <c r="S390" s="123"/>
      <c r="T390" s="123"/>
      <c r="U390" s="123"/>
      <c r="V390" s="123"/>
      <c r="W390" s="122"/>
      <c r="X390" s="123"/>
      <c r="Y390" s="123"/>
      <c r="Z390" s="123"/>
      <c r="AA390" s="123"/>
      <c r="AB390" s="123"/>
      <c r="AC390" s="122"/>
      <c r="AD390" s="123"/>
      <c r="AE390" s="123"/>
      <c r="AF390" s="123"/>
      <c r="AG390" s="123"/>
      <c r="AH390" s="122"/>
      <c r="AI390" s="122"/>
      <c r="AJ390" s="122"/>
      <c r="AK390" s="122"/>
      <c r="AL390" s="123"/>
      <c r="AM390" s="122"/>
      <c r="AN390" s="122"/>
      <c r="AO390" s="122"/>
      <c r="AP390" s="122"/>
      <c r="AQ390" s="122"/>
      <c r="AR390" s="122"/>
      <c r="AS390" s="173"/>
      <c r="AT390" s="173"/>
      <c r="AU390" s="173"/>
      <c r="AV390" s="173"/>
      <c r="AW390" s="173"/>
      <c r="AX390" s="173"/>
      <c r="AY390" s="173"/>
      <c r="AZ390" s="173"/>
      <c r="BA390" s="173"/>
      <c r="BB390" s="123"/>
      <c r="BC390" s="123"/>
      <c r="BD390" s="123"/>
    </row>
    <row r="391" spans="2:56" x14ac:dyDescent="0.25">
      <c r="B391" s="120"/>
      <c r="C391" s="4"/>
      <c r="D391" s="14"/>
      <c r="E391" s="121"/>
      <c r="F391" s="13"/>
      <c r="G391" s="122"/>
      <c r="H391" s="123"/>
      <c r="I391" s="123"/>
      <c r="J391" s="124"/>
      <c r="K391" s="122"/>
      <c r="L391" s="122"/>
      <c r="M391" s="125"/>
      <c r="N391" s="126"/>
      <c r="O391" s="123"/>
      <c r="P391" s="123"/>
      <c r="Q391" s="122"/>
      <c r="R391" s="123"/>
      <c r="S391" s="123"/>
      <c r="T391" s="123"/>
      <c r="U391" s="123"/>
      <c r="V391" s="123"/>
      <c r="W391" s="122"/>
      <c r="X391" s="123"/>
      <c r="Y391" s="123"/>
      <c r="Z391" s="123"/>
      <c r="AA391" s="123"/>
      <c r="AB391" s="123"/>
      <c r="AC391" s="122"/>
      <c r="AD391" s="123"/>
      <c r="AE391" s="123"/>
      <c r="AF391" s="123"/>
      <c r="AG391" s="123"/>
      <c r="AH391" s="122"/>
      <c r="AI391" s="122"/>
      <c r="AJ391" s="122"/>
      <c r="AK391" s="122"/>
      <c r="AL391" s="123"/>
      <c r="AM391" s="122"/>
      <c r="AN391" s="122"/>
      <c r="AO391" s="122"/>
      <c r="AP391" s="122"/>
      <c r="AQ391" s="122"/>
      <c r="AR391" s="122"/>
      <c r="AS391" s="173"/>
      <c r="AT391" s="173"/>
      <c r="AU391" s="173"/>
      <c r="AV391" s="173"/>
      <c r="AW391" s="173"/>
      <c r="AX391" s="173"/>
      <c r="AY391" s="173"/>
      <c r="AZ391" s="173"/>
      <c r="BA391" s="173"/>
      <c r="BB391" s="123"/>
      <c r="BC391" s="123"/>
      <c r="BD391" s="123"/>
    </row>
    <row r="392" spans="2:56" x14ac:dyDescent="0.25">
      <c r="B392" s="120"/>
      <c r="C392" s="4"/>
      <c r="D392" s="14"/>
      <c r="E392" s="121"/>
      <c r="F392" s="13"/>
      <c r="G392" s="122"/>
      <c r="H392" s="123"/>
      <c r="I392" s="123"/>
      <c r="J392" s="124"/>
      <c r="K392" s="122"/>
      <c r="L392" s="122"/>
      <c r="M392" s="125"/>
      <c r="N392" s="126"/>
      <c r="O392" s="123"/>
      <c r="P392" s="123"/>
      <c r="Q392" s="122"/>
      <c r="R392" s="123"/>
      <c r="S392" s="123"/>
      <c r="T392" s="123"/>
      <c r="U392" s="123"/>
      <c r="V392" s="123"/>
      <c r="W392" s="122"/>
      <c r="X392" s="123"/>
      <c r="Y392" s="123"/>
      <c r="Z392" s="123"/>
      <c r="AA392" s="123"/>
      <c r="AB392" s="123"/>
      <c r="AC392" s="122"/>
      <c r="AD392" s="123"/>
      <c r="AE392" s="123"/>
      <c r="AF392" s="123"/>
      <c r="AG392" s="123"/>
      <c r="AH392" s="122"/>
      <c r="AI392" s="122"/>
      <c r="AJ392" s="122"/>
      <c r="AK392" s="122"/>
      <c r="AL392" s="123"/>
      <c r="AM392" s="122"/>
      <c r="AN392" s="122"/>
      <c r="AO392" s="122"/>
      <c r="AP392" s="122"/>
      <c r="AQ392" s="122"/>
      <c r="AR392" s="122"/>
      <c r="AS392" s="173"/>
      <c r="AT392" s="173"/>
      <c r="AU392" s="173"/>
      <c r="AV392" s="173"/>
      <c r="AW392" s="173"/>
      <c r="AX392" s="173"/>
      <c r="AY392" s="173"/>
      <c r="AZ392" s="173"/>
      <c r="BA392" s="173"/>
      <c r="BB392" s="123"/>
      <c r="BC392" s="123"/>
      <c r="BD392" s="123"/>
    </row>
    <row r="393" spans="2:56" x14ac:dyDescent="0.25">
      <c r="B393" s="120"/>
      <c r="C393" s="4"/>
      <c r="D393" s="14"/>
      <c r="E393" s="121"/>
      <c r="F393" s="13"/>
      <c r="G393" s="122"/>
      <c r="H393" s="123"/>
      <c r="I393" s="123"/>
      <c r="J393" s="124"/>
      <c r="K393" s="122"/>
      <c r="L393" s="122"/>
      <c r="M393" s="125"/>
      <c r="N393" s="126"/>
      <c r="O393" s="123"/>
      <c r="P393" s="123"/>
      <c r="Q393" s="122"/>
      <c r="R393" s="123"/>
      <c r="S393" s="123"/>
      <c r="T393" s="123"/>
      <c r="U393" s="123"/>
      <c r="V393" s="123"/>
      <c r="W393" s="122"/>
      <c r="X393" s="123"/>
      <c r="Y393" s="123"/>
      <c r="Z393" s="123"/>
      <c r="AA393" s="123"/>
      <c r="AB393" s="123"/>
      <c r="AC393" s="122"/>
      <c r="AD393" s="123"/>
      <c r="AE393" s="123"/>
      <c r="AF393" s="123"/>
      <c r="AG393" s="123"/>
      <c r="AH393" s="122"/>
      <c r="AI393" s="122"/>
      <c r="AJ393" s="122"/>
      <c r="AK393" s="122"/>
      <c r="AL393" s="123"/>
      <c r="AM393" s="122"/>
      <c r="AN393" s="122"/>
      <c r="AO393" s="122"/>
      <c r="AP393" s="122"/>
      <c r="AQ393" s="122"/>
      <c r="AR393" s="122"/>
      <c r="AS393" s="173"/>
      <c r="AT393" s="173"/>
      <c r="AU393" s="173"/>
      <c r="AV393" s="173"/>
      <c r="AW393" s="173"/>
      <c r="AX393" s="173"/>
      <c r="AY393" s="173"/>
      <c r="AZ393" s="173"/>
      <c r="BA393" s="173"/>
      <c r="BB393" s="123"/>
      <c r="BC393" s="123"/>
      <c r="BD393" s="123"/>
    </row>
    <row r="394" spans="2:56" x14ac:dyDescent="0.25">
      <c r="B394" s="120"/>
      <c r="C394" s="4"/>
      <c r="D394" s="14"/>
      <c r="E394" s="121"/>
      <c r="F394" s="13"/>
      <c r="G394" s="122"/>
      <c r="H394" s="123"/>
      <c r="I394" s="123"/>
      <c r="J394" s="124"/>
      <c r="K394" s="122"/>
      <c r="L394" s="122"/>
      <c r="M394" s="125"/>
      <c r="N394" s="126"/>
      <c r="O394" s="123"/>
      <c r="P394" s="123"/>
      <c r="Q394" s="122"/>
      <c r="R394" s="123"/>
      <c r="S394" s="123"/>
      <c r="T394" s="123"/>
      <c r="U394" s="123"/>
      <c r="V394" s="123"/>
      <c r="W394" s="122"/>
      <c r="X394" s="123"/>
      <c r="Y394" s="123"/>
      <c r="Z394" s="123"/>
      <c r="AA394" s="123"/>
      <c r="AB394" s="123"/>
      <c r="AC394" s="122"/>
      <c r="AD394" s="123"/>
      <c r="AE394" s="123"/>
      <c r="AF394" s="123"/>
      <c r="AG394" s="123"/>
      <c r="AH394" s="122"/>
      <c r="AI394" s="122"/>
      <c r="AJ394" s="122"/>
      <c r="AK394" s="122"/>
      <c r="AL394" s="123"/>
      <c r="AM394" s="122"/>
      <c r="AN394" s="122"/>
      <c r="AO394" s="122"/>
      <c r="AP394" s="122"/>
      <c r="AQ394" s="122"/>
      <c r="AR394" s="122"/>
      <c r="AS394" s="173"/>
      <c r="AT394" s="173"/>
      <c r="AU394" s="173"/>
      <c r="AV394" s="173"/>
      <c r="AW394" s="173"/>
      <c r="AX394" s="173"/>
      <c r="AY394" s="173"/>
      <c r="AZ394" s="173"/>
      <c r="BA394" s="173"/>
      <c r="BB394" s="123"/>
      <c r="BC394" s="123"/>
      <c r="BD394" s="123"/>
    </row>
    <row r="395" spans="2:56" x14ac:dyDescent="0.25">
      <c r="B395" s="120"/>
      <c r="C395" s="4"/>
      <c r="D395" s="14"/>
      <c r="E395" s="121"/>
      <c r="F395" s="13"/>
      <c r="G395" s="122"/>
      <c r="H395" s="123"/>
      <c r="I395" s="123"/>
      <c r="J395" s="124"/>
      <c r="K395" s="122"/>
      <c r="L395" s="122"/>
      <c r="M395" s="125"/>
      <c r="N395" s="126"/>
      <c r="O395" s="123"/>
      <c r="P395" s="123"/>
      <c r="Q395" s="122"/>
      <c r="R395" s="123"/>
      <c r="S395" s="123"/>
      <c r="T395" s="123"/>
      <c r="U395" s="123"/>
      <c r="V395" s="123"/>
      <c r="W395" s="122"/>
      <c r="X395" s="123"/>
      <c r="Y395" s="123"/>
      <c r="Z395" s="123"/>
      <c r="AA395" s="123"/>
      <c r="AB395" s="123"/>
      <c r="AC395" s="122"/>
      <c r="AD395" s="123"/>
      <c r="AE395" s="123"/>
      <c r="AF395" s="123"/>
      <c r="AG395" s="123"/>
      <c r="AH395" s="122"/>
      <c r="AI395" s="122"/>
      <c r="AJ395" s="122"/>
      <c r="AK395" s="122"/>
      <c r="AL395" s="123"/>
      <c r="AM395" s="122"/>
      <c r="AN395" s="122"/>
      <c r="AO395" s="122"/>
      <c r="AP395" s="122"/>
      <c r="AQ395" s="122"/>
      <c r="AR395" s="122"/>
      <c r="AS395" s="173"/>
      <c r="AT395" s="173"/>
      <c r="AU395" s="173"/>
      <c r="AV395" s="173"/>
      <c r="AW395" s="173"/>
      <c r="AX395" s="173"/>
      <c r="AY395" s="173"/>
      <c r="AZ395" s="173"/>
      <c r="BA395" s="173"/>
      <c r="BB395" s="123"/>
      <c r="BC395" s="123"/>
      <c r="BD395" s="123"/>
    </row>
    <row r="396" spans="2:56" x14ac:dyDescent="0.25">
      <c r="B396" s="120"/>
      <c r="C396" s="4"/>
      <c r="D396" s="14"/>
      <c r="E396" s="121"/>
      <c r="F396" s="13"/>
      <c r="G396" s="122"/>
      <c r="H396" s="123"/>
      <c r="I396" s="123"/>
      <c r="J396" s="124"/>
      <c r="K396" s="122"/>
      <c r="L396" s="122"/>
      <c r="M396" s="125"/>
      <c r="N396" s="126"/>
      <c r="O396" s="123"/>
      <c r="P396" s="123"/>
      <c r="Q396" s="122"/>
      <c r="R396" s="123"/>
      <c r="S396" s="123"/>
      <c r="T396" s="123"/>
      <c r="U396" s="123"/>
      <c r="V396" s="123"/>
      <c r="W396" s="122"/>
      <c r="X396" s="123"/>
      <c r="Y396" s="123"/>
      <c r="Z396" s="123"/>
      <c r="AA396" s="123"/>
      <c r="AB396" s="123"/>
      <c r="AC396" s="122"/>
      <c r="AD396" s="123"/>
      <c r="AE396" s="123"/>
      <c r="AF396" s="123"/>
      <c r="AG396" s="123"/>
      <c r="AH396" s="122"/>
      <c r="AI396" s="122"/>
      <c r="AJ396" s="122"/>
      <c r="AK396" s="122"/>
      <c r="AL396" s="123"/>
      <c r="AM396" s="122"/>
      <c r="AN396" s="122"/>
      <c r="AO396" s="122"/>
      <c r="AP396" s="122"/>
      <c r="AQ396" s="122"/>
      <c r="AR396" s="122"/>
      <c r="AS396" s="173"/>
      <c r="AT396" s="173"/>
      <c r="AU396" s="173"/>
      <c r="AV396" s="173"/>
      <c r="AW396" s="173"/>
      <c r="AX396" s="173"/>
      <c r="AY396" s="173"/>
      <c r="AZ396" s="173"/>
      <c r="BA396" s="173"/>
      <c r="BB396" s="123"/>
      <c r="BC396" s="123"/>
      <c r="BD396" s="123"/>
    </row>
    <row r="397" spans="2:56" x14ac:dyDescent="0.25">
      <c r="B397" s="120"/>
      <c r="C397" s="4"/>
      <c r="D397" s="14"/>
      <c r="E397" s="121"/>
      <c r="F397" s="13"/>
      <c r="G397" s="122"/>
      <c r="H397" s="123"/>
      <c r="I397" s="123"/>
      <c r="J397" s="124"/>
      <c r="K397" s="122"/>
      <c r="L397" s="122"/>
      <c r="M397" s="125"/>
      <c r="N397" s="126"/>
      <c r="O397" s="123"/>
      <c r="P397" s="123"/>
      <c r="Q397" s="122"/>
      <c r="R397" s="123"/>
      <c r="S397" s="123"/>
      <c r="T397" s="123"/>
      <c r="U397" s="123"/>
      <c r="V397" s="123"/>
      <c r="W397" s="122"/>
      <c r="X397" s="123"/>
      <c r="Y397" s="123"/>
      <c r="Z397" s="123"/>
      <c r="AA397" s="123"/>
      <c r="AB397" s="123"/>
      <c r="AC397" s="122"/>
      <c r="AD397" s="123"/>
      <c r="AE397" s="123"/>
      <c r="AF397" s="123"/>
      <c r="AG397" s="123"/>
      <c r="AH397" s="122"/>
      <c r="AI397" s="122"/>
      <c r="AJ397" s="122"/>
      <c r="AK397" s="122"/>
      <c r="AL397" s="123"/>
      <c r="AM397" s="122"/>
      <c r="AN397" s="122"/>
      <c r="AO397" s="122"/>
      <c r="AP397" s="122"/>
      <c r="AQ397" s="122"/>
      <c r="AR397" s="122"/>
      <c r="AS397" s="173"/>
      <c r="AT397" s="173"/>
      <c r="AU397" s="173"/>
      <c r="AV397" s="173"/>
      <c r="AW397" s="173"/>
      <c r="AX397" s="173"/>
      <c r="AY397" s="173"/>
      <c r="AZ397" s="173"/>
      <c r="BA397" s="173"/>
      <c r="BB397" s="123"/>
      <c r="BC397" s="123"/>
      <c r="BD397" s="123"/>
    </row>
    <row r="398" spans="2:56" x14ac:dyDescent="0.25">
      <c r="B398" s="120"/>
      <c r="C398" s="4"/>
      <c r="D398" s="14"/>
      <c r="E398" s="121"/>
      <c r="F398" s="13"/>
      <c r="G398" s="122"/>
      <c r="H398" s="123"/>
      <c r="I398" s="123"/>
      <c r="J398" s="124"/>
      <c r="K398" s="122"/>
      <c r="L398" s="122"/>
      <c r="M398" s="125"/>
      <c r="N398" s="126"/>
      <c r="O398" s="123"/>
      <c r="P398" s="123"/>
      <c r="Q398" s="122"/>
      <c r="R398" s="123"/>
      <c r="S398" s="123"/>
      <c r="T398" s="123"/>
      <c r="U398" s="123"/>
      <c r="V398" s="123"/>
      <c r="W398" s="122"/>
      <c r="X398" s="123"/>
      <c r="Y398" s="123"/>
      <c r="Z398" s="123"/>
      <c r="AA398" s="123"/>
      <c r="AB398" s="123"/>
      <c r="AC398" s="122"/>
      <c r="AD398" s="123"/>
      <c r="AE398" s="123"/>
      <c r="AF398" s="123"/>
      <c r="AG398" s="123"/>
      <c r="AH398" s="122"/>
      <c r="AI398" s="122"/>
      <c r="AJ398" s="122"/>
      <c r="AK398" s="122"/>
      <c r="AL398" s="123"/>
      <c r="AM398" s="122"/>
      <c r="AN398" s="122"/>
      <c r="AO398" s="122"/>
      <c r="AP398" s="122"/>
      <c r="AQ398" s="122"/>
      <c r="AR398" s="122"/>
      <c r="AS398" s="173"/>
      <c r="AT398" s="173"/>
      <c r="AU398" s="173"/>
      <c r="AV398" s="173"/>
      <c r="AW398" s="173"/>
      <c r="AX398" s="173"/>
      <c r="AY398" s="173"/>
      <c r="AZ398" s="173"/>
      <c r="BA398" s="173"/>
      <c r="BB398" s="123"/>
      <c r="BC398" s="123"/>
      <c r="BD398" s="123"/>
    </row>
    <row r="399" spans="2:56" x14ac:dyDescent="0.25">
      <c r="B399" s="120"/>
      <c r="C399" s="4"/>
      <c r="D399" s="14"/>
      <c r="E399" s="121"/>
      <c r="F399" s="13"/>
      <c r="G399" s="122"/>
      <c r="H399" s="123"/>
      <c r="I399" s="123"/>
      <c r="J399" s="124"/>
      <c r="K399" s="122"/>
      <c r="L399" s="122"/>
      <c r="M399" s="125"/>
      <c r="N399" s="126"/>
      <c r="O399" s="123"/>
      <c r="P399" s="123"/>
      <c r="Q399" s="122"/>
      <c r="R399" s="123"/>
      <c r="S399" s="123"/>
      <c r="T399" s="123"/>
      <c r="U399" s="123"/>
      <c r="V399" s="123"/>
      <c r="W399" s="122"/>
      <c r="X399" s="123"/>
      <c r="Y399" s="123"/>
      <c r="Z399" s="123"/>
      <c r="AA399" s="123"/>
      <c r="AB399" s="123"/>
      <c r="AC399" s="122"/>
      <c r="AD399" s="123"/>
      <c r="AE399" s="123"/>
      <c r="AF399" s="123"/>
      <c r="AG399" s="123"/>
      <c r="AH399" s="122"/>
      <c r="AI399" s="122"/>
      <c r="AJ399" s="122"/>
      <c r="AK399" s="122"/>
      <c r="AL399" s="123"/>
      <c r="AM399" s="122"/>
      <c r="AN399" s="122"/>
      <c r="AO399" s="122"/>
      <c r="AP399" s="122"/>
      <c r="AQ399" s="122"/>
      <c r="AR399" s="122"/>
      <c r="AS399" s="173"/>
      <c r="AT399" s="173"/>
      <c r="AU399" s="173"/>
      <c r="AV399" s="173"/>
      <c r="AW399" s="173"/>
      <c r="AX399" s="173"/>
      <c r="AY399" s="173"/>
      <c r="AZ399" s="173"/>
      <c r="BA399" s="173"/>
      <c r="BB399" s="123"/>
      <c r="BC399" s="123"/>
      <c r="BD399" s="123"/>
    </row>
    <row r="400" spans="2:56" x14ac:dyDescent="0.25">
      <c r="B400" s="120"/>
      <c r="C400" s="4"/>
      <c r="D400" s="14"/>
      <c r="E400" s="121"/>
      <c r="F400" s="13"/>
      <c r="G400" s="122"/>
      <c r="H400" s="123"/>
      <c r="I400" s="123"/>
      <c r="J400" s="124"/>
      <c r="K400" s="122"/>
      <c r="L400" s="122"/>
      <c r="M400" s="125"/>
      <c r="N400" s="126"/>
      <c r="O400" s="123"/>
      <c r="P400" s="123"/>
      <c r="Q400" s="122"/>
      <c r="R400" s="123"/>
      <c r="S400" s="123"/>
      <c r="T400" s="123"/>
      <c r="U400" s="123"/>
      <c r="V400" s="123"/>
      <c r="W400" s="122"/>
      <c r="X400" s="123"/>
      <c r="Y400" s="123"/>
      <c r="Z400" s="123"/>
      <c r="AA400" s="123"/>
      <c r="AB400" s="123"/>
      <c r="AC400" s="122"/>
      <c r="AD400" s="123"/>
      <c r="AE400" s="123"/>
      <c r="AF400" s="123"/>
      <c r="AG400" s="123"/>
      <c r="AH400" s="122"/>
      <c r="AI400" s="122"/>
      <c r="AJ400" s="122"/>
      <c r="AK400" s="122"/>
      <c r="AL400" s="123"/>
      <c r="AM400" s="122"/>
      <c r="AN400" s="122"/>
      <c r="AO400" s="122"/>
      <c r="AP400" s="122"/>
      <c r="AQ400" s="122"/>
      <c r="AR400" s="122"/>
      <c r="AS400" s="173"/>
      <c r="AT400" s="173"/>
      <c r="AU400" s="173"/>
      <c r="AV400" s="173"/>
      <c r="AW400" s="173"/>
      <c r="AX400" s="173"/>
      <c r="AY400" s="173"/>
      <c r="AZ400" s="173"/>
      <c r="BA400" s="173"/>
      <c r="BB400" s="123"/>
      <c r="BC400" s="123"/>
      <c r="BD400" s="123"/>
    </row>
    <row r="401" spans="2:56" x14ac:dyDescent="0.25">
      <c r="B401" s="120"/>
      <c r="C401" s="4"/>
      <c r="D401" s="14"/>
      <c r="E401" s="121"/>
      <c r="F401" s="13"/>
      <c r="G401" s="122"/>
      <c r="H401" s="123"/>
      <c r="I401" s="123"/>
      <c r="J401" s="124"/>
      <c r="K401" s="122"/>
      <c r="L401" s="122"/>
      <c r="M401" s="125"/>
      <c r="N401" s="126"/>
      <c r="O401" s="123"/>
      <c r="P401" s="123"/>
      <c r="Q401" s="122"/>
      <c r="R401" s="123"/>
      <c r="S401" s="123"/>
      <c r="T401" s="123"/>
      <c r="U401" s="123"/>
      <c r="V401" s="123"/>
      <c r="W401" s="122"/>
      <c r="X401" s="123"/>
      <c r="Y401" s="123"/>
      <c r="Z401" s="123"/>
      <c r="AA401" s="123"/>
      <c r="AB401" s="123"/>
      <c r="AC401" s="122"/>
      <c r="AD401" s="123"/>
      <c r="AE401" s="123"/>
      <c r="AF401" s="123"/>
      <c r="AG401" s="123"/>
      <c r="AH401" s="122"/>
      <c r="AI401" s="122"/>
      <c r="AJ401" s="122"/>
      <c r="AK401" s="122"/>
      <c r="AL401" s="123"/>
      <c r="AM401" s="122"/>
      <c r="AN401" s="122"/>
      <c r="AO401" s="122"/>
      <c r="AP401" s="122"/>
      <c r="AQ401" s="122"/>
      <c r="AR401" s="122"/>
      <c r="AS401" s="173"/>
      <c r="AT401" s="173"/>
      <c r="AU401" s="173"/>
      <c r="AV401" s="173"/>
      <c r="AW401" s="173"/>
      <c r="AX401" s="173"/>
      <c r="AY401" s="173"/>
      <c r="AZ401" s="173"/>
      <c r="BA401" s="173"/>
      <c r="BB401" s="123"/>
      <c r="BC401" s="123"/>
      <c r="BD401" s="123"/>
    </row>
    <row r="402" spans="2:56" x14ac:dyDescent="0.25">
      <c r="B402" s="120"/>
      <c r="C402" s="4"/>
      <c r="D402" s="14"/>
      <c r="E402" s="121"/>
      <c r="F402" s="13"/>
      <c r="G402" s="122"/>
      <c r="H402" s="123"/>
      <c r="I402" s="123"/>
      <c r="J402" s="124"/>
      <c r="K402" s="122"/>
      <c r="L402" s="122"/>
      <c r="M402" s="125"/>
      <c r="N402" s="126"/>
      <c r="O402" s="123"/>
      <c r="P402" s="123"/>
      <c r="Q402" s="122"/>
      <c r="R402" s="123"/>
      <c r="S402" s="123"/>
      <c r="T402" s="123"/>
      <c r="U402" s="123"/>
      <c r="V402" s="123"/>
      <c r="W402" s="122"/>
      <c r="X402" s="123"/>
      <c r="Y402" s="123"/>
      <c r="Z402" s="123"/>
      <c r="AA402" s="123"/>
      <c r="AB402" s="123"/>
      <c r="AC402" s="122"/>
      <c r="AD402" s="123"/>
      <c r="AE402" s="123"/>
      <c r="AF402" s="123"/>
      <c r="AG402" s="123"/>
      <c r="AH402" s="122"/>
      <c r="AI402" s="122"/>
      <c r="AJ402" s="122"/>
      <c r="AK402" s="122"/>
      <c r="AL402" s="123"/>
      <c r="AM402" s="122"/>
      <c r="AN402" s="122"/>
      <c r="AO402" s="122"/>
      <c r="AP402" s="122"/>
      <c r="AQ402" s="122"/>
      <c r="AR402" s="122"/>
      <c r="AS402" s="173"/>
      <c r="AT402" s="173"/>
      <c r="AU402" s="173"/>
      <c r="AV402" s="173"/>
      <c r="AW402" s="173"/>
      <c r="AX402" s="173"/>
      <c r="AY402" s="173"/>
      <c r="AZ402" s="173"/>
      <c r="BA402" s="173"/>
      <c r="BB402" s="123"/>
      <c r="BC402" s="123"/>
      <c r="BD402" s="123"/>
    </row>
    <row r="403" spans="2:56" x14ac:dyDescent="0.25">
      <c r="B403" s="120"/>
      <c r="C403" s="4"/>
      <c r="D403" s="14"/>
      <c r="E403" s="121"/>
      <c r="F403" s="13"/>
      <c r="G403" s="122"/>
      <c r="H403" s="123"/>
      <c r="I403" s="123"/>
      <c r="J403" s="124"/>
      <c r="K403" s="122"/>
      <c r="L403" s="122"/>
      <c r="M403" s="125"/>
      <c r="N403" s="126"/>
      <c r="O403" s="123"/>
      <c r="P403" s="123"/>
      <c r="Q403" s="122"/>
      <c r="R403" s="123"/>
      <c r="S403" s="123"/>
      <c r="T403" s="123"/>
      <c r="U403" s="123"/>
      <c r="V403" s="123"/>
      <c r="W403" s="122"/>
      <c r="X403" s="123"/>
      <c r="Y403" s="123"/>
      <c r="Z403" s="123"/>
      <c r="AA403" s="123"/>
      <c r="AB403" s="123"/>
      <c r="AC403" s="122"/>
      <c r="AD403" s="123"/>
      <c r="AE403" s="123"/>
      <c r="AF403" s="123"/>
      <c r="AG403" s="123"/>
      <c r="AH403" s="122"/>
      <c r="AI403" s="122"/>
      <c r="AJ403" s="122"/>
      <c r="AK403" s="122"/>
      <c r="AL403" s="123"/>
      <c r="AM403" s="122"/>
      <c r="AN403" s="122"/>
      <c r="AO403" s="122"/>
      <c r="AP403" s="122"/>
      <c r="AQ403" s="122"/>
      <c r="AR403" s="122"/>
      <c r="AS403" s="173"/>
      <c r="AT403" s="173"/>
      <c r="AU403" s="173"/>
      <c r="AV403" s="173"/>
      <c r="AW403" s="173"/>
      <c r="AX403" s="173"/>
      <c r="AY403" s="173"/>
      <c r="AZ403" s="173"/>
      <c r="BA403" s="173"/>
      <c r="BB403" s="123"/>
      <c r="BC403" s="123"/>
      <c r="BD403" s="123"/>
    </row>
    <row r="404" spans="2:56" x14ac:dyDescent="0.25">
      <c r="B404" s="120"/>
      <c r="C404" s="4"/>
      <c r="D404" s="14"/>
      <c r="E404" s="121"/>
      <c r="F404" s="13"/>
      <c r="G404" s="122"/>
      <c r="H404" s="123"/>
      <c r="I404" s="123"/>
      <c r="J404" s="124"/>
      <c r="K404" s="122"/>
      <c r="L404" s="122"/>
      <c r="M404" s="125"/>
      <c r="N404" s="126"/>
      <c r="O404" s="123"/>
      <c r="P404" s="123"/>
      <c r="Q404" s="122"/>
      <c r="R404" s="123"/>
      <c r="S404" s="123"/>
      <c r="T404" s="123"/>
      <c r="U404" s="123"/>
      <c r="V404" s="123"/>
      <c r="W404" s="122"/>
      <c r="X404" s="123"/>
      <c r="Y404" s="123"/>
      <c r="Z404" s="123"/>
      <c r="AA404" s="123"/>
      <c r="AB404" s="123"/>
      <c r="AC404" s="122"/>
      <c r="AD404" s="123"/>
      <c r="AE404" s="123"/>
      <c r="AF404" s="123"/>
      <c r="AG404" s="123"/>
      <c r="AH404" s="122"/>
      <c r="AI404" s="122"/>
      <c r="AJ404" s="122"/>
      <c r="AK404" s="122"/>
      <c r="AL404" s="123"/>
      <c r="AM404" s="122"/>
      <c r="AN404" s="122"/>
      <c r="AO404" s="122"/>
      <c r="AP404" s="122"/>
      <c r="AQ404" s="122"/>
      <c r="AR404" s="122"/>
      <c r="AS404" s="173"/>
      <c r="AT404" s="173"/>
      <c r="AU404" s="173"/>
      <c r="AV404" s="173"/>
      <c r="AW404" s="173"/>
      <c r="AX404" s="173"/>
      <c r="AY404" s="173"/>
      <c r="AZ404" s="173"/>
      <c r="BA404" s="173"/>
      <c r="BB404" s="123"/>
      <c r="BC404" s="123"/>
      <c r="BD404" s="123"/>
    </row>
    <row r="405" spans="2:56" x14ac:dyDescent="0.25">
      <c r="B405" s="120"/>
      <c r="C405" s="4"/>
      <c r="D405" s="14"/>
      <c r="E405" s="121"/>
      <c r="F405" s="13"/>
      <c r="G405" s="122"/>
      <c r="H405" s="123"/>
      <c r="I405" s="123"/>
      <c r="J405" s="124"/>
      <c r="K405" s="122"/>
      <c r="L405" s="122"/>
      <c r="M405" s="125"/>
      <c r="N405" s="126"/>
      <c r="O405" s="123"/>
      <c r="P405" s="123"/>
      <c r="Q405" s="122"/>
      <c r="R405" s="123"/>
      <c r="S405" s="123"/>
      <c r="T405" s="123"/>
      <c r="U405" s="123"/>
      <c r="V405" s="123"/>
      <c r="W405" s="122"/>
      <c r="X405" s="123"/>
      <c r="Y405" s="123"/>
      <c r="Z405" s="123"/>
      <c r="AA405" s="123"/>
      <c r="AB405" s="123"/>
      <c r="AC405" s="122"/>
      <c r="AD405" s="123"/>
      <c r="AE405" s="123"/>
      <c r="AF405" s="123"/>
      <c r="AG405" s="123"/>
      <c r="AH405" s="122"/>
      <c r="AI405" s="122"/>
      <c r="AJ405" s="122"/>
      <c r="AK405" s="122"/>
      <c r="AL405" s="123"/>
      <c r="AM405" s="122"/>
      <c r="AN405" s="122"/>
      <c r="AO405" s="122"/>
      <c r="AP405" s="122"/>
      <c r="AQ405" s="122"/>
      <c r="AR405" s="122"/>
      <c r="AS405" s="173"/>
      <c r="AT405" s="173"/>
      <c r="AU405" s="173"/>
      <c r="AV405" s="173"/>
      <c r="AW405" s="173"/>
      <c r="AX405" s="173"/>
      <c r="AY405" s="173"/>
      <c r="AZ405" s="173"/>
      <c r="BA405" s="173"/>
      <c r="BB405" s="123"/>
      <c r="BC405" s="123"/>
      <c r="BD405" s="123"/>
    </row>
    <row r="406" spans="2:56" x14ac:dyDescent="0.25">
      <c r="B406" s="120"/>
      <c r="C406" s="4"/>
      <c r="D406" s="14"/>
      <c r="E406" s="121"/>
      <c r="F406" s="13"/>
      <c r="G406" s="122"/>
      <c r="H406" s="123"/>
      <c r="I406" s="123"/>
      <c r="J406" s="124"/>
      <c r="K406" s="122"/>
      <c r="L406" s="122"/>
      <c r="M406" s="125"/>
      <c r="N406" s="126"/>
      <c r="O406" s="123"/>
      <c r="P406" s="123"/>
      <c r="Q406" s="122"/>
      <c r="R406" s="123"/>
      <c r="S406" s="123"/>
      <c r="T406" s="123"/>
      <c r="U406" s="123"/>
      <c r="V406" s="123"/>
      <c r="W406" s="122"/>
      <c r="X406" s="123"/>
      <c r="Y406" s="123"/>
      <c r="Z406" s="123"/>
      <c r="AA406" s="123"/>
      <c r="AB406" s="123"/>
      <c r="AC406" s="122"/>
      <c r="AD406" s="123"/>
      <c r="AE406" s="123"/>
      <c r="AF406" s="123"/>
      <c r="AG406" s="123"/>
      <c r="AH406" s="122"/>
      <c r="AI406" s="122"/>
      <c r="AJ406" s="122"/>
      <c r="AK406" s="122"/>
      <c r="AL406" s="123"/>
      <c r="AM406" s="122"/>
      <c r="AN406" s="122"/>
      <c r="AO406" s="122"/>
      <c r="AP406" s="122"/>
      <c r="AQ406" s="122"/>
      <c r="AR406" s="122"/>
      <c r="AS406" s="173"/>
      <c r="AT406" s="173"/>
      <c r="AU406" s="173"/>
      <c r="AV406" s="173"/>
      <c r="AW406" s="173"/>
      <c r="AX406" s="173"/>
      <c r="AY406" s="173"/>
      <c r="AZ406" s="173"/>
      <c r="BA406" s="173"/>
      <c r="BB406" s="123"/>
      <c r="BC406" s="123"/>
      <c r="BD406" s="123"/>
    </row>
    <row r="407" spans="2:56" x14ac:dyDescent="0.25">
      <c r="B407" s="120"/>
      <c r="C407" s="4"/>
      <c r="D407" s="14"/>
      <c r="E407" s="121"/>
      <c r="F407" s="13"/>
      <c r="G407" s="122"/>
      <c r="H407" s="123"/>
      <c r="I407" s="123"/>
      <c r="J407" s="124"/>
      <c r="K407" s="122"/>
      <c r="L407" s="122"/>
      <c r="M407" s="125"/>
      <c r="N407" s="126"/>
      <c r="O407" s="123"/>
      <c r="P407" s="123"/>
      <c r="Q407" s="122"/>
      <c r="R407" s="123"/>
      <c r="S407" s="123"/>
      <c r="T407" s="123"/>
      <c r="U407" s="123"/>
      <c r="V407" s="123"/>
      <c r="W407" s="122"/>
      <c r="X407" s="123"/>
      <c r="Y407" s="123"/>
      <c r="Z407" s="123"/>
      <c r="AA407" s="123"/>
      <c r="AB407" s="123"/>
      <c r="AC407" s="122"/>
      <c r="AD407" s="123"/>
      <c r="AE407" s="123"/>
      <c r="AF407" s="123"/>
      <c r="AG407" s="123"/>
      <c r="AH407" s="122"/>
      <c r="AI407" s="122"/>
      <c r="AJ407" s="122"/>
      <c r="AK407" s="122"/>
      <c r="AL407" s="123"/>
      <c r="AM407" s="122"/>
      <c r="AN407" s="122"/>
      <c r="AO407" s="122"/>
      <c r="AP407" s="122"/>
      <c r="AQ407" s="122"/>
      <c r="AR407" s="122"/>
      <c r="AS407" s="173"/>
      <c r="AT407" s="173"/>
      <c r="AU407" s="173"/>
      <c r="AV407" s="173"/>
      <c r="AW407" s="173"/>
      <c r="AX407" s="173"/>
      <c r="AY407" s="173"/>
      <c r="AZ407" s="173"/>
      <c r="BA407" s="173"/>
      <c r="BB407" s="123"/>
      <c r="BC407" s="123"/>
      <c r="BD407" s="123"/>
    </row>
    <row r="408" spans="2:56" x14ac:dyDescent="0.25">
      <c r="B408" s="120"/>
      <c r="C408" s="4"/>
      <c r="D408" s="14"/>
      <c r="E408" s="121"/>
      <c r="F408" s="13"/>
      <c r="G408" s="122"/>
      <c r="H408" s="123"/>
      <c r="I408" s="123"/>
      <c r="J408" s="124"/>
      <c r="K408" s="122"/>
      <c r="L408" s="122"/>
      <c r="M408" s="125"/>
      <c r="N408" s="126"/>
      <c r="O408" s="123"/>
      <c r="P408" s="123"/>
      <c r="Q408" s="122"/>
      <c r="R408" s="123"/>
      <c r="S408" s="123"/>
      <c r="T408" s="123"/>
      <c r="U408" s="123"/>
      <c r="V408" s="123"/>
      <c r="W408" s="122"/>
      <c r="X408" s="123"/>
      <c r="Y408" s="123"/>
      <c r="Z408" s="123"/>
      <c r="AA408" s="123"/>
      <c r="AB408" s="123"/>
      <c r="AC408" s="122"/>
      <c r="AD408" s="123"/>
      <c r="AE408" s="123"/>
      <c r="AF408" s="123"/>
      <c r="AG408" s="123"/>
      <c r="AH408" s="122"/>
      <c r="AI408" s="122"/>
      <c r="AJ408" s="122"/>
      <c r="AK408" s="122"/>
      <c r="AL408" s="123"/>
      <c r="AM408" s="122"/>
      <c r="AN408" s="122"/>
      <c r="AO408" s="122"/>
      <c r="AP408" s="122"/>
      <c r="AQ408" s="122"/>
      <c r="AR408" s="122"/>
      <c r="AS408" s="173"/>
      <c r="AT408" s="173"/>
      <c r="AU408" s="173"/>
      <c r="AV408" s="173"/>
      <c r="AW408" s="173"/>
      <c r="AX408" s="173"/>
      <c r="AY408" s="173"/>
      <c r="AZ408" s="173"/>
      <c r="BA408" s="173"/>
      <c r="BB408" s="123"/>
      <c r="BC408" s="123"/>
      <c r="BD408" s="123"/>
    </row>
    <row r="409" spans="2:56" x14ac:dyDescent="0.25">
      <c r="B409" s="120"/>
      <c r="C409" s="4"/>
      <c r="D409" s="14"/>
      <c r="E409" s="121"/>
      <c r="F409" s="13"/>
      <c r="G409" s="122"/>
      <c r="H409" s="123"/>
      <c r="I409" s="123"/>
      <c r="J409" s="124"/>
      <c r="K409" s="122"/>
      <c r="L409" s="122"/>
      <c r="M409" s="125"/>
      <c r="N409" s="126"/>
      <c r="O409" s="123"/>
      <c r="P409" s="123"/>
      <c r="Q409" s="122"/>
      <c r="R409" s="123"/>
      <c r="S409" s="123"/>
      <c r="T409" s="123"/>
      <c r="U409" s="123"/>
      <c r="V409" s="123"/>
      <c r="W409" s="122"/>
      <c r="X409" s="123"/>
      <c r="Y409" s="123"/>
      <c r="Z409" s="123"/>
      <c r="AA409" s="123"/>
      <c r="AB409" s="123"/>
      <c r="AC409" s="122"/>
      <c r="AD409" s="123"/>
      <c r="AE409" s="123"/>
      <c r="AF409" s="123"/>
      <c r="AG409" s="123"/>
      <c r="AH409" s="122"/>
      <c r="AI409" s="122"/>
      <c r="AJ409" s="122"/>
      <c r="AK409" s="122"/>
      <c r="AL409" s="123"/>
      <c r="AM409" s="122"/>
      <c r="AN409" s="122"/>
      <c r="AO409" s="122"/>
      <c r="AP409" s="122"/>
      <c r="AQ409" s="122"/>
      <c r="AR409" s="122"/>
      <c r="AS409" s="173"/>
      <c r="AT409" s="173"/>
      <c r="AU409" s="173"/>
      <c r="AV409" s="173"/>
      <c r="AW409" s="173"/>
      <c r="AX409" s="173"/>
      <c r="AY409" s="173"/>
      <c r="AZ409" s="173"/>
      <c r="BA409" s="173"/>
      <c r="BB409" s="123"/>
      <c r="BC409" s="123"/>
      <c r="BD409" s="123"/>
    </row>
    <row r="410" spans="2:56" x14ac:dyDescent="0.25">
      <c r="B410" s="120"/>
      <c r="C410" s="4"/>
      <c r="D410" s="14"/>
      <c r="E410" s="121"/>
      <c r="F410" s="13"/>
      <c r="G410" s="122"/>
      <c r="H410" s="123"/>
      <c r="I410" s="123"/>
      <c r="J410" s="124"/>
      <c r="K410" s="122"/>
      <c r="L410" s="122"/>
      <c r="M410" s="125"/>
      <c r="N410" s="126"/>
      <c r="O410" s="123"/>
      <c r="P410" s="123"/>
      <c r="Q410" s="122"/>
      <c r="R410" s="123"/>
      <c r="S410" s="123"/>
      <c r="T410" s="123"/>
      <c r="U410" s="123"/>
      <c r="V410" s="123"/>
      <c r="W410" s="122"/>
      <c r="X410" s="123"/>
      <c r="Y410" s="123"/>
      <c r="Z410" s="123"/>
      <c r="AA410" s="123"/>
      <c r="AB410" s="123"/>
      <c r="AC410" s="122"/>
      <c r="AD410" s="123"/>
      <c r="AE410" s="123"/>
      <c r="AF410" s="123"/>
      <c r="AG410" s="123"/>
      <c r="AH410" s="122"/>
      <c r="AI410" s="122"/>
      <c r="AJ410" s="122"/>
      <c r="AK410" s="122"/>
      <c r="AL410" s="123"/>
      <c r="AM410" s="122"/>
      <c r="AN410" s="122"/>
      <c r="AO410" s="122"/>
      <c r="AP410" s="122"/>
      <c r="AQ410" s="122"/>
      <c r="AR410" s="122"/>
      <c r="AS410" s="173"/>
      <c r="AT410" s="173"/>
      <c r="AU410" s="173"/>
      <c r="AV410" s="173"/>
      <c r="AW410" s="173"/>
      <c r="AX410" s="173"/>
      <c r="AY410" s="173"/>
      <c r="AZ410" s="173"/>
      <c r="BA410" s="173"/>
      <c r="BB410" s="123"/>
      <c r="BC410" s="123"/>
      <c r="BD410" s="123"/>
    </row>
    <row r="411" spans="2:56" x14ac:dyDescent="0.25">
      <c r="B411" s="120"/>
      <c r="C411" s="4"/>
      <c r="D411" s="14"/>
      <c r="E411" s="121"/>
      <c r="F411" s="13"/>
      <c r="G411" s="122"/>
      <c r="H411" s="123"/>
      <c r="I411" s="123"/>
      <c r="J411" s="124"/>
      <c r="K411" s="122"/>
      <c r="L411" s="122"/>
      <c r="M411" s="125"/>
      <c r="N411" s="126"/>
      <c r="O411" s="123"/>
      <c r="P411" s="123"/>
      <c r="Q411" s="122"/>
      <c r="R411" s="123"/>
      <c r="S411" s="123"/>
      <c r="T411" s="123"/>
      <c r="U411" s="123"/>
      <c r="V411" s="123"/>
      <c r="W411" s="122"/>
      <c r="X411" s="123"/>
      <c r="Y411" s="123"/>
      <c r="Z411" s="123"/>
      <c r="AA411" s="123"/>
      <c r="AB411" s="123"/>
      <c r="AC411" s="122"/>
      <c r="AD411" s="123"/>
      <c r="AE411" s="123"/>
      <c r="AF411" s="123"/>
      <c r="AG411" s="123"/>
      <c r="AH411" s="122"/>
      <c r="AI411" s="122"/>
      <c r="AJ411" s="122"/>
      <c r="AK411" s="122"/>
      <c r="AL411" s="123"/>
      <c r="AM411" s="122"/>
      <c r="AN411" s="122"/>
      <c r="AO411" s="122"/>
      <c r="AP411" s="122"/>
      <c r="AQ411" s="122"/>
      <c r="AR411" s="122"/>
      <c r="AS411" s="173"/>
      <c r="AT411" s="173"/>
      <c r="AU411" s="173"/>
      <c r="AV411" s="173"/>
      <c r="AW411" s="173"/>
      <c r="AX411" s="173"/>
      <c r="AY411" s="173"/>
      <c r="AZ411" s="173"/>
      <c r="BA411" s="173"/>
      <c r="BB411" s="123"/>
      <c r="BC411" s="123"/>
      <c r="BD411" s="123"/>
    </row>
    <row r="412" spans="2:56" x14ac:dyDescent="0.25">
      <c r="B412" s="120"/>
      <c r="C412" s="4"/>
      <c r="D412" s="14"/>
      <c r="E412" s="121"/>
      <c r="F412" s="13"/>
      <c r="G412" s="122"/>
      <c r="H412" s="123"/>
      <c r="I412" s="123"/>
      <c r="J412" s="124"/>
      <c r="K412" s="122"/>
      <c r="L412" s="122"/>
      <c r="M412" s="125"/>
      <c r="N412" s="126"/>
      <c r="O412" s="123"/>
      <c r="P412" s="123"/>
      <c r="Q412" s="122"/>
      <c r="R412" s="123"/>
      <c r="S412" s="123"/>
      <c r="T412" s="123"/>
      <c r="U412" s="123"/>
      <c r="V412" s="123"/>
      <c r="W412" s="122"/>
      <c r="X412" s="123"/>
      <c r="Y412" s="123"/>
      <c r="Z412" s="123"/>
      <c r="AA412" s="123"/>
      <c r="AB412" s="123"/>
      <c r="AC412" s="122"/>
      <c r="AD412" s="123"/>
      <c r="AE412" s="123"/>
      <c r="AF412" s="123"/>
      <c r="AG412" s="123"/>
      <c r="AH412" s="122"/>
      <c r="AI412" s="122"/>
      <c r="AJ412" s="122"/>
      <c r="AK412" s="122"/>
      <c r="AL412" s="123"/>
      <c r="AM412" s="122"/>
      <c r="AN412" s="122"/>
      <c r="AO412" s="122"/>
      <c r="AP412" s="122"/>
      <c r="AQ412" s="122"/>
      <c r="AR412" s="122"/>
      <c r="AS412" s="173"/>
      <c r="AT412" s="173"/>
      <c r="AU412" s="173"/>
      <c r="AV412" s="173"/>
      <c r="AW412" s="173"/>
      <c r="AX412" s="173"/>
      <c r="AY412" s="173"/>
      <c r="AZ412" s="173"/>
      <c r="BA412" s="173"/>
      <c r="BB412" s="123"/>
      <c r="BC412" s="123"/>
      <c r="BD412" s="123"/>
    </row>
    <row r="413" spans="2:56" x14ac:dyDescent="0.25">
      <c r="B413" s="120"/>
      <c r="C413" s="4"/>
      <c r="D413" s="14"/>
      <c r="E413" s="121"/>
      <c r="F413" s="13"/>
      <c r="G413" s="122"/>
      <c r="H413" s="123"/>
      <c r="I413" s="123"/>
      <c r="J413" s="124"/>
      <c r="K413" s="122"/>
      <c r="L413" s="122"/>
      <c r="M413" s="125"/>
      <c r="N413" s="126"/>
      <c r="O413" s="123"/>
      <c r="P413" s="123"/>
      <c r="Q413" s="122"/>
      <c r="R413" s="123"/>
      <c r="S413" s="123"/>
      <c r="T413" s="123"/>
      <c r="U413" s="123"/>
      <c r="V413" s="123"/>
      <c r="W413" s="122"/>
      <c r="X413" s="123"/>
      <c r="Y413" s="123"/>
      <c r="Z413" s="123"/>
      <c r="AA413" s="123"/>
      <c r="AB413" s="123"/>
      <c r="AC413" s="122"/>
      <c r="AD413" s="123"/>
      <c r="AE413" s="123"/>
      <c r="AF413" s="123"/>
      <c r="AG413" s="123"/>
      <c r="AH413" s="122"/>
      <c r="AI413" s="122"/>
      <c r="AJ413" s="122"/>
      <c r="AK413" s="122"/>
      <c r="AL413" s="123"/>
      <c r="AM413" s="122"/>
      <c r="AN413" s="122"/>
      <c r="AO413" s="122"/>
      <c r="AP413" s="122"/>
      <c r="AQ413" s="122"/>
      <c r="AR413" s="122"/>
      <c r="AS413" s="173"/>
      <c r="AT413" s="173"/>
      <c r="AU413" s="173"/>
      <c r="AV413" s="173"/>
      <c r="AW413" s="173"/>
      <c r="AX413" s="173"/>
      <c r="AY413" s="173"/>
      <c r="AZ413" s="173"/>
      <c r="BA413" s="173"/>
      <c r="BB413" s="123"/>
      <c r="BC413" s="123"/>
      <c r="BD413" s="123"/>
    </row>
    <row r="414" spans="2:56" x14ac:dyDescent="0.25">
      <c r="B414" s="120"/>
      <c r="C414" s="4"/>
      <c r="D414" s="14"/>
      <c r="E414" s="121"/>
      <c r="F414" s="13"/>
      <c r="G414" s="122"/>
      <c r="H414" s="123"/>
      <c r="I414" s="123"/>
      <c r="J414" s="124"/>
      <c r="K414" s="122"/>
      <c r="L414" s="122"/>
      <c r="M414" s="125"/>
      <c r="N414" s="126"/>
      <c r="O414" s="123"/>
      <c r="P414" s="123"/>
      <c r="Q414" s="122"/>
      <c r="R414" s="123"/>
      <c r="S414" s="123"/>
      <c r="T414" s="123"/>
      <c r="U414" s="123"/>
      <c r="V414" s="123"/>
      <c r="W414" s="122"/>
      <c r="X414" s="123"/>
      <c r="Y414" s="123"/>
      <c r="Z414" s="123"/>
      <c r="AA414" s="123"/>
      <c r="AB414" s="123"/>
      <c r="AC414" s="122"/>
      <c r="AD414" s="123"/>
      <c r="AE414" s="123"/>
      <c r="AF414" s="123"/>
      <c r="AG414" s="123"/>
      <c r="AH414" s="122"/>
      <c r="AI414" s="122"/>
      <c r="AJ414" s="122"/>
      <c r="AK414" s="122"/>
      <c r="AL414" s="123"/>
      <c r="AM414" s="122"/>
      <c r="AN414" s="122"/>
      <c r="AO414" s="122"/>
      <c r="AP414" s="122"/>
      <c r="AQ414" s="122"/>
      <c r="AR414" s="122"/>
      <c r="AS414" s="173"/>
      <c r="AT414" s="173"/>
      <c r="AU414" s="173"/>
      <c r="AV414" s="173"/>
      <c r="AW414" s="173"/>
      <c r="AX414" s="173"/>
      <c r="AY414" s="173"/>
      <c r="AZ414" s="173"/>
      <c r="BA414" s="173"/>
      <c r="BB414" s="123"/>
      <c r="BC414" s="123"/>
      <c r="BD414" s="123"/>
    </row>
    <row r="415" spans="2:56" x14ac:dyDescent="0.25">
      <c r="B415" s="120"/>
      <c r="C415" s="4"/>
      <c r="D415" s="14"/>
      <c r="E415" s="121"/>
      <c r="F415" s="13"/>
      <c r="G415" s="122"/>
      <c r="H415" s="123"/>
      <c r="I415" s="123"/>
      <c r="J415" s="124"/>
      <c r="K415" s="122"/>
      <c r="L415" s="122"/>
      <c r="M415" s="125"/>
      <c r="N415" s="126"/>
      <c r="O415" s="123"/>
      <c r="P415" s="123"/>
      <c r="Q415" s="122"/>
      <c r="R415" s="123"/>
      <c r="S415" s="123"/>
      <c r="T415" s="123"/>
      <c r="U415" s="123"/>
      <c r="V415" s="123"/>
      <c r="W415" s="122"/>
      <c r="X415" s="123"/>
      <c r="Y415" s="123"/>
      <c r="Z415" s="123"/>
      <c r="AA415" s="123"/>
      <c r="AB415" s="123"/>
      <c r="AC415" s="122"/>
      <c r="AD415" s="123"/>
      <c r="AE415" s="123"/>
      <c r="AF415" s="123"/>
      <c r="AG415" s="123"/>
      <c r="AH415" s="122"/>
      <c r="AI415" s="122"/>
      <c r="AJ415" s="122"/>
      <c r="AK415" s="122"/>
      <c r="AL415" s="123"/>
      <c r="AM415" s="122"/>
      <c r="AN415" s="122"/>
      <c r="AO415" s="122"/>
      <c r="AP415" s="122"/>
      <c r="AQ415" s="122"/>
      <c r="AR415" s="122"/>
      <c r="AS415" s="173"/>
      <c r="AT415" s="173"/>
      <c r="AU415" s="173"/>
      <c r="AV415" s="173"/>
      <c r="AW415" s="173"/>
      <c r="AX415" s="173"/>
      <c r="AY415" s="173"/>
      <c r="AZ415" s="173"/>
      <c r="BA415" s="173"/>
      <c r="BB415" s="123"/>
      <c r="BC415" s="123"/>
      <c r="BD415" s="123"/>
    </row>
    <row r="416" spans="2:56" x14ac:dyDescent="0.25">
      <c r="B416" s="120"/>
      <c r="C416" s="4"/>
      <c r="D416" s="14"/>
      <c r="E416" s="121"/>
      <c r="F416" s="13"/>
      <c r="G416" s="122"/>
      <c r="H416" s="123"/>
      <c r="I416" s="123"/>
      <c r="J416" s="124"/>
      <c r="K416" s="122"/>
      <c r="L416" s="122"/>
      <c r="M416" s="125"/>
      <c r="N416" s="126"/>
      <c r="O416" s="123"/>
      <c r="P416" s="123"/>
      <c r="Q416" s="122"/>
      <c r="R416" s="123"/>
      <c r="S416" s="123"/>
      <c r="T416" s="123"/>
      <c r="U416" s="123"/>
      <c r="V416" s="123"/>
      <c r="W416" s="122"/>
      <c r="X416" s="123"/>
      <c r="Y416" s="123"/>
      <c r="Z416" s="123"/>
      <c r="AA416" s="123"/>
      <c r="AB416" s="123"/>
      <c r="AC416" s="122"/>
      <c r="AD416" s="123"/>
      <c r="AE416" s="123"/>
      <c r="AF416" s="123"/>
      <c r="AG416" s="123"/>
      <c r="AH416" s="122"/>
      <c r="AI416" s="122"/>
      <c r="AJ416" s="122"/>
      <c r="AK416" s="122"/>
      <c r="AL416" s="123"/>
      <c r="AM416" s="122"/>
      <c r="AN416" s="122"/>
      <c r="AO416" s="122"/>
      <c r="AP416" s="122"/>
      <c r="AQ416" s="122"/>
      <c r="AR416" s="122"/>
      <c r="AS416" s="173"/>
      <c r="AT416" s="173"/>
      <c r="AU416" s="173"/>
      <c r="AV416" s="173"/>
      <c r="AW416" s="173"/>
      <c r="AX416" s="173"/>
      <c r="AY416" s="173"/>
      <c r="AZ416" s="173"/>
      <c r="BA416" s="173"/>
      <c r="BB416" s="123"/>
      <c r="BC416" s="123"/>
      <c r="BD416" s="123"/>
    </row>
    <row r="417" spans="2:56" x14ac:dyDescent="0.25">
      <c r="B417" s="120"/>
      <c r="C417" s="4"/>
      <c r="D417" s="14"/>
      <c r="E417" s="121"/>
      <c r="F417" s="13"/>
      <c r="G417" s="122"/>
      <c r="H417" s="123"/>
      <c r="I417" s="123"/>
      <c r="J417" s="124"/>
      <c r="K417" s="122"/>
      <c r="L417" s="122"/>
      <c r="M417" s="125"/>
      <c r="N417" s="126"/>
      <c r="O417" s="123"/>
      <c r="P417" s="123"/>
      <c r="Q417" s="122"/>
      <c r="R417" s="123"/>
      <c r="S417" s="123"/>
      <c r="T417" s="123"/>
      <c r="U417" s="123"/>
      <c r="V417" s="123"/>
      <c r="W417" s="122"/>
      <c r="X417" s="123"/>
      <c r="Y417" s="123"/>
      <c r="Z417" s="123"/>
      <c r="AA417" s="123"/>
      <c r="AB417" s="123"/>
      <c r="AC417" s="122"/>
      <c r="AD417" s="123"/>
      <c r="AE417" s="123"/>
      <c r="AF417" s="123"/>
      <c r="AG417" s="123"/>
      <c r="AH417" s="122"/>
      <c r="AI417" s="122"/>
      <c r="AJ417" s="122"/>
      <c r="AK417" s="122"/>
      <c r="AL417" s="123"/>
      <c r="AM417" s="122"/>
      <c r="AN417" s="122"/>
      <c r="AO417" s="122"/>
      <c r="AP417" s="122"/>
      <c r="AQ417" s="122"/>
      <c r="AR417" s="122"/>
      <c r="AS417" s="173"/>
      <c r="AT417" s="173"/>
      <c r="AU417" s="173"/>
      <c r="AV417" s="173"/>
      <c r="AW417" s="173"/>
      <c r="AX417" s="173"/>
      <c r="AY417" s="173"/>
      <c r="AZ417" s="173"/>
      <c r="BA417" s="173"/>
      <c r="BB417" s="123"/>
      <c r="BC417" s="123"/>
      <c r="BD417" s="123"/>
    </row>
    <row r="418" spans="2:56" x14ac:dyDescent="0.25">
      <c r="B418" s="120"/>
      <c r="C418" s="4"/>
      <c r="D418" s="14"/>
      <c r="E418" s="121"/>
      <c r="F418" s="13"/>
      <c r="G418" s="122"/>
      <c r="H418" s="123"/>
      <c r="I418" s="123"/>
      <c r="J418" s="124"/>
      <c r="K418" s="122"/>
      <c r="L418" s="122"/>
      <c r="M418" s="125"/>
      <c r="N418" s="126"/>
      <c r="O418" s="123"/>
      <c r="P418" s="123"/>
      <c r="Q418" s="122"/>
      <c r="R418" s="123"/>
      <c r="S418" s="123"/>
      <c r="T418" s="123"/>
      <c r="U418" s="123"/>
      <c r="V418" s="123"/>
      <c r="W418" s="122"/>
      <c r="X418" s="123"/>
      <c r="Y418" s="123"/>
      <c r="Z418" s="123"/>
      <c r="AA418" s="123"/>
      <c r="AB418" s="123"/>
      <c r="AC418" s="122"/>
      <c r="AD418" s="123"/>
      <c r="AE418" s="123"/>
      <c r="AF418" s="123"/>
      <c r="AG418" s="123"/>
      <c r="AH418" s="122"/>
      <c r="AI418" s="122"/>
      <c r="AJ418" s="122"/>
      <c r="AK418" s="122"/>
      <c r="AL418" s="123"/>
      <c r="AM418" s="122"/>
      <c r="AN418" s="122"/>
      <c r="AO418" s="122"/>
      <c r="AP418" s="122"/>
      <c r="AQ418" s="122"/>
      <c r="AR418" s="122"/>
      <c r="AS418" s="173"/>
      <c r="AT418" s="173"/>
      <c r="AU418" s="173"/>
      <c r="AV418" s="173"/>
      <c r="AW418" s="173"/>
      <c r="AX418" s="173"/>
      <c r="AY418" s="173"/>
      <c r="AZ418" s="173"/>
      <c r="BA418" s="173"/>
      <c r="BB418" s="123"/>
      <c r="BC418" s="123"/>
      <c r="BD418" s="123"/>
    </row>
    <row r="419" spans="2:56" x14ac:dyDescent="0.25">
      <c r="B419" s="120"/>
      <c r="C419" s="4"/>
      <c r="D419" s="14"/>
      <c r="E419" s="121"/>
      <c r="F419" s="13"/>
      <c r="G419" s="122"/>
      <c r="H419" s="123"/>
      <c r="I419" s="123"/>
      <c r="J419" s="124"/>
      <c r="K419" s="122"/>
      <c r="L419" s="122"/>
      <c r="M419" s="125"/>
      <c r="N419" s="126"/>
      <c r="O419" s="123"/>
      <c r="P419" s="123"/>
      <c r="Q419" s="122"/>
      <c r="R419" s="123"/>
      <c r="S419" s="123"/>
      <c r="T419" s="123"/>
      <c r="U419" s="123"/>
      <c r="V419" s="123"/>
      <c r="W419" s="122"/>
      <c r="X419" s="123"/>
      <c r="Y419" s="123"/>
      <c r="Z419" s="123"/>
      <c r="AA419" s="123"/>
      <c r="AB419" s="123"/>
      <c r="AC419" s="122"/>
      <c r="AD419" s="123"/>
      <c r="AE419" s="123"/>
      <c r="AF419" s="123"/>
      <c r="AG419" s="123"/>
      <c r="AH419" s="122"/>
      <c r="AI419" s="122"/>
      <c r="AJ419" s="122"/>
      <c r="AK419" s="122"/>
      <c r="AL419" s="123"/>
      <c r="AM419" s="122"/>
      <c r="AN419" s="122"/>
      <c r="AO419" s="122"/>
      <c r="AP419" s="122"/>
      <c r="AQ419" s="122"/>
      <c r="AR419" s="122"/>
      <c r="AS419" s="173"/>
      <c r="AT419" s="173"/>
      <c r="AU419" s="173"/>
      <c r="AV419" s="173"/>
      <c r="AW419" s="173"/>
      <c r="AX419" s="173"/>
      <c r="AY419" s="173"/>
      <c r="AZ419" s="173"/>
      <c r="BA419" s="173"/>
      <c r="BB419" s="123"/>
      <c r="BC419" s="123"/>
      <c r="BD419" s="123"/>
    </row>
    <row r="420" spans="2:56" x14ac:dyDescent="0.25">
      <c r="B420" s="120"/>
      <c r="C420" s="4"/>
      <c r="D420" s="14"/>
      <c r="E420" s="121"/>
      <c r="F420" s="13"/>
      <c r="G420" s="122"/>
      <c r="H420" s="123"/>
      <c r="I420" s="123"/>
      <c r="J420" s="124"/>
      <c r="K420" s="122"/>
      <c r="L420" s="122"/>
      <c r="M420" s="125"/>
      <c r="N420" s="126"/>
      <c r="O420" s="123"/>
      <c r="P420" s="123"/>
      <c r="Q420" s="122"/>
      <c r="R420" s="123"/>
      <c r="S420" s="123"/>
      <c r="T420" s="123"/>
      <c r="U420" s="123"/>
      <c r="V420" s="123"/>
      <c r="W420" s="122"/>
      <c r="X420" s="123"/>
      <c r="Y420" s="123"/>
      <c r="Z420" s="123"/>
      <c r="AA420" s="123"/>
      <c r="AB420" s="123"/>
      <c r="AC420" s="122"/>
      <c r="AD420" s="123"/>
      <c r="AE420" s="123"/>
      <c r="AF420" s="123"/>
      <c r="AG420" s="123"/>
      <c r="AH420" s="122"/>
      <c r="AI420" s="122"/>
      <c r="AJ420" s="122"/>
      <c r="AK420" s="122"/>
      <c r="AL420" s="123"/>
      <c r="AM420" s="122"/>
      <c r="AN420" s="122"/>
      <c r="AO420" s="122"/>
      <c r="AP420" s="122"/>
      <c r="AQ420" s="122"/>
      <c r="AR420" s="122"/>
      <c r="AS420" s="173"/>
      <c r="AT420" s="173"/>
      <c r="AU420" s="173"/>
      <c r="AV420" s="173"/>
      <c r="AW420" s="173"/>
      <c r="AX420" s="173"/>
      <c r="AY420" s="173"/>
      <c r="AZ420" s="173"/>
      <c r="BA420" s="173"/>
      <c r="BB420" s="123"/>
      <c r="BC420" s="123"/>
      <c r="BD420" s="123"/>
    </row>
    <row r="421" spans="2:56" x14ac:dyDescent="0.25">
      <c r="B421" s="120"/>
      <c r="C421" s="4"/>
      <c r="D421" s="14"/>
      <c r="E421" s="121"/>
      <c r="F421" s="13"/>
      <c r="G421" s="122"/>
      <c r="H421" s="123"/>
      <c r="I421" s="123"/>
      <c r="J421" s="124"/>
      <c r="K421" s="122"/>
      <c r="L421" s="122"/>
      <c r="M421" s="125"/>
      <c r="N421" s="126"/>
      <c r="O421" s="123"/>
      <c r="P421" s="123"/>
      <c r="Q421" s="122"/>
      <c r="R421" s="123"/>
      <c r="S421" s="123"/>
      <c r="T421" s="123"/>
      <c r="U421" s="123"/>
      <c r="V421" s="123"/>
      <c r="W421" s="122"/>
      <c r="X421" s="123"/>
      <c r="Y421" s="123"/>
      <c r="Z421" s="123"/>
      <c r="AA421" s="123"/>
      <c r="AB421" s="123"/>
      <c r="AC421" s="122"/>
      <c r="AD421" s="123"/>
      <c r="AE421" s="123"/>
      <c r="AF421" s="123"/>
      <c r="AG421" s="123"/>
      <c r="AH421" s="122"/>
      <c r="AI421" s="122"/>
      <c r="AJ421" s="122"/>
      <c r="AK421" s="122"/>
      <c r="AL421" s="123"/>
      <c r="AM421" s="122"/>
      <c r="AN421" s="122"/>
      <c r="AO421" s="122"/>
      <c r="AP421" s="122"/>
      <c r="AQ421" s="122"/>
      <c r="AR421" s="122"/>
      <c r="AS421" s="173"/>
      <c r="AT421" s="173"/>
      <c r="AU421" s="173"/>
      <c r="AV421" s="173"/>
      <c r="AW421" s="173"/>
      <c r="AX421" s="173"/>
      <c r="AY421" s="173"/>
      <c r="AZ421" s="173"/>
      <c r="BA421" s="173"/>
      <c r="BB421" s="123"/>
      <c r="BC421" s="123"/>
      <c r="BD421" s="123"/>
    </row>
    <row r="422" spans="2:56" x14ac:dyDescent="0.25">
      <c r="B422" s="120"/>
      <c r="C422" s="4"/>
      <c r="D422" s="14"/>
      <c r="E422" s="121"/>
      <c r="F422" s="13"/>
      <c r="G422" s="122"/>
      <c r="H422" s="123"/>
      <c r="I422" s="123"/>
      <c r="J422" s="124"/>
      <c r="K422" s="122"/>
      <c r="L422" s="122"/>
      <c r="M422" s="125"/>
      <c r="N422" s="126"/>
      <c r="O422" s="123"/>
      <c r="P422" s="123"/>
      <c r="Q422" s="122"/>
      <c r="R422" s="123"/>
      <c r="S422" s="123"/>
      <c r="T422" s="123"/>
      <c r="U422" s="123"/>
      <c r="V422" s="123"/>
      <c r="W422" s="122"/>
      <c r="X422" s="123"/>
      <c r="Y422" s="123"/>
      <c r="Z422" s="123"/>
      <c r="AA422" s="123"/>
      <c r="AB422" s="123"/>
      <c r="AC422" s="122"/>
      <c r="AD422" s="123"/>
      <c r="AE422" s="123"/>
      <c r="AF422" s="123"/>
      <c r="AG422" s="123"/>
      <c r="AH422" s="122"/>
      <c r="AI422" s="122"/>
      <c r="AJ422" s="122"/>
      <c r="AK422" s="122"/>
      <c r="AL422" s="123"/>
      <c r="AM422" s="122"/>
      <c r="AN422" s="122"/>
      <c r="AO422" s="122"/>
      <c r="AP422" s="122"/>
      <c r="AQ422" s="122"/>
      <c r="AR422" s="122"/>
      <c r="AS422" s="173"/>
      <c r="AT422" s="173"/>
      <c r="AU422" s="173"/>
      <c r="AV422" s="173"/>
      <c r="AW422" s="173"/>
      <c r="AX422" s="173"/>
      <c r="AY422" s="173"/>
      <c r="AZ422" s="173"/>
      <c r="BA422" s="173"/>
      <c r="BB422" s="123"/>
      <c r="BC422" s="123"/>
      <c r="BD422" s="123"/>
    </row>
    <row r="423" spans="2:56" x14ac:dyDescent="0.25">
      <c r="B423" s="120"/>
      <c r="C423" s="4"/>
      <c r="D423" s="14"/>
      <c r="E423" s="121"/>
      <c r="F423" s="13"/>
      <c r="G423" s="122"/>
      <c r="H423" s="123"/>
      <c r="I423" s="123"/>
      <c r="J423" s="124"/>
      <c r="K423" s="122"/>
      <c r="L423" s="122"/>
      <c r="M423" s="125"/>
      <c r="N423" s="126"/>
      <c r="O423" s="123"/>
      <c r="P423" s="123"/>
      <c r="Q423" s="122"/>
      <c r="R423" s="123"/>
      <c r="S423" s="123"/>
      <c r="T423" s="123"/>
      <c r="U423" s="123"/>
      <c r="V423" s="123"/>
      <c r="W423" s="122"/>
      <c r="X423" s="123"/>
      <c r="Y423" s="123"/>
      <c r="Z423" s="123"/>
      <c r="AA423" s="123"/>
      <c r="AB423" s="123"/>
      <c r="AC423" s="122"/>
      <c r="AD423" s="123"/>
      <c r="AE423" s="123"/>
      <c r="AF423" s="123"/>
      <c r="AG423" s="123"/>
      <c r="AH423" s="122"/>
      <c r="AI423" s="122"/>
      <c r="AJ423" s="122"/>
      <c r="AK423" s="122"/>
      <c r="AL423" s="123"/>
      <c r="AM423" s="122"/>
      <c r="AN423" s="122"/>
      <c r="AO423" s="122"/>
      <c r="AP423" s="122"/>
      <c r="AQ423" s="122"/>
      <c r="AR423" s="122"/>
      <c r="AS423" s="173"/>
      <c r="AT423" s="173"/>
      <c r="AU423" s="173"/>
      <c r="AV423" s="173"/>
      <c r="AW423" s="173"/>
      <c r="AX423" s="173"/>
      <c r="AY423" s="173"/>
      <c r="AZ423" s="173"/>
      <c r="BA423" s="173"/>
      <c r="BB423" s="123"/>
      <c r="BC423" s="123"/>
      <c r="BD423" s="123"/>
    </row>
    <row r="424" spans="2:56" x14ac:dyDescent="0.25">
      <c r="B424" s="120"/>
      <c r="C424" s="4"/>
      <c r="D424" s="14"/>
      <c r="E424" s="121"/>
      <c r="F424" s="13"/>
      <c r="G424" s="122"/>
      <c r="H424" s="123"/>
      <c r="I424" s="123"/>
      <c r="J424" s="124"/>
      <c r="K424" s="122"/>
      <c r="L424" s="122"/>
      <c r="M424" s="125"/>
      <c r="N424" s="126"/>
      <c r="O424" s="123"/>
      <c r="P424" s="123"/>
      <c r="Q424" s="122"/>
      <c r="R424" s="123"/>
      <c r="S424" s="123"/>
      <c r="T424" s="123"/>
      <c r="U424" s="123"/>
      <c r="V424" s="123"/>
      <c r="W424" s="122"/>
      <c r="X424" s="123"/>
      <c r="Y424" s="123"/>
      <c r="Z424" s="123"/>
      <c r="AA424" s="123"/>
      <c r="AB424" s="123"/>
      <c r="AC424" s="122"/>
      <c r="AD424" s="123"/>
      <c r="AE424" s="123"/>
      <c r="AF424" s="123"/>
      <c r="AG424" s="123"/>
      <c r="AH424" s="122"/>
      <c r="AI424" s="122"/>
      <c r="AJ424" s="122"/>
      <c r="AK424" s="122"/>
      <c r="AL424" s="123"/>
      <c r="AM424" s="122"/>
      <c r="AN424" s="122"/>
      <c r="AO424" s="122"/>
      <c r="AP424" s="122"/>
      <c r="AQ424" s="122"/>
      <c r="AR424" s="122"/>
      <c r="AS424" s="173"/>
      <c r="AT424" s="173"/>
      <c r="AU424" s="173"/>
      <c r="AV424" s="173"/>
      <c r="AW424" s="173"/>
      <c r="AX424" s="173"/>
      <c r="AY424" s="173"/>
      <c r="AZ424" s="173"/>
      <c r="BA424" s="173"/>
      <c r="BB424" s="123"/>
      <c r="BC424" s="123"/>
      <c r="BD424" s="123"/>
    </row>
    <row r="425" spans="2:56" x14ac:dyDescent="0.25">
      <c r="B425" s="120"/>
      <c r="C425" s="4"/>
      <c r="D425" s="14"/>
      <c r="E425" s="121"/>
      <c r="F425" s="13"/>
      <c r="G425" s="122"/>
      <c r="H425" s="123"/>
      <c r="I425" s="123"/>
      <c r="J425" s="124"/>
      <c r="K425" s="122"/>
      <c r="L425" s="122"/>
      <c r="M425" s="125"/>
      <c r="N425" s="126"/>
      <c r="O425" s="123"/>
      <c r="P425" s="123"/>
      <c r="Q425" s="122"/>
      <c r="R425" s="123"/>
      <c r="S425" s="123"/>
      <c r="T425" s="123"/>
      <c r="U425" s="123"/>
      <c r="V425" s="123"/>
      <c r="W425" s="122"/>
      <c r="X425" s="123"/>
      <c r="Y425" s="123"/>
      <c r="Z425" s="123"/>
      <c r="AA425" s="123"/>
      <c r="AB425" s="123"/>
      <c r="AC425" s="122"/>
      <c r="AD425" s="123"/>
      <c r="AE425" s="123"/>
      <c r="AF425" s="123"/>
      <c r="AG425" s="123"/>
      <c r="AH425" s="122"/>
      <c r="AI425" s="122"/>
      <c r="AJ425" s="122"/>
      <c r="AK425" s="122"/>
      <c r="AL425" s="123"/>
      <c r="AM425" s="122"/>
      <c r="AN425" s="122"/>
      <c r="AO425" s="122"/>
      <c r="AP425" s="122"/>
      <c r="AQ425" s="122"/>
      <c r="AR425" s="122"/>
      <c r="AS425" s="173"/>
      <c r="AT425" s="173"/>
      <c r="AU425" s="173"/>
      <c r="AV425" s="173"/>
      <c r="AW425" s="173"/>
      <c r="AX425" s="173"/>
      <c r="AY425" s="173"/>
      <c r="AZ425" s="173"/>
      <c r="BA425" s="173"/>
      <c r="BB425" s="123"/>
      <c r="BC425" s="123"/>
      <c r="BD425" s="123"/>
    </row>
    <row r="426" spans="2:56" x14ac:dyDescent="0.25">
      <c r="B426" s="120"/>
      <c r="C426" s="4"/>
      <c r="D426" s="14"/>
      <c r="E426" s="121"/>
      <c r="F426" s="13"/>
      <c r="G426" s="122"/>
      <c r="H426" s="123"/>
      <c r="I426" s="123"/>
      <c r="J426" s="124"/>
      <c r="K426" s="122"/>
      <c r="L426" s="122"/>
      <c r="M426" s="125"/>
      <c r="N426" s="126"/>
      <c r="O426" s="123"/>
      <c r="P426" s="123"/>
      <c r="Q426" s="122"/>
      <c r="R426" s="123"/>
      <c r="S426" s="123"/>
      <c r="T426" s="123"/>
      <c r="U426" s="123"/>
      <c r="V426" s="123"/>
      <c r="W426" s="122"/>
      <c r="X426" s="123"/>
      <c r="Y426" s="123"/>
      <c r="Z426" s="123"/>
      <c r="AA426" s="123"/>
      <c r="AB426" s="123"/>
      <c r="AC426" s="122"/>
      <c r="AD426" s="123"/>
      <c r="AE426" s="123"/>
      <c r="AF426" s="123"/>
      <c r="AG426" s="123"/>
      <c r="AH426" s="122"/>
      <c r="AI426" s="122"/>
      <c r="AJ426" s="122"/>
      <c r="AK426" s="122"/>
      <c r="AL426" s="123"/>
      <c r="AM426" s="122"/>
      <c r="AN426" s="122"/>
      <c r="AO426" s="122"/>
      <c r="AP426" s="122"/>
      <c r="AQ426" s="122"/>
      <c r="AR426" s="122"/>
      <c r="AS426" s="173"/>
      <c r="AT426" s="173"/>
      <c r="AU426" s="173"/>
      <c r="AV426" s="173"/>
      <c r="AW426" s="173"/>
      <c r="AX426" s="173"/>
      <c r="AY426" s="173"/>
      <c r="AZ426" s="173"/>
      <c r="BA426" s="173"/>
      <c r="BB426" s="123"/>
      <c r="BC426" s="123"/>
      <c r="BD426" s="123"/>
    </row>
    <row r="427" spans="2:56" x14ac:dyDescent="0.25">
      <c r="B427" s="120"/>
      <c r="C427" s="4"/>
      <c r="D427" s="14"/>
      <c r="E427" s="121"/>
      <c r="F427" s="13"/>
      <c r="G427" s="122"/>
      <c r="H427" s="123"/>
      <c r="I427" s="123"/>
      <c r="J427" s="124"/>
      <c r="K427" s="122"/>
      <c r="L427" s="122"/>
      <c r="M427" s="125"/>
      <c r="N427" s="126"/>
      <c r="O427" s="123"/>
      <c r="P427" s="123"/>
      <c r="Q427" s="122"/>
      <c r="R427" s="123"/>
      <c r="S427" s="123"/>
      <c r="T427" s="123"/>
      <c r="U427" s="123"/>
      <c r="V427" s="123"/>
      <c r="W427" s="122"/>
      <c r="X427" s="123"/>
      <c r="Y427" s="123"/>
      <c r="Z427" s="123"/>
      <c r="AA427" s="123"/>
      <c r="AB427" s="123"/>
      <c r="AC427" s="122"/>
      <c r="AD427" s="123"/>
      <c r="AE427" s="123"/>
      <c r="AF427" s="123"/>
      <c r="AG427" s="123"/>
      <c r="AH427" s="122"/>
      <c r="AI427" s="122"/>
      <c r="AJ427" s="122"/>
      <c r="AK427" s="122"/>
      <c r="AL427" s="123"/>
      <c r="AM427" s="122"/>
      <c r="AN427" s="122"/>
      <c r="AO427" s="122"/>
      <c r="AP427" s="122"/>
      <c r="AQ427" s="122"/>
      <c r="AR427" s="122"/>
      <c r="AS427" s="173"/>
      <c r="AT427" s="173"/>
      <c r="AU427" s="173"/>
      <c r="AV427" s="173"/>
      <c r="AW427" s="173"/>
      <c r="AX427" s="173"/>
      <c r="AY427" s="173"/>
      <c r="AZ427" s="173"/>
      <c r="BA427" s="173"/>
      <c r="BB427" s="123"/>
      <c r="BC427" s="123"/>
      <c r="BD427" s="123"/>
    </row>
    <row r="428" spans="2:56" x14ac:dyDescent="0.25">
      <c r="B428" s="120"/>
      <c r="C428" s="4"/>
      <c r="D428" s="14"/>
      <c r="E428" s="121"/>
      <c r="F428" s="13"/>
      <c r="G428" s="122"/>
      <c r="H428" s="123"/>
      <c r="I428" s="123"/>
      <c r="J428" s="124"/>
      <c r="K428" s="122"/>
      <c r="L428" s="122"/>
      <c r="M428" s="125"/>
      <c r="N428" s="126"/>
      <c r="O428" s="123"/>
      <c r="P428" s="123"/>
      <c r="Q428" s="122"/>
      <c r="R428" s="123"/>
      <c r="S428" s="123"/>
      <c r="T428" s="123"/>
      <c r="U428" s="123"/>
      <c r="V428" s="123"/>
      <c r="W428" s="122"/>
      <c r="X428" s="123"/>
      <c r="Y428" s="123"/>
      <c r="Z428" s="123"/>
      <c r="AA428" s="123"/>
      <c r="AB428" s="123"/>
      <c r="AC428" s="122"/>
      <c r="AD428" s="123"/>
      <c r="AE428" s="123"/>
      <c r="AF428" s="123"/>
      <c r="AG428" s="123"/>
      <c r="AH428" s="122"/>
      <c r="AI428" s="122"/>
      <c r="AJ428" s="122"/>
      <c r="AK428" s="122"/>
      <c r="AL428" s="123"/>
      <c r="AM428" s="122"/>
      <c r="AN428" s="122"/>
      <c r="AO428" s="122"/>
      <c r="AP428" s="122"/>
      <c r="AQ428" s="122"/>
      <c r="AR428" s="122"/>
      <c r="AS428" s="173"/>
      <c r="AT428" s="173"/>
      <c r="AU428" s="173"/>
      <c r="AV428" s="173"/>
      <c r="AW428" s="173"/>
      <c r="AX428" s="173"/>
      <c r="AY428" s="173"/>
      <c r="AZ428" s="173"/>
      <c r="BA428" s="173"/>
      <c r="BB428" s="123"/>
      <c r="BC428" s="123"/>
      <c r="BD428" s="123"/>
    </row>
    <row r="429" spans="2:56" x14ac:dyDescent="0.25">
      <c r="B429" s="120"/>
      <c r="C429" s="4"/>
      <c r="D429" s="14"/>
      <c r="E429" s="121"/>
      <c r="F429" s="13"/>
      <c r="G429" s="122"/>
      <c r="H429" s="123"/>
      <c r="I429" s="123"/>
      <c r="J429" s="124"/>
      <c r="K429" s="122"/>
      <c r="L429" s="122"/>
      <c r="M429" s="125"/>
      <c r="N429" s="126"/>
      <c r="O429" s="123"/>
      <c r="P429" s="123"/>
      <c r="Q429" s="122"/>
      <c r="R429" s="123"/>
      <c r="S429" s="123"/>
      <c r="T429" s="123"/>
      <c r="U429" s="123"/>
      <c r="V429" s="123"/>
      <c r="W429" s="122"/>
      <c r="X429" s="123"/>
      <c r="Y429" s="123"/>
      <c r="Z429" s="123"/>
      <c r="AA429" s="123"/>
      <c r="AB429" s="123"/>
      <c r="AC429" s="122"/>
      <c r="AD429" s="123"/>
      <c r="AE429" s="123"/>
      <c r="AF429" s="123"/>
      <c r="AG429" s="123"/>
      <c r="AH429" s="122"/>
      <c r="AI429" s="122"/>
      <c r="AJ429" s="122"/>
      <c r="AK429" s="122"/>
      <c r="AL429" s="123"/>
      <c r="AM429" s="122"/>
      <c r="AN429" s="122"/>
      <c r="AO429" s="122"/>
      <c r="AP429" s="122"/>
      <c r="AQ429" s="122"/>
      <c r="AR429" s="122"/>
      <c r="AS429" s="173"/>
      <c r="AT429" s="173"/>
      <c r="AU429" s="173"/>
      <c r="AV429" s="173"/>
      <c r="AW429" s="173"/>
      <c r="AX429" s="173"/>
      <c r="AY429" s="173"/>
      <c r="AZ429" s="173"/>
      <c r="BA429" s="173"/>
      <c r="BB429" s="123"/>
      <c r="BC429" s="123"/>
      <c r="BD429" s="123"/>
    </row>
    <row r="430" spans="2:56" x14ac:dyDescent="0.25">
      <c r="B430" s="120"/>
      <c r="C430" s="4"/>
      <c r="D430" s="14"/>
      <c r="E430" s="121"/>
      <c r="F430" s="13"/>
      <c r="G430" s="122"/>
      <c r="H430" s="123"/>
      <c r="I430" s="123"/>
      <c r="J430" s="124"/>
      <c r="K430" s="122"/>
      <c r="L430" s="122"/>
      <c r="M430" s="125"/>
      <c r="N430" s="126"/>
      <c r="O430" s="123"/>
      <c r="P430" s="123"/>
      <c r="Q430" s="122"/>
      <c r="R430" s="123"/>
      <c r="S430" s="123"/>
      <c r="T430" s="123"/>
      <c r="U430" s="123"/>
      <c r="V430" s="123"/>
      <c r="W430" s="122"/>
      <c r="X430" s="123"/>
      <c r="Y430" s="123"/>
      <c r="Z430" s="123"/>
      <c r="AA430" s="123"/>
      <c r="AB430" s="123"/>
      <c r="AC430" s="122"/>
      <c r="AD430" s="123"/>
      <c r="AE430" s="123"/>
      <c r="AF430" s="123"/>
      <c r="AG430" s="123"/>
      <c r="AH430" s="122"/>
      <c r="AI430" s="122"/>
      <c r="AJ430" s="122"/>
      <c r="AK430" s="122"/>
      <c r="AL430" s="123"/>
      <c r="AM430" s="122"/>
      <c r="AN430" s="122"/>
      <c r="AO430" s="122"/>
      <c r="AP430" s="122"/>
      <c r="AQ430" s="122"/>
      <c r="AR430" s="122"/>
      <c r="AS430" s="173"/>
      <c r="AT430" s="173"/>
      <c r="AU430" s="173"/>
      <c r="AV430" s="173"/>
      <c r="AW430" s="173"/>
      <c r="AX430" s="173"/>
      <c r="AY430" s="173"/>
      <c r="AZ430" s="173"/>
      <c r="BA430" s="173"/>
      <c r="BB430" s="123"/>
      <c r="BC430" s="123"/>
      <c r="BD430" s="123"/>
    </row>
    <row r="431" spans="2:56" x14ac:dyDescent="0.25">
      <c r="B431" s="120"/>
      <c r="C431" s="4"/>
      <c r="D431" s="14"/>
      <c r="E431" s="121"/>
      <c r="F431" s="13"/>
      <c r="G431" s="122"/>
      <c r="H431" s="123"/>
      <c r="I431" s="123"/>
      <c r="J431" s="124"/>
      <c r="K431" s="122"/>
      <c r="L431" s="122"/>
      <c r="M431" s="125"/>
      <c r="N431" s="126"/>
      <c r="O431" s="123"/>
      <c r="P431" s="123"/>
      <c r="Q431" s="122"/>
      <c r="R431" s="123"/>
      <c r="S431" s="123"/>
      <c r="T431" s="123"/>
      <c r="U431" s="123"/>
      <c r="V431" s="123"/>
      <c r="W431" s="122"/>
      <c r="X431" s="123"/>
      <c r="Y431" s="123"/>
      <c r="Z431" s="123"/>
      <c r="AA431" s="123"/>
      <c r="AB431" s="123"/>
      <c r="AC431" s="122"/>
      <c r="AD431" s="123"/>
      <c r="AE431" s="123"/>
      <c r="AF431" s="123"/>
      <c r="AG431" s="123"/>
      <c r="AH431" s="122"/>
      <c r="AI431" s="122"/>
      <c r="AJ431" s="122"/>
      <c r="AK431" s="122"/>
      <c r="AL431" s="123"/>
      <c r="AM431" s="122"/>
      <c r="AN431" s="122"/>
      <c r="AO431" s="122"/>
      <c r="AP431" s="122"/>
      <c r="AQ431" s="122"/>
      <c r="AR431" s="122"/>
      <c r="AS431" s="173"/>
      <c r="AT431" s="173"/>
      <c r="AU431" s="173"/>
      <c r="AV431" s="173"/>
      <c r="AW431" s="173"/>
      <c r="AX431" s="173"/>
      <c r="AY431" s="173"/>
      <c r="AZ431" s="173"/>
      <c r="BA431" s="173"/>
      <c r="BB431" s="123"/>
      <c r="BC431" s="123"/>
      <c r="BD431" s="123"/>
    </row>
    <row r="432" spans="2:56" x14ac:dyDescent="0.25">
      <c r="B432" s="120"/>
      <c r="C432" s="4"/>
      <c r="D432" s="14"/>
      <c r="E432" s="121"/>
      <c r="F432" s="13"/>
      <c r="G432" s="122"/>
      <c r="H432" s="123"/>
      <c r="I432" s="123"/>
      <c r="J432" s="124"/>
      <c r="K432" s="122"/>
      <c r="L432" s="122"/>
      <c r="M432" s="125"/>
      <c r="N432" s="126"/>
      <c r="O432" s="123"/>
      <c r="P432" s="123"/>
      <c r="Q432" s="122"/>
      <c r="R432" s="123"/>
      <c r="S432" s="123"/>
      <c r="T432" s="123"/>
      <c r="U432" s="123"/>
      <c r="V432" s="123"/>
      <c r="W432" s="122"/>
      <c r="X432" s="123"/>
      <c r="Y432" s="123"/>
      <c r="Z432" s="123"/>
      <c r="AA432" s="123"/>
      <c r="AB432" s="123"/>
      <c r="AC432" s="122"/>
      <c r="AD432" s="123"/>
      <c r="AE432" s="123"/>
      <c r="AF432" s="123"/>
      <c r="AG432" s="123"/>
      <c r="AH432" s="122"/>
      <c r="AI432" s="122"/>
      <c r="AJ432" s="122"/>
      <c r="AK432" s="122"/>
      <c r="AL432" s="123"/>
      <c r="AM432" s="122"/>
      <c r="AN432" s="122"/>
      <c r="AO432" s="122"/>
      <c r="AP432" s="122"/>
      <c r="AQ432" s="122"/>
      <c r="AR432" s="122"/>
      <c r="AS432" s="173"/>
      <c r="AT432" s="173"/>
      <c r="AU432" s="173"/>
      <c r="AV432" s="173"/>
      <c r="AW432" s="173"/>
      <c r="AX432" s="173"/>
      <c r="AY432" s="173"/>
      <c r="AZ432" s="173"/>
      <c r="BA432" s="173"/>
      <c r="BB432" s="123"/>
      <c r="BC432" s="123"/>
      <c r="BD432" s="123"/>
    </row>
    <row r="433" spans="2:56" x14ac:dyDescent="0.25">
      <c r="B433" s="120"/>
      <c r="C433" s="4"/>
      <c r="D433" s="14"/>
      <c r="E433" s="121"/>
      <c r="F433" s="13"/>
      <c r="G433" s="122"/>
      <c r="H433" s="123"/>
      <c r="I433" s="123"/>
      <c r="J433" s="124"/>
      <c r="K433" s="122"/>
      <c r="L433" s="122"/>
      <c r="M433" s="125"/>
      <c r="N433" s="126"/>
      <c r="O433" s="123"/>
      <c r="P433" s="123"/>
      <c r="Q433" s="122"/>
      <c r="R433" s="123"/>
      <c r="S433" s="123"/>
      <c r="T433" s="123"/>
      <c r="U433" s="123"/>
      <c r="V433" s="123"/>
      <c r="W433" s="122"/>
      <c r="X433" s="123"/>
      <c r="Y433" s="123"/>
      <c r="Z433" s="123"/>
      <c r="AA433" s="123"/>
      <c r="AB433" s="123"/>
      <c r="AC433" s="122"/>
      <c r="AD433" s="123"/>
      <c r="AE433" s="123"/>
      <c r="AF433" s="123"/>
      <c r="AG433" s="123"/>
      <c r="AH433" s="122"/>
      <c r="AI433" s="122"/>
      <c r="AJ433" s="122"/>
      <c r="AK433" s="122"/>
      <c r="AL433" s="123"/>
      <c r="AM433" s="122"/>
      <c r="AN433" s="122"/>
      <c r="AO433" s="122"/>
      <c r="AP433" s="122"/>
      <c r="AQ433" s="122"/>
      <c r="AR433" s="122"/>
      <c r="AS433" s="173"/>
      <c r="AT433" s="173"/>
      <c r="AU433" s="173"/>
      <c r="AV433" s="173"/>
      <c r="AW433" s="173"/>
      <c r="AX433" s="173"/>
      <c r="AY433" s="173"/>
      <c r="AZ433" s="173"/>
      <c r="BA433" s="173"/>
      <c r="BB433" s="123"/>
      <c r="BC433" s="123"/>
      <c r="BD433" s="123"/>
    </row>
    <row r="434" spans="2:56" x14ac:dyDescent="0.25">
      <c r="B434" s="120"/>
      <c r="C434" s="4"/>
      <c r="D434" s="14"/>
      <c r="E434" s="121"/>
      <c r="F434" s="13"/>
      <c r="G434" s="122"/>
      <c r="H434" s="123"/>
      <c r="I434" s="123"/>
      <c r="J434" s="124"/>
      <c r="K434" s="122"/>
      <c r="L434" s="122"/>
      <c r="M434" s="125"/>
      <c r="N434" s="126"/>
      <c r="O434" s="123"/>
      <c r="P434" s="123"/>
      <c r="Q434" s="122"/>
      <c r="R434" s="123"/>
      <c r="S434" s="123"/>
      <c r="T434" s="123"/>
      <c r="U434" s="123"/>
      <c r="V434" s="123"/>
      <c r="W434" s="122"/>
      <c r="X434" s="123"/>
      <c r="Y434" s="123"/>
      <c r="Z434" s="123"/>
      <c r="AA434" s="123"/>
      <c r="AB434" s="123"/>
      <c r="AC434" s="122"/>
      <c r="AD434" s="123"/>
      <c r="AE434" s="123"/>
      <c r="AF434" s="123"/>
      <c r="AG434" s="123"/>
      <c r="AH434" s="122"/>
      <c r="AI434" s="122"/>
      <c r="AJ434" s="122"/>
      <c r="AK434" s="122"/>
      <c r="AL434" s="123"/>
      <c r="AM434" s="122"/>
      <c r="AN434" s="122"/>
      <c r="AO434" s="122"/>
      <c r="AP434" s="122"/>
      <c r="AQ434" s="122"/>
      <c r="AR434" s="122"/>
      <c r="AS434" s="173"/>
      <c r="AT434" s="173"/>
      <c r="AU434" s="173"/>
      <c r="AV434" s="173"/>
      <c r="AW434" s="173"/>
      <c r="AX434" s="173"/>
      <c r="AY434" s="173"/>
      <c r="AZ434" s="173"/>
      <c r="BA434" s="173"/>
      <c r="BB434" s="123"/>
      <c r="BC434" s="123"/>
      <c r="BD434" s="123"/>
    </row>
    <row r="435" spans="2:56" x14ac:dyDescent="0.25">
      <c r="B435" s="120"/>
      <c r="C435" s="4"/>
      <c r="D435" s="14"/>
      <c r="E435" s="121"/>
      <c r="F435" s="13"/>
      <c r="G435" s="122"/>
      <c r="H435" s="123"/>
      <c r="I435" s="123"/>
      <c r="J435" s="124"/>
      <c r="K435" s="122"/>
      <c r="L435" s="122"/>
      <c r="M435" s="125"/>
      <c r="N435" s="126"/>
      <c r="O435" s="123"/>
      <c r="P435" s="123"/>
      <c r="Q435" s="122"/>
      <c r="R435" s="123"/>
      <c r="S435" s="123"/>
      <c r="T435" s="123"/>
      <c r="U435" s="123"/>
      <c r="V435" s="123"/>
      <c r="W435" s="122"/>
      <c r="X435" s="123"/>
      <c r="Y435" s="123"/>
      <c r="Z435" s="123"/>
      <c r="AA435" s="123"/>
      <c r="AB435" s="123"/>
      <c r="AC435" s="122"/>
      <c r="AD435" s="123"/>
      <c r="AE435" s="123"/>
      <c r="AF435" s="123"/>
      <c r="AG435" s="123"/>
      <c r="AH435" s="122"/>
      <c r="AI435" s="122"/>
      <c r="AJ435" s="122"/>
      <c r="AK435" s="122"/>
      <c r="AL435" s="123"/>
      <c r="AM435" s="122"/>
      <c r="AN435" s="122"/>
      <c r="AO435" s="122"/>
      <c r="AP435" s="122"/>
      <c r="AQ435" s="122"/>
      <c r="AR435" s="122"/>
      <c r="AS435" s="173"/>
      <c r="AT435" s="173"/>
      <c r="AU435" s="173"/>
      <c r="AV435" s="173"/>
      <c r="AW435" s="173"/>
      <c r="AX435" s="173"/>
      <c r="AY435" s="173"/>
      <c r="AZ435" s="173"/>
      <c r="BA435" s="173"/>
      <c r="BB435" s="123"/>
      <c r="BC435" s="123"/>
      <c r="BD435" s="123"/>
    </row>
    <row r="436" spans="2:56" x14ac:dyDescent="0.25">
      <c r="B436" s="120"/>
      <c r="C436" s="4"/>
      <c r="D436" s="14"/>
      <c r="E436" s="121"/>
      <c r="F436" s="13"/>
      <c r="G436" s="122"/>
      <c r="H436" s="123"/>
      <c r="I436" s="123"/>
      <c r="J436" s="124"/>
      <c r="K436" s="122"/>
      <c r="L436" s="122"/>
      <c r="M436" s="125"/>
      <c r="N436" s="126"/>
      <c r="O436" s="123"/>
      <c r="P436" s="123"/>
      <c r="Q436" s="122"/>
      <c r="R436" s="123"/>
      <c r="S436" s="123"/>
      <c r="T436" s="123"/>
      <c r="U436" s="123"/>
      <c r="V436" s="123"/>
      <c r="W436" s="122"/>
      <c r="X436" s="123"/>
      <c r="Y436" s="123"/>
      <c r="Z436" s="123"/>
      <c r="AA436" s="123"/>
      <c r="AB436" s="123"/>
      <c r="AC436" s="122"/>
      <c r="AD436" s="123"/>
      <c r="AE436" s="123"/>
      <c r="AF436" s="123"/>
      <c r="AG436" s="123"/>
      <c r="AH436" s="122"/>
      <c r="AI436" s="122"/>
      <c r="AJ436" s="122"/>
      <c r="AK436" s="122"/>
      <c r="AL436" s="123"/>
      <c r="AM436" s="122"/>
      <c r="AN436" s="122"/>
      <c r="AO436" s="122"/>
      <c r="AP436" s="122"/>
      <c r="AQ436" s="122"/>
      <c r="AR436" s="122"/>
      <c r="AS436" s="173"/>
      <c r="AT436" s="173"/>
      <c r="AU436" s="173"/>
      <c r="AV436" s="173"/>
      <c r="AW436" s="173"/>
      <c r="AX436" s="173"/>
      <c r="AY436" s="173"/>
      <c r="AZ436" s="173"/>
      <c r="BA436" s="173"/>
      <c r="BB436" s="123"/>
      <c r="BC436" s="123"/>
      <c r="BD436" s="123"/>
    </row>
    <row r="437" spans="2:56" x14ac:dyDescent="0.25">
      <c r="B437" s="120"/>
      <c r="C437" s="4"/>
      <c r="D437" s="14"/>
      <c r="E437" s="121"/>
      <c r="F437" s="13"/>
      <c r="G437" s="122"/>
      <c r="H437" s="123"/>
      <c r="I437" s="123"/>
      <c r="J437" s="124"/>
      <c r="K437" s="122"/>
      <c r="L437" s="122"/>
      <c r="M437" s="125"/>
      <c r="N437" s="126"/>
      <c r="O437" s="123"/>
      <c r="P437" s="123"/>
      <c r="Q437" s="122"/>
      <c r="R437" s="123"/>
      <c r="S437" s="123"/>
      <c r="T437" s="123"/>
      <c r="U437" s="123"/>
      <c r="V437" s="123"/>
      <c r="W437" s="122"/>
      <c r="X437" s="123"/>
      <c r="Y437" s="123"/>
      <c r="Z437" s="123"/>
      <c r="AA437" s="123"/>
      <c r="AB437" s="123"/>
      <c r="AC437" s="122"/>
      <c r="AD437" s="123"/>
      <c r="AE437" s="123"/>
      <c r="AF437" s="123"/>
      <c r="AG437" s="123"/>
      <c r="AH437" s="122"/>
      <c r="AI437" s="122"/>
      <c r="AJ437" s="122"/>
      <c r="AK437" s="122"/>
      <c r="AL437" s="123"/>
      <c r="AM437" s="122"/>
      <c r="AN437" s="122"/>
      <c r="AO437" s="122"/>
      <c r="AP437" s="122"/>
      <c r="AQ437" s="122"/>
      <c r="AR437" s="122"/>
      <c r="AS437" s="173"/>
      <c r="AT437" s="173"/>
      <c r="AU437" s="173"/>
      <c r="AV437" s="173"/>
      <c r="AW437" s="173"/>
      <c r="AX437" s="173"/>
      <c r="AY437" s="173"/>
      <c r="AZ437" s="173"/>
      <c r="BA437" s="173"/>
      <c r="BB437" s="123"/>
      <c r="BC437" s="123"/>
      <c r="BD437" s="123"/>
    </row>
    <row r="438" spans="2:56" x14ac:dyDescent="0.25">
      <c r="B438" s="120"/>
      <c r="C438" s="4"/>
      <c r="D438" s="14"/>
      <c r="E438" s="121"/>
      <c r="F438" s="13"/>
      <c r="G438" s="122"/>
      <c r="H438" s="123"/>
      <c r="I438" s="123"/>
      <c r="J438" s="124"/>
      <c r="K438" s="122"/>
      <c r="L438" s="122"/>
      <c r="M438" s="125"/>
      <c r="N438" s="126"/>
      <c r="O438" s="123"/>
      <c r="P438" s="123"/>
      <c r="Q438" s="122"/>
      <c r="R438" s="123"/>
      <c r="S438" s="123"/>
      <c r="T438" s="123"/>
      <c r="U438" s="123"/>
      <c r="V438" s="123"/>
      <c r="W438" s="122"/>
      <c r="X438" s="123"/>
      <c r="Y438" s="123"/>
      <c r="Z438" s="123"/>
      <c r="AA438" s="123"/>
      <c r="AB438" s="123"/>
      <c r="AC438" s="122"/>
      <c r="AD438" s="123"/>
      <c r="AE438" s="123"/>
      <c r="AF438" s="123"/>
      <c r="AG438" s="123"/>
      <c r="AH438" s="122"/>
      <c r="AI438" s="122"/>
      <c r="AJ438" s="122"/>
      <c r="AK438" s="122"/>
      <c r="AL438" s="123"/>
      <c r="AM438" s="122"/>
      <c r="AN438" s="122"/>
      <c r="AO438" s="122"/>
      <c r="AP438" s="122"/>
      <c r="AQ438" s="122"/>
      <c r="AR438" s="122"/>
      <c r="AS438" s="173"/>
      <c r="AT438" s="173"/>
      <c r="AU438" s="173"/>
      <c r="AV438" s="173"/>
      <c r="AW438" s="173"/>
      <c r="AX438" s="173"/>
      <c r="AY438" s="173"/>
      <c r="AZ438" s="173"/>
      <c r="BA438" s="173"/>
      <c r="BB438" s="123"/>
      <c r="BC438" s="123"/>
      <c r="BD438" s="123"/>
    </row>
    <row r="439" spans="2:56" x14ac:dyDescent="0.25">
      <c r="B439" s="120"/>
      <c r="C439" s="4"/>
      <c r="D439" s="14"/>
      <c r="E439" s="121"/>
      <c r="F439" s="13"/>
      <c r="G439" s="122"/>
      <c r="H439" s="123"/>
      <c r="I439" s="123"/>
      <c r="J439" s="124"/>
      <c r="K439" s="122"/>
      <c r="L439" s="122"/>
      <c r="M439" s="125"/>
      <c r="N439" s="126"/>
      <c r="O439" s="123"/>
      <c r="P439" s="123"/>
      <c r="Q439" s="122"/>
      <c r="R439" s="123"/>
      <c r="S439" s="123"/>
      <c r="T439" s="123"/>
      <c r="U439" s="123"/>
      <c r="V439" s="123"/>
      <c r="W439" s="122"/>
      <c r="X439" s="123"/>
      <c r="Y439" s="123"/>
      <c r="Z439" s="123"/>
      <c r="AA439" s="123"/>
      <c r="AB439" s="123"/>
      <c r="AC439" s="122"/>
      <c r="AD439" s="123"/>
      <c r="AE439" s="123"/>
      <c r="AF439" s="123"/>
      <c r="AG439" s="123"/>
      <c r="AH439" s="122"/>
      <c r="AI439" s="122"/>
      <c r="AJ439" s="122"/>
      <c r="AK439" s="122"/>
      <c r="AL439" s="123"/>
      <c r="AM439" s="122"/>
      <c r="AN439" s="122"/>
      <c r="AO439" s="122"/>
      <c r="AP439" s="122"/>
      <c r="AQ439" s="122"/>
      <c r="AR439" s="122"/>
      <c r="AS439" s="173"/>
      <c r="AT439" s="173"/>
      <c r="AU439" s="173"/>
      <c r="AV439" s="173"/>
      <c r="AW439" s="173"/>
      <c r="AX439" s="173"/>
      <c r="AY439" s="173"/>
      <c r="AZ439" s="173"/>
      <c r="BA439" s="173"/>
      <c r="BB439" s="123"/>
      <c r="BC439" s="123"/>
      <c r="BD439" s="123"/>
    </row>
    <row r="440" spans="2:56" x14ac:dyDescent="0.25">
      <c r="B440" s="120"/>
      <c r="C440" s="4"/>
      <c r="D440" s="14"/>
      <c r="E440" s="121"/>
      <c r="F440" s="13"/>
      <c r="G440" s="122"/>
      <c r="H440" s="123"/>
      <c r="I440" s="123"/>
      <c r="J440" s="124"/>
      <c r="K440" s="122"/>
      <c r="L440" s="122"/>
      <c r="M440" s="125"/>
      <c r="N440" s="126"/>
      <c r="O440" s="123"/>
      <c r="P440" s="123"/>
      <c r="Q440" s="122"/>
      <c r="R440" s="123"/>
      <c r="S440" s="123"/>
      <c r="T440" s="123"/>
      <c r="U440" s="123"/>
      <c r="V440" s="123"/>
      <c r="W440" s="122"/>
      <c r="X440" s="123"/>
      <c r="Y440" s="123"/>
      <c r="Z440" s="123"/>
      <c r="AA440" s="123"/>
      <c r="AB440" s="123"/>
      <c r="AC440" s="122"/>
      <c r="AD440" s="123"/>
      <c r="AE440" s="123"/>
      <c r="AF440" s="123"/>
      <c r="AG440" s="123"/>
      <c r="AH440" s="122"/>
      <c r="AI440" s="122"/>
      <c r="AJ440" s="122"/>
      <c r="AK440" s="122"/>
      <c r="AL440" s="123"/>
      <c r="AM440" s="122"/>
      <c r="AN440" s="122"/>
      <c r="AO440" s="122"/>
      <c r="AP440" s="122"/>
      <c r="AQ440" s="122"/>
      <c r="AR440" s="122"/>
      <c r="AS440" s="173"/>
      <c r="AT440" s="173"/>
      <c r="AU440" s="173"/>
      <c r="AV440" s="173"/>
      <c r="AW440" s="173"/>
      <c r="AX440" s="173"/>
      <c r="AY440" s="173"/>
      <c r="AZ440" s="173"/>
      <c r="BA440" s="173"/>
      <c r="BB440" s="123"/>
      <c r="BC440" s="123"/>
      <c r="BD440" s="123"/>
    </row>
    <row r="441" spans="2:56" x14ac:dyDescent="0.25">
      <c r="B441" s="120"/>
      <c r="C441" s="4"/>
      <c r="D441" s="14"/>
      <c r="E441" s="121"/>
      <c r="F441" s="13"/>
      <c r="G441" s="122"/>
      <c r="H441" s="123"/>
      <c r="I441" s="123"/>
      <c r="J441" s="124"/>
      <c r="K441" s="122"/>
      <c r="L441" s="122"/>
      <c r="M441" s="125"/>
      <c r="N441" s="126"/>
      <c r="O441" s="123"/>
      <c r="P441" s="123"/>
      <c r="Q441" s="122"/>
      <c r="R441" s="123"/>
      <c r="S441" s="123"/>
      <c r="T441" s="123"/>
      <c r="U441" s="123"/>
      <c r="V441" s="123"/>
      <c r="W441" s="122"/>
      <c r="X441" s="123"/>
      <c r="Y441" s="123"/>
      <c r="Z441" s="123"/>
      <c r="AA441" s="123"/>
      <c r="AB441" s="123"/>
      <c r="AC441" s="122"/>
      <c r="AD441" s="123"/>
      <c r="AE441" s="123"/>
      <c r="AF441" s="123"/>
      <c r="AG441" s="123"/>
      <c r="AH441" s="122"/>
      <c r="AI441" s="122"/>
      <c r="AJ441" s="122"/>
      <c r="AK441" s="122"/>
      <c r="AL441" s="123"/>
      <c r="AM441" s="122"/>
      <c r="AN441" s="122"/>
      <c r="AO441" s="122"/>
      <c r="AP441" s="122"/>
      <c r="AQ441" s="122"/>
      <c r="AR441" s="122"/>
      <c r="AS441" s="173"/>
      <c r="AT441" s="173"/>
      <c r="AU441" s="173"/>
      <c r="AV441" s="173"/>
      <c r="AW441" s="173"/>
      <c r="AX441" s="173"/>
      <c r="AY441" s="173"/>
      <c r="AZ441" s="173"/>
      <c r="BA441" s="173"/>
      <c r="BB441" s="123"/>
      <c r="BC441" s="123"/>
      <c r="BD441" s="123"/>
    </row>
    <row r="442" spans="2:56" x14ac:dyDescent="0.25">
      <c r="B442" s="120"/>
      <c r="C442" s="4"/>
      <c r="D442" s="14"/>
      <c r="E442" s="121"/>
      <c r="F442" s="13"/>
      <c r="G442" s="122"/>
      <c r="H442" s="123"/>
      <c r="I442" s="123"/>
      <c r="J442" s="124"/>
      <c r="K442" s="122"/>
      <c r="L442" s="122"/>
      <c r="M442" s="125"/>
      <c r="N442" s="126"/>
      <c r="O442" s="123"/>
      <c r="P442" s="123"/>
      <c r="Q442" s="122"/>
      <c r="R442" s="123"/>
      <c r="S442" s="123"/>
      <c r="T442" s="123"/>
      <c r="U442" s="123"/>
      <c r="V442" s="123"/>
      <c r="W442" s="122"/>
      <c r="X442" s="123"/>
      <c r="Y442" s="123"/>
      <c r="Z442" s="123"/>
      <c r="AA442" s="123"/>
      <c r="AB442" s="123"/>
      <c r="AC442" s="122"/>
      <c r="AD442" s="123"/>
      <c r="AE442" s="123"/>
      <c r="AF442" s="123"/>
      <c r="AG442" s="123"/>
      <c r="AH442" s="122"/>
      <c r="AI442" s="122"/>
      <c r="AJ442" s="122"/>
      <c r="AK442" s="122"/>
      <c r="AL442" s="123"/>
      <c r="AM442" s="122"/>
      <c r="AN442" s="122"/>
      <c r="AO442" s="122"/>
      <c r="AP442" s="122"/>
      <c r="AQ442" s="122"/>
      <c r="AR442" s="122"/>
      <c r="AS442" s="173"/>
      <c r="AT442" s="173"/>
      <c r="AU442" s="173"/>
      <c r="AV442" s="173"/>
      <c r="AW442" s="173"/>
      <c r="AX442" s="173"/>
      <c r="AY442" s="173"/>
      <c r="AZ442" s="173"/>
      <c r="BA442" s="173"/>
      <c r="BB442" s="123"/>
      <c r="BC442" s="123"/>
      <c r="BD442" s="123"/>
    </row>
    <row r="443" spans="2:56" x14ac:dyDescent="0.25">
      <c r="B443" s="120"/>
      <c r="C443" s="4"/>
      <c r="D443" s="14"/>
      <c r="E443" s="121"/>
      <c r="F443" s="13"/>
      <c r="G443" s="122"/>
      <c r="H443" s="123"/>
      <c r="I443" s="123"/>
      <c r="J443" s="124"/>
      <c r="K443" s="122"/>
      <c r="L443" s="122"/>
      <c r="M443" s="125"/>
      <c r="N443" s="126"/>
      <c r="O443" s="123"/>
      <c r="P443" s="123"/>
      <c r="Q443" s="122"/>
      <c r="R443" s="123"/>
      <c r="S443" s="123"/>
      <c r="T443" s="123"/>
      <c r="U443" s="123"/>
      <c r="V443" s="123"/>
      <c r="W443" s="122"/>
      <c r="X443" s="123"/>
      <c r="Y443" s="123"/>
      <c r="Z443" s="123"/>
      <c r="AA443" s="123"/>
      <c r="AB443" s="123"/>
      <c r="AC443" s="122"/>
      <c r="AD443" s="123"/>
      <c r="AE443" s="123"/>
      <c r="AF443" s="123"/>
      <c r="AG443" s="123"/>
      <c r="AH443" s="122"/>
      <c r="AI443" s="122"/>
      <c r="AJ443" s="122"/>
      <c r="AK443" s="122"/>
      <c r="AL443" s="123"/>
      <c r="AM443" s="122"/>
      <c r="AN443" s="122"/>
      <c r="AO443" s="122"/>
      <c r="AP443" s="122"/>
      <c r="AQ443" s="122"/>
      <c r="AR443" s="122"/>
      <c r="AS443" s="173"/>
      <c r="AT443" s="173"/>
      <c r="AU443" s="173"/>
      <c r="AV443" s="173"/>
      <c r="AW443" s="173"/>
      <c r="AX443" s="173"/>
      <c r="AY443" s="173"/>
      <c r="AZ443" s="173"/>
      <c r="BA443" s="173"/>
      <c r="BB443" s="123"/>
      <c r="BC443" s="123"/>
      <c r="BD443" s="123"/>
    </row>
    <row r="444" spans="2:56" x14ac:dyDescent="0.25">
      <c r="B444" s="120"/>
      <c r="C444" s="4"/>
      <c r="D444" s="14"/>
      <c r="E444" s="121"/>
      <c r="F444" s="13"/>
      <c r="G444" s="122"/>
      <c r="H444" s="123"/>
      <c r="I444" s="123"/>
      <c r="J444" s="124"/>
      <c r="K444" s="122"/>
      <c r="L444" s="122"/>
      <c r="M444" s="125"/>
      <c r="N444" s="126"/>
      <c r="O444" s="123"/>
      <c r="P444" s="123"/>
      <c r="Q444" s="122"/>
      <c r="R444" s="123"/>
      <c r="S444" s="123"/>
      <c r="T444" s="123"/>
      <c r="U444" s="123"/>
      <c r="V444" s="123"/>
      <c r="W444" s="122"/>
      <c r="X444" s="123"/>
      <c r="Y444" s="123"/>
      <c r="Z444" s="123"/>
      <c r="AA444" s="123"/>
      <c r="AB444" s="123"/>
      <c r="AC444" s="122"/>
      <c r="AD444" s="123"/>
      <c r="AE444" s="123"/>
      <c r="AF444" s="123"/>
      <c r="AG444" s="123"/>
      <c r="AH444" s="122"/>
      <c r="AI444" s="122"/>
      <c r="AJ444" s="122"/>
      <c r="AK444" s="122"/>
      <c r="AL444" s="123"/>
      <c r="AM444" s="122"/>
      <c r="AN444" s="122"/>
      <c r="AO444" s="122"/>
      <c r="AP444" s="122"/>
      <c r="AQ444" s="122"/>
      <c r="AR444" s="122"/>
      <c r="AS444" s="173"/>
      <c r="AT444" s="173"/>
      <c r="AU444" s="173"/>
      <c r="AV444" s="173"/>
      <c r="AW444" s="173"/>
      <c r="AX444" s="173"/>
      <c r="AY444" s="173"/>
      <c r="AZ444" s="173"/>
      <c r="BA444" s="173"/>
      <c r="BB444" s="123"/>
      <c r="BC444" s="123"/>
      <c r="BD444" s="123"/>
    </row>
    <row r="445" spans="2:56" x14ac:dyDescent="0.25">
      <c r="B445" s="120"/>
      <c r="C445" s="4"/>
      <c r="D445" s="14"/>
      <c r="E445" s="121"/>
      <c r="F445" s="13"/>
      <c r="G445" s="122"/>
      <c r="H445" s="123"/>
      <c r="I445" s="123"/>
      <c r="J445" s="124"/>
      <c r="K445" s="122"/>
      <c r="L445" s="122"/>
      <c r="M445" s="125"/>
      <c r="N445" s="126"/>
      <c r="O445" s="123"/>
      <c r="P445" s="123"/>
      <c r="Q445" s="122"/>
      <c r="R445" s="123"/>
      <c r="S445" s="123"/>
      <c r="T445" s="123"/>
      <c r="U445" s="123"/>
      <c r="V445" s="123"/>
      <c r="W445" s="122"/>
      <c r="X445" s="123"/>
      <c r="Y445" s="123"/>
      <c r="Z445" s="123"/>
      <c r="AA445" s="123"/>
      <c r="AB445" s="123"/>
      <c r="AC445" s="122"/>
      <c r="AD445" s="123"/>
      <c r="AE445" s="123"/>
      <c r="AF445" s="123"/>
      <c r="AG445" s="123"/>
      <c r="AH445" s="122"/>
      <c r="AI445" s="122"/>
      <c r="AJ445" s="122"/>
      <c r="AK445" s="122"/>
      <c r="AL445" s="123"/>
      <c r="AM445" s="122"/>
      <c r="AN445" s="122"/>
      <c r="AO445" s="122"/>
      <c r="AP445" s="122"/>
      <c r="AQ445" s="122"/>
      <c r="AR445" s="122"/>
      <c r="AS445" s="173"/>
      <c r="AT445" s="173"/>
      <c r="AU445" s="173"/>
      <c r="AV445" s="173"/>
      <c r="AW445" s="173"/>
      <c r="AX445" s="173"/>
      <c r="AY445" s="173"/>
      <c r="AZ445" s="173"/>
      <c r="BA445" s="173"/>
      <c r="BB445" s="123"/>
      <c r="BC445" s="123"/>
      <c r="BD445" s="123"/>
    </row>
    <row r="446" spans="2:56" x14ac:dyDescent="0.25">
      <c r="B446" s="120"/>
      <c r="C446" s="4"/>
      <c r="D446" s="14"/>
      <c r="E446" s="121"/>
      <c r="F446" s="13"/>
      <c r="G446" s="122"/>
      <c r="H446" s="123"/>
      <c r="I446" s="123"/>
      <c r="J446" s="124"/>
      <c r="K446" s="122"/>
      <c r="L446" s="122"/>
      <c r="M446" s="125"/>
      <c r="N446" s="126"/>
      <c r="O446" s="123"/>
      <c r="P446" s="123"/>
      <c r="Q446" s="122"/>
      <c r="R446" s="123"/>
      <c r="S446" s="123"/>
      <c r="T446" s="123"/>
      <c r="U446" s="123"/>
      <c r="V446" s="123"/>
      <c r="W446" s="122"/>
      <c r="X446" s="123"/>
      <c r="Y446" s="123"/>
      <c r="Z446" s="123"/>
      <c r="AA446" s="123"/>
      <c r="AB446" s="123"/>
      <c r="AC446" s="122"/>
      <c r="AD446" s="123"/>
      <c r="AE446" s="123"/>
      <c r="AF446" s="123"/>
      <c r="AG446" s="123"/>
      <c r="AH446" s="122"/>
      <c r="AI446" s="122"/>
      <c r="AJ446" s="122"/>
      <c r="AK446" s="122"/>
      <c r="AL446" s="123"/>
      <c r="AM446" s="122"/>
      <c r="AN446" s="122"/>
      <c r="AO446" s="122"/>
      <c r="AP446" s="122"/>
      <c r="AQ446" s="122"/>
      <c r="AR446" s="122"/>
      <c r="AS446" s="173"/>
      <c r="AT446" s="173"/>
      <c r="AU446" s="173"/>
      <c r="AV446" s="173"/>
      <c r="AW446" s="173"/>
      <c r="AX446" s="173"/>
      <c r="AY446" s="173"/>
      <c r="AZ446" s="173"/>
      <c r="BA446" s="173"/>
      <c r="BB446" s="123"/>
      <c r="BC446" s="123"/>
      <c r="BD446" s="123"/>
    </row>
    <row r="447" spans="2:56" x14ac:dyDescent="0.25">
      <c r="B447" s="120"/>
      <c r="C447" s="4"/>
      <c r="D447" s="14"/>
      <c r="E447" s="121"/>
      <c r="F447" s="13"/>
      <c r="G447" s="122"/>
      <c r="H447" s="123"/>
      <c r="I447" s="123"/>
      <c r="J447" s="124"/>
      <c r="K447" s="122"/>
      <c r="L447" s="122"/>
      <c r="M447" s="125"/>
      <c r="N447" s="126"/>
      <c r="O447" s="123"/>
      <c r="P447" s="123"/>
      <c r="Q447" s="122"/>
      <c r="R447" s="123"/>
      <c r="S447" s="123"/>
      <c r="T447" s="123"/>
      <c r="U447" s="123"/>
      <c r="V447" s="123"/>
      <c r="W447" s="122"/>
      <c r="X447" s="123"/>
      <c r="Y447" s="123"/>
      <c r="Z447" s="123"/>
      <c r="AA447" s="123"/>
      <c r="AB447" s="123"/>
      <c r="AC447" s="122"/>
      <c r="AD447" s="123"/>
      <c r="AE447" s="123"/>
      <c r="AF447" s="123"/>
      <c r="AG447" s="123"/>
      <c r="AH447" s="122"/>
      <c r="AI447" s="122"/>
      <c r="AJ447" s="122"/>
      <c r="AK447" s="122"/>
      <c r="AL447" s="123"/>
      <c r="AM447" s="122"/>
      <c r="AN447" s="122"/>
      <c r="AO447" s="122"/>
      <c r="AP447" s="122"/>
      <c r="AQ447" s="122"/>
      <c r="AR447" s="122"/>
      <c r="AS447" s="173"/>
      <c r="AT447" s="173"/>
      <c r="AU447" s="173"/>
      <c r="AV447" s="173"/>
      <c r="AW447" s="173"/>
      <c r="AX447" s="173"/>
      <c r="AY447" s="173"/>
      <c r="AZ447" s="173"/>
      <c r="BA447" s="173"/>
      <c r="BB447" s="123"/>
      <c r="BC447" s="123"/>
      <c r="BD447" s="123"/>
    </row>
    <row r="448" spans="2:56" x14ac:dyDescent="0.25">
      <c r="B448" s="120"/>
      <c r="C448" s="4"/>
      <c r="D448" s="14"/>
      <c r="E448" s="121"/>
      <c r="F448" s="13"/>
      <c r="G448" s="122"/>
      <c r="H448" s="123"/>
      <c r="I448" s="123"/>
      <c r="J448" s="124"/>
      <c r="K448" s="122"/>
      <c r="L448" s="122"/>
      <c r="M448" s="125"/>
      <c r="N448" s="126"/>
      <c r="O448" s="123"/>
      <c r="P448" s="123"/>
      <c r="Q448" s="122"/>
      <c r="R448" s="123"/>
      <c r="S448" s="123"/>
      <c r="T448" s="123"/>
      <c r="U448" s="123"/>
      <c r="V448" s="123"/>
      <c r="W448" s="122"/>
      <c r="X448" s="123"/>
      <c r="Y448" s="123"/>
      <c r="Z448" s="123"/>
      <c r="AA448" s="123"/>
      <c r="AB448" s="123"/>
      <c r="AC448" s="122"/>
      <c r="AD448" s="123"/>
      <c r="AE448" s="123"/>
      <c r="AF448" s="123"/>
      <c r="AG448" s="123"/>
      <c r="AH448" s="122"/>
      <c r="AI448" s="122"/>
      <c r="AJ448" s="122"/>
      <c r="AK448" s="122"/>
      <c r="AL448" s="123"/>
      <c r="AM448" s="122"/>
      <c r="AN448" s="122"/>
      <c r="AO448" s="122"/>
      <c r="AP448" s="122"/>
      <c r="AQ448" s="122"/>
      <c r="AR448" s="122"/>
      <c r="AS448" s="173"/>
      <c r="AT448" s="173"/>
      <c r="AU448" s="173"/>
      <c r="AV448" s="173"/>
      <c r="AW448" s="173"/>
      <c r="AX448" s="173"/>
      <c r="AY448" s="173"/>
      <c r="AZ448" s="173"/>
      <c r="BA448" s="173"/>
      <c r="BB448" s="123"/>
      <c r="BC448" s="123"/>
      <c r="BD448" s="123"/>
    </row>
    <row r="449" spans="2:56" x14ac:dyDescent="0.25">
      <c r="B449" s="120"/>
      <c r="C449" s="4"/>
      <c r="D449" s="14"/>
      <c r="E449" s="121"/>
      <c r="F449" s="13"/>
      <c r="G449" s="122"/>
      <c r="H449" s="123"/>
      <c r="I449" s="123"/>
      <c r="J449" s="124"/>
      <c r="K449" s="122"/>
      <c r="L449" s="122"/>
      <c r="M449" s="125"/>
      <c r="N449" s="126"/>
      <c r="O449" s="123"/>
      <c r="P449" s="123"/>
      <c r="Q449" s="122"/>
      <c r="R449" s="123"/>
      <c r="S449" s="123"/>
      <c r="T449" s="123"/>
      <c r="U449" s="123"/>
      <c r="V449" s="123"/>
      <c r="W449" s="122"/>
      <c r="X449" s="123"/>
      <c r="Y449" s="123"/>
      <c r="Z449" s="123"/>
      <c r="AA449" s="123"/>
      <c r="AB449" s="123"/>
      <c r="AC449" s="122"/>
      <c r="AD449" s="123"/>
      <c r="AE449" s="123"/>
      <c r="AF449" s="123"/>
      <c r="AG449" s="123"/>
      <c r="AH449" s="122"/>
      <c r="AI449" s="122"/>
      <c r="AJ449" s="122"/>
      <c r="AK449" s="122"/>
      <c r="AL449" s="123"/>
      <c r="AM449" s="122"/>
      <c r="AN449" s="122"/>
      <c r="AO449" s="122"/>
      <c r="AP449" s="122"/>
      <c r="AQ449" s="122"/>
      <c r="AR449" s="122"/>
      <c r="AS449" s="173"/>
      <c r="AT449" s="173"/>
      <c r="AU449" s="173"/>
      <c r="AV449" s="173"/>
      <c r="AW449" s="173"/>
      <c r="AX449" s="173"/>
      <c r="AY449" s="173"/>
      <c r="AZ449" s="173"/>
      <c r="BA449" s="173"/>
      <c r="BB449" s="123"/>
      <c r="BC449" s="123"/>
      <c r="BD449" s="123"/>
    </row>
    <row r="450" spans="2:56" x14ac:dyDescent="0.25">
      <c r="B450" s="120"/>
      <c r="C450" s="4"/>
      <c r="D450" s="14"/>
      <c r="E450" s="121"/>
      <c r="F450" s="13"/>
      <c r="G450" s="122"/>
      <c r="H450" s="123"/>
      <c r="I450" s="123"/>
      <c r="J450" s="124"/>
      <c r="K450" s="122"/>
      <c r="L450" s="122"/>
      <c r="M450" s="125"/>
      <c r="N450" s="126"/>
      <c r="O450" s="123"/>
      <c r="P450" s="123"/>
      <c r="Q450" s="122"/>
      <c r="R450" s="123"/>
      <c r="S450" s="123"/>
      <c r="T450" s="123"/>
      <c r="U450" s="123"/>
      <c r="V450" s="123"/>
      <c r="W450" s="122"/>
      <c r="X450" s="123"/>
      <c r="Y450" s="123"/>
      <c r="Z450" s="123"/>
      <c r="AA450" s="123"/>
      <c r="AB450" s="123"/>
      <c r="AC450" s="122"/>
      <c r="AD450" s="123"/>
      <c r="AE450" s="123"/>
      <c r="AF450" s="123"/>
      <c r="AG450" s="123"/>
      <c r="AH450" s="122"/>
      <c r="AI450" s="122"/>
      <c r="AJ450" s="122"/>
      <c r="AK450" s="122"/>
      <c r="AL450" s="123"/>
      <c r="AM450" s="122"/>
      <c r="AN450" s="122"/>
      <c r="AO450" s="122"/>
      <c r="AP450" s="122"/>
      <c r="AQ450" s="122"/>
      <c r="AR450" s="122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23"/>
      <c r="BC450" s="123"/>
      <c r="BD450" s="123"/>
    </row>
    <row r="451" spans="2:56" x14ac:dyDescent="0.25">
      <c r="B451" s="120"/>
      <c r="C451" s="4"/>
      <c r="D451" s="14"/>
      <c r="E451" s="121"/>
      <c r="F451" s="13"/>
      <c r="G451" s="122"/>
      <c r="H451" s="123"/>
      <c r="I451" s="123"/>
      <c r="J451" s="124"/>
      <c r="K451" s="122"/>
      <c r="L451" s="122"/>
      <c r="M451" s="125"/>
      <c r="N451" s="126"/>
      <c r="O451" s="123"/>
      <c r="P451" s="123"/>
      <c r="Q451" s="122"/>
      <c r="R451" s="123"/>
      <c r="S451" s="123"/>
      <c r="T451" s="123"/>
      <c r="U451" s="123"/>
      <c r="V451" s="123"/>
      <c r="W451" s="122"/>
      <c r="X451" s="123"/>
      <c r="Y451" s="123"/>
      <c r="Z451" s="123"/>
      <c r="AA451" s="123"/>
      <c r="AB451" s="123"/>
      <c r="AC451" s="122"/>
      <c r="AD451" s="123"/>
      <c r="AE451" s="123"/>
      <c r="AF451" s="123"/>
      <c r="AG451" s="123"/>
      <c r="AH451" s="122"/>
      <c r="AI451" s="122"/>
      <c r="AJ451" s="122"/>
      <c r="AK451" s="122"/>
      <c r="AL451" s="123"/>
      <c r="AM451" s="122"/>
      <c r="AN451" s="122"/>
      <c r="AO451" s="122"/>
      <c r="AP451" s="122"/>
      <c r="AQ451" s="122"/>
      <c r="AR451" s="122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23"/>
      <c r="BC451" s="123"/>
      <c r="BD451" s="123"/>
    </row>
    <row r="452" spans="2:56" x14ac:dyDescent="0.25">
      <c r="B452" s="120"/>
      <c r="C452" s="4"/>
      <c r="D452" s="14"/>
      <c r="E452" s="121"/>
      <c r="F452" s="13"/>
      <c r="G452" s="122"/>
      <c r="H452" s="123"/>
      <c r="I452" s="123"/>
      <c r="J452" s="124"/>
      <c r="K452" s="122"/>
      <c r="L452" s="122"/>
      <c r="M452" s="125"/>
      <c r="N452" s="126"/>
      <c r="O452" s="123"/>
      <c r="P452" s="123"/>
      <c r="Q452" s="122"/>
      <c r="R452" s="123"/>
      <c r="S452" s="123"/>
      <c r="T452" s="123"/>
      <c r="U452" s="123"/>
      <c r="V452" s="123"/>
      <c r="W452" s="122"/>
      <c r="X452" s="123"/>
      <c r="Y452" s="123"/>
      <c r="Z452" s="123"/>
      <c r="AA452" s="123"/>
      <c r="AB452" s="123"/>
      <c r="AC452" s="122"/>
      <c r="AD452" s="123"/>
      <c r="AE452" s="123"/>
      <c r="AF452" s="123"/>
      <c r="AG452" s="123"/>
      <c r="AH452" s="122"/>
      <c r="AI452" s="122"/>
      <c r="AJ452" s="122"/>
      <c r="AK452" s="122"/>
      <c r="AL452" s="123"/>
      <c r="AM452" s="122"/>
      <c r="AN452" s="122"/>
      <c r="AO452" s="122"/>
      <c r="AP452" s="122"/>
      <c r="AQ452" s="122"/>
      <c r="AR452" s="122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23"/>
      <c r="BC452" s="123"/>
      <c r="BD452" s="123"/>
    </row>
    <row r="453" spans="2:56" x14ac:dyDescent="0.25">
      <c r="B453" s="120"/>
      <c r="C453" s="4"/>
      <c r="D453" s="14"/>
      <c r="E453" s="121"/>
      <c r="F453" s="13"/>
      <c r="G453" s="122"/>
      <c r="H453" s="123"/>
      <c r="I453" s="123"/>
      <c r="J453" s="124"/>
      <c r="K453" s="122"/>
      <c r="L453" s="122"/>
      <c r="M453" s="125"/>
      <c r="N453" s="126"/>
      <c r="O453" s="123"/>
      <c r="P453" s="123"/>
      <c r="Q453" s="122"/>
      <c r="R453" s="123"/>
      <c r="S453" s="123"/>
      <c r="T453" s="123"/>
      <c r="U453" s="123"/>
      <c r="V453" s="123"/>
      <c r="W453" s="122"/>
      <c r="X453" s="123"/>
      <c r="Y453" s="123"/>
      <c r="Z453" s="123"/>
      <c r="AA453" s="123"/>
      <c r="AB453" s="123"/>
      <c r="AC453" s="122"/>
      <c r="AD453" s="123"/>
      <c r="AE453" s="123"/>
      <c r="AF453" s="123"/>
      <c r="AG453" s="123"/>
      <c r="AH453" s="122"/>
      <c r="AI453" s="122"/>
      <c r="AJ453" s="122"/>
      <c r="AK453" s="122"/>
      <c r="AL453" s="123"/>
      <c r="AM453" s="122"/>
      <c r="AN453" s="122"/>
      <c r="AO453" s="122"/>
      <c r="AP453" s="122"/>
      <c r="AQ453" s="122"/>
      <c r="AR453" s="122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23"/>
      <c r="BC453" s="123"/>
      <c r="BD453" s="123"/>
    </row>
    <row r="454" spans="2:56" x14ac:dyDescent="0.25">
      <c r="B454" s="120"/>
      <c r="C454" s="4"/>
      <c r="D454" s="14"/>
      <c r="E454" s="121"/>
      <c r="F454" s="13"/>
      <c r="G454" s="122"/>
      <c r="H454" s="123"/>
      <c r="I454" s="123"/>
      <c r="J454" s="124"/>
      <c r="K454" s="122"/>
      <c r="L454" s="122"/>
      <c r="M454" s="125"/>
      <c r="N454" s="126"/>
      <c r="O454" s="123"/>
      <c r="P454" s="123"/>
      <c r="Q454" s="122"/>
      <c r="R454" s="123"/>
      <c r="S454" s="123"/>
      <c r="T454" s="123"/>
      <c r="U454" s="123"/>
      <c r="V454" s="123"/>
      <c r="W454" s="122"/>
      <c r="X454" s="123"/>
      <c r="Y454" s="123"/>
      <c r="Z454" s="123"/>
      <c r="AA454" s="123"/>
      <c r="AB454" s="123"/>
      <c r="AC454" s="122"/>
      <c r="AD454" s="123"/>
      <c r="AE454" s="123"/>
      <c r="AF454" s="123"/>
      <c r="AG454" s="123"/>
      <c r="AH454" s="122"/>
      <c r="AI454" s="122"/>
      <c r="AJ454" s="122"/>
      <c r="AK454" s="122"/>
      <c r="AL454" s="123"/>
      <c r="AM454" s="122"/>
      <c r="AN454" s="122"/>
      <c r="AO454" s="122"/>
      <c r="AP454" s="122"/>
      <c r="AQ454" s="122"/>
      <c r="AR454" s="122"/>
      <c r="AS454" s="173"/>
      <c r="AT454" s="173"/>
      <c r="AU454" s="173"/>
      <c r="AV454" s="173"/>
      <c r="AW454" s="173"/>
      <c r="AX454" s="173"/>
      <c r="AY454" s="173"/>
      <c r="AZ454" s="173"/>
      <c r="BA454" s="173"/>
      <c r="BB454" s="123"/>
      <c r="BC454" s="123"/>
      <c r="BD454" s="123"/>
    </row>
    <row r="455" spans="2:56" x14ac:dyDescent="0.25">
      <c r="B455" s="120"/>
      <c r="C455" s="4"/>
      <c r="D455" s="14"/>
      <c r="E455" s="121"/>
      <c r="F455" s="13"/>
      <c r="G455" s="122"/>
      <c r="H455" s="123"/>
      <c r="I455" s="123"/>
      <c r="J455" s="124"/>
      <c r="K455" s="122"/>
      <c r="L455" s="122"/>
      <c r="M455" s="125"/>
      <c r="N455" s="126"/>
      <c r="O455" s="123"/>
      <c r="P455" s="123"/>
      <c r="Q455" s="122"/>
      <c r="R455" s="123"/>
      <c r="S455" s="123"/>
      <c r="T455" s="123"/>
      <c r="U455" s="123"/>
      <c r="V455" s="123"/>
      <c r="W455" s="122"/>
      <c r="X455" s="123"/>
      <c r="Y455" s="123"/>
      <c r="Z455" s="123"/>
      <c r="AA455" s="123"/>
      <c r="AB455" s="123"/>
      <c r="AC455" s="122"/>
      <c r="AD455" s="123"/>
      <c r="AE455" s="123"/>
      <c r="AF455" s="123"/>
      <c r="AG455" s="123"/>
      <c r="AH455" s="122"/>
      <c r="AI455" s="122"/>
      <c r="AJ455" s="122"/>
      <c r="AK455" s="122"/>
      <c r="AL455" s="123"/>
      <c r="AM455" s="122"/>
      <c r="AN455" s="122"/>
      <c r="AO455" s="122"/>
      <c r="AP455" s="122"/>
      <c r="AQ455" s="122"/>
      <c r="AR455" s="122"/>
      <c r="AS455" s="173"/>
      <c r="AT455" s="173"/>
      <c r="AU455" s="173"/>
      <c r="AV455" s="173"/>
      <c r="AW455" s="173"/>
      <c r="AX455" s="173"/>
      <c r="AY455" s="173"/>
      <c r="AZ455" s="173"/>
      <c r="BA455" s="173"/>
      <c r="BB455" s="123"/>
      <c r="BC455" s="123"/>
      <c r="BD455" s="123"/>
    </row>
    <row r="456" spans="2:56" x14ac:dyDescent="0.25">
      <c r="B456" s="120"/>
      <c r="C456" s="4"/>
      <c r="D456" s="14"/>
      <c r="E456" s="121"/>
      <c r="F456" s="13"/>
      <c r="G456" s="122"/>
      <c r="H456" s="123"/>
      <c r="I456" s="123"/>
      <c r="J456" s="124"/>
      <c r="K456" s="122"/>
      <c r="L456" s="122"/>
      <c r="M456" s="125"/>
      <c r="N456" s="126"/>
      <c r="O456" s="123"/>
      <c r="P456" s="123"/>
      <c r="Q456" s="122"/>
      <c r="R456" s="123"/>
      <c r="S456" s="123"/>
      <c r="T456" s="123"/>
      <c r="U456" s="123"/>
      <c r="V456" s="123"/>
      <c r="W456" s="122"/>
      <c r="X456" s="123"/>
      <c r="Y456" s="123"/>
      <c r="Z456" s="123"/>
      <c r="AA456" s="123"/>
      <c r="AB456" s="123"/>
      <c r="AC456" s="122"/>
      <c r="AD456" s="123"/>
      <c r="AE456" s="123"/>
      <c r="AF456" s="123"/>
      <c r="AG456" s="123"/>
      <c r="AH456" s="122"/>
      <c r="AI456" s="122"/>
      <c r="AJ456" s="122"/>
      <c r="AK456" s="122"/>
      <c r="AL456" s="123"/>
      <c r="AM456" s="122"/>
      <c r="AN456" s="122"/>
      <c r="AO456" s="122"/>
      <c r="AP456" s="122"/>
      <c r="AQ456" s="122"/>
      <c r="AR456" s="122"/>
      <c r="AS456" s="173"/>
      <c r="AT456" s="173"/>
      <c r="AU456" s="173"/>
      <c r="AV456" s="173"/>
      <c r="AW456" s="173"/>
      <c r="AX456" s="173"/>
      <c r="AY456" s="173"/>
      <c r="AZ456" s="173"/>
      <c r="BA456" s="173"/>
      <c r="BB456" s="123"/>
      <c r="BC456" s="123"/>
      <c r="BD456" s="123"/>
    </row>
    <row r="457" spans="2:56" x14ac:dyDescent="0.25">
      <c r="B457" s="120"/>
      <c r="C457" s="4"/>
      <c r="D457" s="14"/>
      <c r="E457" s="121"/>
      <c r="F457" s="13"/>
      <c r="G457" s="122"/>
      <c r="H457" s="123"/>
      <c r="I457" s="123"/>
      <c r="J457" s="124"/>
      <c r="K457" s="122"/>
      <c r="L457" s="122"/>
      <c r="M457" s="125"/>
      <c r="N457" s="126"/>
      <c r="O457" s="123"/>
      <c r="P457" s="123"/>
      <c r="Q457" s="122"/>
      <c r="R457" s="123"/>
      <c r="S457" s="123"/>
      <c r="T457" s="123"/>
      <c r="U457" s="123"/>
      <c r="V457" s="123"/>
      <c r="W457" s="122"/>
      <c r="X457" s="123"/>
      <c r="Y457" s="123"/>
      <c r="Z457" s="123"/>
      <c r="AA457" s="123"/>
      <c r="AB457" s="123"/>
      <c r="AC457" s="122"/>
      <c r="AD457" s="123"/>
      <c r="AE457" s="123"/>
      <c r="AF457" s="123"/>
      <c r="AG457" s="123"/>
      <c r="AH457" s="122"/>
      <c r="AI457" s="122"/>
      <c r="AJ457" s="122"/>
      <c r="AK457" s="122"/>
      <c r="AL457" s="123"/>
      <c r="AM457" s="122"/>
      <c r="AN457" s="122"/>
      <c r="AO457" s="122"/>
      <c r="AP457" s="122"/>
      <c r="AQ457" s="122"/>
      <c r="AR457" s="122"/>
      <c r="AS457" s="173"/>
      <c r="AT457" s="173"/>
      <c r="AU457" s="173"/>
      <c r="AV457" s="173"/>
      <c r="AW457" s="173"/>
      <c r="AX457" s="173"/>
      <c r="AY457" s="173"/>
      <c r="AZ457" s="173"/>
      <c r="BA457" s="173"/>
      <c r="BB457" s="123"/>
      <c r="BC457" s="123"/>
      <c r="BD457" s="123"/>
    </row>
    <row r="458" spans="2:56" x14ac:dyDescent="0.25">
      <c r="B458" s="120"/>
      <c r="C458" s="4"/>
      <c r="D458" s="14"/>
      <c r="E458" s="121"/>
      <c r="F458" s="13"/>
      <c r="G458" s="122"/>
      <c r="H458" s="123"/>
      <c r="I458" s="123"/>
      <c r="J458" s="124"/>
      <c r="K458" s="122"/>
      <c r="L458" s="122"/>
      <c r="M458" s="125"/>
      <c r="N458" s="126"/>
      <c r="O458" s="123"/>
      <c r="P458" s="123"/>
      <c r="Q458" s="122"/>
      <c r="R458" s="123"/>
      <c r="S458" s="123"/>
      <c r="T458" s="123"/>
      <c r="U458" s="123"/>
      <c r="V458" s="123"/>
      <c r="W458" s="122"/>
      <c r="X458" s="123"/>
      <c r="Y458" s="123"/>
      <c r="Z458" s="123"/>
      <c r="AA458" s="123"/>
      <c r="AB458" s="123"/>
      <c r="AC458" s="122"/>
      <c r="AD458" s="123"/>
      <c r="AE458" s="123"/>
      <c r="AF458" s="123"/>
      <c r="AG458" s="123"/>
      <c r="AH458" s="122"/>
      <c r="AI458" s="122"/>
      <c r="AJ458" s="122"/>
      <c r="AK458" s="122"/>
      <c r="AL458" s="123"/>
      <c r="AM458" s="122"/>
      <c r="AN458" s="122"/>
      <c r="AO458" s="122"/>
      <c r="AP458" s="122"/>
      <c r="AQ458" s="122"/>
      <c r="AR458" s="122"/>
      <c r="AS458" s="173"/>
      <c r="AT458" s="173"/>
      <c r="AU458" s="173"/>
      <c r="AV458" s="173"/>
      <c r="AW458" s="173"/>
      <c r="AX458" s="173"/>
      <c r="AY458" s="173"/>
      <c r="AZ458" s="173"/>
      <c r="BA458" s="173"/>
      <c r="BB458" s="123"/>
      <c r="BC458" s="123"/>
      <c r="BD458" s="123"/>
    </row>
    <row r="459" spans="2:56" x14ac:dyDescent="0.25">
      <c r="B459" s="120"/>
      <c r="C459" s="4"/>
      <c r="D459" s="14"/>
      <c r="E459" s="121"/>
      <c r="F459" s="13"/>
      <c r="G459" s="122"/>
      <c r="H459" s="123"/>
      <c r="I459" s="123"/>
      <c r="J459" s="124"/>
      <c r="K459" s="122"/>
      <c r="L459" s="122"/>
      <c r="M459" s="125"/>
      <c r="N459" s="126"/>
      <c r="O459" s="123"/>
      <c r="P459" s="123"/>
      <c r="Q459" s="122"/>
      <c r="R459" s="123"/>
      <c r="S459" s="123"/>
      <c r="T459" s="123"/>
      <c r="U459" s="123"/>
      <c r="V459" s="123"/>
      <c r="W459" s="122"/>
      <c r="X459" s="123"/>
      <c r="Y459" s="123"/>
      <c r="Z459" s="123"/>
      <c r="AA459" s="123"/>
      <c r="AB459" s="123"/>
      <c r="AC459" s="122"/>
      <c r="AD459" s="123"/>
      <c r="AE459" s="123"/>
      <c r="AF459" s="123"/>
      <c r="AG459" s="123"/>
      <c r="AH459" s="122"/>
      <c r="AI459" s="122"/>
      <c r="AJ459" s="122"/>
      <c r="AK459" s="122"/>
      <c r="AL459" s="123"/>
      <c r="AM459" s="122"/>
      <c r="AN459" s="122"/>
      <c r="AO459" s="122"/>
      <c r="AP459" s="122"/>
      <c r="AQ459" s="122"/>
      <c r="AR459" s="122"/>
      <c r="AS459" s="173"/>
      <c r="AT459" s="173"/>
      <c r="AU459" s="173"/>
      <c r="AV459" s="173"/>
      <c r="AW459" s="173"/>
      <c r="AX459" s="173"/>
      <c r="AY459" s="173"/>
      <c r="AZ459" s="173"/>
      <c r="BA459" s="173"/>
      <c r="BB459" s="123"/>
      <c r="BC459" s="123"/>
      <c r="BD459" s="123"/>
    </row>
    <row r="460" spans="2:56" x14ac:dyDescent="0.25">
      <c r="B460" s="120"/>
      <c r="C460" s="4"/>
      <c r="D460" s="14"/>
      <c r="E460" s="121"/>
      <c r="F460" s="13"/>
      <c r="G460" s="122"/>
      <c r="H460" s="123"/>
      <c r="I460" s="123"/>
      <c r="J460" s="124"/>
      <c r="K460" s="122"/>
      <c r="L460" s="122"/>
      <c r="M460" s="125"/>
      <c r="N460" s="126"/>
      <c r="O460" s="123"/>
      <c r="P460" s="123"/>
      <c r="Q460" s="122"/>
      <c r="R460" s="123"/>
      <c r="S460" s="123"/>
      <c r="T460" s="123"/>
      <c r="U460" s="123"/>
      <c r="V460" s="123"/>
      <c r="W460" s="122"/>
      <c r="X460" s="123"/>
      <c r="Y460" s="123"/>
      <c r="Z460" s="123"/>
      <c r="AA460" s="123"/>
      <c r="AB460" s="123"/>
      <c r="AC460" s="122"/>
      <c r="AD460" s="123"/>
      <c r="AE460" s="123"/>
      <c r="AF460" s="123"/>
      <c r="AG460" s="123"/>
      <c r="AH460" s="122"/>
      <c r="AI460" s="122"/>
      <c r="AJ460" s="122"/>
      <c r="AK460" s="122"/>
      <c r="AL460" s="123"/>
      <c r="AM460" s="122"/>
      <c r="AN460" s="122"/>
      <c r="AO460" s="122"/>
      <c r="AP460" s="122"/>
      <c r="AQ460" s="122"/>
      <c r="AR460" s="122"/>
      <c r="AS460" s="173"/>
      <c r="AT460" s="173"/>
      <c r="AU460" s="173"/>
      <c r="AV460" s="173"/>
      <c r="AW460" s="173"/>
      <c r="AX460" s="173"/>
      <c r="AY460" s="173"/>
      <c r="AZ460" s="173"/>
      <c r="BA460" s="173"/>
      <c r="BB460" s="123"/>
      <c r="BC460" s="123"/>
      <c r="BD460" s="123"/>
    </row>
    <row r="461" spans="2:56" x14ac:dyDescent="0.25">
      <c r="B461" s="120"/>
      <c r="C461" s="4"/>
      <c r="D461" s="14"/>
      <c r="E461" s="121"/>
      <c r="F461" s="13"/>
      <c r="G461" s="122"/>
      <c r="H461" s="123"/>
      <c r="I461" s="123"/>
      <c r="J461" s="124"/>
      <c r="K461" s="122"/>
      <c r="L461" s="122"/>
      <c r="M461" s="125"/>
      <c r="N461" s="126"/>
      <c r="O461" s="123"/>
      <c r="P461" s="123"/>
      <c r="Q461" s="122"/>
      <c r="R461" s="123"/>
      <c r="S461" s="123"/>
      <c r="T461" s="123"/>
      <c r="U461" s="123"/>
      <c r="V461" s="123"/>
      <c r="W461" s="122"/>
      <c r="X461" s="123"/>
      <c r="Y461" s="123"/>
      <c r="Z461" s="123"/>
      <c r="AA461" s="123"/>
      <c r="AB461" s="123"/>
      <c r="AC461" s="122"/>
      <c r="AD461" s="123"/>
      <c r="AE461" s="123"/>
      <c r="AF461" s="123"/>
      <c r="AG461" s="123"/>
      <c r="AH461" s="122"/>
      <c r="AI461" s="122"/>
      <c r="AJ461" s="122"/>
      <c r="AK461" s="122"/>
      <c r="AL461" s="123"/>
      <c r="AM461" s="122"/>
      <c r="AN461" s="122"/>
      <c r="AO461" s="122"/>
      <c r="AP461" s="122"/>
      <c r="AQ461" s="122"/>
      <c r="AR461" s="122"/>
      <c r="AS461" s="173"/>
      <c r="AT461" s="173"/>
      <c r="AU461" s="173"/>
      <c r="AV461" s="173"/>
      <c r="AW461" s="173"/>
      <c r="AX461" s="173"/>
      <c r="AY461" s="173"/>
      <c r="AZ461" s="173"/>
      <c r="BA461" s="173"/>
      <c r="BB461" s="123"/>
      <c r="BC461" s="123"/>
      <c r="BD461" s="123"/>
    </row>
    <row r="462" spans="2:56" x14ac:dyDescent="0.25">
      <c r="B462" s="120"/>
      <c r="C462" s="4"/>
      <c r="D462" s="14"/>
      <c r="E462" s="121"/>
      <c r="F462" s="13"/>
      <c r="G462" s="122"/>
      <c r="H462" s="123"/>
      <c r="I462" s="123"/>
      <c r="J462" s="124"/>
      <c r="K462" s="122"/>
      <c r="L462" s="122"/>
      <c r="M462" s="125"/>
      <c r="N462" s="126"/>
      <c r="O462" s="123"/>
      <c r="P462" s="123"/>
      <c r="Q462" s="122"/>
      <c r="R462" s="123"/>
      <c r="S462" s="123"/>
      <c r="T462" s="123"/>
      <c r="U462" s="123"/>
      <c r="V462" s="123"/>
      <c r="W462" s="122"/>
      <c r="X462" s="123"/>
      <c r="Y462" s="123"/>
      <c r="Z462" s="123"/>
      <c r="AA462" s="123"/>
      <c r="AB462" s="123"/>
      <c r="AC462" s="122"/>
      <c r="AD462" s="123"/>
      <c r="AE462" s="123"/>
      <c r="AF462" s="123"/>
      <c r="AG462" s="123"/>
      <c r="AH462" s="122"/>
      <c r="AI462" s="122"/>
      <c r="AJ462" s="122"/>
      <c r="AK462" s="122"/>
      <c r="AL462" s="123"/>
      <c r="AM462" s="122"/>
      <c r="AN462" s="122"/>
      <c r="AO462" s="122"/>
      <c r="AP462" s="122"/>
      <c r="AQ462" s="122"/>
      <c r="AR462" s="122"/>
      <c r="AS462" s="173"/>
      <c r="AT462" s="173"/>
      <c r="AU462" s="173"/>
      <c r="AV462" s="173"/>
      <c r="AW462" s="173"/>
      <c r="AX462" s="173"/>
      <c r="AY462" s="173"/>
      <c r="AZ462" s="173"/>
      <c r="BA462" s="173"/>
      <c r="BB462" s="123"/>
      <c r="BC462" s="123"/>
      <c r="BD462" s="123"/>
    </row>
    <row r="463" spans="2:56" x14ac:dyDescent="0.25">
      <c r="B463" s="120"/>
      <c r="C463" s="4"/>
      <c r="D463" s="14"/>
      <c r="E463" s="121"/>
      <c r="F463" s="13"/>
      <c r="G463" s="122"/>
      <c r="H463" s="123"/>
      <c r="I463" s="123"/>
      <c r="J463" s="124"/>
      <c r="K463" s="122"/>
      <c r="L463" s="122"/>
      <c r="M463" s="125"/>
      <c r="N463" s="126"/>
      <c r="O463" s="123"/>
      <c r="P463" s="123"/>
      <c r="Q463" s="122"/>
      <c r="R463" s="123"/>
      <c r="S463" s="123"/>
      <c r="T463" s="123"/>
      <c r="U463" s="123"/>
      <c r="V463" s="123"/>
      <c r="W463" s="122"/>
      <c r="X463" s="123"/>
      <c r="Y463" s="123"/>
      <c r="Z463" s="123"/>
      <c r="AA463" s="123"/>
      <c r="AB463" s="123"/>
      <c r="AC463" s="122"/>
      <c r="AD463" s="123"/>
      <c r="AE463" s="123"/>
      <c r="AF463" s="123"/>
      <c r="AG463" s="123"/>
      <c r="AH463" s="122"/>
      <c r="AI463" s="122"/>
      <c r="AJ463" s="122"/>
      <c r="AK463" s="122"/>
      <c r="AL463" s="123"/>
      <c r="AM463" s="122"/>
      <c r="AN463" s="122"/>
      <c r="AO463" s="122"/>
      <c r="AP463" s="122"/>
      <c r="AQ463" s="122"/>
      <c r="AR463" s="122"/>
      <c r="AS463" s="173"/>
      <c r="AT463" s="173"/>
      <c r="AU463" s="173"/>
      <c r="AV463" s="173"/>
      <c r="AW463" s="173"/>
      <c r="AX463" s="173"/>
      <c r="AY463" s="173"/>
      <c r="AZ463" s="173"/>
      <c r="BA463" s="173"/>
      <c r="BB463" s="123"/>
      <c r="BC463" s="123"/>
      <c r="BD463" s="123"/>
    </row>
    <row r="464" spans="2:56" x14ac:dyDescent="0.25">
      <c r="B464" s="120"/>
      <c r="C464" s="4"/>
      <c r="D464" s="14"/>
      <c r="E464" s="121"/>
      <c r="F464" s="13"/>
      <c r="G464" s="122"/>
      <c r="H464" s="123"/>
      <c r="I464" s="123"/>
      <c r="J464" s="124"/>
      <c r="K464" s="122"/>
      <c r="L464" s="122"/>
      <c r="M464" s="125"/>
      <c r="N464" s="126"/>
      <c r="O464" s="123"/>
      <c r="P464" s="123"/>
      <c r="Q464" s="122"/>
      <c r="R464" s="123"/>
      <c r="S464" s="123"/>
      <c r="T464" s="123"/>
      <c r="U464" s="123"/>
      <c r="V464" s="123"/>
      <c r="W464" s="122"/>
      <c r="X464" s="123"/>
      <c r="Y464" s="123"/>
      <c r="Z464" s="123"/>
      <c r="AA464" s="123"/>
      <c r="AB464" s="123"/>
      <c r="AC464" s="122"/>
      <c r="AD464" s="123"/>
      <c r="AE464" s="123"/>
      <c r="AF464" s="123"/>
      <c r="AG464" s="123"/>
      <c r="AH464" s="122"/>
      <c r="AI464" s="122"/>
      <c r="AJ464" s="122"/>
      <c r="AK464" s="122"/>
      <c r="AL464" s="123"/>
      <c r="AM464" s="122"/>
      <c r="AN464" s="122"/>
      <c r="AO464" s="122"/>
      <c r="AP464" s="122"/>
      <c r="AQ464" s="122"/>
      <c r="AR464" s="122"/>
      <c r="AS464" s="173"/>
      <c r="AT464" s="173"/>
      <c r="AU464" s="173"/>
      <c r="AV464" s="173"/>
      <c r="AW464" s="173"/>
      <c r="AX464" s="173"/>
      <c r="AY464" s="173"/>
      <c r="AZ464" s="173"/>
      <c r="BA464" s="173"/>
      <c r="BB464" s="123"/>
      <c r="BC464" s="123"/>
      <c r="BD464" s="123"/>
    </row>
    <row r="465" spans="2:56" x14ac:dyDescent="0.25">
      <c r="B465" s="120"/>
      <c r="C465" s="4"/>
      <c r="D465" s="14"/>
      <c r="E465" s="121"/>
      <c r="F465" s="13"/>
      <c r="G465" s="122"/>
      <c r="H465" s="123"/>
      <c r="I465" s="123"/>
      <c r="J465" s="124"/>
      <c r="K465" s="122"/>
      <c r="L465" s="122"/>
      <c r="M465" s="125"/>
      <c r="N465" s="126"/>
      <c r="O465" s="123"/>
      <c r="P465" s="123"/>
      <c r="Q465" s="122"/>
      <c r="R465" s="123"/>
      <c r="S465" s="123"/>
      <c r="T465" s="123"/>
      <c r="U465" s="123"/>
      <c r="V465" s="123"/>
      <c r="W465" s="122"/>
      <c r="X465" s="123"/>
      <c r="Y465" s="123"/>
      <c r="Z465" s="123"/>
      <c r="AA465" s="123"/>
      <c r="AB465" s="123"/>
      <c r="AC465" s="122"/>
      <c r="AD465" s="123"/>
      <c r="AE465" s="123"/>
      <c r="AF465" s="123"/>
      <c r="AG465" s="123"/>
      <c r="AH465" s="122"/>
      <c r="AI465" s="122"/>
      <c r="AJ465" s="122"/>
      <c r="AK465" s="122"/>
      <c r="AL465" s="123"/>
      <c r="AM465" s="122"/>
      <c r="AN465" s="122"/>
      <c r="AO465" s="122"/>
      <c r="AP465" s="122"/>
      <c r="AQ465" s="122"/>
      <c r="AR465" s="122"/>
      <c r="AS465" s="173"/>
      <c r="AT465" s="173"/>
      <c r="AU465" s="173"/>
      <c r="AV465" s="173"/>
      <c r="AW465" s="173"/>
      <c r="AX465" s="173"/>
      <c r="AY465" s="173"/>
      <c r="AZ465" s="173"/>
      <c r="BA465" s="173"/>
      <c r="BB465" s="123"/>
      <c r="BC465" s="123"/>
      <c r="BD465" s="123"/>
    </row>
    <row r="466" spans="2:56" x14ac:dyDescent="0.25">
      <c r="B466" s="120"/>
      <c r="C466" s="4"/>
      <c r="D466" s="14"/>
      <c r="E466" s="121"/>
      <c r="F466" s="13"/>
      <c r="G466" s="122"/>
      <c r="H466" s="123"/>
      <c r="I466" s="123"/>
      <c r="J466" s="124"/>
      <c r="K466" s="122"/>
      <c r="L466" s="122"/>
      <c r="M466" s="125"/>
      <c r="N466" s="126"/>
      <c r="O466" s="123"/>
      <c r="P466" s="123"/>
      <c r="Q466" s="122"/>
      <c r="R466" s="123"/>
      <c r="S466" s="123"/>
      <c r="T466" s="123"/>
      <c r="U466" s="123"/>
      <c r="V466" s="123"/>
      <c r="W466" s="122"/>
      <c r="X466" s="123"/>
      <c r="Y466" s="123"/>
      <c r="Z466" s="123"/>
      <c r="AA466" s="123"/>
      <c r="AB466" s="123"/>
      <c r="AC466" s="122"/>
      <c r="AD466" s="123"/>
      <c r="AE466" s="123"/>
      <c r="AF466" s="123"/>
      <c r="AG466" s="123"/>
      <c r="AH466" s="122"/>
      <c r="AI466" s="122"/>
      <c r="AJ466" s="122"/>
      <c r="AK466" s="122"/>
      <c r="AL466" s="123"/>
      <c r="AM466" s="122"/>
      <c r="AN466" s="122"/>
      <c r="AO466" s="122"/>
      <c r="AP466" s="122"/>
      <c r="AQ466" s="122"/>
      <c r="AR466" s="122"/>
      <c r="AS466" s="173"/>
      <c r="AT466" s="173"/>
      <c r="AU466" s="173"/>
      <c r="AV466" s="173"/>
      <c r="AW466" s="173"/>
      <c r="AX466" s="173"/>
      <c r="AY466" s="173"/>
      <c r="AZ466" s="173"/>
      <c r="BA466" s="173"/>
      <c r="BB466" s="123"/>
      <c r="BC466" s="123"/>
      <c r="BD466" s="123"/>
    </row>
    <row r="467" spans="2:56" x14ac:dyDescent="0.25">
      <c r="B467" s="120"/>
      <c r="C467" s="4"/>
      <c r="D467" s="14"/>
      <c r="E467" s="121"/>
      <c r="F467" s="13"/>
      <c r="G467" s="122"/>
      <c r="H467" s="123"/>
      <c r="I467" s="123"/>
      <c r="J467" s="124"/>
      <c r="K467" s="122"/>
      <c r="L467" s="122"/>
      <c r="M467" s="125"/>
      <c r="N467" s="126"/>
      <c r="O467" s="123"/>
      <c r="P467" s="123"/>
      <c r="Q467" s="122"/>
      <c r="R467" s="123"/>
      <c r="S467" s="123"/>
      <c r="T467" s="123"/>
      <c r="U467" s="123"/>
      <c r="V467" s="123"/>
      <c r="W467" s="122"/>
      <c r="X467" s="123"/>
      <c r="Y467" s="123"/>
      <c r="Z467" s="123"/>
      <c r="AA467" s="123"/>
      <c r="AB467" s="123"/>
      <c r="AC467" s="122"/>
      <c r="AD467" s="123"/>
      <c r="AE467" s="123"/>
      <c r="AF467" s="123"/>
      <c r="AG467" s="123"/>
      <c r="AH467" s="122"/>
      <c r="AI467" s="122"/>
      <c r="AJ467" s="122"/>
      <c r="AK467" s="122"/>
      <c r="AL467" s="123"/>
      <c r="AM467" s="122"/>
      <c r="AN467" s="122"/>
      <c r="AO467" s="122"/>
      <c r="AP467" s="122"/>
      <c r="AQ467" s="122"/>
      <c r="AR467" s="122"/>
      <c r="AS467" s="173"/>
      <c r="AT467" s="173"/>
      <c r="AU467" s="173"/>
      <c r="AV467" s="173"/>
      <c r="AW467" s="173"/>
      <c r="AX467" s="173"/>
      <c r="AY467" s="173"/>
      <c r="AZ467" s="173"/>
      <c r="BA467" s="173"/>
      <c r="BB467" s="123"/>
      <c r="BC467" s="123"/>
      <c r="BD467" s="123"/>
    </row>
    <row r="468" spans="2:56" x14ac:dyDescent="0.25">
      <c r="B468" s="120"/>
      <c r="C468" s="4"/>
      <c r="D468" s="14"/>
      <c r="E468" s="121"/>
      <c r="F468" s="13"/>
      <c r="G468" s="122"/>
      <c r="H468" s="123"/>
      <c r="I468" s="123"/>
      <c r="J468" s="124"/>
      <c r="K468" s="122"/>
      <c r="L468" s="122"/>
      <c r="M468" s="125"/>
      <c r="N468" s="126"/>
      <c r="O468" s="123"/>
      <c r="P468" s="123"/>
      <c r="Q468" s="122"/>
      <c r="R468" s="123"/>
      <c r="S468" s="123"/>
      <c r="T468" s="123"/>
      <c r="U468" s="123"/>
      <c r="V468" s="123"/>
      <c r="W468" s="122"/>
      <c r="X468" s="123"/>
      <c r="Y468" s="123"/>
      <c r="Z468" s="123"/>
      <c r="AA468" s="123"/>
      <c r="AB468" s="123"/>
      <c r="AC468" s="122"/>
      <c r="AD468" s="123"/>
      <c r="AE468" s="123"/>
      <c r="AF468" s="123"/>
      <c r="AG468" s="123"/>
      <c r="AH468" s="122"/>
      <c r="AI468" s="122"/>
      <c r="AJ468" s="122"/>
      <c r="AK468" s="122"/>
      <c r="AL468" s="123"/>
      <c r="AM468" s="122"/>
      <c r="AN468" s="122"/>
      <c r="AO468" s="122"/>
      <c r="AP468" s="122"/>
      <c r="AQ468" s="122"/>
      <c r="AR468" s="122"/>
      <c r="AS468" s="173"/>
      <c r="AT468" s="173"/>
      <c r="AU468" s="173"/>
      <c r="AV468" s="173"/>
      <c r="AW468" s="173"/>
      <c r="AX468" s="173"/>
      <c r="AY468" s="173"/>
      <c r="AZ468" s="173"/>
      <c r="BA468" s="173"/>
      <c r="BB468" s="123"/>
      <c r="BC468" s="123"/>
      <c r="BD468" s="123"/>
    </row>
    <row r="469" spans="2:56" x14ac:dyDescent="0.25">
      <c r="B469" s="120"/>
      <c r="C469" s="4"/>
      <c r="D469" s="14"/>
      <c r="E469" s="121"/>
      <c r="F469" s="13"/>
      <c r="G469" s="122"/>
      <c r="H469" s="123"/>
      <c r="I469" s="123"/>
      <c r="J469" s="124"/>
      <c r="K469" s="122"/>
      <c r="L469" s="122"/>
      <c r="M469" s="125"/>
      <c r="N469" s="126"/>
      <c r="O469" s="123"/>
      <c r="P469" s="123"/>
      <c r="Q469" s="122"/>
      <c r="R469" s="123"/>
      <c r="S469" s="123"/>
      <c r="T469" s="123"/>
      <c r="U469" s="123"/>
      <c r="V469" s="123"/>
      <c r="W469" s="122"/>
      <c r="X469" s="123"/>
      <c r="Y469" s="123"/>
      <c r="Z469" s="123"/>
      <c r="AA469" s="123"/>
      <c r="AB469" s="123"/>
      <c r="AC469" s="122"/>
      <c r="AD469" s="123"/>
      <c r="AE469" s="123"/>
      <c r="AF469" s="123"/>
      <c r="AG469" s="123"/>
      <c r="AH469" s="122"/>
      <c r="AI469" s="122"/>
      <c r="AJ469" s="122"/>
      <c r="AK469" s="122"/>
      <c r="AL469" s="123"/>
      <c r="AM469" s="122"/>
      <c r="AN469" s="122"/>
      <c r="AO469" s="122"/>
      <c r="AP469" s="122"/>
      <c r="AQ469" s="122"/>
      <c r="AR469" s="122"/>
      <c r="AS469" s="173"/>
      <c r="AT469" s="173"/>
      <c r="AU469" s="173"/>
      <c r="AV469" s="173"/>
      <c r="AW469" s="173"/>
      <c r="AX469" s="173"/>
      <c r="AY469" s="173"/>
      <c r="AZ469" s="173"/>
      <c r="BA469" s="173"/>
      <c r="BB469" s="123"/>
      <c r="BC469" s="123"/>
      <c r="BD469" s="123"/>
    </row>
    <row r="470" spans="2:56" x14ac:dyDescent="0.25">
      <c r="B470" s="120"/>
      <c r="C470" s="4"/>
      <c r="D470" s="14"/>
      <c r="E470" s="121"/>
      <c r="F470" s="13"/>
      <c r="G470" s="122"/>
      <c r="H470" s="123"/>
      <c r="I470" s="123"/>
      <c r="J470" s="124"/>
      <c r="K470" s="122"/>
      <c r="L470" s="122"/>
      <c r="M470" s="125"/>
      <c r="N470" s="126"/>
      <c r="O470" s="123"/>
      <c r="P470" s="123"/>
      <c r="Q470" s="122"/>
      <c r="R470" s="123"/>
      <c r="S470" s="123"/>
      <c r="T470" s="123"/>
      <c r="U470" s="123"/>
      <c r="V470" s="123"/>
      <c r="W470" s="122"/>
      <c r="X470" s="123"/>
      <c r="Y470" s="123"/>
      <c r="Z470" s="123"/>
      <c r="AA470" s="123"/>
      <c r="AB470" s="123"/>
      <c r="AC470" s="122"/>
      <c r="AD470" s="123"/>
      <c r="AE470" s="123"/>
      <c r="AF470" s="123"/>
      <c r="AG470" s="123"/>
      <c r="AH470" s="122"/>
      <c r="AI470" s="122"/>
      <c r="AJ470" s="122"/>
      <c r="AK470" s="122"/>
      <c r="AL470" s="123"/>
      <c r="AM470" s="122"/>
      <c r="AN470" s="122"/>
      <c r="AO470" s="122"/>
      <c r="AP470" s="122"/>
      <c r="AQ470" s="122"/>
      <c r="AR470" s="122"/>
      <c r="AS470" s="173"/>
      <c r="AT470" s="173"/>
      <c r="AU470" s="173"/>
      <c r="AV470" s="173"/>
      <c r="AW470" s="173"/>
      <c r="AX470" s="173"/>
      <c r="AY470" s="173"/>
      <c r="AZ470" s="173"/>
      <c r="BA470" s="173"/>
      <c r="BB470" s="123"/>
      <c r="BC470" s="123"/>
      <c r="BD470" s="123"/>
    </row>
    <row r="471" spans="2:56" x14ac:dyDescent="0.25">
      <c r="B471" s="120"/>
      <c r="C471" s="4"/>
      <c r="D471" s="14"/>
      <c r="E471" s="121"/>
      <c r="F471" s="13"/>
      <c r="G471" s="122"/>
      <c r="H471" s="123"/>
      <c r="I471" s="123"/>
      <c r="J471" s="124"/>
      <c r="K471" s="122"/>
      <c r="L471" s="122"/>
      <c r="M471" s="125"/>
      <c r="N471" s="126"/>
      <c r="O471" s="123"/>
      <c r="P471" s="123"/>
      <c r="Q471" s="122"/>
      <c r="R471" s="123"/>
      <c r="S471" s="123"/>
      <c r="T471" s="123"/>
      <c r="U471" s="123"/>
      <c r="V471" s="123"/>
      <c r="W471" s="122"/>
      <c r="X471" s="123"/>
      <c r="Y471" s="123"/>
      <c r="Z471" s="123"/>
      <c r="AA471" s="123"/>
      <c r="AB471" s="123"/>
      <c r="AC471" s="122"/>
      <c r="AD471" s="123"/>
      <c r="AE471" s="123"/>
      <c r="AF471" s="123"/>
      <c r="AG471" s="123"/>
      <c r="AH471" s="122"/>
      <c r="AI471" s="122"/>
      <c r="AJ471" s="122"/>
      <c r="AK471" s="122"/>
      <c r="AL471" s="123"/>
      <c r="AM471" s="122"/>
      <c r="AN471" s="122"/>
      <c r="AO471" s="122"/>
      <c r="AP471" s="122"/>
      <c r="AQ471" s="122"/>
      <c r="AR471" s="122"/>
      <c r="AS471" s="173"/>
      <c r="AT471" s="173"/>
      <c r="AU471" s="173"/>
      <c r="AV471" s="173"/>
      <c r="AW471" s="173"/>
      <c r="AX471" s="173"/>
      <c r="AY471" s="173"/>
      <c r="AZ471" s="173"/>
      <c r="BA471" s="173"/>
      <c r="BB471" s="123"/>
      <c r="BC471" s="123"/>
      <c r="BD471" s="123"/>
    </row>
    <row r="472" spans="2:56" x14ac:dyDescent="0.25">
      <c r="B472" s="120"/>
      <c r="C472" s="4"/>
      <c r="D472" s="14"/>
      <c r="E472" s="121"/>
      <c r="F472" s="13"/>
      <c r="G472" s="122"/>
      <c r="H472" s="123"/>
      <c r="I472" s="123"/>
      <c r="J472" s="124"/>
      <c r="K472" s="122"/>
      <c r="L472" s="122"/>
      <c r="M472" s="125"/>
      <c r="N472" s="126"/>
      <c r="O472" s="123"/>
      <c r="P472" s="123"/>
      <c r="Q472" s="122"/>
      <c r="R472" s="123"/>
      <c r="S472" s="123"/>
      <c r="T472" s="123"/>
      <c r="U472" s="123"/>
      <c r="V472" s="123"/>
      <c r="W472" s="122"/>
      <c r="X472" s="123"/>
      <c r="Y472" s="123"/>
      <c r="Z472" s="123"/>
      <c r="AA472" s="123"/>
      <c r="AB472" s="123"/>
      <c r="AC472" s="122"/>
      <c r="AD472" s="123"/>
      <c r="AE472" s="123"/>
      <c r="AF472" s="123"/>
      <c r="AG472" s="123"/>
      <c r="AH472" s="122"/>
      <c r="AI472" s="122"/>
      <c r="AJ472" s="122"/>
      <c r="AK472" s="122"/>
      <c r="AL472" s="123"/>
      <c r="AM472" s="122"/>
      <c r="AN472" s="122"/>
      <c r="AO472" s="122"/>
      <c r="AP472" s="122"/>
      <c r="AQ472" s="122"/>
      <c r="AR472" s="122"/>
      <c r="AS472" s="173"/>
      <c r="AT472" s="173"/>
      <c r="AU472" s="173"/>
      <c r="AV472" s="173"/>
      <c r="AW472" s="173"/>
      <c r="AX472" s="173"/>
      <c r="AY472" s="173"/>
      <c r="AZ472" s="173"/>
      <c r="BA472" s="173"/>
      <c r="BB472" s="123"/>
      <c r="BC472" s="123"/>
      <c r="BD472" s="123"/>
    </row>
    <row r="473" spans="2:56" x14ac:dyDescent="0.25">
      <c r="B473" s="120"/>
      <c r="C473" s="4"/>
      <c r="D473" s="14"/>
      <c r="E473" s="121"/>
      <c r="F473" s="13"/>
      <c r="G473" s="122"/>
      <c r="H473" s="123"/>
      <c r="I473" s="123"/>
      <c r="J473" s="124"/>
      <c r="K473" s="122"/>
      <c r="L473" s="122"/>
      <c r="M473" s="125"/>
      <c r="N473" s="126"/>
      <c r="O473" s="123"/>
      <c r="P473" s="123"/>
      <c r="Q473" s="122"/>
      <c r="R473" s="123"/>
      <c r="S473" s="123"/>
      <c r="T473" s="123"/>
      <c r="U473" s="123"/>
      <c r="V473" s="123"/>
      <c r="W473" s="122"/>
      <c r="X473" s="123"/>
      <c r="Y473" s="123"/>
      <c r="Z473" s="123"/>
      <c r="AA473" s="123"/>
      <c r="AB473" s="123"/>
      <c r="AC473" s="122"/>
      <c r="AD473" s="123"/>
      <c r="AE473" s="123"/>
      <c r="AF473" s="123"/>
      <c r="AG473" s="123"/>
      <c r="AH473" s="122"/>
      <c r="AI473" s="122"/>
      <c r="AJ473" s="122"/>
      <c r="AK473" s="122"/>
      <c r="AL473" s="123"/>
      <c r="AM473" s="122"/>
      <c r="AN473" s="122"/>
      <c r="AO473" s="122"/>
      <c r="AP473" s="122"/>
      <c r="AQ473" s="122"/>
      <c r="AR473" s="122"/>
      <c r="AS473" s="173"/>
      <c r="AT473" s="173"/>
      <c r="AU473" s="173"/>
      <c r="AV473" s="173"/>
      <c r="AW473" s="173"/>
      <c r="AX473" s="173"/>
      <c r="AY473" s="173"/>
      <c r="AZ473" s="173"/>
      <c r="BA473" s="173"/>
      <c r="BB473" s="123"/>
      <c r="BC473" s="123"/>
      <c r="BD473" s="123"/>
    </row>
    <row r="474" spans="2:56" x14ac:dyDescent="0.25">
      <c r="B474" s="120"/>
      <c r="C474" s="4"/>
      <c r="D474" s="14"/>
      <c r="E474" s="121"/>
      <c r="F474" s="13"/>
      <c r="G474" s="122"/>
      <c r="H474" s="123"/>
      <c r="I474" s="123"/>
      <c r="J474" s="124"/>
      <c r="K474" s="122"/>
      <c r="L474" s="122"/>
      <c r="M474" s="125"/>
      <c r="N474" s="126"/>
      <c r="O474" s="123"/>
      <c r="P474" s="123"/>
      <c r="Q474" s="122"/>
      <c r="R474" s="123"/>
      <c r="S474" s="123"/>
      <c r="T474" s="123"/>
      <c r="U474" s="123"/>
      <c r="V474" s="123"/>
      <c r="W474" s="122"/>
      <c r="X474" s="123"/>
      <c r="Y474" s="123"/>
      <c r="Z474" s="123"/>
      <c r="AA474" s="123"/>
      <c r="AB474" s="123"/>
      <c r="AC474" s="122"/>
      <c r="AD474" s="123"/>
      <c r="AE474" s="123"/>
      <c r="AF474" s="123"/>
      <c r="AG474" s="123"/>
      <c r="AH474" s="122"/>
      <c r="AI474" s="122"/>
      <c r="AJ474" s="122"/>
      <c r="AK474" s="122"/>
      <c r="AL474" s="123"/>
      <c r="AM474" s="122"/>
      <c r="AN474" s="122"/>
      <c r="AO474" s="122"/>
      <c r="AP474" s="122"/>
      <c r="AQ474" s="122"/>
      <c r="AR474" s="122"/>
      <c r="AS474" s="173"/>
      <c r="AT474" s="173"/>
      <c r="AU474" s="173"/>
      <c r="AV474" s="173"/>
      <c r="AW474" s="173"/>
      <c r="AX474" s="173"/>
      <c r="AY474" s="173"/>
      <c r="AZ474" s="173"/>
      <c r="BA474" s="173"/>
      <c r="BB474" s="123"/>
      <c r="BC474" s="123"/>
      <c r="BD474" s="123"/>
    </row>
    <row r="475" spans="2:56" x14ac:dyDescent="0.25">
      <c r="B475" s="120"/>
      <c r="C475" s="4"/>
      <c r="D475" s="14"/>
      <c r="E475" s="121"/>
      <c r="F475" s="13"/>
      <c r="G475" s="122"/>
      <c r="H475" s="123"/>
      <c r="I475" s="123"/>
      <c r="J475" s="124"/>
      <c r="K475" s="122"/>
      <c r="L475" s="122"/>
      <c r="M475" s="125"/>
      <c r="N475" s="126"/>
      <c r="O475" s="123"/>
      <c r="P475" s="123"/>
      <c r="Q475" s="122"/>
      <c r="R475" s="123"/>
      <c r="S475" s="123"/>
      <c r="T475" s="123"/>
      <c r="U475" s="123"/>
      <c r="V475" s="123"/>
      <c r="W475" s="122"/>
      <c r="X475" s="123"/>
      <c r="Y475" s="123"/>
      <c r="Z475" s="123"/>
      <c r="AA475" s="123"/>
      <c r="AB475" s="123"/>
      <c r="AC475" s="122"/>
      <c r="AD475" s="123"/>
      <c r="AE475" s="123"/>
      <c r="AF475" s="123"/>
      <c r="AG475" s="123"/>
      <c r="AH475" s="122"/>
      <c r="AI475" s="122"/>
      <c r="AJ475" s="122"/>
      <c r="AK475" s="122"/>
      <c r="AL475" s="123"/>
      <c r="AM475" s="122"/>
      <c r="AN475" s="122"/>
      <c r="AO475" s="122"/>
      <c r="AP475" s="122"/>
      <c r="AQ475" s="122"/>
      <c r="AR475" s="122"/>
      <c r="AS475" s="173"/>
      <c r="AT475" s="173"/>
      <c r="AU475" s="173"/>
      <c r="AV475" s="173"/>
      <c r="AW475" s="173"/>
      <c r="AX475" s="173"/>
      <c r="AY475" s="173"/>
      <c r="AZ475" s="173"/>
      <c r="BA475" s="173"/>
      <c r="BB475" s="123"/>
      <c r="BC475" s="123"/>
      <c r="BD475" s="123"/>
    </row>
    <row r="476" spans="2:56" x14ac:dyDescent="0.25">
      <c r="B476" s="120"/>
      <c r="C476" s="4"/>
      <c r="D476" s="14"/>
      <c r="E476" s="121"/>
      <c r="F476" s="13"/>
      <c r="G476" s="122"/>
      <c r="H476" s="123"/>
      <c r="I476" s="123"/>
      <c r="J476" s="124"/>
      <c r="K476" s="122"/>
      <c r="L476" s="122"/>
      <c r="M476" s="125"/>
      <c r="N476" s="126"/>
      <c r="O476" s="123"/>
      <c r="P476" s="123"/>
      <c r="Q476" s="122"/>
      <c r="R476" s="123"/>
      <c r="S476" s="123"/>
      <c r="T476" s="123"/>
      <c r="U476" s="123"/>
      <c r="V476" s="123"/>
      <c r="W476" s="122"/>
      <c r="X476" s="123"/>
      <c r="Y476" s="123"/>
      <c r="Z476" s="123"/>
      <c r="AA476" s="123"/>
      <c r="AB476" s="123"/>
      <c r="AC476" s="122"/>
      <c r="AD476" s="123"/>
      <c r="AE476" s="123"/>
      <c r="AF476" s="123"/>
      <c r="AG476" s="123"/>
      <c r="AH476" s="122"/>
      <c r="AI476" s="122"/>
      <c r="AJ476" s="122"/>
      <c r="AK476" s="122"/>
      <c r="AL476" s="123"/>
      <c r="AM476" s="122"/>
      <c r="AN476" s="122"/>
      <c r="AO476" s="122"/>
      <c r="AP476" s="122"/>
      <c r="AQ476" s="122"/>
      <c r="AR476" s="122"/>
      <c r="AS476" s="173"/>
      <c r="AT476" s="173"/>
      <c r="AU476" s="173"/>
      <c r="AV476" s="173"/>
      <c r="AW476" s="173"/>
      <c r="AX476" s="173"/>
      <c r="AY476" s="173"/>
      <c r="AZ476" s="173"/>
      <c r="BA476" s="173"/>
      <c r="BB476" s="123"/>
      <c r="BC476" s="123"/>
      <c r="BD476" s="123"/>
    </row>
    <row r="477" spans="2:56" x14ac:dyDescent="0.25">
      <c r="B477" s="120"/>
      <c r="C477" s="4"/>
      <c r="D477" s="14"/>
      <c r="E477" s="121"/>
      <c r="F477" s="13"/>
      <c r="G477" s="122"/>
      <c r="H477" s="123"/>
      <c r="I477" s="123"/>
      <c r="J477" s="124"/>
      <c r="K477" s="122"/>
      <c r="L477" s="122"/>
      <c r="M477" s="125"/>
      <c r="N477" s="126"/>
      <c r="O477" s="123"/>
      <c r="P477" s="123"/>
      <c r="Q477" s="122"/>
      <c r="R477" s="123"/>
      <c r="S477" s="123"/>
      <c r="T477" s="123"/>
      <c r="U477" s="123"/>
      <c r="V477" s="123"/>
      <c r="W477" s="122"/>
      <c r="X477" s="123"/>
      <c r="Y477" s="123"/>
      <c r="Z477" s="123"/>
      <c r="AA477" s="123"/>
      <c r="AB477" s="123"/>
      <c r="AC477" s="122"/>
      <c r="AD477" s="123"/>
      <c r="AE477" s="123"/>
      <c r="AF477" s="123"/>
      <c r="AG477" s="123"/>
      <c r="AH477" s="122"/>
      <c r="AI477" s="122"/>
      <c r="AJ477" s="122"/>
      <c r="AK477" s="122"/>
      <c r="AL477" s="123"/>
      <c r="AM477" s="122"/>
      <c r="AN477" s="122"/>
      <c r="AO477" s="122"/>
      <c r="AP477" s="122"/>
      <c r="AQ477" s="122"/>
      <c r="AR477" s="122"/>
      <c r="AS477" s="173"/>
      <c r="AT477" s="173"/>
      <c r="AU477" s="173"/>
      <c r="AV477" s="173"/>
      <c r="AW477" s="173"/>
      <c r="AX477" s="173"/>
      <c r="AY477" s="173"/>
      <c r="AZ477" s="173"/>
      <c r="BA477" s="173"/>
      <c r="BB477" s="123"/>
      <c r="BC477" s="123"/>
      <c r="BD477" s="123"/>
    </row>
    <row r="478" spans="2:56" x14ac:dyDescent="0.25">
      <c r="B478" s="120"/>
      <c r="C478" s="4"/>
      <c r="D478" s="14"/>
      <c r="E478" s="121"/>
      <c r="F478" s="13"/>
      <c r="G478" s="122"/>
      <c r="H478" s="123"/>
      <c r="I478" s="123"/>
      <c r="J478" s="124"/>
      <c r="K478" s="122"/>
      <c r="L478" s="122"/>
      <c r="M478" s="125"/>
      <c r="N478" s="126"/>
      <c r="O478" s="123"/>
      <c r="P478" s="123"/>
      <c r="Q478" s="122"/>
      <c r="R478" s="123"/>
      <c r="S478" s="123"/>
      <c r="T478" s="123"/>
      <c r="U478" s="123"/>
      <c r="V478" s="123"/>
      <c r="W478" s="122"/>
      <c r="X478" s="123"/>
      <c r="Y478" s="123"/>
      <c r="Z478" s="123"/>
      <c r="AA478" s="123"/>
      <c r="AB478" s="123"/>
      <c r="AC478" s="122"/>
      <c r="AD478" s="123"/>
      <c r="AE478" s="123"/>
      <c r="AF478" s="123"/>
      <c r="AG478" s="123"/>
      <c r="AH478" s="122"/>
      <c r="AI478" s="122"/>
      <c r="AJ478" s="122"/>
      <c r="AK478" s="122"/>
      <c r="AL478" s="123"/>
      <c r="AM478" s="122"/>
      <c r="AN478" s="122"/>
      <c r="AO478" s="122"/>
      <c r="AP478" s="122"/>
      <c r="AQ478" s="122"/>
      <c r="AR478" s="122"/>
      <c r="AS478" s="173"/>
      <c r="AT478" s="173"/>
      <c r="AU478" s="173"/>
      <c r="AV478" s="173"/>
      <c r="AW478" s="173"/>
      <c r="AX478" s="173"/>
      <c r="AY478" s="173"/>
      <c r="AZ478" s="173"/>
      <c r="BA478" s="173"/>
      <c r="BB478" s="123"/>
      <c r="BC478" s="123"/>
      <c r="BD478" s="123"/>
    </row>
    <row r="479" spans="2:56" x14ac:dyDescent="0.25">
      <c r="B479" s="120"/>
      <c r="C479" s="4"/>
      <c r="D479" s="14"/>
      <c r="E479" s="121"/>
      <c r="F479" s="13"/>
      <c r="G479" s="122"/>
      <c r="H479" s="123"/>
      <c r="I479" s="123"/>
      <c r="J479" s="124"/>
      <c r="K479" s="122"/>
      <c r="L479" s="122"/>
      <c r="M479" s="125"/>
      <c r="N479" s="126"/>
      <c r="O479" s="123"/>
      <c r="P479" s="123"/>
      <c r="Q479" s="122"/>
      <c r="R479" s="123"/>
      <c r="S479" s="123"/>
      <c r="T479" s="123"/>
      <c r="U479" s="123"/>
      <c r="V479" s="123"/>
      <c r="W479" s="122"/>
      <c r="X479" s="123"/>
      <c r="Y479" s="123"/>
      <c r="Z479" s="123"/>
      <c r="AA479" s="123"/>
      <c r="AB479" s="123"/>
      <c r="AC479" s="122"/>
      <c r="AD479" s="123"/>
      <c r="AE479" s="123"/>
      <c r="AF479" s="123"/>
      <c r="AG479" s="123"/>
      <c r="AH479" s="122"/>
      <c r="AI479" s="122"/>
      <c r="AJ479" s="122"/>
      <c r="AK479" s="122"/>
      <c r="AL479" s="123"/>
      <c r="AM479" s="122"/>
      <c r="AN479" s="122"/>
      <c r="AO479" s="122"/>
      <c r="AP479" s="122"/>
      <c r="AQ479" s="122"/>
      <c r="AR479" s="122"/>
      <c r="AS479" s="173"/>
      <c r="AT479" s="173"/>
      <c r="AU479" s="173"/>
      <c r="AV479" s="173"/>
      <c r="AW479" s="173"/>
      <c r="AX479" s="173"/>
      <c r="AY479" s="173"/>
      <c r="AZ479" s="173"/>
      <c r="BA479" s="173"/>
      <c r="BB479" s="123"/>
      <c r="BC479" s="123"/>
      <c r="BD479" s="123"/>
    </row>
    <row r="480" spans="2:56" x14ac:dyDescent="0.25">
      <c r="B480" s="120"/>
      <c r="C480" s="4"/>
      <c r="D480" s="14"/>
      <c r="E480" s="121"/>
      <c r="F480" s="13"/>
      <c r="G480" s="122"/>
      <c r="H480" s="123"/>
      <c r="I480" s="123"/>
      <c r="J480" s="124"/>
      <c r="K480" s="122"/>
      <c r="L480" s="122"/>
      <c r="M480" s="125"/>
      <c r="N480" s="126"/>
      <c r="O480" s="123"/>
      <c r="P480" s="123"/>
      <c r="Q480" s="122"/>
      <c r="R480" s="123"/>
      <c r="S480" s="123"/>
      <c r="T480" s="123"/>
      <c r="U480" s="123"/>
      <c r="V480" s="123"/>
      <c r="W480" s="122"/>
      <c r="X480" s="123"/>
      <c r="Y480" s="123"/>
      <c r="Z480" s="123"/>
      <c r="AA480" s="123"/>
      <c r="AB480" s="123"/>
      <c r="AC480" s="122"/>
      <c r="AD480" s="123"/>
      <c r="AE480" s="123"/>
      <c r="AF480" s="123"/>
      <c r="AG480" s="123"/>
      <c r="AH480" s="122"/>
      <c r="AI480" s="122"/>
      <c r="AJ480" s="122"/>
      <c r="AK480" s="122"/>
      <c r="AL480" s="123"/>
      <c r="AM480" s="122"/>
      <c r="AN480" s="122"/>
      <c r="AO480" s="122"/>
      <c r="AP480" s="122"/>
      <c r="AQ480" s="122"/>
      <c r="AR480" s="122"/>
      <c r="AS480" s="173"/>
      <c r="AT480" s="173"/>
      <c r="AU480" s="173"/>
      <c r="AV480" s="173"/>
      <c r="AW480" s="173"/>
      <c r="AX480" s="173"/>
      <c r="AY480" s="173"/>
      <c r="AZ480" s="173"/>
      <c r="BA480" s="173"/>
      <c r="BB480" s="123"/>
      <c r="BC480" s="123"/>
      <c r="BD480" s="123"/>
    </row>
    <row r="481" spans="2:56" x14ac:dyDescent="0.25">
      <c r="B481" s="120"/>
      <c r="C481" s="4"/>
      <c r="D481" s="14"/>
      <c r="E481" s="121"/>
      <c r="F481" s="13"/>
      <c r="G481" s="122"/>
      <c r="H481" s="123"/>
      <c r="I481" s="123"/>
      <c r="J481" s="124"/>
      <c r="K481" s="122"/>
      <c r="L481" s="122"/>
      <c r="M481" s="125"/>
      <c r="N481" s="126"/>
      <c r="O481" s="123"/>
      <c r="P481" s="123"/>
      <c r="Q481" s="122"/>
      <c r="R481" s="123"/>
      <c r="S481" s="123"/>
      <c r="T481" s="123"/>
      <c r="U481" s="123"/>
      <c r="V481" s="123"/>
      <c r="W481" s="122"/>
      <c r="X481" s="123"/>
      <c r="Y481" s="123"/>
      <c r="Z481" s="123"/>
      <c r="AA481" s="123"/>
      <c r="AB481" s="123"/>
      <c r="AC481" s="122"/>
      <c r="AD481" s="123"/>
      <c r="AE481" s="123"/>
      <c r="AF481" s="123"/>
      <c r="AG481" s="123"/>
      <c r="AH481" s="122"/>
      <c r="AI481" s="122"/>
      <c r="AJ481" s="122"/>
      <c r="AK481" s="122"/>
      <c r="AL481" s="123"/>
      <c r="AM481" s="122"/>
      <c r="AN481" s="122"/>
      <c r="AO481" s="122"/>
      <c r="AP481" s="122"/>
      <c r="AQ481" s="122"/>
      <c r="AR481" s="122"/>
      <c r="AS481" s="173"/>
      <c r="AT481" s="173"/>
      <c r="AU481" s="173"/>
      <c r="AV481" s="173"/>
      <c r="AW481" s="173"/>
      <c r="AX481" s="173"/>
      <c r="AY481" s="173"/>
      <c r="AZ481" s="173"/>
      <c r="BA481" s="173"/>
      <c r="BB481" s="123"/>
      <c r="BC481" s="123"/>
      <c r="BD481" s="123"/>
    </row>
    <row r="482" spans="2:56" x14ac:dyDescent="0.25">
      <c r="B482" s="120"/>
      <c r="C482" s="4"/>
      <c r="D482" s="14"/>
      <c r="E482" s="121"/>
      <c r="F482" s="13"/>
      <c r="G482" s="122"/>
      <c r="H482" s="123"/>
      <c r="I482" s="123"/>
      <c r="J482" s="124"/>
      <c r="K482" s="122"/>
      <c r="L482" s="122"/>
      <c r="M482" s="125"/>
      <c r="N482" s="126"/>
      <c r="O482" s="123"/>
      <c r="P482" s="123"/>
      <c r="Q482" s="122"/>
      <c r="R482" s="123"/>
      <c r="S482" s="123"/>
      <c r="T482" s="123"/>
      <c r="U482" s="123"/>
      <c r="V482" s="123"/>
      <c r="W482" s="122"/>
      <c r="X482" s="123"/>
      <c r="Y482" s="123"/>
      <c r="Z482" s="123"/>
      <c r="AA482" s="123"/>
      <c r="AB482" s="123"/>
      <c r="AC482" s="122"/>
      <c r="AD482" s="123"/>
      <c r="AE482" s="123"/>
      <c r="AF482" s="123"/>
      <c r="AG482" s="123"/>
      <c r="AH482" s="122"/>
      <c r="AI482" s="122"/>
      <c r="AJ482" s="122"/>
      <c r="AK482" s="122"/>
      <c r="AL482" s="123"/>
      <c r="AM482" s="122"/>
      <c r="AN482" s="122"/>
      <c r="AO482" s="122"/>
      <c r="AP482" s="122"/>
      <c r="AQ482" s="122"/>
      <c r="AR482" s="122"/>
      <c r="AS482" s="173"/>
      <c r="AT482" s="173"/>
      <c r="AU482" s="173"/>
      <c r="AV482" s="173"/>
      <c r="AW482" s="173"/>
      <c r="AX482" s="173"/>
      <c r="AY482" s="173"/>
      <c r="AZ482" s="173"/>
      <c r="BA482" s="173"/>
      <c r="BB482" s="123"/>
      <c r="BC482" s="123"/>
      <c r="BD482" s="123"/>
    </row>
    <row r="483" spans="2:56" x14ac:dyDescent="0.25">
      <c r="B483" s="120"/>
      <c r="C483" s="4"/>
      <c r="D483" s="14"/>
      <c r="E483" s="121"/>
      <c r="F483" s="13"/>
      <c r="G483" s="122"/>
      <c r="H483" s="123"/>
      <c r="I483" s="123"/>
      <c r="J483" s="124"/>
      <c r="K483" s="122"/>
      <c r="L483" s="122"/>
      <c r="M483" s="125"/>
      <c r="N483" s="126"/>
      <c r="O483" s="123"/>
      <c r="P483" s="123"/>
      <c r="Q483" s="122"/>
      <c r="R483" s="123"/>
      <c r="S483" s="123"/>
      <c r="T483" s="123"/>
      <c r="U483" s="123"/>
      <c r="V483" s="123"/>
      <c r="W483" s="122"/>
      <c r="X483" s="123"/>
      <c r="Y483" s="123"/>
      <c r="Z483" s="123"/>
      <c r="AA483" s="123"/>
      <c r="AB483" s="123"/>
      <c r="AC483" s="122"/>
      <c r="AD483" s="123"/>
      <c r="AE483" s="123"/>
      <c r="AF483" s="123"/>
      <c r="AG483" s="123"/>
      <c r="AH483" s="122"/>
      <c r="AI483" s="122"/>
      <c r="AJ483" s="122"/>
      <c r="AK483" s="122"/>
      <c r="AL483" s="123"/>
      <c r="AM483" s="122"/>
      <c r="AN483" s="122"/>
      <c r="AO483" s="122"/>
      <c r="AP483" s="122"/>
      <c r="AQ483" s="122"/>
      <c r="AR483" s="122"/>
      <c r="AS483" s="173"/>
      <c r="AT483" s="173"/>
      <c r="AU483" s="173"/>
      <c r="AV483" s="173"/>
      <c r="AW483" s="173"/>
      <c r="AX483" s="173"/>
      <c r="AY483" s="173"/>
      <c r="AZ483" s="173"/>
      <c r="BA483" s="173"/>
      <c r="BB483" s="123"/>
      <c r="BC483" s="123"/>
      <c r="BD483" s="123"/>
    </row>
    <row r="484" spans="2:56" x14ac:dyDescent="0.25">
      <c r="B484" s="120"/>
      <c r="C484" s="4"/>
      <c r="D484" s="14"/>
      <c r="E484" s="121"/>
      <c r="F484" s="13"/>
      <c r="G484" s="122"/>
      <c r="H484" s="123"/>
      <c r="I484" s="123"/>
      <c r="J484" s="124"/>
      <c r="K484" s="122"/>
      <c r="L484" s="122"/>
      <c r="M484" s="125"/>
      <c r="N484" s="126"/>
      <c r="O484" s="123"/>
      <c r="P484" s="123"/>
      <c r="Q484" s="122"/>
      <c r="R484" s="123"/>
      <c r="S484" s="123"/>
      <c r="T484" s="123"/>
      <c r="U484" s="123"/>
      <c r="V484" s="123"/>
      <c r="W484" s="122"/>
      <c r="X484" s="123"/>
      <c r="Y484" s="123"/>
      <c r="Z484" s="123"/>
      <c r="AA484" s="123"/>
      <c r="AB484" s="123"/>
      <c r="AC484" s="122"/>
      <c r="AD484" s="123"/>
      <c r="AE484" s="123"/>
      <c r="AF484" s="123"/>
      <c r="AG484" s="123"/>
      <c r="AH484" s="122"/>
      <c r="AI484" s="122"/>
      <c r="AJ484" s="122"/>
      <c r="AK484" s="122"/>
      <c r="AL484" s="123"/>
      <c r="AM484" s="122"/>
      <c r="AN484" s="122"/>
      <c r="AO484" s="122"/>
      <c r="AP484" s="122"/>
      <c r="AQ484" s="122"/>
      <c r="AR484" s="122"/>
      <c r="AS484" s="173"/>
      <c r="AT484" s="173"/>
      <c r="AU484" s="173"/>
      <c r="AV484" s="173"/>
      <c r="AW484" s="173"/>
      <c r="AX484" s="173"/>
      <c r="AY484" s="173"/>
      <c r="AZ484" s="173"/>
      <c r="BA484" s="173"/>
      <c r="BB484" s="123"/>
      <c r="BC484" s="123"/>
      <c r="BD484" s="123"/>
    </row>
    <row r="485" spans="2:56" x14ac:dyDescent="0.25">
      <c r="B485" s="120"/>
      <c r="C485" s="4"/>
      <c r="D485" s="14"/>
      <c r="E485" s="121"/>
      <c r="F485" s="13"/>
      <c r="G485" s="122"/>
      <c r="H485" s="123"/>
      <c r="I485" s="123"/>
      <c r="J485" s="124"/>
      <c r="K485" s="122"/>
      <c r="L485" s="122"/>
      <c r="M485" s="125"/>
      <c r="N485" s="126"/>
      <c r="O485" s="123"/>
      <c r="P485" s="123"/>
      <c r="Q485" s="122"/>
      <c r="R485" s="123"/>
      <c r="S485" s="123"/>
      <c r="T485" s="123"/>
      <c r="U485" s="123"/>
      <c r="V485" s="123"/>
      <c r="W485" s="122"/>
      <c r="X485" s="123"/>
      <c r="Y485" s="123"/>
      <c r="Z485" s="123"/>
      <c r="AA485" s="123"/>
      <c r="AB485" s="123"/>
      <c r="AC485" s="122"/>
      <c r="AD485" s="123"/>
      <c r="AE485" s="123"/>
      <c r="AF485" s="123"/>
      <c r="AG485" s="123"/>
      <c r="AH485" s="122"/>
      <c r="AI485" s="122"/>
      <c r="AJ485" s="122"/>
      <c r="AK485" s="122"/>
      <c r="AL485" s="123"/>
      <c r="AM485" s="122"/>
      <c r="AN485" s="122"/>
      <c r="AO485" s="122"/>
      <c r="AP485" s="122"/>
      <c r="AQ485" s="122"/>
      <c r="AR485" s="122"/>
      <c r="AS485" s="173"/>
      <c r="AT485" s="173"/>
      <c r="AU485" s="173"/>
      <c r="AV485" s="173"/>
      <c r="AW485" s="173"/>
      <c r="AX485" s="173"/>
      <c r="AY485" s="173"/>
      <c r="AZ485" s="173"/>
      <c r="BA485" s="173"/>
      <c r="BB485" s="123"/>
      <c r="BC485" s="123"/>
      <c r="BD485" s="123"/>
    </row>
    <row r="486" spans="2:56" x14ac:dyDescent="0.25">
      <c r="B486" s="120"/>
      <c r="C486" s="4"/>
      <c r="D486" s="14"/>
      <c r="E486" s="121"/>
      <c r="F486" s="13"/>
      <c r="G486" s="122"/>
      <c r="H486" s="123"/>
      <c r="I486" s="123"/>
      <c r="J486" s="124"/>
      <c r="K486" s="122"/>
      <c r="L486" s="122"/>
      <c r="M486" s="125"/>
      <c r="N486" s="126"/>
      <c r="O486" s="123"/>
      <c r="P486" s="123"/>
      <c r="Q486" s="122"/>
      <c r="R486" s="123"/>
      <c r="S486" s="123"/>
      <c r="T486" s="123"/>
      <c r="U486" s="123"/>
      <c r="V486" s="123"/>
      <c r="W486" s="122"/>
      <c r="X486" s="123"/>
      <c r="Y486" s="123"/>
      <c r="Z486" s="123"/>
      <c r="AA486" s="123"/>
      <c r="AB486" s="123"/>
      <c r="AC486" s="122"/>
      <c r="AD486" s="123"/>
      <c r="AE486" s="123"/>
      <c r="AF486" s="123"/>
      <c r="AG486" s="123"/>
      <c r="AH486" s="122"/>
      <c r="AI486" s="122"/>
      <c r="AJ486" s="122"/>
      <c r="AK486" s="122"/>
      <c r="AL486" s="123"/>
      <c r="AM486" s="122"/>
      <c r="AN486" s="122"/>
      <c r="AO486" s="122"/>
      <c r="AP486" s="122"/>
      <c r="AQ486" s="122"/>
      <c r="AR486" s="122"/>
      <c r="AS486" s="173"/>
      <c r="AT486" s="173"/>
      <c r="AU486" s="173"/>
      <c r="AV486" s="173"/>
      <c r="AW486" s="173"/>
      <c r="AX486" s="173"/>
      <c r="AY486" s="173"/>
      <c r="AZ486" s="173"/>
      <c r="BA486" s="173"/>
      <c r="BB486" s="123"/>
      <c r="BC486" s="123"/>
      <c r="BD486" s="123"/>
    </row>
    <row r="487" spans="2:56" x14ac:dyDescent="0.25">
      <c r="B487" s="120"/>
      <c r="C487" s="4"/>
      <c r="D487" s="14"/>
      <c r="E487" s="121"/>
      <c r="F487" s="13"/>
      <c r="G487" s="122"/>
      <c r="H487" s="123"/>
      <c r="I487" s="123"/>
      <c r="J487" s="124"/>
      <c r="K487" s="122"/>
      <c r="L487" s="122"/>
      <c r="M487" s="125"/>
      <c r="N487" s="126"/>
      <c r="O487" s="123"/>
      <c r="P487" s="123"/>
      <c r="Q487" s="122"/>
      <c r="R487" s="123"/>
      <c r="S487" s="123"/>
      <c r="T487" s="123"/>
      <c r="U487" s="123"/>
      <c r="V487" s="123"/>
      <c r="W487" s="122"/>
      <c r="X487" s="123"/>
      <c r="Y487" s="123"/>
      <c r="Z487" s="123"/>
      <c r="AA487" s="123"/>
      <c r="AB487" s="123"/>
      <c r="AC487" s="122"/>
      <c r="AD487" s="123"/>
      <c r="AE487" s="123"/>
      <c r="AF487" s="123"/>
      <c r="AG487" s="123"/>
      <c r="AH487" s="122"/>
      <c r="AI487" s="122"/>
      <c r="AJ487" s="122"/>
      <c r="AK487" s="122"/>
      <c r="AL487" s="123"/>
      <c r="AM487" s="122"/>
      <c r="AN487" s="122"/>
      <c r="AO487" s="122"/>
      <c r="AP487" s="122"/>
      <c r="AQ487" s="122"/>
      <c r="AR487" s="122"/>
      <c r="AS487" s="173"/>
      <c r="AT487" s="173"/>
      <c r="AU487" s="173"/>
      <c r="AV487" s="173"/>
      <c r="AW487" s="173"/>
      <c r="AX487" s="173"/>
      <c r="AY487" s="173"/>
      <c r="AZ487" s="173"/>
      <c r="BA487" s="173"/>
      <c r="BB487" s="123"/>
      <c r="BC487" s="123"/>
      <c r="BD487" s="123"/>
    </row>
    <row r="488" spans="2:56" x14ac:dyDescent="0.25">
      <c r="B488" s="120"/>
      <c r="C488" s="4"/>
      <c r="D488" s="14"/>
      <c r="E488" s="121"/>
      <c r="F488" s="13"/>
      <c r="G488" s="122"/>
      <c r="H488" s="123"/>
      <c r="I488" s="123"/>
      <c r="J488" s="124"/>
      <c r="K488" s="122"/>
      <c r="L488" s="122"/>
      <c r="M488" s="125"/>
      <c r="N488" s="126"/>
      <c r="O488" s="123"/>
      <c r="P488" s="123"/>
      <c r="Q488" s="122"/>
      <c r="R488" s="123"/>
      <c r="S488" s="123"/>
      <c r="T488" s="123"/>
      <c r="U488" s="123"/>
      <c r="V488" s="123"/>
      <c r="W488" s="122"/>
      <c r="X488" s="123"/>
      <c r="Y488" s="123"/>
      <c r="Z488" s="123"/>
      <c r="AA488" s="123"/>
      <c r="AB488" s="123"/>
      <c r="AC488" s="122"/>
      <c r="AD488" s="123"/>
      <c r="AE488" s="123"/>
      <c r="AF488" s="123"/>
      <c r="AG488" s="123"/>
      <c r="AH488" s="122"/>
      <c r="AI488" s="122"/>
      <c r="AJ488" s="122"/>
      <c r="AK488" s="122"/>
      <c r="AL488" s="123"/>
      <c r="AM488" s="122"/>
      <c r="AN488" s="122"/>
      <c r="AO488" s="122"/>
      <c r="AP488" s="122"/>
      <c r="AQ488" s="122"/>
      <c r="AR488" s="122"/>
      <c r="AS488" s="173"/>
      <c r="AT488" s="173"/>
      <c r="AU488" s="173"/>
      <c r="AV488" s="173"/>
      <c r="AW488" s="173"/>
      <c r="AX488" s="173"/>
      <c r="AY488" s="173"/>
      <c r="AZ488" s="173"/>
      <c r="BA488" s="173"/>
      <c r="BB488" s="123"/>
      <c r="BC488" s="123"/>
      <c r="BD488" s="123"/>
    </row>
    <row r="489" spans="2:56" x14ac:dyDescent="0.25">
      <c r="B489" s="120"/>
      <c r="C489" s="4"/>
      <c r="D489" s="14"/>
      <c r="E489" s="121"/>
      <c r="F489" s="13"/>
      <c r="G489" s="122"/>
      <c r="H489" s="123"/>
      <c r="I489" s="123"/>
      <c r="J489" s="124"/>
      <c r="K489" s="122"/>
      <c r="L489" s="122"/>
      <c r="M489" s="125"/>
      <c r="N489" s="126"/>
      <c r="O489" s="123"/>
      <c r="P489" s="123"/>
      <c r="Q489" s="122"/>
      <c r="R489" s="123"/>
      <c r="S489" s="123"/>
      <c r="T489" s="123"/>
      <c r="U489" s="123"/>
      <c r="V489" s="123"/>
      <c r="W489" s="122"/>
      <c r="X489" s="123"/>
      <c r="Y489" s="123"/>
      <c r="Z489" s="123"/>
      <c r="AA489" s="123"/>
      <c r="AB489" s="123"/>
      <c r="AC489" s="122"/>
      <c r="AD489" s="123"/>
      <c r="AE489" s="123"/>
      <c r="AF489" s="123"/>
      <c r="AG489" s="123"/>
      <c r="AH489" s="122"/>
      <c r="AI489" s="122"/>
      <c r="AJ489" s="122"/>
      <c r="AK489" s="122"/>
      <c r="AL489" s="123"/>
      <c r="AM489" s="122"/>
      <c r="AN489" s="122"/>
      <c r="AO489" s="122"/>
      <c r="AP489" s="122"/>
      <c r="AQ489" s="122"/>
      <c r="AR489" s="122"/>
      <c r="AS489" s="173"/>
      <c r="AT489" s="173"/>
      <c r="AU489" s="173"/>
      <c r="AV489" s="173"/>
      <c r="AW489" s="173"/>
      <c r="AX489" s="173"/>
      <c r="AY489" s="173"/>
      <c r="AZ489" s="173"/>
      <c r="BA489" s="173"/>
      <c r="BB489" s="123"/>
      <c r="BC489" s="123"/>
      <c r="BD489" s="123"/>
    </row>
    <row r="490" spans="2:56" x14ac:dyDescent="0.25">
      <c r="B490" s="120"/>
      <c r="C490" s="4"/>
      <c r="D490" s="14"/>
      <c r="E490" s="121"/>
      <c r="F490" s="13"/>
      <c r="G490" s="122"/>
      <c r="H490" s="123"/>
      <c r="I490" s="123"/>
      <c r="J490" s="124"/>
      <c r="K490" s="122"/>
      <c r="L490" s="122"/>
      <c r="M490" s="125"/>
      <c r="N490" s="126"/>
      <c r="O490" s="123"/>
      <c r="P490" s="123"/>
      <c r="Q490" s="122"/>
      <c r="R490" s="123"/>
      <c r="S490" s="123"/>
      <c r="T490" s="123"/>
      <c r="U490" s="123"/>
      <c r="V490" s="123"/>
      <c r="W490" s="122"/>
      <c r="X490" s="123"/>
      <c r="Y490" s="123"/>
      <c r="Z490" s="123"/>
      <c r="AA490" s="123"/>
      <c r="AB490" s="123"/>
      <c r="AC490" s="122"/>
      <c r="AD490" s="123"/>
      <c r="AE490" s="123"/>
      <c r="AF490" s="123"/>
      <c r="AG490" s="123"/>
      <c r="AH490" s="122"/>
      <c r="AI490" s="122"/>
      <c r="AJ490" s="122"/>
      <c r="AK490" s="122"/>
      <c r="AL490" s="123"/>
      <c r="AM490" s="122"/>
      <c r="AN490" s="122"/>
      <c r="AO490" s="122"/>
      <c r="AP490" s="122"/>
      <c r="AQ490" s="122"/>
      <c r="AR490" s="122"/>
      <c r="AS490" s="173"/>
      <c r="AT490" s="173"/>
      <c r="AU490" s="173"/>
      <c r="AV490" s="173"/>
      <c r="AW490" s="173"/>
      <c r="AX490" s="173"/>
      <c r="AY490" s="173"/>
      <c r="AZ490" s="173"/>
      <c r="BA490" s="173"/>
      <c r="BB490" s="123"/>
      <c r="BC490" s="123"/>
      <c r="BD490" s="123"/>
    </row>
    <row r="491" spans="2:56" x14ac:dyDescent="0.25">
      <c r="B491" s="120"/>
      <c r="C491" s="4"/>
      <c r="D491" s="14"/>
      <c r="E491" s="121"/>
      <c r="F491" s="13"/>
      <c r="G491" s="122"/>
      <c r="H491" s="123"/>
      <c r="I491" s="123"/>
      <c r="J491" s="124"/>
      <c r="K491" s="122"/>
      <c r="L491" s="122"/>
      <c r="M491" s="125"/>
      <c r="N491" s="126"/>
      <c r="O491" s="123"/>
      <c r="P491" s="123"/>
      <c r="Q491" s="122"/>
      <c r="R491" s="123"/>
      <c r="S491" s="123"/>
      <c r="T491" s="123"/>
      <c r="U491" s="123"/>
      <c r="V491" s="123"/>
      <c r="W491" s="122"/>
      <c r="X491" s="123"/>
      <c r="Y491" s="123"/>
      <c r="Z491" s="123"/>
      <c r="AA491" s="123"/>
      <c r="AB491" s="123"/>
      <c r="AC491" s="122"/>
      <c r="AD491" s="123"/>
      <c r="AE491" s="123"/>
      <c r="AF491" s="123"/>
      <c r="AG491" s="123"/>
      <c r="AH491" s="122"/>
      <c r="AI491" s="122"/>
      <c r="AJ491" s="122"/>
      <c r="AK491" s="122"/>
      <c r="AL491" s="123"/>
      <c r="AM491" s="122"/>
      <c r="AN491" s="122"/>
      <c r="AO491" s="122"/>
      <c r="AP491" s="122"/>
      <c r="AQ491" s="122"/>
      <c r="AR491" s="122"/>
      <c r="AS491" s="173"/>
      <c r="AT491" s="173"/>
      <c r="AU491" s="173"/>
      <c r="AV491" s="173"/>
      <c r="AW491" s="173"/>
      <c r="AX491" s="173"/>
      <c r="AY491" s="173"/>
      <c r="AZ491" s="173"/>
      <c r="BA491" s="173"/>
      <c r="BB491" s="123"/>
      <c r="BC491" s="123"/>
      <c r="BD491" s="123"/>
    </row>
    <row r="492" spans="2:56" x14ac:dyDescent="0.25">
      <c r="B492" s="120"/>
      <c r="C492" s="4"/>
      <c r="D492" s="14"/>
      <c r="E492" s="121"/>
      <c r="F492" s="13"/>
      <c r="G492" s="122"/>
      <c r="H492" s="123"/>
      <c r="I492" s="123"/>
      <c r="J492" s="124"/>
      <c r="K492" s="122"/>
      <c r="L492" s="122"/>
      <c r="M492" s="125"/>
      <c r="N492" s="126"/>
      <c r="O492" s="123"/>
      <c r="P492" s="123"/>
      <c r="Q492" s="122"/>
      <c r="R492" s="123"/>
      <c r="S492" s="123"/>
      <c r="T492" s="123"/>
      <c r="U492" s="123"/>
      <c r="V492" s="123"/>
      <c r="W492" s="122"/>
      <c r="X492" s="123"/>
      <c r="Y492" s="123"/>
      <c r="Z492" s="123"/>
      <c r="AA492" s="123"/>
      <c r="AB492" s="123"/>
      <c r="AC492" s="122"/>
      <c r="AD492" s="123"/>
      <c r="AE492" s="123"/>
      <c r="AF492" s="123"/>
      <c r="AG492" s="123"/>
      <c r="AH492" s="122"/>
      <c r="AI492" s="122"/>
      <c r="AJ492" s="122"/>
      <c r="AK492" s="122"/>
      <c r="AL492" s="123"/>
      <c r="AM492" s="122"/>
      <c r="AN492" s="122"/>
      <c r="AO492" s="122"/>
      <c r="AP492" s="122"/>
      <c r="AQ492" s="122"/>
      <c r="AR492" s="122"/>
      <c r="AS492" s="173"/>
      <c r="AT492" s="173"/>
      <c r="AU492" s="173"/>
      <c r="AV492" s="173"/>
      <c r="AW492" s="173"/>
      <c r="AX492" s="173"/>
      <c r="AY492" s="173"/>
      <c r="AZ492" s="173"/>
      <c r="BA492" s="173"/>
      <c r="BB492" s="123"/>
      <c r="BC492" s="123"/>
      <c r="BD492" s="123"/>
    </row>
    <row r="493" spans="2:56" x14ac:dyDescent="0.25">
      <c r="B493" s="120"/>
      <c r="C493" s="4"/>
      <c r="D493" s="14"/>
      <c r="E493" s="121"/>
      <c r="F493" s="13"/>
      <c r="G493" s="122"/>
      <c r="H493" s="123"/>
      <c r="I493" s="123"/>
      <c r="J493" s="124"/>
      <c r="K493" s="122"/>
      <c r="L493" s="122"/>
      <c r="M493" s="125"/>
      <c r="N493" s="126"/>
      <c r="O493" s="123"/>
      <c r="P493" s="123"/>
      <c r="Q493" s="122"/>
      <c r="R493" s="123"/>
      <c r="S493" s="123"/>
      <c r="T493" s="123"/>
      <c r="U493" s="123"/>
      <c r="V493" s="123"/>
      <c r="W493" s="122"/>
      <c r="X493" s="123"/>
      <c r="Y493" s="123"/>
      <c r="Z493" s="123"/>
      <c r="AA493" s="123"/>
      <c r="AB493" s="123"/>
      <c r="AC493" s="122"/>
      <c r="AD493" s="123"/>
      <c r="AE493" s="123"/>
      <c r="AF493" s="123"/>
      <c r="AG493" s="123"/>
      <c r="AH493" s="122"/>
      <c r="AI493" s="122"/>
      <c r="AJ493" s="122"/>
      <c r="AK493" s="122"/>
      <c r="AL493" s="123"/>
      <c r="AM493" s="122"/>
      <c r="AN493" s="122"/>
      <c r="AO493" s="122"/>
      <c r="AP493" s="122"/>
      <c r="AQ493" s="122"/>
      <c r="AR493" s="122"/>
      <c r="AS493" s="173"/>
      <c r="AT493" s="173"/>
      <c r="AU493" s="173"/>
      <c r="AV493" s="173"/>
      <c r="AW493" s="173"/>
      <c r="AX493" s="173"/>
      <c r="AY493" s="173"/>
      <c r="AZ493" s="173"/>
      <c r="BA493" s="173"/>
      <c r="BB493" s="123"/>
      <c r="BC493" s="123"/>
      <c r="BD493" s="123"/>
    </row>
    <row r="494" spans="2:56" x14ac:dyDescent="0.25">
      <c r="B494" s="120"/>
      <c r="C494" s="4"/>
      <c r="D494" s="14"/>
      <c r="E494" s="121"/>
      <c r="F494" s="13"/>
      <c r="G494" s="122"/>
      <c r="H494" s="123"/>
      <c r="I494" s="123"/>
      <c r="J494" s="124"/>
      <c r="K494" s="122"/>
      <c r="L494" s="122"/>
      <c r="M494" s="125"/>
      <c r="N494" s="126"/>
      <c r="O494" s="123"/>
      <c r="P494" s="123"/>
      <c r="Q494" s="122"/>
      <c r="R494" s="123"/>
      <c r="S494" s="123"/>
      <c r="T494" s="123"/>
      <c r="U494" s="123"/>
      <c r="V494" s="123"/>
      <c r="W494" s="122"/>
      <c r="X494" s="123"/>
      <c r="Y494" s="123"/>
      <c r="Z494" s="123"/>
      <c r="AA494" s="123"/>
      <c r="AB494" s="123"/>
      <c r="AC494" s="122"/>
      <c r="AD494" s="123"/>
      <c r="AE494" s="123"/>
      <c r="AF494" s="123"/>
      <c r="AG494" s="123"/>
      <c r="AH494" s="122"/>
      <c r="AI494" s="122"/>
      <c r="AJ494" s="122"/>
      <c r="AK494" s="122"/>
      <c r="AL494" s="123"/>
      <c r="AM494" s="122"/>
      <c r="AN494" s="122"/>
      <c r="AO494" s="122"/>
      <c r="AP494" s="122"/>
      <c r="AQ494" s="122"/>
      <c r="AR494" s="122"/>
      <c r="AS494" s="173"/>
      <c r="AT494" s="173"/>
      <c r="AU494" s="173"/>
      <c r="AV494" s="173"/>
      <c r="AW494" s="173"/>
      <c r="AX494" s="173"/>
      <c r="AY494" s="173"/>
      <c r="AZ494" s="173"/>
      <c r="BA494" s="173"/>
      <c r="BB494" s="123"/>
      <c r="BC494" s="123"/>
      <c r="BD494" s="123"/>
    </row>
    <row r="495" spans="2:56" x14ac:dyDescent="0.25">
      <c r="B495" s="120"/>
      <c r="C495" s="4"/>
      <c r="D495" s="14"/>
      <c r="E495" s="121"/>
      <c r="F495" s="13"/>
      <c r="G495" s="122"/>
      <c r="H495" s="123"/>
      <c r="I495" s="123"/>
      <c r="J495" s="124"/>
      <c r="K495" s="122"/>
      <c r="L495" s="122"/>
      <c r="M495" s="125"/>
      <c r="N495" s="126"/>
      <c r="O495" s="123"/>
      <c r="P495" s="123"/>
      <c r="Q495" s="122"/>
      <c r="R495" s="123"/>
      <c r="S495" s="123"/>
      <c r="T495" s="123"/>
      <c r="U495" s="123"/>
      <c r="V495" s="123"/>
      <c r="W495" s="122"/>
      <c r="X495" s="123"/>
      <c r="Y495" s="123"/>
      <c r="Z495" s="123"/>
      <c r="AA495" s="123"/>
      <c r="AB495" s="123"/>
      <c r="AC495" s="122"/>
      <c r="AD495" s="123"/>
      <c r="AE495" s="123"/>
      <c r="AF495" s="123"/>
      <c r="AG495" s="123"/>
      <c r="AH495" s="122"/>
      <c r="AI495" s="122"/>
      <c r="AJ495" s="122"/>
      <c r="AK495" s="122"/>
      <c r="AL495" s="123"/>
      <c r="AM495" s="122"/>
      <c r="AN495" s="122"/>
      <c r="AO495" s="122"/>
      <c r="AP495" s="122"/>
      <c r="AQ495" s="122"/>
      <c r="AR495" s="122"/>
      <c r="AS495" s="173"/>
      <c r="AT495" s="173"/>
      <c r="AU495" s="173"/>
      <c r="AV495" s="173"/>
      <c r="AW495" s="173"/>
      <c r="AX495" s="173"/>
      <c r="AY495" s="173"/>
      <c r="AZ495" s="173"/>
      <c r="BA495" s="173"/>
      <c r="BB495" s="123"/>
      <c r="BC495" s="123"/>
      <c r="BD495" s="123"/>
    </row>
    <row r="496" spans="2:56" x14ac:dyDescent="0.25">
      <c r="B496" s="120"/>
      <c r="C496" s="4"/>
      <c r="D496" s="14"/>
      <c r="E496" s="121"/>
      <c r="F496" s="13"/>
      <c r="G496" s="122"/>
      <c r="H496" s="123"/>
      <c r="I496" s="123"/>
      <c r="J496" s="124"/>
      <c r="K496" s="122"/>
      <c r="L496" s="122"/>
      <c r="M496" s="125"/>
      <c r="N496" s="126"/>
      <c r="O496" s="123"/>
      <c r="P496" s="123"/>
      <c r="Q496" s="122"/>
      <c r="R496" s="123"/>
      <c r="S496" s="123"/>
      <c r="T496" s="123"/>
      <c r="U496" s="123"/>
      <c r="V496" s="123"/>
      <c r="W496" s="122"/>
      <c r="X496" s="123"/>
      <c r="Y496" s="123"/>
      <c r="Z496" s="123"/>
      <c r="AA496" s="123"/>
      <c r="AB496" s="123"/>
      <c r="AC496" s="122"/>
      <c r="AD496" s="123"/>
      <c r="AE496" s="123"/>
      <c r="AF496" s="123"/>
      <c r="AG496" s="123"/>
      <c r="AH496" s="122"/>
      <c r="AI496" s="122"/>
      <c r="AJ496" s="122"/>
      <c r="AK496" s="122"/>
      <c r="AL496" s="123"/>
      <c r="AM496" s="122"/>
      <c r="AN496" s="122"/>
      <c r="AO496" s="122"/>
      <c r="AP496" s="122"/>
      <c r="AQ496" s="122"/>
      <c r="AR496" s="122"/>
      <c r="AS496" s="173"/>
      <c r="AT496" s="173"/>
      <c r="AU496" s="173"/>
      <c r="AV496" s="173"/>
      <c r="AW496" s="173"/>
      <c r="AX496" s="173"/>
      <c r="AY496" s="173"/>
      <c r="AZ496" s="173"/>
      <c r="BA496" s="173"/>
      <c r="BB496" s="123"/>
      <c r="BC496" s="123"/>
      <c r="BD496" s="123"/>
    </row>
    <row r="497" spans="2:56" x14ac:dyDescent="0.25">
      <c r="B497" s="120"/>
      <c r="C497" s="4"/>
      <c r="D497" s="14"/>
      <c r="E497" s="121"/>
      <c r="F497" s="13"/>
      <c r="G497" s="122"/>
      <c r="H497" s="123"/>
      <c r="I497" s="123"/>
      <c r="J497" s="124"/>
      <c r="K497" s="122"/>
      <c r="L497" s="122"/>
      <c r="M497" s="125"/>
      <c r="N497" s="126"/>
      <c r="O497" s="123"/>
      <c r="P497" s="123"/>
      <c r="Q497" s="122"/>
      <c r="R497" s="123"/>
      <c r="S497" s="123"/>
      <c r="T497" s="123"/>
      <c r="U497" s="123"/>
      <c r="V497" s="123"/>
      <c r="W497" s="122"/>
      <c r="X497" s="123"/>
      <c r="Y497" s="123"/>
      <c r="Z497" s="123"/>
      <c r="AA497" s="123"/>
      <c r="AB497" s="123"/>
      <c r="AC497" s="122"/>
      <c r="AD497" s="123"/>
      <c r="AE497" s="123"/>
      <c r="AF497" s="123"/>
      <c r="AG497" s="123"/>
      <c r="AH497" s="122"/>
      <c r="AI497" s="122"/>
      <c r="AJ497" s="122"/>
      <c r="AK497" s="122"/>
      <c r="AL497" s="123"/>
      <c r="AM497" s="122"/>
      <c r="AN497" s="122"/>
      <c r="AO497" s="122"/>
      <c r="AP497" s="122"/>
      <c r="AQ497" s="122"/>
      <c r="AR497" s="122"/>
      <c r="AS497" s="173"/>
      <c r="AT497" s="173"/>
      <c r="AU497" s="173"/>
      <c r="AV497" s="173"/>
      <c r="AW497" s="173"/>
      <c r="AX497" s="173"/>
      <c r="AY497" s="173"/>
      <c r="AZ497" s="173"/>
      <c r="BA497" s="173"/>
      <c r="BB497" s="123"/>
      <c r="BC497" s="123"/>
      <c r="BD497" s="123"/>
    </row>
    <row r="498" spans="2:56" x14ac:dyDescent="0.25">
      <c r="B498" s="120"/>
      <c r="C498" s="4"/>
      <c r="D498" s="14"/>
      <c r="E498" s="121"/>
      <c r="F498" s="13"/>
      <c r="G498" s="122"/>
      <c r="H498" s="123"/>
      <c r="I498" s="123"/>
      <c r="J498" s="124"/>
      <c r="K498" s="122"/>
      <c r="L498" s="122"/>
      <c r="M498" s="125"/>
      <c r="N498" s="126"/>
      <c r="O498" s="123"/>
      <c r="P498" s="123"/>
      <c r="Q498" s="122"/>
      <c r="R498" s="123"/>
      <c r="S498" s="123"/>
      <c r="T498" s="123"/>
      <c r="U498" s="123"/>
      <c r="V498" s="123"/>
      <c r="W498" s="122"/>
      <c r="X498" s="123"/>
      <c r="Y498" s="123"/>
      <c r="Z498" s="123"/>
      <c r="AA498" s="123"/>
      <c r="AB498" s="123"/>
      <c r="AC498" s="122"/>
      <c r="AD498" s="123"/>
      <c r="AE498" s="123"/>
      <c r="AF498" s="123"/>
      <c r="AG498" s="123"/>
      <c r="AH498" s="122"/>
      <c r="AI498" s="122"/>
      <c r="AJ498" s="122"/>
      <c r="AK498" s="122"/>
      <c r="AL498" s="123"/>
      <c r="AM498" s="122"/>
      <c r="AN498" s="122"/>
      <c r="AO498" s="122"/>
      <c r="AP498" s="122"/>
      <c r="AQ498" s="122"/>
      <c r="AR498" s="122"/>
      <c r="AS498" s="173"/>
      <c r="AT498" s="173"/>
      <c r="AU498" s="173"/>
      <c r="AV498" s="173"/>
      <c r="AW498" s="173"/>
      <c r="AX498" s="173"/>
      <c r="AY498" s="173"/>
      <c r="AZ498" s="173"/>
      <c r="BA498" s="173"/>
      <c r="BB498" s="123"/>
      <c r="BC498" s="123"/>
      <c r="BD498" s="123"/>
    </row>
    <row r="499" spans="2:56" x14ac:dyDescent="0.25">
      <c r="B499" s="120"/>
      <c r="C499" s="4"/>
      <c r="D499" s="14"/>
      <c r="E499" s="121"/>
      <c r="F499" s="13"/>
      <c r="G499" s="122"/>
      <c r="H499" s="123"/>
      <c r="I499" s="123"/>
      <c r="J499" s="124"/>
      <c r="K499" s="122"/>
      <c r="L499" s="122"/>
      <c r="M499" s="125"/>
      <c r="N499" s="126"/>
      <c r="O499" s="123"/>
      <c r="P499" s="123"/>
      <c r="Q499" s="122"/>
      <c r="R499" s="123"/>
      <c r="S499" s="123"/>
      <c r="T499" s="123"/>
      <c r="U499" s="123"/>
      <c r="V499" s="123"/>
      <c r="W499" s="122"/>
      <c r="X499" s="123"/>
      <c r="Y499" s="123"/>
      <c r="Z499" s="123"/>
      <c r="AA499" s="123"/>
      <c r="AB499" s="123"/>
      <c r="AC499" s="122"/>
      <c r="AD499" s="123"/>
      <c r="AE499" s="123"/>
      <c r="AF499" s="123"/>
      <c r="AG499" s="123"/>
      <c r="AH499" s="122"/>
      <c r="AI499" s="122"/>
      <c r="AJ499" s="122"/>
      <c r="AK499" s="122"/>
      <c r="AL499" s="123"/>
      <c r="AM499" s="122"/>
      <c r="AN499" s="122"/>
      <c r="AO499" s="122"/>
      <c r="AP499" s="122"/>
      <c r="AQ499" s="122"/>
      <c r="AR499" s="122"/>
      <c r="AS499" s="173"/>
      <c r="AT499" s="173"/>
      <c r="AU499" s="173"/>
      <c r="AV499" s="173"/>
      <c r="AW499" s="173"/>
      <c r="AX499" s="173"/>
      <c r="AY499" s="173"/>
      <c r="AZ499" s="173"/>
      <c r="BA499" s="173"/>
      <c r="BB499" s="123"/>
      <c r="BC499" s="123"/>
      <c r="BD499" s="123"/>
    </row>
    <row r="500" spans="2:56" x14ac:dyDescent="0.25">
      <c r="B500" s="120"/>
      <c r="C500" s="4"/>
      <c r="D500" s="14"/>
      <c r="E500" s="121"/>
      <c r="F500" s="13"/>
      <c r="G500" s="122"/>
      <c r="H500" s="123"/>
      <c r="I500" s="123"/>
      <c r="J500" s="124"/>
      <c r="K500" s="122"/>
      <c r="L500" s="122"/>
      <c r="M500" s="125"/>
      <c r="N500" s="126"/>
      <c r="O500" s="123"/>
      <c r="P500" s="123"/>
      <c r="Q500" s="122"/>
      <c r="R500" s="123"/>
      <c r="S500" s="123"/>
      <c r="T500" s="123"/>
      <c r="U500" s="123"/>
      <c r="V500" s="123"/>
      <c r="W500" s="122"/>
      <c r="X500" s="123"/>
      <c r="Y500" s="123"/>
      <c r="Z500" s="123"/>
      <c r="AA500" s="123"/>
      <c r="AB500" s="123"/>
      <c r="AC500" s="122"/>
      <c r="AD500" s="123"/>
      <c r="AE500" s="123"/>
      <c r="AF500" s="123"/>
      <c r="AG500" s="123"/>
      <c r="AH500" s="122"/>
      <c r="AI500" s="122"/>
      <c r="AJ500" s="122"/>
      <c r="AK500" s="122"/>
      <c r="AL500" s="123"/>
      <c r="AM500" s="122"/>
      <c r="AN500" s="122"/>
      <c r="AO500" s="122"/>
      <c r="AP500" s="122"/>
      <c r="AQ500" s="122"/>
      <c r="AR500" s="122"/>
      <c r="AS500" s="173"/>
      <c r="AT500" s="173"/>
      <c r="AU500" s="173"/>
      <c r="AV500" s="173"/>
      <c r="AW500" s="173"/>
      <c r="AX500" s="173"/>
      <c r="AY500" s="173"/>
      <c r="AZ500" s="173"/>
      <c r="BA500" s="173"/>
      <c r="BB500" s="123"/>
      <c r="BC500" s="123"/>
      <c r="BD500" s="123"/>
    </row>
    <row r="501" spans="2:56" x14ac:dyDescent="0.25">
      <c r="B501" s="120"/>
      <c r="C501" s="4"/>
      <c r="D501" s="14"/>
      <c r="E501" s="121"/>
      <c r="F501" s="13"/>
      <c r="G501" s="122"/>
      <c r="H501" s="123"/>
      <c r="I501" s="123"/>
      <c r="J501" s="124"/>
      <c r="K501" s="122"/>
      <c r="L501" s="122"/>
      <c r="M501" s="125"/>
      <c r="N501" s="126"/>
      <c r="O501" s="123"/>
      <c r="P501" s="123"/>
      <c r="Q501" s="122"/>
      <c r="R501" s="123"/>
      <c r="S501" s="123"/>
      <c r="T501" s="123"/>
      <c r="U501" s="123"/>
      <c r="V501" s="123"/>
      <c r="W501" s="122"/>
      <c r="X501" s="123"/>
      <c r="Y501" s="123"/>
      <c r="Z501" s="123"/>
      <c r="AA501" s="123"/>
      <c r="AB501" s="123"/>
      <c r="AC501" s="122"/>
      <c r="AD501" s="123"/>
      <c r="AE501" s="123"/>
      <c r="AF501" s="123"/>
      <c r="AG501" s="123"/>
      <c r="AH501" s="122"/>
      <c r="AI501" s="122"/>
      <c r="AJ501" s="122"/>
      <c r="AK501" s="122"/>
      <c r="AL501" s="123"/>
      <c r="AM501" s="122"/>
      <c r="AN501" s="122"/>
      <c r="AO501" s="122"/>
      <c r="AP501" s="122"/>
      <c r="AQ501" s="122"/>
      <c r="AR501" s="122"/>
      <c r="AS501" s="173"/>
      <c r="AT501" s="173"/>
      <c r="AU501" s="173"/>
      <c r="AV501" s="173"/>
      <c r="AW501" s="173"/>
      <c r="AX501" s="173"/>
      <c r="AY501" s="173"/>
      <c r="AZ501" s="173"/>
      <c r="BA501" s="173"/>
      <c r="BB501" s="123"/>
      <c r="BC501" s="123"/>
      <c r="BD501" s="123"/>
    </row>
    <row r="502" spans="2:56" x14ac:dyDescent="0.25">
      <c r="B502" s="120"/>
      <c r="C502" s="4"/>
      <c r="D502" s="14"/>
      <c r="E502" s="121"/>
      <c r="F502" s="13"/>
      <c r="G502" s="122"/>
      <c r="H502" s="123"/>
      <c r="I502" s="123"/>
      <c r="J502" s="124"/>
      <c r="K502" s="122"/>
      <c r="L502" s="122"/>
      <c r="M502" s="125"/>
      <c r="N502" s="126"/>
      <c r="O502" s="123"/>
      <c r="P502" s="123"/>
      <c r="Q502" s="122"/>
      <c r="R502" s="123"/>
      <c r="S502" s="123"/>
      <c r="T502" s="123"/>
      <c r="U502" s="123"/>
      <c r="V502" s="123"/>
      <c r="W502" s="122"/>
      <c r="X502" s="123"/>
      <c r="Y502" s="123"/>
      <c r="Z502" s="123"/>
      <c r="AA502" s="123"/>
      <c r="AB502" s="123"/>
      <c r="AC502" s="122"/>
      <c r="AD502" s="123"/>
      <c r="AE502" s="123"/>
      <c r="AF502" s="123"/>
      <c r="AG502" s="123"/>
      <c r="AH502" s="122"/>
      <c r="AI502" s="122"/>
      <c r="AJ502" s="122"/>
      <c r="AK502" s="122"/>
      <c r="AL502" s="123"/>
      <c r="AM502" s="122"/>
      <c r="AN502" s="122"/>
      <c r="AO502" s="122"/>
      <c r="AP502" s="122"/>
      <c r="AQ502" s="122"/>
      <c r="AR502" s="122"/>
      <c r="AS502" s="173"/>
      <c r="AT502" s="173"/>
      <c r="AU502" s="173"/>
      <c r="AV502" s="173"/>
      <c r="AW502" s="173"/>
      <c r="AX502" s="173"/>
      <c r="AY502" s="173"/>
      <c r="AZ502" s="173"/>
      <c r="BA502" s="173"/>
      <c r="BB502" s="123"/>
      <c r="BC502" s="123"/>
      <c r="BD502" s="123"/>
    </row>
    <row r="503" spans="2:56" x14ac:dyDescent="0.25">
      <c r="B503" s="120"/>
      <c r="C503" s="4"/>
      <c r="D503" s="14"/>
      <c r="E503" s="121"/>
      <c r="F503" s="13"/>
      <c r="G503" s="122"/>
      <c r="H503" s="123"/>
      <c r="I503" s="123"/>
      <c r="J503" s="124"/>
      <c r="K503" s="122"/>
      <c r="L503" s="122"/>
      <c r="M503" s="125"/>
      <c r="N503" s="126"/>
      <c r="O503" s="123"/>
      <c r="P503" s="123"/>
      <c r="Q503" s="122"/>
      <c r="R503" s="123"/>
      <c r="S503" s="123"/>
      <c r="T503" s="123"/>
      <c r="U503" s="123"/>
      <c r="V503" s="123"/>
      <c r="W503" s="122"/>
      <c r="X503" s="123"/>
      <c r="Y503" s="123"/>
      <c r="Z503" s="123"/>
      <c r="AA503" s="123"/>
      <c r="AB503" s="123"/>
      <c r="AC503" s="122"/>
      <c r="AD503" s="123"/>
      <c r="AE503" s="123"/>
      <c r="AF503" s="123"/>
      <c r="AG503" s="123"/>
      <c r="AH503" s="122"/>
      <c r="AI503" s="122"/>
      <c r="AJ503" s="122"/>
      <c r="AK503" s="122"/>
      <c r="AL503" s="123"/>
      <c r="AM503" s="122"/>
      <c r="AN503" s="122"/>
      <c r="AO503" s="122"/>
      <c r="AP503" s="122"/>
      <c r="AQ503" s="122"/>
      <c r="AR503" s="122"/>
      <c r="AS503" s="173"/>
      <c r="AT503" s="173"/>
      <c r="AU503" s="173"/>
      <c r="AV503" s="173"/>
      <c r="AW503" s="173"/>
      <c r="AX503" s="173"/>
      <c r="AY503" s="173"/>
      <c r="AZ503" s="173"/>
      <c r="BA503" s="173"/>
      <c r="BB503" s="123"/>
      <c r="BC503" s="123"/>
      <c r="BD503" s="123"/>
    </row>
    <row r="504" spans="2:56" x14ac:dyDescent="0.25">
      <c r="B504" s="120"/>
      <c r="C504" s="4"/>
      <c r="D504" s="14"/>
      <c r="E504" s="121"/>
      <c r="F504" s="13"/>
      <c r="G504" s="122"/>
      <c r="H504" s="123"/>
      <c r="I504" s="123"/>
      <c r="J504" s="124"/>
      <c r="K504" s="122"/>
      <c r="L504" s="122"/>
      <c r="M504" s="125"/>
      <c r="N504" s="126"/>
      <c r="O504" s="123"/>
      <c r="P504" s="123"/>
      <c r="Q504" s="122"/>
      <c r="R504" s="123"/>
      <c r="S504" s="123"/>
      <c r="T504" s="123"/>
      <c r="U504" s="123"/>
      <c r="V504" s="123"/>
      <c r="W504" s="122"/>
      <c r="X504" s="123"/>
      <c r="Y504" s="123"/>
      <c r="Z504" s="123"/>
      <c r="AA504" s="123"/>
      <c r="AB504" s="123"/>
      <c r="AC504" s="122"/>
      <c r="AD504" s="123"/>
      <c r="AE504" s="123"/>
      <c r="AF504" s="123"/>
      <c r="AG504" s="123"/>
      <c r="AH504" s="122"/>
      <c r="AI504" s="122"/>
      <c r="AJ504" s="122"/>
      <c r="AK504" s="122"/>
      <c r="AL504" s="123"/>
      <c r="AM504" s="122"/>
      <c r="AN504" s="122"/>
      <c r="AO504" s="122"/>
      <c r="AP504" s="122"/>
      <c r="AQ504" s="122"/>
      <c r="AR504" s="122"/>
      <c r="AS504" s="173"/>
      <c r="AT504" s="173"/>
      <c r="AU504" s="173"/>
      <c r="AV504" s="173"/>
      <c r="AW504" s="173"/>
      <c r="AX504" s="173"/>
      <c r="AY504" s="173"/>
      <c r="AZ504" s="173"/>
      <c r="BA504" s="173"/>
      <c r="BB504" s="123"/>
      <c r="BC504" s="123"/>
      <c r="BD504" s="123"/>
    </row>
    <row r="505" spans="2:56" x14ac:dyDescent="0.25">
      <c r="B505" s="120"/>
      <c r="C505" s="4"/>
      <c r="D505" s="14"/>
      <c r="E505" s="121"/>
      <c r="F505" s="13"/>
      <c r="G505" s="122"/>
      <c r="H505" s="123"/>
      <c r="I505" s="123"/>
      <c r="J505" s="124"/>
      <c r="K505" s="122"/>
      <c r="L505" s="122"/>
      <c r="M505" s="125"/>
      <c r="N505" s="126"/>
      <c r="O505" s="123"/>
      <c r="P505" s="123"/>
      <c r="Q505" s="122"/>
      <c r="R505" s="123"/>
      <c r="S505" s="123"/>
      <c r="T505" s="123"/>
      <c r="U505" s="123"/>
      <c r="V505" s="123"/>
      <c r="W505" s="122"/>
      <c r="X505" s="123"/>
      <c r="Y505" s="123"/>
      <c r="Z505" s="123"/>
      <c r="AA505" s="123"/>
      <c r="AB505" s="123"/>
      <c r="AC505" s="122"/>
      <c r="AD505" s="123"/>
      <c r="AE505" s="123"/>
      <c r="AF505" s="123"/>
      <c r="AG505" s="123"/>
      <c r="AH505" s="122"/>
      <c r="AI505" s="122"/>
      <c r="AJ505" s="122"/>
      <c r="AK505" s="122"/>
      <c r="AL505" s="123"/>
      <c r="AM505" s="122"/>
      <c r="AN505" s="122"/>
      <c r="AO505" s="122"/>
      <c r="AP505" s="122"/>
      <c r="AQ505" s="122"/>
      <c r="AR505" s="122"/>
      <c r="AS505" s="173"/>
      <c r="AT505" s="173"/>
      <c r="AU505" s="173"/>
      <c r="AV505" s="173"/>
      <c r="AW505" s="173"/>
      <c r="AX505" s="173"/>
      <c r="AY505" s="173"/>
      <c r="AZ505" s="173"/>
      <c r="BA505" s="173"/>
      <c r="BB505" s="123"/>
      <c r="BC505" s="123"/>
      <c r="BD505" s="123"/>
    </row>
    <row r="506" spans="2:56" x14ac:dyDescent="0.25">
      <c r="B506" s="120"/>
      <c r="C506" s="4"/>
      <c r="D506" s="14"/>
      <c r="E506" s="121"/>
      <c r="F506" s="13"/>
      <c r="G506" s="122"/>
      <c r="H506" s="123"/>
      <c r="I506" s="123"/>
      <c r="J506" s="124"/>
      <c r="K506" s="122"/>
      <c r="L506" s="122"/>
      <c r="M506" s="125"/>
      <c r="N506" s="126"/>
      <c r="O506" s="123"/>
      <c r="P506" s="123"/>
      <c r="Q506" s="122"/>
      <c r="R506" s="123"/>
      <c r="S506" s="123"/>
      <c r="T506" s="123"/>
      <c r="U506" s="123"/>
      <c r="V506" s="123"/>
      <c r="W506" s="122"/>
      <c r="X506" s="123"/>
      <c r="Y506" s="123"/>
      <c r="Z506" s="123"/>
      <c r="AA506" s="123"/>
      <c r="AB506" s="123"/>
      <c r="AC506" s="122"/>
      <c r="AD506" s="123"/>
      <c r="AE506" s="123"/>
      <c r="AF506" s="123"/>
      <c r="AG506" s="123"/>
      <c r="AH506" s="122"/>
      <c r="AI506" s="122"/>
      <c r="AJ506" s="122"/>
      <c r="AK506" s="122"/>
      <c r="AL506" s="123"/>
      <c r="AM506" s="122"/>
      <c r="AN506" s="122"/>
      <c r="AO506" s="122"/>
      <c r="AP506" s="122"/>
      <c r="AQ506" s="122"/>
      <c r="AR506" s="122"/>
      <c r="AS506" s="173"/>
      <c r="AT506" s="173"/>
      <c r="AU506" s="173"/>
      <c r="AV506" s="173"/>
      <c r="AW506" s="173"/>
      <c r="AX506" s="173"/>
      <c r="AY506" s="173"/>
      <c r="AZ506" s="173"/>
      <c r="BA506" s="173"/>
      <c r="BB506" s="123"/>
      <c r="BC506" s="123"/>
      <c r="BD506" s="123"/>
    </row>
    <row r="507" spans="2:56" x14ac:dyDescent="0.25">
      <c r="B507" s="120"/>
      <c r="C507" s="4"/>
      <c r="D507" s="14"/>
      <c r="E507" s="121"/>
      <c r="F507" s="13"/>
      <c r="G507" s="122"/>
      <c r="H507" s="123"/>
      <c r="I507" s="123"/>
      <c r="J507" s="124"/>
      <c r="K507" s="122"/>
      <c r="L507" s="122"/>
      <c r="M507" s="125"/>
      <c r="N507" s="126"/>
      <c r="O507" s="123"/>
      <c r="P507" s="123"/>
      <c r="Q507" s="122"/>
      <c r="R507" s="123"/>
      <c r="S507" s="123"/>
      <c r="T507" s="123"/>
      <c r="U507" s="123"/>
      <c r="V507" s="123"/>
      <c r="W507" s="122"/>
      <c r="X507" s="123"/>
      <c r="Y507" s="123"/>
      <c r="Z507" s="123"/>
      <c r="AA507" s="123"/>
      <c r="AB507" s="123"/>
      <c r="AC507" s="122"/>
      <c r="AD507" s="123"/>
      <c r="AE507" s="123"/>
      <c r="AF507" s="123"/>
      <c r="AG507" s="123"/>
      <c r="AH507" s="122"/>
      <c r="AI507" s="122"/>
      <c r="AJ507" s="122"/>
      <c r="AK507" s="122"/>
      <c r="AL507" s="123"/>
      <c r="AM507" s="122"/>
      <c r="AN507" s="122"/>
      <c r="AO507" s="122"/>
      <c r="AP507" s="122"/>
      <c r="AQ507" s="122"/>
      <c r="AR507" s="122"/>
      <c r="AS507" s="173"/>
      <c r="AT507" s="173"/>
      <c r="AU507" s="173"/>
      <c r="AV507" s="173"/>
      <c r="AW507" s="173"/>
      <c r="AX507" s="173"/>
      <c r="AY507" s="173"/>
      <c r="AZ507" s="173"/>
      <c r="BA507" s="173"/>
      <c r="BB507" s="123"/>
      <c r="BC507" s="123"/>
      <c r="BD507" s="123"/>
    </row>
    <row r="508" spans="2:56" x14ac:dyDescent="0.25">
      <c r="B508" s="120"/>
      <c r="C508" s="4"/>
      <c r="D508" s="14"/>
      <c r="E508" s="121"/>
      <c r="F508" s="13"/>
      <c r="G508" s="122"/>
      <c r="H508" s="123"/>
      <c r="I508" s="123"/>
      <c r="J508" s="124"/>
      <c r="K508" s="122"/>
      <c r="L508" s="122"/>
      <c r="M508" s="125"/>
      <c r="N508" s="126"/>
      <c r="O508" s="123"/>
      <c r="P508" s="123"/>
      <c r="Q508" s="122"/>
      <c r="R508" s="123"/>
      <c r="S508" s="123"/>
      <c r="T508" s="123"/>
      <c r="U508" s="123"/>
      <c r="V508" s="123"/>
      <c r="W508" s="122"/>
      <c r="X508" s="123"/>
      <c r="Y508" s="123"/>
      <c r="Z508" s="123"/>
      <c r="AA508" s="123"/>
      <c r="AB508" s="123"/>
      <c r="AC508" s="122"/>
      <c r="AD508" s="123"/>
      <c r="AE508" s="123"/>
      <c r="AF508" s="123"/>
      <c r="AG508" s="123"/>
      <c r="AH508" s="122"/>
      <c r="AI508" s="122"/>
      <c r="AJ508" s="122"/>
      <c r="AK508" s="122"/>
      <c r="AL508" s="123"/>
      <c r="AM508" s="122"/>
      <c r="AN508" s="122"/>
      <c r="AO508" s="122"/>
      <c r="AP508" s="122"/>
      <c r="AQ508" s="122"/>
      <c r="AR508" s="122"/>
      <c r="AS508" s="173"/>
      <c r="AT508" s="173"/>
      <c r="AU508" s="173"/>
      <c r="AV508" s="173"/>
      <c r="AW508" s="173"/>
      <c r="AX508" s="173"/>
      <c r="AY508" s="173"/>
      <c r="AZ508" s="173"/>
      <c r="BA508" s="173"/>
      <c r="BB508" s="123"/>
      <c r="BC508" s="123"/>
      <c r="BD508" s="123"/>
    </row>
    <row r="509" spans="2:56" x14ac:dyDescent="0.25">
      <c r="B509" s="120"/>
      <c r="C509" s="4"/>
      <c r="D509" s="14"/>
      <c r="E509" s="121"/>
      <c r="F509" s="13"/>
      <c r="G509" s="122"/>
      <c r="H509" s="123"/>
      <c r="I509" s="123"/>
      <c r="J509" s="124"/>
      <c r="K509" s="122"/>
      <c r="L509" s="122"/>
      <c r="M509" s="125"/>
      <c r="N509" s="126"/>
      <c r="O509" s="123"/>
      <c r="P509" s="123"/>
      <c r="Q509" s="122"/>
      <c r="R509" s="123"/>
      <c r="S509" s="123"/>
      <c r="T509" s="123"/>
      <c r="U509" s="123"/>
      <c r="V509" s="123"/>
      <c r="W509" s="122"/>
      <c r="X509" s="123"/>
      <c r="Y509" s="123"/>
      <c r="Z509" s="123"/>
      <c r="AA509" s="123"/>
      <c r="AB509" s="123"/>
      <c r="AC509" s="122"/>
      <c r="AD509" s="123"/>
      <c r="AE509" s="123"/>
      <c r="AF509" s="123"/>
      <c r="AG509" s="123"/>
      <c r="AH509" s="122"/>
      <c r="AI509" s="122"/>
      <c r="AJ509" s="122"/>
      <c r="AK509" s="122"/>
      <c r="AL509" s="123"/>
      <c r="AM509" s="122"/>
      <c r="AN509" s="122"/>
      <c r="AO509" s="122"/>
      <c r="AP509" s="122"/>
      <c r="AQ509" s="122"/>
      <c r="AR509" s="122"/>
      <c r="AS509" s="173"/>
      <c r="AT509" s="173"/>
      <c r="AU509" s="173"/>
      <c r="AV509" s="173"/>
      <c r="AW509" s="173"/>
      <c r="AX509" s="173"/>
      <c r="AY509" s="173"/>
      <c r="AZ509" s="173"/>
      <c r="BA509" s="173"/>
      <c r="BB509" s="123"/>
      <c r="BC509" s="123"/>
      <c r="BD509" s="123"/>
    </row>
    <row r="510" spans="2:56" x14ac:dyDescent="0.25">
      <c r="B510" s="120"/>
      <c r="C510" s="4"/>
      <c r="D510" s="14"/>
      <c r="E510" s="121"/>
      <c r="F510" s="13"/>
      <c r="G510" s="122"/>
      <c r="H510" s="123"/>
      <c r="I510" s="123"/>
      <c r="J510" s="124"/>
      <c r="K510" s="122"/>
      <c r="L510" s="122"/>
      <c r="M510" s="125"/>
      <c r="N510" s="126"/>
      <c r="O510" s="123"/>
      <c r="P510" s="123"/>
      <c r="Q510" s="122"/>
      <c r="R510" s="123"/>
      <c r="S510" s="123"/>
      <c r="T510" s="123"/>
      <c r="U510" s="123"/>
      <c r="V510" s="123"/>
      <c r="W510" s="122"/>
      <c r="X510" s="123"/>
      <c r="Y510" s="123"/>
      <c r="Z510" s="123"/>
      <c r="AA510" s="123"/>
      <c r="AB510" s="123"/>
      <c r="AC510" s="122"/>
      <c r="AD510" s="123"/>
      <c r="AE510" s="123"/>
      <c r="AF510" s="123"/>
      <c r="AG510" s="123"/>
      <c r="AH510" s="122"/>
      <c r="AI510" s="122"/>
      <c r="AJ510" s="122"/>
      <c r="AK510" s="122"/>
      <c r="AL510" s="123"/>
      <c r="AM510" s="122"/>
      <c r="AN510" s="122"/>
      <c r="AO510" s="122"/>
      <c r="AP510" s="122"/>
      <c r="AQ510" s="122"/>
      <c r="AR510" s="122"/>
      <c r="AS510" s="173"/>
      <c r="AT510" s="173"/>
      <c r="AU510" s="173"/>
      <c r="AV510" s="173"/>
      <c r="AW510" s="173"/>
      <c r="AX510" s="173"/>
      <c r="AY510" s="173"/>
      <c r="AZ510" s="173"/>
      <c r="BA510" s="173"/>
      <c r="BB510" s="123"/>
      <c r="BC510" s="123"/>
      <c r="BD510" s="123"/>
    </row>
    <row r="511" spans="2:56" x14ac:dyDescent="0.25">
      <c r="B511" s="120"/>
      <c r="C511" s="4"/>
      <c r="D511" s="14"/>
      <c r="E511" s="121"/>
      <c r="F511" s="13"/>
      <c r="G511" s="122"/>
      <c r="H511" s="123"/>
      <c r="I511" s="123"/>
      <c r="J511" s="124"/>
      <c r="K511" s="122"/>
      <c r="L511" s="122"/>
      <c r="M511" s="125"/>
      <c r="N511" s="126"/>
      <c r="O511" s="123"/>
      <c r="P511" s="123"/>
      <c r="Q511" s="122"/>
      <c r="R511" s="123"/>
      <c r="S511" s="123"/>
      <c r="T511" s="123"/>
      <c r="U511" s="123"/>
      <c r="V511" s="123"/>
      <c r="W511" s="122"/>
      <c r="X511" s="123"/>
      <c r="Y511" s="123"/>
      <c r="Z511" s="123"/>
      <c r="AA511" s="123"/>
      <c r="AB511" s="123"/>
      <c r="AC511" s="122"/>
      <c r="AD511" s="123"/>
      <c r="AE511" s="123"/>
      <c r="AF511" s="123"/>
      <c r="AG511" s="123"/>
      <c r="AH511" s="122"/>
      <c r="AI511" s="122"/>
      <c r="AJ511" s="122"/>
      <c r="AK511" s="122"/>
      <c r="AL511" s="123"/>
      <c r="AM511" s="122"/>
      <c r="AN511" s="122"/>
      <c r="AO511" s="122"/>
      <c r="AP511" s="122"/>
      <c r="AQ511" s="122"/>
      <c r="AR511" s="122"/>
      <c r="AS511" s="173"/>
      <c r="AT511" s="173"/>
      <c r="AU511" s="173"/>
      <c r="AV511" s="173"/>
      <c r="AW511" s="173"/>
      <c r="AX511" s="173"/>
      <c r="AY511" s="173"/>
      <c r="AZ511" s="173"/>
      <c r="BA511" s="173"/>
      <c r="BB511" s="123"/>
      <c r="BC511" s="123"/>
      <c r="BD511" s="123"/>
    </row>
    <row r="512" spans="2:56" x14ac:dyDescent="0.25">
      <c r="B512" s="120"/>
      <c r="C512" s="4"/>
      <c r="D512" s="14"/>
      <c r="E512" s="121"/>
      <c r="F512" s="13"/>
      <c r="G512" s="122"/>
      <c r="H512" s="123"/>
      <c r="I512" s="123"/>
      <c r="J512" s="124"/>
      <c r="K512" s="122"/>
      <c r="L512" s="122"/>
      <c r="M512" s="125"/>
      <c r="N512" s="126"/>
      <c r="O512" s="123"/>
      <c r="P512" s="123"/>
      <c r="Q512" s="122"/>
      <c r="R512" s="123"/>
      <c r="S512" s="123"/>
      <c r="T512" s="123"/>
      <c r="U512" s="123"/>
      <c r="V512" s="123"/>
      <c r="W512" s="122"/>
      <c r="X512" s="123"/>
      <c r="Y512" s="123"/>
      <c r="Z512" s="123"/>
      <c r="AA512" s="123"/>
      <c r="AB512" s="123"/>
      <c r="AC512" s="122"/>
      <c r="AD512" s="123"/>
      <c r="AE512" s="123"/>
      <c r="AF512" s="123"/>
      <c r="AG512" s="123"/>
      <c r="AH512" s="122"/>
      <c r="AI512" s="122"/>
      <c r="AJ512" s="122"/>
      <c r="AK512" s="122"/>
      <c r="AL512" s="123"/>
      <c r="AM512" s="122"/>
      <c r="AN512" s="122"/>
      <c r="AO512" s="122"/>
      <c r="AP512" s="122"/>
      <c r="AQ512" s="122"/>
      <c r="AR512" s="122"/>
      <c r="AS512" s="173"/>
      <c r="AT512" s="173"/>
      <c r="AU512" s="173"/>
      <c r="AV512" s="173"/>
      <c r="AW512" s="173"/>
      <c r="AX512" s="173"/>
      <c r="AY512" s="173"/>
      <c r="AZ512" s="173"/>
      <c r="BA512" s="173"/>
      <c r="BB512" s="123"/>
      <c r="BC512" s="123"/>
      <c r="BD512" s="123"/>
    </row>
    <row r="513" spans="2:56" x14ac:dyDescent="0.25">
      <c r="B513" s="120"/>
      <c r="C513" s="4"/>
      <c r="D513" s="14"/>
      <c r="E513" s="121"/>
      <c r="F513" s="13"/>
      <c r="G513" s="122"/>
      <c r="H513" s="123"/>
      <c r="I513" s="123"/>
      <c r="J513" s="124"/>
      <c r="K513" s="122"/>
      <c r="L513" s="122"/>
      <c r="M513" s="125"/>
      <c r="N513" s="126"/>
      <c r="O513" s="123"/>
      <c r="P513" s="123"/>
      <c r="Q513" s="122"/>
      <c r="R513" s="123"/>
      <c r="S513" s="123"/>
      <c r="T513" s="123"/>
      <c r="U513" s="123"/>
      <c r="V513" s="123"/>
      <c r="W513" s="122"/>
      <c r="X513" s="123"/>
      <c r="Y513" s="123"/>
      <c r="Z513" s="123"/>
      <c r="AA513" s="123"/>
      <c r="AB513" s="123"/>
      <c r="AC513" s="122"/>
      <c r="AD513" s="123"/>
      <c r="AE513" s="123"/>
      <c r="AF513" s="123"/>
      <c r="AG513" s="123"/>
      <c r="AH513" s="122"/>
      <c r="AI513" s="122"/>
      <c r="AJ513" s="122"/>
      <c r="AK513" s="122"/>
      <c r="AL513" s="123"/>
      <c r="AM513" s="122"/>
      <c r="AN513" s="122"/>
      <c r="AO513" s="122"/>
      <c r="AP513" s="122"/>
      <c r="AQ513" s="122"/>
      <c r="AR513" s="122"/>
      <c r="AS513" s="173"/>
      <c r="AT513" s="173"/>
      <c r="AU513" s="173"/>
      <c r="AV513" s="173"/>
      <c r="AW513" s="173"/>
      <c r="AX513" s="173"/>
      <c r="AY513" s="173"/>
      <c r="AZ513" s="173"/>
      <c r="BA513" s="173"/>
      <c r="BB513" s="123"/>
      <c r="BC513" s="123"/>
      <c r="BD513" s="123"/>
    </row>
    <row r="514" spans="2:56" x14ac:dyDescent="0.25">
      <c r="B514" s="120"/>
      <c r="C514" s="4"/>
      <c r="D514" s="14"/>
      <c r="E514" s="121"/>
      <c r="F514" s="13"/>
      <c r="G514" s="122"/>
      <c r="H514" s="123"/>
      <c r="I514" s="123"/>
      <c r="J514" s="124"/>
      <c r="K514" s="122"/>
      <c r="L514" s="122"/>
      <c r="M514" s="125"/>
      <c r="N514" s="126"/>
      <c r="O514" s="123"/>
      <c r="P514" s="123"/>
      <c r="Q514" s="122"/>
      <c r="R514" s="123"/>
      <c r="S514" s="123"/>
      <c r="T514" s="123"/>
      <c r="U514" s="123"/>
      <c r="V514" s="123"/>
      <c r="W514" s="122"/>
      <c r="X514" s="123"/>
      <c r="Y514" s="123"/>
      <c r="Z514" s="123"/>
      <c r="AA514" s="123"/>
      <c r="AB514" s="123"/>
      <c r="AC514" s="122"/>
      <c r="AD514" s="123"/>
      <c r="AE514" s="123"/>
      <c r="AF514" s="123"/>
      <c r="AG514" s="123"/>
      <c r="AH514" s="122"/>
      <c r="AI514" s="122"/>
      <c r="AJ514" s="122"/>
      <c r="AK514" s="122"/>
      <c r="AL514" s="123"/>
      <c r="AM514" s="122"/>
      <c r="AN514" s="122"/>
      <c r="AO514" s="122"/>
      <c r="AP514" s="122"/>
      <c r="AQ514" s="122"/>
      <c r="AR514" s="122"/>
      <c r="AS514" s="173"/>
      <c r="AT514" s="173"/>
      <c r="AU514" s="173"/>
      <c r="AV514" s="173"/>
      <c r="AW514" s="173"/>
      <c r="AX514" s="173"/>
      <c r="AY514" s="173"/>
      <c r="AZ514" s="173"/>
      <c r="BA514" s="173"/>
      <c r="BB514" s="123"/>
      <c r="BC514" s="123"/>
      <c r="BD514" s="123"/>
    </row>
    <row r="515" spans="2:56" x14ac:dyDescent="0.25">
      <c r="B515" s="120"/>
      <c r="C515" s="4"/>
      <c r="D515" s="14"/>
      <c r="E515" s="121"/>
      <c r="F515" s="13"/>
      <c r="G515" s="122"/>
      <c r="H515" s="123"/>
      <c r="I515" s="123"/>
      <c r="J515" s="124"/>
      <c r="K515" s="122"/>
      <c r="L515" s="122"/>
      <c r="M515" s="125"/>
      <c r="N515" s="126"/>
      <c r="O515" s="123"/>
      <c r="P515" s="123"/>
      <c r="Q515" s="122"/>
      <c r="R515" s="123"/>
      <c r="S515" s="123"/>
      <c r="T515" s="123"/>
      <c r="U515" s="123"/>
      <c r="V515" s="123"/>
      <c r="W515" s="122"/>
      <c r="X515" s="123"/>
      <c r="Y515" s="123"/>
      <c r="Z515" s="123"/>
      <c r="AA515" s="123"/>
      <c r="AB515" s="123"/>
      <c r="AC515" s="122"/>
      <c r="AD515" s="123"/>
      <c r="AE515" s="123"/>
      <c r="AF515" s="123"/>
      <c r="AG515" s="123"/>
      <c r="AH515" s="122"/>
      <c r="AI515" s="122"/>
      <c r="AJ515" s="122"/>
      <c r="AK515" s="122"/>
      <c r="AL515" s="123"/>
      <c r="AM515" s="122"/>
      <c r="AN515" s="122"/>
      <c r="AO515" s="122"/>
      <c r="AP515" s="122"/>
      <c r="AQ515" s="122"/>
      <c r="AR515" s="122"/>
      <c r="AS515" s="173"/>
      <c r="AT515" s="173"/>
      <c r="AU515" s="173"/>
      <c r="AV515" s="173"/>
      <c r="AW515" s="173"/>
      <c r="AX515" s="173"/>
      <c r="AY515" s="173"/>
      <c r="AZ515" s="173"/>
      <c r="BA515" s="173"/>
      <c r="BB515" s="123"/>
      <c r="BC515" s="123"/>
      <c r="BD515" s="123"/>
    </row>
    <row r="516" spans="2:56" x14ac:dyDescent="0.25">
      <c r="B516" s="120"/>
      <c r="C516" s="4"/>
      <c r="D516" s="14"/>
      <c r="E516" s="121"/>
      <c r="F516" s="13"/>
      <c r="G516" s="122"/>
      <c r="H516" s="123"/>
      <c r="I516" s="123"/>
      <c r="J516" s="124"/>
      <c r="K516" s="122"/>
      <c r="L516" s="122"/>
      <c r="M516" s="125"/>
      <c r="N516" s="126"/>
      <c r="O516" s="123"/>
      <c r="P516" s="123"/>
      <c r="Q516" s="122"/>
      <c r="R516" s="123"/>
      <c r="S516" s="123"/>
      <c r="T516" s="123"/>
      <c r="U516" s="123"/>
      <c r="V516" s="123"/>
      <c r="W516" s="122"/>
      <c r="X516" s="123"/>
      <c r="Y516" s="123"/>
      <c r="Z516" s="123"/>
      <c r="AA516" s="123"/>
      <c r="AB516" s="123"/>
      <c r="AC516" s="122"/>
      <c r="AD516" s="123"/>
      <c r="AE516" s="123"/>
      <c r="AF516" s="123"/>
      <c r="AG516" s="123"/>
      <c r="AH516" s="122"/>
      <c r="AI516" s="122"/>
      <c r="AJ516" s="122"/>
      <c r="AK516" s="122"/>
      <c r="AL516" s="123"/>
      <c r="AM516" s="122"/>
      <c r="AN516" s="122"/>
      <c r="AO516" s="122"/>
      <c r="AP516" s="122"/>
      <c r="AQ516" s="122"/>
      <c r="AR516" s="122"/>
      <c r="AS516" s="173"/>
      <c r="AT516" s="173"/>
      <c r="AU516" s="173"/>
      <c r="AV516" s="173"/>
      <c r="AW516" s="173"/>
      <c r="AX516" s="173"/>
      <c r="AY516" s="173"/>
      <c r="AZ516" s="173"/>
      <c r="BA516" s="173"/>
      <c r="BB516" s="123"/>
      <c r="BC516" s="123"/>
      <c r="BD516" s="123"/>
    </row>
    <row r="517" spans="2:56" x14ac:dyDescent="0.25">
      <c r="B517" s="120"/>
      <c r="C517" s="4"/>
      <c r="D517" s="14"/>
      <c r="E517" s="121"/>
      <c r="F517" s="13"/>
      <c r="G517" s="122"/>
      <c r="H517" s="123"/>
      <c r="I517" s="123"/>
      <c r="J517" s="124"/>
      <c r="K517" s="122"/>
      <c r="L517" s="122"/>
      <c r="M517" s="125"/>
      <c r="N517" s="126"/>
      <c r="O517" s="123"/>
      <c r="P517" s="123"/>
      <c r="Q517" s="122"/>
      <c r="R517" s="123"/>
      <c r="S517" s="123"/>
      <c r="T517" s="123"/>
      <c r="U517" s="123"/>
      <c r="V517" s="123"/>
      <c r="W517" s="122"/>
      <c r="X517" s="123"/>
      <c r="Y517" s="123"/>
      <c r="Z517" s="123"/>
      <c r="AA517" s="123"/>
      <c r="AB517" s="123"/>
      <c r="AC517" s="122"/>
      <c r="AD517" s="123"/>
      <c r="AE517" s="123"/>
      <c r="AF517" s="123"/>
      <c r="AG517" s="123"/>
      <c r="AH517" s="122"/>
      <c r="AI517" s="122"/>
      <c r="AJ517" s="122"/>
      <c r="AK517" s="122"/>
      <c r="AL517" s="123"/>
      <c r="AM517" s="122"/>
      <c r="AN517" s="122"/>
      <c r="AO517" s="122"/>
      <c r="AP517" s="122"/>
      <c r="AQ517" s="122"/>
      <c r="AR517" s="122"/>
      <c r="AS517" s="173"/>
      <c r="AT517" s="173"/>
      <c r="AU517" s="173"/>
      <c r="AV517" s="173"/>
      <c r="AW517" s="173"/>
      <c r="AX517" s="173"/>
      <c r="AY517" s="173"/>
      <c r="AZ517" s="173"/>
      <c r="BA517" s="173"/>
      <c r="BB517" s="123"/>
      <c r="BC517" s="123"/>
      <c r="BD517" s="123"/>
    </row>
    <row r="518" spans="2:56" x14ac:dyDescent="0.25">
      <c r="B518" s="120"/>
      <c r="C518" s="4"/>
      <c r="D518" s="14"/>
      <c r="E518" s="121"/>
      <c r="F518" s="13"/>
      <c r="G518" s="122"/>
      <c r="H518" s="123"/>
      <c r="I518" s="123"/>
      <c r="J518" s="124"/>
      <c r="K518" s="122"/>
      <c r="L518" s="122"/>
      <c r="M518" s="125"/>
      <c r="N518" s="126"/>
      <c r="O518" s="123"/>
      <c r="P518" s="123"/>
      <c r="Q518" s="122"/>
      <c r="R518" s="123"/>
      <c r="S518" s="123"/>
      <c r="T518" s="123"/>
      <c r="U518" s="123"/>
      <c r="V518" s="123"/>
      <c r="W518" s="122"/>
      <c r="X518" s="123"/>
      <c r="Y518" s="123"/>
      <c r="Z518" s="123"/>
      <c r="AA518" s="123"/>
      <c r="AB518" s="123"/>
      <c r="AC518" s="122"/>
      <c r="AD518" s="123"/>
      <c r="AE518" s="123"/>
      <c r="AF518" s="123"/>
      <c r="AG518" s="123"/>
      <c r="AH518" s="122"/>
      <c r="AI518" s="122"/>
      <c r="AJ518" s="122"/>
      <c r="AK518" s="122"/>
      <c r="AL518" s="123"/>
      <c r="AM518" s="122"/>
      <c r="AN518" s="122"/>
      <c r="AO518" s="122"/>
      <c r="AP518" s="122"/>
      <c r="AQ518" s="122"/>
      <c r="AR518" s="122"/>
      <c r="AS518" s="173"/>
      <c r="AT518" s="173"/>
      <c r="AU518" s="173"/>
      <c r="AV518" s="173"/>
      <c r="AW518" s="173"/>
      <c r="AX518" s="173"/>
      <c r="AY518" s="173"/>
      <c r="AZ518" s="173"/>
      <c r="BA518" s="173"/>
      <c r="BB518" s="123"/>
      <c r="BC518" s="123"/>
      <c r="BD518" s="123"/>
    </row>
    <row r="519" spans="2:56" x14ac:dyDescent="0.25">
      <c r="B519" s="120"/>
      <c r="C519" s="4"/>
      <c r="D519" s="14"/>
      <c r="E519" s="121"/>
      <c r="F519" s="13"/>
      <c r="G519" s="122"/>
      <c r="H519" s="123"/>
      <c r="I519" s="123"/>
      <c r="J519" s="124"/>
      <c r="K519" s="122"/>
      <c r="L519" s="122"/>
      <c r="M519" s="125"/>
      <c r="N519" s="126"/>
      <c r="O519" s="123"/>
      <c r="P519" s="123"/>
      <c r="Q519" s="122"/>
      <c r="R519" s="123"/>
      <c r="S519" s="123"/>
      <c r="T519" s="123"/>
      <c r="U519" s="123"/>
      <c r="V519" s="123"/>
      <c r="W519" s="122"/>
      <c r="X519" s="123"/>
      <c r="Y519" s="123"/>
      <c r="Z519" s="123"/>
      <c r="AA519" s="123"/>
      <c r="AB519" s="123"/>
      <c r="AC519" s="122"/>
      <c r="AD519" s="123"/>
      <c r="AE519" s="123"/>
      <c r="AF519" s="123"/>
      <c r="AG519" s="123"/>
      <c r="AH519" s="122"/>
      <c r="AI519" s="122"/>
      <c r="AJ519" s="122"/>
      <c r="AK519" s="122"/>
      <c r="AL519" s="123"/>
      <c r="AM519" s="122"/>
      <c r="AN519" s="122"/>
      <c r="AO519" s="122"/>
      <c r="AP519" s="122"/>
      <c r="AQ519" s="122"/>
      <c r="AR519" s="122"/>
      <c r="AS519" s="173"/>
      <c r="AT519" s="173"/>
      <c r="AU519" s="173"/>
      <c r="AV519" s="173"/>
      <c r="AW519" s="173"/>
      <c r="AX519" s="173"/>
      <c r="AY519" s="173"/>
      <c r="AZ519" s="173"/>
      <c r="BA519" s="173"/>
      <c r="BB519" s="123"/>
      <c r="BC519" s="123"/>
      <c r="BD519" s="123"/>
    </row>
    <row r="520" spans="2:56" x14ac:dyDescent="0.25">
      <c r="B520" s="120"/>
      <c r="C520" s="4"/>
      <c r="D520" s="14"/>
      <c r="E520" s="121"/>
      <c r="F520" s="13"/>
      <c r="G520" s="122"/>
      <c r="H520" s="123"/>
      <c r="I520" s="123"/>
      <c r="J520" s="124"/>
      <c r="K520" s="122"/>
      <c r="L520" s="122"/>
      <c r="M520" s="125"/>
      <c r="N520" s="126"/>
      <c r="O520" s="123"/>
      <c r="P520" s="123"/>
      <c r="Q520" s="122"/>
      <c r="R520" s="123"/>
      <c r="S520" s="123"/>
      <c r="T520" s="123"/>
      <c r="U520" s="123"/>
      <c r="V520" s="123"/>
      <c r="W520" s="122"/>
      <c r="X520" s="123"/>
      <c r="Y520" s="123"/>
      <c r="Z520" s="123"/>
      <c r="AA520" s="123"/>
      <c r="AB520" s="123"/>
      <c r="AC520" s="122"/>
      <c r="AD520" s="123"/>
      <c r="AE520" s="123"/>
      <c r="AF520" s="123"/>
      <c r="AG520" s="123"/>
      <c r="AH520" s="122"/>
      <c r="AI520" s="122"/>
      <c r="AJ520" s="122"/>
      <c r="AK520" s="122"/>
      <c r="AL520" s="123"/>
      <c r="AM520" s="122"/>
      <c r="AN520" s="122"/>
      <c r="AO520" s="122"/>
      <c r="AP520" s="122"/>
      <c r="AQ520" s="122"/>
      <c r="AR520" s="122"/>
      <c r="AS520" s="173"/>
      <c r="AT520" s="173"/>
      <c r="AU520" s="173"/>
      <c r="AV520" s="173"/>
      <c r="AW520" s="173"/>
      <c r="AX520" s="173"/>
      <c r="AY520" s="173"/>
      <c r="AZ520" s="173"/>
      <c r="BA520" s="173"/>
      <c r="BB520" s="123"/>
      <c r="BC520" s="123"/>
      <c r="BD520" s="123"/>
    </row>
    <row r="521" spans="2:56" x14ac:dyDescent="0.25">
      <c r="B521" s="120"/>
      <c r="C521" s="4"/>
      <c r="D521" s="14"/>
      <c r="E521" s="121"/>
      <c r="F521" s="13"/>
      <c r="G521" s="122"/>
      <c r="H521" s="123"/>
      <c r="I521" s="123"/>
      <c r="J521" s="124"/>
      <c r="K521" s="122"/>
      <c r="L521" s="122"/>
      <c r="M521" s="125"/>
      <c r="N521" s="126"/>
      <c r="O521" s="123"/>
      <c r="P521" s="123"/>
      <c r="Q521" s="122"/>
      <c r="R521" s="123"/>
      <c r="S521" s="123"/>
      <c r="T521" s="123"/>
      <c r="U521" s="123"/>
      <c r="V521" s="123"/>
      <c r="W521" s="122"/>
      <c r="X521" s="123"/>
      <c r="Y521" s="123"/>
      <c r="Z521" s="123"/>
      <c r="AA521" s="123"/>
      <c r="AB521" s="123"/>
      <c r="AC521" s="122"/>
      <c r="AD521" s="123"/>
      <c r="AE521" s="123"/>
      <c r="AF521" s="123"/>
      <c r="AG521" s="123"/>
      <c r="AH521" s="122"/>
      <c r="AI521" s="122"/>
      <c r="AJ521" s="122"/>
      <c r="AK521" s="122"/>
      <c r="AL521" s="123"/>
      <c r="AM521" s="122"/>
      <c r="AN521" s="122"/>
      <c r="AO521" s="122"/>
      <c r="AP521" s="122"/>
      <c r="AQ521" s="122"/>
      <c r="AR521" s="122"/>
      <c r="AS521" s="173"/>
      <c r="AT521" s="173"/>
      <c r="AU521" s="173"/>
      <c r="AV521" s="173"/>
      <c r="AW521" s="173"/>
      <c r="AX521" s="173"/>
      <c r="AY521" s="173"/>
      <c r="AZ521" s="173"/>
      <c r="BA521" s="173"/>
      <c r="BB521" s="123"/>
      <c r="BC521" s="123"/>
      <c r="BD521" s="123"/>
    </row>
    <row r="522" spans="2:56" x14ac:dyDescent="0.25">
      <c r="B522" s="120"/>
      <c r="C522" s="4"/>
      <c r="D522" s="14"/>
      <c r="E522" s="121"/>
      <c r="F522" s="13"/>
      <c r="G522" s="122"/>
      <c r="H522" s="123"/>
      <c r="I522" s="123"/>
      <c r="J522" s="124"/>
      <c r="K522" s="122"/>
      <c r="L522" s="122"/>
      <c r="M522" s="125"/>
      <c r="N522" s="126"/>
      <c r="O522" s="123"/>
      <c r="P522" s="123"/>
      <c r="Q522" s="122"/>
      <c r="R522" s="123"/>
      <c r="S522" s="123"/>
      <c r="T522" s="123"/>
      <c r="U522" s="123"/>
      <c r="V522" s="123"/>
      <c r="W522" s="122"/>
      <c r="X522" s="123"/>
      <c r="Y522" s="123"/>
      <c r="Z522" s="123"/>
      <c r="AA522" s="123"/>
      <c r="AB522" s="123"/>
      <c r="AC522" s="122"/>
      <c r="AD522" s="123"/>
      <c r="AE522" s="123"/>
      <c r="AF522" s="123"/>
      <c r="AG522" s="123"/>
      <c r="AH522" s="122"/>
      <c r="AI522" s="122"/>
      <c r="AJ522" s="122"/>
      <c r="AK522" s="122"/>
      <c r="AL522" s="123"/>
      <c r="AM522" s="122"/>
      <c r="AN522" s="122"/>
      <c r="AO522" s="122"/>
      <c r="AP522" s="122"/>
      <c r="AQ522" s="122"/>
      <c r="AR522" s="122"/>
      <c r="AS522" s="173"/>
      <c r="AT522" s="173"/>
      <c r="AU522" s="173"/>
      <c r="AV522" s="173"/>
      <c r="AW522" s="173"/>
      <c r="AX522" s="173"/>
      <c r="AY522" s="173"/>
      <c r="AZ522" s="173"/>
      <c r="BA522" s="173"/>
      <c r="BB522" s="123"/>
      <c r="BC522" s="123"/>
      <c r="BD522" s="123"/>
    </row>
    <row r="523" spans="2:56" x14ac:dyDescent="0.25">
      <c r="B523" s="120"/>
      <c r="C523" s="4"/>
      <c r="D523" s="14"/>
      <c r="E523" s="121"/>
      <c r="F523" s="13"/>
      <c r="G523" s="122"/>
      <c r="H523" s="123"/>
      <c r="I523" s="123"/>
      <c r="J523" s="124"/>
      <c r="K523" s="122"/>
      <c r="L523" s="122"/>
      <c r="M523" s="125"/>
      <c r="N523" s="126"/>
      <c r="O523" s="123"/>
      <c r="P523" s="123"/>
      <c r="Q523" s="122"/>
      <c r="R523" s="123"/>
      <c r="S523" s="123"/>
      <c r="T523" s="123"/>
      <c r="U523" s="123"/>
      <c r="V523" s="123"/>
      <c r="W523" s="122"/>
      <c r="X523" s="123"/>
      <c r="Y523" s="123"/>
      <c r="Z523" s="123"/>
      <c r="AA523" s="123"/>
      <c r="AB523" s="123"/>
      <c r="AC523" s="122"/>
      <c r="AD523" s="123"/>
      <c r="AE523" s="123"/>
      <c r="AF523" s="123"/>
      <c r="AG523" s="123"/>
      <c r="AH523" s="122"/>
      <c r="AI523" s="122"/>
      <c r="AJ523" s="122"/>
      <c r="AK523" s="122"/>
      <c r="AL523" s="123"/>
      <c r="AM523" s="122"/>
      <c r="AN523" s="122"/>
      <c r="AO523" s="122"/>
      <c r="AP523" s="122"/>
      <c r="AQ523" s="122"/>
      <c r="AR523" s="122"/>
      <c r="AS523" s="173"/>
      <c r="AT523" s="173"/>
      <c r="AU523" s="173"/>
      <c r="AV523" s="173"/>
      <c r="AW523" s="173"/>
      <c r="AX523" s="173"/>
      <c r="AY523" s="173"/>
      <c r="AZ523" s="173"/>
      <c r="BA523" s="173"/>
      <c r="BB523" s="123"/>
      <c r="BC523" s="123"/>
      <c r="BD523" s="123"/>
    </row>
    <row r="524" spans="2:56" x14ac:dyDescent="0.25">
      <c r="B524" s="120"/>
      <c r="C524" s="4"/>
      <c r="D524" s="14"/>
      <c r="E524" s="121"/>
      <c r="F524" s="13"/>
      <c r="G524" s="122"/>
      <c r="H524" s="123"/>
      <c r="I524" s="123"/>
      <c r="J524" s="124"/>
      <c r="K524" s="122"/>
      <c r="L524" s="122"/>
      <c r="M524" s="125"/>
      <c r="N524" s="126"/>
      <c r="O524" s="123"/>
      <c r="P524" s="123"/>
      <c r="Q524" s="122"/>
      <c r="R524" s="123"/>
      <c r="S524" s="123"/>
      <c r="T524" s="123"/>
      <c r="U524" s="123"/>
      <c r="V524" s="123"/>
      <c r="W524" s="122"/>
      <c r="X524" s="123"/>
      <c r="Y524" s="123"/>
      <c r="Z524" s="123"/>
      <c r="AA524" s="123"/>
      <c r="AB524" s="123"/>
      <c r="AC524" s="122"/>
      <c r="AD524" s="123"/>
      <c r="AE524" s="123"/>
      <c r="AF524" s="123"/>
      <c r="AG524" s="123"/>
      <c r="AH524" s="122"/>
      <c r="AI524" s="122"/>
      <c r="AJ524" s="122"/>
      <c r="AK524" s="122"/>
      <c r="AL524" s="123"/>
      <c r="AM524" s="122"/>
      <c r="AN524" s="122"/>
      <c r="AO524" s="122"/>
      <c r="AP524" s="122"/>
      <c r="AQ524" s="122"/>
      <c r="AR524" s="122"/>
      <c r="AS524" s="173"/>
      <c r="AT524" s="173"/>
      <c r="AU524" s="173"/>
      <c r="AV524" s="173"/>
      <c r="AW524" s="173"/>
      <c r="AX524" s="173"/>
      <c r="AY524" s="173"/>
      <c r="AZ524" s="173"/>
      <c r="BA524" s="173"/>
      <c r="BB524" s="123"/>
      <c r="BC524" s="123"/>
      <c r="BD524" s="123"/>
    </row>
    <row r="525" spans="2:56" x14ac:dyDescent="0.25">
      <c r="B525" s="120"/>
      <c r="C525" s="4"/>
      <c r="D525" s="14"/>
      <c r="E525" s="121"/>
      <c r="F525" s="13"/>
      <c r="G525" s="122"/>
      <c r="H525" s="123"/>
      <c r="I525" s="123"/>
      <c r="J525" s="124"/>
      <c r="K525" s="122"/>
      <c r="L525" s="122"/>
      <c r="M525" s="125"/>
      <c r="N525" s="126"/>
      <c r="O525" s="123"/>
      <c r="P525" s="123"/>
      <c r="Q525" s="122"/>
      <c r="R525" s="123"/>
      <c r="S525" s="123"/>
      <c r="T525" s="123"/>
      <c r="U525" s="123"/>
      <c r="V525" s="123"/>
      <c r="W525" s="122"/>
      <c r="X525" s="123"/>
      <c r="Y525" s="123"/>
      <c r="Z525" s="123"/>
      <c r="AA525" s="123"/>
      <c r="AB525" s="123"/>
      <c r="AC525" s="122"/>
      <c r="AD525" s="123"/>
      <c r="AE525" s="123"/>
      <c r="AF525" s="123"/>
      <c r="AG525" s="123"/>
      <c r="AH525" s="122"/>
      <c r="AI525" s="122"/>
      <c r="AJ525" s="122"/>
      <c r="AK525" s="122"/>
      <c r="AL525" s="123"/>
      <c r="AM525" s="122"/>
      <c r="AN525" s="122"/>
      <c r="AO525" s="122"/>
      <c r="AP525" s="122"/>
      <c r="AQ525" s="122"/>
      <c r="AR525" s="122"/>
      <c r="AS525" s="173"/>
      <c r="AT525" s="173"/>
      <c r="AU525" s="173"/>
      <c r="AV525" s="173"/>
      <c r="AW525" s="173"/>
      <c r="AX525" s="173"/>
      <c r="AY525" s="173"/>
      <c r="AZ525" s="173"/>
      <c r="BA525" s="173"/>
      <c r="BB525" s="123"/>
      <c r="BC525" s="123"/>
      <c r="BD525" s="123"/>
    </row>
    <row r="526" spans="2:56" x14ac:dyDescent="0.25">
      <c r="B526" s="120"/>
      <c r="C526" s="4"/>
      <c r="D526" s="14"/>
      <c r="E526" s="121"/>
      <c r="F526" s="13"/>
      <c r="G526" s="122"/>
      <c r="H526" s="123"/>
      <c r="I526" s="123"/>
      <c r="J526" s="124"/>
      <c r="K526" s="122"/>
      <c r="L526" s="122"/>
      <c r="M526" s="125"/>
      <c r="N526" s="126"/>
      <c r="O526" s="123"/>
      <c r="P526" s="123"/>
      <c r="Q526" s="122"/>
      <c r="R526" s="123"/>
      <c r="S526" s="123"/>
      <c r="T526" s="123"/>
      <c r="U526" s="123"/>
      <c r="V526" s="123"/>
      <c r="W526" s="122"/>
      <c r="X526" s="123"/>
      <c r="Y526" s="123"/>
      <c r="Z526" s="123"/>
      <c r="AA526" s="123"/>
      <c r="AB526" s="123"/>
      <c r="AC526" s="122"/>
      <c r="AD526" s="123"/>
      <c r="AE526" s="123"/>
      <c r="AF526" s="123"/>
      <c r="AG526" s="123"/>
      <c r="AH526" s="122"/>
      <c r="AI526" s="122"/>
      <c r="AJ526" s="122"/>
      <c r="AK526" s="122"/>
      <c r="AL526" s="123"/>
      <c r="AM526" s="122"/>
      <c r="AN526" s="122"/>
      <c r="AO526" s="122"/>
      <c r="AP526" s="122"/>
      <c r="AQ526" s="122"/>
      <c r="AR526" s="122"/>
      <c r="AS526" s="173"/>
      <c r="AT526" s="173"/>
      <c r="AU526" s="173"/>
      <c r="AV526" s="173"/>
      <c r="AW526" s="173"/>
      <c r="AX526" s="173"/>
      <c r="AY526" s="173"/>
      <c r="AZ526" s="173"/>
      <c r="BA526" s="173"/>
      <c r="BB526" s="123"/>
      <c r="BC526" s="123"/>
      <c r="BD526" s="123"/>
    </row>
    <row r="527" spans="2:56" x14ac:dyDescent="0.25">
      <c r="B527" s="120"/>
      <c r="C527" s="4"/>
      <c r="D527" s="14"/>
      <c r="E527" s="121"/>
      <c r="F527" s="13"/>
      <c r="G527" s="122"/>
      <c r="H527" s="123"/>
      <c r="I527" s="123"/>
      <c r="J527" s="124"/>
      <c r="K527" s="122"/>
      <c r="L527" s="122"/>
      <c r="M527" s="125"/>
      <c r="N527" s="126"/>
      <c r="O527" s="123"/>
      <c r="P527" s="123"/>
      <c r="Q527" s="122"/>
      <c r="R527" s="123"/>
      <c r="S527" s="123"/>
      <c r="T527" s="123"/>
      <c r="U527" s="123"/>
      <c r="V527" s="123"/>
      <c r="W527" s="122"/>
      <c r="X527" s="123"/>
      <c r="Y527" s="123"/>
      <c r="Z527" s="123"/>
      <c r="AA527" s="123"/>
      <c r="AB527" s="123"/>
      <c r="AC527" s="122"/>
      <c r="AD527" s="123"/>
      <c r="AE527" s="123"/>
      <c r="AF527" s="123"/>
      <c r="AG527" s="123"/>
      <c r="AH527" s="122"/>
      <c r="AI527" s="122"/>
      <c r="AJ527" s="122"/>
      <c r="AK527" s="122"/>
      <c r="AL527" s="123"/>
      <c r="AM527" s="122"/>
      <c r="AN527" s="122"/>
      <c r="AO527" s="122"/>
      <c r="AP527" s="122"/>
      <c r="AQ527" s="122"/>
      <c r="AR527" s="122"/>
      <c r="AS527" s="173"/>
      <c r="AT527" s="173"/>
      <c r="AU527" s="173"/>
      <c r="AV527" s="173"/>
      <c r="AW527" s="173"/>
      <c r="AX527" s="173"/>
      <c r="AY527" s="173"/>
      <c r="AZ527" s="173"/>
      <c r="BA527" s="173"/>
      <c r="BB527" s="123"/>
      <c r="BC527" s="123"/>
      <c r="BD527" s="123"/>
    </row>
    <row r="528" spans="2:56" x14ac:dyDescent="0.25">
      <c r="B528" s="120"/>
      <c r="C528" s="4"/>
      <c r="D528" s="14"/>
      <c r="E528" s="121"/>
      <c r="F528" s="13"/>
      <c r="G528" s="122"/>
      <c r="H528" s="123"/>
      <c r="I528" s="123"/>
      <c r="J528" s="124"/>
      <c r="K528" s="122"/>
      <c r="L528" s="122"/>
      <c r="M528" s="125"/>
      <c r="N528" s="126"/>
      <c r="O528" s="123"/>
      <c r="P528" s="123"/>
      <c r="Q528" s="122"/>
      <c r="R528" s="123"/>
      <c r="S528" s="123"/>
      <c r="T528" s="123"/>
      <c r="U528" s="123"/>
      <c r="V528" s="123"/>
      <c r="W528" s="122"/>
      <c r="X528" s="123"/>
      <c r="Y528" s="123"/>
      <c r="Z528" s="123"/>
      <c r="AA528" s="123"/>
      <c r="AB528" s="123"/>
      <c r="AC528" s="122"/>
      <c r="AD528" s="123"/>
      <c r="AE528" s="123"/>
      <c r="AF528" s="123"/>
      <c r="AG528" s="123"/>
      <c r="AH528" s="122"/>
      <c r="AI528" s="122"/>
      <c r="AJ528" s="122"/>
      <c r="AK528" s="122"/>
      <c r="AL528" s="123"/>
      <c r="AM528" s="122"/>
      <c r="AN528" s="122"/>
      <c r="AO528" s="122"/>
      <c r="AP528" s="122"/>
      <c r="AQ528" s="122"/>
      <c r="AR528" s="122"/>
      <c r="AS528" s="173"/>
      <c r="AT528" s="173"/>
      <c r="AU528" s="173"/>
      <c r="AV528" s="173"/>
      <c r="AW528" s="173"/>
      <c r="AX528" s="173"/>
      <c r="AY528" s="173"/>
      <c r="AZ528" s="173"/>
      <c r="BA528" s="173"/>
      <c r="BB528" s="123"/>
      <c r="BC528" s="123"/>
      <c r="BD528" s="123"/>
    </row>
    <row r="529" spans="2:56" x14ac:dyDescent="0.25">
      <c r="B529" s="120"/>
      <c r="C529" s="4"/>
      <c r="D529" s="14"/>
      <c r="E529" s="121"/>
      <c r="F529" s="13"/>
      <c r="G529" s="122"/>
      <c r="H529" s="123"/>
      <c r="I529" s="123"/>
      <c r="J529" s="124"/>
      <c r="K529" s="122"/>
      <c r="L529" s="122"/>
      <c r="M529" s="125"/>
      <c r="N529" s="126"/>
      <c r="O529" s="123"/>
      <c r="P529" s="123"/>
      <c r="Q529" s="122"/>
      <c r="R529" s="123"/>
      <c r="S529" s="123"/>
      <c r="T529" s="123"/>
      <c r="U529" s="123"/>
      <c r="V529" s="123"/>
      <c r="W529" s="122"/>
      <c r="X529" s="123"/>
      <c r="Y529" s="123"/>
      <c r="Z529" s="123"/>
      <c r="AA529" s="123"/>
      <c r="AB529" s="123"/>
      <c r="AC529" s="122"/>
      <c r="AD529" s="123"/>
      <c r="AE529" s="123"/>
      <c r="AF529" s="123"/>
      <c r="AG529" s="123"/>
      <c r="AH529" s="122"/>
      <c r="AI529" s="122"/>
      <c r="AJ529" s="122"/>
      <c r="AK529" s="122"/>
      <c r="AL529" s="123"/>
      <c r="AM529" s="122"/>
      <c r="AN529" s="122"/>
      <c r="AO529" s="122"/>
      <c r="AP529" s="122"/>
      <c r="AQ529" s="122"/>
      <c r="AR529" s="122"/>
      <c r="AS529" s="173"/>
      <c r="AT529" s="173"/>
      <c r="AU529" s="173"/>
      <c r="AV529" s="173"/>
      <c r="AW529" s="173"/>
      <c r="AX529" s="173"/>
      <c r="AY529" s="173"/>
      <c r="AZ529" s="173"/>
      <c r="BA529" s="173"/>
      <c r="BB529" s="123"/>
      <c r="BC529" s="123"/>
      <c r="BD529" s="123"/>
    </row>
    <row r="530" spans="2:56" x14ac:dyDescent="0.25">
      <c r="B530" s="120"/>
      <c r="C530" s="4"/>
      <c r="D530" s="14"/>
      <c r="E530" s="121"/>
      <c r="F530" s="13"/>
      <c r="G530" s="122"/>
      <c r="H530" s="123"/>
      <c r="I530" s="123"/>
      <c r="J530" s="124"/>
      <c r="K530" s="122"/>
      <c r="L530" s="122"/>
      <c r="M530" s="125"/>
      <c r="N530" s="126"/>
      <c r="O530" s="123"/>
      <c r="P530" s="123"/>
      <c r="Q530" s="122"/>
      <c r="R530" s="123"/>
      <c r="S530" s="123"/>
      <c r="T530" s="123"/>
      <c r="U530" s="123"/>
      <c r="V530" s="123"/>
      <c r="W530" s="122"/>
      <c r="X530" s="123"/>
      <c r="Y530" s="123"/>
      <c r="Z530" s="123"/>
      <c r="AA530" s="123"/>
      <c r="AB530" s="123"/>
      <c r="AC530" s="122"/>
      <c r="AD530" s="123"/>
      <c r="AE530" s="123"/>
      <c r="AF530" s="123"/>
      <c r="AG530" s="123"/>
      <c r="AH530" s="122"/>
      <c r="AI530" s="122"/>
      <c r="AJ530" s="122"/>
      <c r="AK530" s="122"/>
      <c r="AL530" s="123"/>
      <c r="AM530" s="122"/>
      <c r="AN530" s="122"/>
      <c r="AO530" s="122"/>
      <c r="AP530" s="122"/>
      <c r="AQ530" s="122"/>
      <c r="AR530" s="122"/>
      <c r="AS530" s="173"/>
      <c r="AT530" s="173"/>
      <c r="AU530" s="173"/>
      <c r="AV530" s="173"/>
      <c r="AW530" s="173"/>
      <c r="AX530" s="173"/>
      <c r="AY530" s="173"/>
      <c r="AZ530" s="173"/>
      <c r="BA530" s="173"/>
      <c r="BB530" s="123"/>
      <c r="BC530" s="123"/>
      <c r="BD530" s="123"/>
    </row>
    <row r="531" spans="2:56" x14ac:dyDescent="0.25">
      <c r="B531" s="120"/>
      <c r="C531" s="4"/>
      <c r="D531" s="14"/>
      <c r="E531" s="121"/>
      <c r="F531" s="13"/>
      <c r="G531" s="122"/>
      <c r="H531" s="123"/>
      <c r="I531" s="123"/>
      <c r="J531" s="124"/>
      <c r="K531" s="122"/>
      <c r="L531" s="122"/>
      <c r="M531" s="125"/>
      <c r="N531" s="126"/>
      <c r="O531" s="123"/>
      <c r="P531" s="123"/>
      <c r="Q531" s="122"/>
      <c r="R531" s="123"/>
      <c r="S531" s="123"/>
      <c r="T531" s="123"/>
      <c r="U531" s="123"/>
      <c r="V531" s="123"/>
      <c r="W531" s="122"/>
      <c r="X531" s="123"/>
      <c r="Y531" s="123"/>
      <c r="Z531" s="123"/>
      <c r="AA531" s="123"/>
      <c r="AB531" s="123"/>
      <c r="AC531" s="122"/>
      <c r="AD531" s="123"/>
      <c r="AE531" s="123"/>
      <c r="AF531" s="123"/>
      <c r="AG531" s="123"/>
      <c r="AH531" s="122"/>
      <c r="AI531" s="122"/>
      <c r="AJ531" s="122"/>
      <c r="AK531" s="122"/>
      <c r="AL531" s="123"/>
      <c r="AM531" s="122"/>
      <c r="AN531" s="122"/>
      <c r="AO531" s="122"/>
      <c r="AP531" s="122"/>
      <c r="AQ531" s="122"/>
      <c r="AR531" s="122"/>
      <c r="AS531" s="173"/>
      <c r="AT531" s="173"/>
      <c r="AU531" s="173"/>
      <c r="AV531" s="173"/>
      <c r="AW531" s="173"/>
      <c r="AX531" s="173"/>
      <c r="AY531" s="173"/>
      <c r="AZ531" s="173"/>
      <c r="BA531" s="173"/>
      <c r="BB531" s="123"/>
      <c r="BC531" s="123"/>
      <c r="BD531" s="123"/>
    </row>
    <row r="532" spans="2:56" x14ac:dyDescent="0.25">
      <c r="B532" s="120"/>
      <c r="C532" s="4"/>
      <c r="D532" s="14"/>
      <c r="E532" s="121"/>
      <c r="F532" s="13"/>
      <c r="G532" s="122"/>
      <c r="H532" s="123"/>
      <c r="I532" s="123"/>
      <c r="J532" s="124"/>
      <c r="K532" s="122"/>
      <c r="L532" s="122"/>
      <c r="M532" s="125"/>
      <c r="N532" s="126"/>
      <c r="O532" s="123"/>
      <c r="P532" s="123"/>
      <c r="Q532" s="122"/>
      <c r="R532" s="123"/>
      <c r="S532" s="123"/>
      <c r="T532" s="123"/>
      <c r="U532" s="123"/>
      <c r="V532" s="123"/>
      <c r="W532" s="122"/>
      <c r="X532" s="123"/>
      <c r="Y532" s="123"/>
      <c r="Z532" s="123"/>
      <c r="AA532" s="123"/>
      <c r="AB532" s="123"/>
      <c r="AC532" s="122"/>
      <c r="AD532" s="123"/>
      <c r="AE532" s="123"/>
      <c r="AF532" s="123"/>
      <c r="AG532" s="123"/>
      <c r="AH532" s="122"/>
      <c r="AI532" s="122"/>
      <c r="AJ532" s="122"/>
      <c r="AK532" s="122"/>
      <c r="AL532" s="123"/>
      <c r="AM532" s="122"/>
      <c r="AN532" s="122"/>
      <c r="AO532" s="122"/>
      <c r="AP532" s="122"/>
      <c r="AQ532" s="122"/>
      <c r="AR532" s="122"/>
      <c r="AS532" s="173"/>
      <c r="AT532" s="173"/>
      <c r="AU532" s="173"/>
      <c r="AV532" s="173"/>
      <c r="AW532" s="173"/>
      <c r="AX532" s="173"/>
      <c r="AY532" s="173"/>
      <c r="AZ532" s="173"/>
      <c r="BA532" s="173"/>
      <c r="BB532" s="123"/>
      <c r="BC532" s="123"/>
      <c r="BD532" s="123"/>
    </row>
    <row r="533" spans="2:56" x14ac:dyDescent="0.25">
      <c r="B533" s="120"/>
      <c r="C533" s="4"/>
      <c r="D533" s="14"/>
      <c r="E533" s="121"/>
      <c r="F533" s="13"/>
      <c r="G533" s="122"/>
      <c r="H533" s="123"/>
      <c r="I533" s="123"/>
      <c r="J533" s="124"/>
      <c r="K533" s="122"/>
      <c r="L533" s="122"/>
      <c r="M533" s="125"/>
      <c r="N533" s="126"/>
      <c r="O533" s="123"/>
      <c r="P533" s="123"/>
      <c r="Q533" s="122"/>
      <c r="R533" s="123"/>
      <c r="S533" s="123"/>
      <c r="T533" s="123"/>
      <c r="U533" s="123"/>
      <c r="V533" s="123"/>
      <c r="W533" s="122"/>
      <c r="X533" s="123"/>
      <c r="Y533" s="123"/>
      <c r="Z533" s="123"/>
      <c r="AA533" s="123"/>
      <c r="AB533" s="123"/>
      <c r="AC533" s="122"/>
      <c r="AD533" s="123"/>
      <c r="AE533" s="123"/>
      <c r="AF533" s="123"/>
      <c r="AG533" s="123"/>
      <c r="AH533" s="122"/>
      <c r="AI533" s="122"/>
      <c r="AJ533" s="122"/>
      <c r="AK533" s="122"/>
      <c r="AL533" s="123"/>
      <c r="AM533" s="122"/>
      <c r="AN533" s="122"/>
      <c r="AO533" s="122"/>
      <c r="AP533" s="122"/>
      <c r="AQ533" s="122"/>
      <c r="AR533" s="122"/>
      <c r="AS533" s="173"/>
      <c r="AT533" s="173"/>
      <c r="AU533" s="173"/>
      <c r="AV533" s="173"/>
      <c r="AW533" s="173"/>
      <c r="AX533" s="173"/>
      <c r="AY533" s="173"/>
      <c r="AZ533" s="173"/>
      <c r="BA533" s="173"/>
      <c r="BB533" s="123"/>
      <c r="BC533" s="123"/>
      <c r="BD533" s="123"/>
    </row>
    <row r="534" spans="2:56" x14ac:dyDescent="0.25">
      <c r="B534" s="120"/>
      <c r="C534" s="4"/>
      <c r="D534" s="14"/>
      <c r="E534" s="121"/>
      <c r="F534" s="13"/>
      <c r="G534" s="122"/>
      <c r="H534" s="123"/>
      <c r="I534" s="123"/>
      <c r="J534" s="124"/>
      <c r="K534" s="122"/>
      <c r="L534" s="122"/>
      <c r="M534" s="125"/>
      <c r="N534" s="126"/>
      <c r="O534" s="123"/>
      <c r="P534" s="123"/>
      <c r="Q534" s="122"/>
      <c r="R534" s="123"/>
      <c r="S534" s="123"/>
      <c r="T534" s="123"/>
      <c r="U534" s="123"/>
      <c r="V534" s="123"/>
      <c r="W534" s="122"/>
      <c r="X534" s="123"/>
      <c r="Y534" s="123"/>
      <c r="Z534" s="123"/>
      <c r="AA534" s="123"/>
      <c r="AB534" s="123"/>
      <c r="AC534" s="122"/>
      <c r="AD534" s="123"/>
      <c r="AE534" s="123"/>
      <c r="AF534" s="123"/>
      <c r="AG534" s="123"/>
      <c r="AH534" s="122"/>
      <c r="AI534" s="122"/>
      <c r="AJ534" s="122"/>
      <c r="AK534" s="122"/>
      <c r="AL534" s="123"/>
      <c r="AM534" s="122"/>
      <c r="AN534" s="122"/>
      <c r="AO534" s="122"/>
      <c r="AP534" s="122"/>
      <c r="AQ534" s="122"/>
      <c r="AR534" s="122"/>
      <c r="AS534" s="173"/>
      <c r="AT534" s="173"/>
      <c r="AU534" s="173"/>
      <c r="AV534" s="173"/>
      <c r="AW534" s="173"/>
      <c r="AX534" s="173"/>
      <c r="AY534" s="173"/>
      <c r="AZ534" s="173"/>
      <c r="BA534" s="173"/>
      <c r="BB534" s="123"/>
      <c r="BC534" s="123"/>
      <c r="BD534" s="123"/>
    </row>
    <row r="535" spans="2:56" x14ac:dyDescent="0.25">
      <c r="B535" s="120"/>
      <c r="C535" s="4"/>
      <c r="D535" s="14"/>
      <c r="E535" s="121"/>
      <c r="F535" s="13"/>
      <c r="G535" s="122"/>
      <c r="H535" s="123"/>
      <c r="I535" s="123"/>
      <c r="J535" s="124"/>
      <c r="K535" s="122"/>
      <c r="L535" s="122"/>
      <c r="M535" s="125"/>
      <c r="N535" s="126"/>
      <c r="O535" s="123"/>
      <c r="P535" s="123"/>
      <c r="Q535" s="122"/>
      <c r="R535" s="123"/>
      <c r="S535" s="123"/>
      <c r="T535" s="123"/>
      <c r="U535" s="123"/>
      <c r="V535" s="123"/>
      <c r="W535" s="122"/>
      <c r="X535" s="123"/>
      <c r="Y535" s="123"/>
      <c r="Z535" s="123"/>
      <c r="AA535" s="123"/>
      <c r="AB535" s="123"/>
      <c r="AC535" s="122"/>
      <c r="AD535" s="123"/>
      <c r="AE535" s="123"/>
      <c r="AF535" s="123"/>
      <c r="AG535" s="123"/>
      <c r="AH535" s="122"/>
      <c r="AI535" s="122"/>
      <c r="AJ535" s="122"/>
      <c r="AK535" s="122"/>
      <c r="AL535" s="123"/>
      <c r="AM535" s="122"/>
      <c r="AN535" s="122"/>
      <c r="AO535" s="122"/>
      <c r="AP535" s="122"/>
      <c r="AQ535" s="122"/>
      <c r="AR535" s="122"/>
      <c r="AS535" s="173"/>
      <c r="AT535" s="173"/>
      <c r="AU535" s="173"/>
      <c r="AV535" s="173"/>
      <c r="AW535" s="173"/>
      <c r="AX535" s="173"/>
      <c r="AY535" s="173"/>
      <c r="AZ535" s="173"/>
      <c r="BA535" s="173"/>
      <c r="BB535" s="123"/>
      <c r="BC535" s="123"/>
      <c r="BD535" s="123"/>
    </row>
    <row r="536" spans="2:56" x14ac:dyDescent="0.25">
      <c r="B536" s="120"/>
      <c r="C536" s="4"/>
      <c r="D536" s="14"/>
      <c r="E536" s="121"/>
      <c r="F536" s="13"/>
      <c r="G536" s="122"/>
      <c r="H536" s="123"/>
      <c r="I536" s="123"/>
      <c r="J536" s="124"/>
      <c r="K536" s="122"/>
      <c r="L536" s="122"/>
      <c r="M536" s="125"/>
      <c r="N536" s="126"/>
      <c r="O536" s="123"/>
      <c r="P536" s="123"/>
      <c r="Q536" s="122"/>
      <c r="R536" s="123"/>
      <c r="S536" s="123"/>
      <c r="T536" s="123"/>
      <c r="U536" s="123"/>
      <c r="V536" s="123"/>
      <c r="W536" s="122"/>
      <c r="X536" s="123"/>
      <c r="Y536" s="123"/>
      <c r="Z536" s="123"/>
      <c r="AA536" s="123"/>
      <c r="AB536" s="123"/>
      <c r="AC536" s="122"/>
      <c r="AD536" s="123"/>
      <c r="AE536" s="123"/>
      <c r="AF536" s="123"/>
      <c r="AG536" s="123"/>
      <c r="AH536" s="122"/>
      <c r="AI536" s="122"/>
      <c r="AJ536" s="122"/>
      <c r="AK536" s="122"/>
      <c r="AL536" s="123"/>
      <c r="AM536" s="122"/>
      <c r="AN536" s="122"/>
      <c r="AO536" s="122"/>
      <c r="AP536" s="122"/>
      <c r="AQ536" s="122"/>
      <c r="AR536" s="122"/>
      <c r="AS536" s="173"/>
      <c r="AT536" s="173"/>
      <c r="AU536" s="173"/>
      <c r="AV536" s="173"/>
      <c r="AW536" s="173"/>
      <c r="AX536" s="173"/>
      <c r="AY536" s="173"/>
      <c r="AZ536" s="173"/>
      <c r="BA536" s="173"/>
      <c r="BB536" s="123"/>
      <c r="BC536" s="123"/>
      <c r="BD536" s="123"/>
    </row>
    <row r="537" spans="2:56" x14ac:dyDescent="0.25">
      <c r="B537" s="120"/>
      <c r="C537" s="4"/>
      <c r="D537" s="14"/>
      <c r="E537" s="121"/>
      <c r="F537" s="13"/>
      <c r="G537" s="122"/>
      <c r="H537" s="123"/>
      <c r="I537" s="123"/>
      <c r="J537" s="124"/>
      <c r="K537" s="122"/>
      <c r="L537" s="122"/>
      <c r="M537" s="125"/>
      <c r="N537" s="126"/>
      <c r="O537" s="123"/>
      <c r="P537" s="123"/>
      <c r="Q537" s="122"/>
      <c r="R537" s="123"/>
      <c r="S537" s="123"/>
      <c r="T537" s="123"/>
      <c r="U537" s="123"/>
      <c r="V537" s="123"/>
      <c r="W537" s="122"/>
      <c r="X537" s="123"/>
      <c r="Y537" s="123"/>
      <c r="Z537" s="123"/>
      <c r="AA537" s="123"/>
      <c r="AB537" s="123"/>
      <c r="AC537" s="122"/>
      <c r="AD537" s="123"/>
      <c r="AE537" s="123"/>
      <c r="AF537" s="123"/>
      <c r="AG537" s="123"/>
      <c r="AH537" s="122"/>
      <c r="AI537" s="122"/>
      <c r="AJ537" s="122"/>
      <c r="AK537" s="122"/>
      <c r="AL537" s="123"/>
      <c r="AM537" s="122"/>
      <c r="AN537" s="122"/>
      <c r="AO537" s="122"/>
      <c r="AP537" s="122"/>
      <c r="AQ537" s="122"/>
      <c r="AR537" s="122"/>
      <c r="AS537" s="173"/>
      <c r="AT537" s="173"/>
      <c r="AU537" s="173"/>
      <c r="AV537" s="173"/>
      <c r="AW537" s="173"/>
      <c r="AX537" s="173"/>
      <c r="AY537" s="173"/>
      <c r="AZ537" s="173"/>
      <c r="BA537" s="173"/>
      <c r="BB537" s="123"/>
      <c r="BC537" s="123"/>
      <c r="BD537" s="123"/>
    </row>
    <row r="538" spans="2:56" x14ac:dyDescent="0.25">
      <c r="B538" s="120"/>
      <c r="C538" s="4"/>
      <c r="D538" s="14"/>
      <c r="E538" s="121"/>
      <c r="F538" s="13"/>
      <c r="G538" s="122"/>
      <c r="H538" s="123"/>
      <c r="I538" s="123"/>
      <c r="J538" s="124"/>
      <c r="K538" s="122"/>
      <c r="L538" s="122"/>
      <c r="M538" s="125"/>
      <c r="N538" s="126"/>
      <c r="O538" s="123"/>
      <c r="P538" s="123"/>
      <c r="Q538" s="122"/>
      <c r="R538" s="123"/>
      <c r="S538" s="123"/>
      <c r="T538" s="123"/>
      <c r="U538" s="123"/>
      <c r="V538" s="123"/>
      <c r="W538" s="122"/>
      <c r="X538" s="123"/>
      <c r="Y538" s="123"/>
      <c r="Z538" s="123"/>
      <c r="AA538" s="123"/>
      <c r="AB538" s="123"/>
      <c r="AC538" s="122"/>
      <c r="AD538" s="123"/>
      <c r="AE538" s="123"/>
      <c r="AF538" s="123"/>
      <c r="AG538" s="123"/>
      <c r="AH538" s="122"/>
      <c r="AI538" s="122"/>
      <c r="AJ538" s="122"/>
      <c r="AK538" s="122"/>
      <c r="AL538" s="123"/>
      <c r="AM538" s="122"/>
      <c r="AN538" s="122"/>
      <c r="AO538" s="122"/>
      <c r="AP538" s="122"/>
      <c r="AQ538" s="122"/>
      <c r="AR538" s="122"/>
      <c r="AS538" s="173"/>
      <c r="AT538" s="173"/>
      <c r="AU538" s="173"/>
      <c r="AV538" s="173"/>
      <c r="AW538" s="173"/>
      <c r="AX538" s="173"/>
      <c r="AY538" s="173"/>
      <c r="AZ538" s="173"/>
      <c r="BA538" s="173"/>
      <c r="BB538" s="123"/>
      <c r="BC538" s="123"/>
      <c r="BD538" s="123"/>
    </row>
    <row r="539" spans="2:56" x14ac:dyDescent="0.25">
      <c r="B539" s="120"/>
      <c r="C539" s="4"/>
      <c r="D539" s="14"/>
      <c r="E539" s="121"/>
      <c r="F539" s="13"/>
      <c r="G539" s="122"/>
      <c r="H539" s="123"/>
      <c r="I539" s="123"/>
      <c r="J539" s="124"/>
      <c r="K539" s="122"/>
      <c r="L539" s="122"/>
      <c r="M539" s="125"/>
      <c r="N539" s="126"/>
      <c r="O539" s="123"/>
      <c r="P539" s="123"/>
      <c r="Q539" s="122"/>
      <c r="R539" s="123"/>
      <c r="S539" s="123"/>
      <c r="T539" s="123"/>
      <c r="U539" s="123"/>
      <c r="V539" s="123"/>
      <c r="W539" s="122"/>
      <c r="X539" s="123"/>
      <c r="Y539" s="123"/>
      <c r="Z539" s="123"/>
      <c r="AA539" s="123"/>
      <c r="AB539" s="123"/>
      <c r="AC539" s="122"/>
      <c r="AD539" s="123"/>
      <c r="AE539" s="123"/>
      <c r="AF539" s="123"/>
      <c r="AG539" s="123"/>
      <c r="AH539" s="122"/>
      <c r="AI539" s="122"/>
      <c r="AJ539" s="122"/>
      <c r="AK539" s="122"/>
      <c r="AL539" s="123"/>
      <c r="AM539" s="122"/>
      <c r="AN539" s="122"/>
      <c r="AO539" s="122"/>
      <c r="AP539" s="122"/>
      <c r="AQ539" s="122"/>
      <c r="AR539" s="122"/>
      <c r="AS539" s="173"/>
      <c r="AT539" s="173"/>
      <c r="AU539" s="173"/>
      <c r="AV539" s="173"/>
      <c r="AW539" s="173"/>
      <c r="AX539" s="173"/>
      <c r="AY539" s="173"/>
      <c r="AZ539" s="173"/>
      <c r="BA539" s="173"/>
      <c r="BB539" s="123"/>
      <c r="BC539" s="123"/>
      <c r="BD539" s="123"/>
    </row>
    <row r="540" spans="2:56" x14ac:dyDescent="0.25">
      <c r="B540" s="120"/>
      <c r="C540" s="4"/>
      <c r="D540" s="14"/>
      <c r="E540" s="121"/>
      <c r="F540" s="13"/>
      <c r="G540" s="122"/>
      <c r="H540" s="123"/>
      <c r="I540" s="123"/>
      <c r="J540" s="124"/>
      <c r="K540" s="122"/>
      <c r="L540" s="122"/>
      <c r="M540" s="125"/>
      <c r="N540" s="126"/>
      <c r="O540" s="123"/>
      <c r="P540" s="123"/>
      <c r="Q540" s="122"/>
      <c r="R540" s="123"/>
      <c r="S540" s="123"/>
      <c r="T540" s="123"/>
      <c r="U540" s="123"/>
      <c r="V540" s="123"/>
      <c r="W540" s="122"/>
      <c r="X540" s="123"/>
      <c r="Y540" s="123"/>
      <c r="Z540" s="123"/>
      <c r="AA540" s="123"/>
      <c r="AB540" s="123"/>
      <c r="AC540" s="122"/>
      <c r="AD540" s="123"/>
      <c r="AE540" s="123"/>
      <c r="AF540" s="123"/>
      <c r="AG540" s="123"/>
      <c r="AH540" s="122"/>
      <c r="AI540" s="122"/>
      <c r="AJ540" s="122"/>
      <c r="AK540" s="122"/>
      <c r="AL540" s="123"/>
      <c r="AM540" s="122"/>
      <c r="AN540" s="122"/>
      <c r="AO540" s="122"/>
      <c r="AP540" s="122"/>
      <c r="AQ540" s="122"/>
      <c r="AR540" s="122"/>
      <c r="AS540" s="173"/>
      <c r="AT540" s="173"/>
      <c r="AU540" s="173"/>
      <c r="AV540" s="173"/>
      <c r="AW540" s="173"/>
      <c r="AX540" s="173"/>
      <c r="AY540" s="173"/>
      <c r="AZ540" s="173"/>
      <c r="BA540" s="173"/>
      <c r="BB540" s="123"/>
      <c r="BC540" s="123"/>
      <c r="BD540" s="123"/>
    </row>
    <row r="541" spans="2:56" x14ac:dyDescent="0.25">
      <c r="B541" s="120"/>
      <c r="C541" s="4"/>
      <c r="D541" s="14"/>
      <c r="E541" s="121"/>
      <c r="F541" s="13"/>
      <c r="G541" s="122"/>
      <c r="H541" s="123"/>
      <c r="I541" s="123"/>
      <c r="J541" s="124"/>
      <c r="K541" s="122"/>
      <c r="L541" s="122"/>
      <c r="M541" s="125"/>
      <c r="N541" s="126"/>
      <c r="O541" s="123"/>
      <c r="P541" s="123"/>
      <c r="Q541" s="122"/>
      <c r="R541" s="123"/>
      <c r="S541" s="123"/>
      <c r="T541" s="123"/>
      <c r="U541" s="123"/>
      <c r="V541" s="123"/>
      <c r="W541" s="122"/>
      <c r="X541" s="123"/>
      <c r="Y541" s="123"/>
      <c r="Z541" s="123"/>
      <c r="AA541" s="123"/>
      <c r="AB541" s="123"/>
      <c r="AC541" s="122"/>
      <c r="AD541" s="123"/>
      <c r="AE541" s="123"/>
      <c r="AF541" s="123"/>
      <c r="AG541" s="123"/>
      <c r="AH541" s="122"/>
      <c r="AI541" s="122"/>
      <c r="AJ541" s="122"/>
      <c r="AK541" s="122"/>
      <c r="AL541" s="123"/>
      <c r="AM541" s="122"/>
      <c r="AN541" s="122"/>
      <c r="AO541" s="122"/>
      <c r="AP541" s="122"/>
      <c r="AQ541" s="122"/>
      <c r="AR541" s="122"/>
      <c r="AS541" s="173"/>
      <c r="AT541" s="173"/>
      <c r="AU541" s="173"/>
      <c r="AV541" s="173"/>
      <c r="AW541" s="173"/>
      <c r="AX541" s="173"/>
      <c r="AY541" s="173"/>
      <c r="AZ541" s="173"/>
      <c r="BA541" s="173"/>
      <c r="BB541" s="123"/>
      <c r="BC541" s="123"/>
      <c r="BD541" s="123"/>
    </row>
    <row r="542" spans="2:56" x14ac:dyDescent="0.25">
      <c r="B542" s="120"/>
      <c r="C542" s="4"/>
      <c r="D542" s="14"/>
      <c r="E542" s="121"/>
      <c r="F542" s="13"/>
      <c r="G542" s="122"/>
      <c r="H542" s="123"/>
      <c r="I542" s="123"/>
      <c r="J542" s="124"/>
      <c r="K542" s="122"/>
      <c r="L542" s="122"/>
      <c r="M542" s="125"/>
      <c r="N542" s="126"/>
      <c r="O542" s="123"/>
      <c r="P542" s="123"/>
      <c r="Q542" s="122"/>
      <c r="R542" s="123"/>
      <c r="S542" s="123"/>
      <c r="T542" s="123"/>
      <c r="U542" s="123"/>
      <c r="V542" s="123"/>
      <c r="W542" s="122"/>
      <c r="X542" s="123"/>
      <c r="Y542" s="123"/>
      <c r="Z542" s="123"/>
      <c r="AA542" s="123"/>
      <c r="AB542" s="123"/>
      <c r="AC542" s="122"/>
      <c r="AD542" s="123"/>
      <c r="AE542" s="123"/>
      <c r="AF542" s="123"/>
      <c r="AG542" s="123"/>
      <c r="AH542" s="122"/>
      <c r="AI542" s="122"/>
      <c r="AJ542" s="122"/>
      <c r="AK542" s="122"/>
      <c r="AL542" s="123"/>
      <c r="AM542" s="122"/>
      <c r="AN542" s="122"/>
      <c r="AO542" s="122"/>
      <c r="AP542" s="122"/>
      <c r="AQ542" s="122"/>
      <c r="AR542" s="122"/>
      <c r="AS542" s="173"/>
      <c r="AT542" s="173"/>
      <c r="AU542" s="173"/>
      <c r="AV542" s="173"/>
      <c r="AW542" s="173"/>
      <c r="AX542" s="173"/>
      <c r="AY542" s="173"/>
      <c r="AZ542" s="173"/>
      <c r="BA542" s="173"/>
      <c r="BB542" s="123"/>
      <c r="BC542" s="123"/>
      <c r="BD542" s="123"/>
    </row>
    <row r="543" spans="2:56" x14ac:dyDescent="0.25">
      <c r="B543" s="120"/>
      <c r="C543" s="4"/>
      <c r="D543" s="14"/>
      <c r="E543" s="121"/>
      <c r="F543" s="13"/>
      <c r="G543" s="122"/>
      <c r="H543" s="123"/>
      <c r="I543" s="123"/>
      <c r="J543" s="124"/>
      <c r="K543" s="122"/>
      <c r="L543" s="122"/>
      <c r="M543" s="125"/>
      <c r="N543" s="126"/>
      <c r="O543" s="123"/>
      <c r="P543" s="123"/>
      <c r="Q543" s="122"/>
      <c r="R543" s="123"/>
      <c r="S543" s="123"/>
      <c r="T543" s="123"/>
      <c r="U543" s="123"/>
      <c r="V543" s="123"/>
      <c r="W543" s="122"/>
      <c r="X543" s="123"/>
      <c r="Y543" s="123"/>
      <c r="Z543" s="123"/>
      <c r="AA543" s="123"/>
      <c r="AB543" s="123"/>
      <c r="AC543" s="122"/>
      <c r="AD543" s="123"/>
      <c r="AE543" s="123"/>
      <c r="AF543" s="123"/>
      <c r="AG543" s="123"/>
      <c r="AH543" s="122"/>
      <c r="AI543" s="122"/>
      <c r="AJ543" s="122"/>
      <c r="AK543" s="122"/>
      <c r="AL543" s="123"/>
      <c r="AM543" s="122"/>
      <c r="AN543" s="122"/>
      <c r="AO543" s="122"/>
      <c r="AP543" s="122"/>
      <c r="AQ543" s="122"/>
      <c r="AR543" s="122"/>
      <c r="AS543" s="173"/>
      <c r="AT543" s="173"/>
      <c r="AU543" s="173"/>
      <c r="AV543" s="173"/>
      <c r="AW543" s="173"/>
      <c r="AX543" s="173"/>
      <c r="AY543" s="173"/>
      <c r="AZ543" s="173"/>
      <c r="BA543" s="173"/>
      <c r="BB543" s="123"/>
      <c r="BC543" s="123"/>
      <c r="BD543" s="123"/>
    </row>
    <row r="544" spans="2:56" x14ac:dyDescent="0.25">
      <c r="B544" s="120"/>
      <c r="C544" s="4"/>
      <c r="D544" s="14"/>
      <c r="E544" s="121"/>
      <c r="F544" s="13"/>
      <c r="G544" s="122"/>
      <c r="H544" s="123"/>
      <c r="I544" s="123"/>
      <c r="J544" s="124"/>
      <c r="K544" s="122"/>
      <c r="L544" s="122"/>
      <c r="M544" s="125"/>
      <c r="N544" s="126"/>
      <c r="O544" s="123"/>
      <c r="P544" s="123"/>
      <c r="Q544" s="122"/>
      <c r="R544" s="123"/>
      <c r="S544" s="123"/>
      <c r="T544" s="123"/>
      <c r="U544" s="123"/>
      <c r="V544" s="123"/>
      <c r="W544" s="122"/>
      <c r="X544" s="123"/>
      <c r="Y544" s="123"/>
      <c r="Z544" s="123"/>
      <c r="AA544" s="123"/>
      <c r="AB544" s="123"/>
      <c r="AC544" s="122"/>
      <c r="AD544" s="123"/>
      <c r="AE544" s="123"/>
      <c r="AF544" s="123"/>
      <c r="AG544" s="123"/>
      <c r="AH544" s="122"/>
      <c r="AI544" s="122"/>
      <c r="AJ544" s="122"/>
      <c r="AK544" s="122"/>
      <c r="AL544" s="123"/>
      <c r="AM544" s="122"/>
      <c r="AN544" s="122"/>
      <c r="AO544" s="122"/>
      <c r="AP544" s="122"/>
      <c r="AQ544" s="122"/>
      <c r="AR544" s="122"/>
      <c r="AS544" s="173"/>
      <c r="AT544" s="173"/>
      <c r="AU544" s="173"/>
      <c r="AV544" s="173"/>
      <c r="AW544" s="173"/>
      <c r="AX544" s="173"/>
      <c r="AY544" s="173"/>
      <c r="AZ544" s="173"/>
      <c r="BA544" s="173"/>
      <c r="BB544" s="123"/>
      <c r="BC544" s="123"/>
      <c r="BD544" s="123"/>
    </row>
    <row r="545" spans="2:56" x14ac:dyDescent="0.25">
      <c r="B545" s="120"/>
      <c r="C545" s="4"/>
      <c r="D545" s="14"/>
      <c r="E545" s="121"/>
      <c r="F545" s="13"/>
      <c r="G545" s="122"/>
      <c r="H545" s="123"/>
      <c r="I545" s="123"/>
      <c r="J545" s="124"/>
      <c r="K545" s="122"/>
      <c r="L545" s="122"/>
      <c r="M545" s="125"/>
      <c r="N545" s="126"/>
      <c r="O545" s="123"/>
      <c r="P545" s="123"/>
      <c r="Q545" s="122"/>
      <c r="R545" s="123"/>
      <c r="S545" s="123"/>
      <c r="T545" s="123"/>
      <c r="U545" s="123"/>
      <c r="V545" s="123"/>
      <c r="W545" s="122"/>
      <c r="X545" s="123"/>
      <c r="Y545" s="123"/>
      <c r="Z545" s="123"/>
      <c r="AA545" s="123"/>
      <c r="AB545" s="123"/>
      <c r="AC545" s="122"/>
      <c r="AD545" s="123"/>
      <c r="AE545" s="123"/>
      <c r="AF545" s="123"/>
      <c r="AG545" s="123"/>
      <c r="AH545" s="122"/>
      <c r="AI545" s="122"/>
      <c r="AJ545" s="122"/>
      <c r="AK545" s="122"/>
      <c r="AL545" s="123"/>
      <c r="AM545" s="122"/>
      <c r="AN545" s="122"/>
      <c r="AO545" s="122"/>
      <c r="AP545" s="122"/>
      <c r="AQ545" s="122"/>
      <c r="AR545" s="122"/>
      <c r="AS545" s="173"/>
      <c r="AT545" s="173"/>
      <c r="AU545" s="173"/>
      <c r="AV545" s="173"/>
      <c r="AW545" s="173"/>
      <c r="AX545" s="173"/>
      <c r="AY545" s="173"/>
      <c r="AZ545" s="173"/>
      <c r="BA545" s="173"/>
      <c r="BB545" s="123"/>
      <c r="BC545" s="123"/>
      <c r="BD545" s="123"/>
    </row>
    <row r="546" spans="2:56" x14ac:dyDescent="0.25">
      <c r="B546" s="120"/>
      <c r="C546" s="4"/>
      <c r="D546" s="14"/>
      <c r="E546" s="121"/>
      <c r="F546" s="13"/>
      <c r="G546" s="122"/>
      <c r="H546" s="123"/>
      <c r="I546" s="123"/>
      <c r="J546" s="124"/>
      <c r="K546" s="122"/>
      <c r="L546" s="122"/>
      <c r="M546" s="125"/>
      <c r="N546" s="126"/>
      <c r="O546" s="123"/>
      <c r="P546" s="123"/>
      <c r="Q546" s="122"/>
      <c r="R546" s="123"/>
      <c r="S546" s="123"/>
      <c r="T546" s="123"/>
      <c r="U546" s="123"/>
      <c r="V546" s="123"/>
      <c r="W546" s="122"/>
      <c r="X546" s="123"/>
      <c r="Y546" s="123"/>
      <c r="Z546" s="123"/>
      <c r="AA546" s="123"/>
      <c r="AB546" s="123"/>
      <c r="AC546" s="122"/>
      <c r="AD546" s="123"/>
      <c r="AE546" s="123"/>
      <c r="AF546" s="123"/>
      <c r="AG546" s="123"/>
      <c r="AH546" s="122"/>
      <c r="AI546" s="122"/>
      <c r="AJ546" s="122"/>
      <c r="AK546" s="122"/>
      <c r="AL546" s="123"/>
      <c r="AM546" s="122"/>
      <c r="AN546" s="122"/>
      <c r="AO546" s="122"/>
      <c r="AP546" s="122"/>
      <c r="AQ546" s="122"/>
      <c r="AR546" s="122"/>
      <c r="AS546" s="173"/>
      <c r="AT546" s="173"/>
      <c r="AU546" s="173"/>
      <c r="AV546" s="173"/>
      <c r="AW546" s="173"/>
      <c r="AX546" s="173"/>
      <c r="AY546" s="173"/>
      <c r="AZ546" s="173"/>
      <c r="BA546" s="173"/>
      <c r="BB546" s="123"/>
      <c r="BC546" s="123"/>
      <c r="BD546" s="123"/>
    </row>
    <row r="547" spans="2:56" x14ac:dyDescent="0.25">
      <c r="B547" s="120"/>
      <c r="C547" s="4"/>
      <c r="D547" s="14"/>
      <c r="E547" s="121"/>
      <c r="F547" s="13"/>
      <c r="G547" s="122"/>
      <c r="H547" s="123"/>
      <c r="I547" s="123"/>
      <c r="J547" s="124"/>
      <c r="K547" s="122"/>
      <c r="L547" s="122"/>
      <c r="M547" s="125"/>
      <c r="N547" s="126"/>
      <c r="O547" s="123"/>
      <c r="P547" s="123"/>
      <c r="Q547" s="122"/>
      <c r="R547" s="123"/>
      <c r="S547" s="123"/>
      <c r="T547" s="123"/>
      <c r="U547" s="123"/>
      <c r="V547" s="123"/>
      <c r="W547" s="122"/>
      <c r="X547" s="123"/>
      <c r="Y547" s="123"/>
      <c r="Z547" s="123"/>
      <c r="AA547" s="123"/>
      <c r="AB547" s="123"/>
      <c r="AC547" s="122"/>
      <c r="AD547" s="123"/>
      <c r="AE547" s="123"/>
      <c r="AF547" s="123"/>
      <c r="AG547" s="123"/>
      <c r="AH547" s="122"/>
      <c r="AI547" s="122"/>
      <c r="AJ547" s="122"/>
      <c r="AK547" s="122"/>
      <c r="AL547" s="123"/>
      <c r="AM547" s="122"/>
      <c r="AN547" s="122"/>
      <c r="AO547" s="122"/>
      <c r="AP547" s="122"/>
      <c r="AQ547" s="122"/>
      <c r="AR547" s="122"/>
      <c r="AS547" s="173"/>
      <c r="AT547" s="173"/>
      <c r="AU547" s="173"/>
      <c r="AV547" s="173"/>
      <c r="AW547" s="173"/>
      <c r="AX547" s="173"/>
      <c r="AY547" s="173"/>
      <c r="AZ547" s="173"/>
      <c r="BA547" s="173"/>
      <c r="BB547" s="123"/>
      <c r="BC547" s="123"/>
      <c r="BD547" s="123"/>
    </row>
    <row r="548" spans="2:56" x14ac:dyDescent="0.25">
      <c r="B548" s="120"/>
      <c r="C548" s="4"/>
      <c r="D548" s="14"/>
      <c r="E548" s="121"/>
      <c r="F548" s="13"/>
      <c r="G548" s="122"/>
      <c r="H548" s="123"/>
      <c r="I548" s="123"/>
      <c r="J548" s="124"/>
      <c r="K548" s="122"/>
      <c r="L548" s="122"/>
      <c r="M548" s="125"/>
      <c r="N548" s="126"/>
      <c r="O548" s="123"/>
      <c r="P548" s="123"/>
      <c r="Q548" s="122"/>
      <c r="R548" s="123"/>
      <c r="S548" s="123"/>
      <c r="T548" s="123"/>
      <c r="U548" s="123"/>
      <c r="V548" s="123"/>
      <c r="W548" s="122"/>
      <c r="X548" s="123"/>
      <c r="Y548" s="123"/>
      <c r="Z548" s="123"/>
      <c r="AA548" s="123"/>
      <c r="AB548" s="123"/>
      <c r="AC548" s="122"/>
      <c r="AD548" s="123"/>
      <c r="AE548" s="123"/>
      <c r="AF548" s="123"/>
      <c r="AG548" s="123"/>
      <c r="AH548" s="122"/>
      <c r="AI548" s="122"/>
      <c r="AJ548" s="122"/>
      <c r="AK548" s="122"/>
      <c r="AL548" s="123"/>
      <c r="AM548" s="122"/>
      <c r="AN548" s="122"/>
      <c r="AO548" s="122"/>
      <c r="AP548" s="122"/>
      <c r="AQ548" s="122"/>
      <c r="AR548" s="122"/>
      <c r="AS548" s="173"/>
      <c r="AT548" s="173"/>
      <c r="AU548" s="173"/>
      <c r="AV548" s="173"/>
      <c r="AW548" s="173"/>
      <c r="AX548" s="173"/>
      <c r="AY548" s="173"/>
      <c r="AZ548" s="173"/>
      <c r="BA548" s="173"/>
      <c r="BB548" s="123"/>
      <c r="BC548" s="123"/>
      <c r="BD548" s="123"/>
    </row>
    <row r="549" spans="2:56" x14ac:dyDescent="0.25">
      <c r="B549" s="120"/>
      <c r="C549" s="4"/>
      <c r="D549" s="14"/>
      <c r="E549" s="121"/>
      <c r="F549" s="13"/>
      <c r="G549" s="122"/>
      <c r="H549" s="123"/>
      <c r="I549" s="123"/>
      <c r="J549" s="124"/>
      <c r="K549" s="122"/>
      <c r="L549" s="122"/>
      <c r="M549" s="125"/>
      <c r="N549" s="126"/>
      <c r="O549" s="123"/>
      <c r="P549" s="123"/>
      <c r="Q549" s="122"/>
      <c r="R549" s="123"/>
      <c r="S549" s="123"/>
      <c r="T549" s="123"/>
      <c r="U549" s="123"/>
      <c r="V549" s="123"/>
      <c r="W549" s="122"/>
      <c r="X549" s="123"/>
      <c r="Y549" s="123"/>
      <c r="Z549" s="123"/>
      <c r="AA549" s="123"/>
      <c r="AB549" s="123"/>
      <c r="AC549" s="122"/>
      <c r="AD549" s="123"/>
      <c r="AE549" s="123"/>
      <c r="AF549" s="123"/>
      <c r="AG549" s="123"/>
      <c r="AH549" s="122"/>
      <c r="AI549" s="122"/>
      <c r="AJ549" s="122"/>
      <c r="AK549" s="122"/>
      <c r="AL549" s="123"/>
      <c r="AM549" s="122"/>
      <c r="AN549" s="122"/>
      <c r="AO549" s="122"/>
      <c r="AP549" s="122"/>
      <c r="AQ549" s="122"/>
      <c r="AR549" s="122"/>
      <c r="AS549" s="173"/>
      <c r="AT549" s="173"/>
      <c r="AU549" s="173"/>
      <c r="AV549" s="173"/>
      <c r="AW549" s="173"/>
      <c r="AX549" s="173"/>
      <c r="AY549" s="173"/>
      <c r="AZ549" s="173"/>
      <c r="BA549" s="173"/>
      <c r="BB549" s="123"/>
      <c r="BC549" s="123"/>
      <c r="BD549" s="123"/>
    </row>
    <row r="550" spans="2:56" x14ac:dyDescent="0.25">
      <c r="B550" s="120"/>
      <c r="C550" s="4"/>
      <c r="D550" s="14"/>
      <c r="E550" s="121"/>
      <c r="F550" s="13"/>
      <c r="G550" s="122"/>
      <c r="H550" s="123"/>
      <c r="I550" s="123"/>
      <c r="J550" s="124"/>
      <c r="K550" s="122"/>
      <c r="L550" s="122"/>
      <c r="M550" s="125"/>
      <c r="N550" s="126"/>
      <c r="O550" s="123"/>
      <c r="P550" s="123"/>
      <c r="Q550" s="122"/>
      <c r="R550" s="123"/>
      <c r="S550" s="123"/>
      <c r="T550" s="123"/>
      <c r="U550" s="123"/>
      <c r="V550" s="123"/>
      <c r="W550" s="122"/>
      <c r="X550" s="123"/>
      <c r="Y550" s="123"/>
      <c r="Z550" s="123"/>
      <c r="AA550" s="123"/>
      <c r="AB550" s="123"/>
      <c r="AC550" s="122"/>
      <c r="AD550" s="123"/>
      <c r="AE550" s="123"/>
      <c r="AF550" s="123"/>
      <c r="AG550" s="123"/>
      <c r="AH550" s="122"/>
      <c r="AI550" s="122"/>
      <c r="AJ550" s="122"/>
      <c r="AK550" s="122"/>
      <c r="AL550" s="123"/>
      <c r="AM550" s="122"/>
      <c r="AN550" s="122"/>
      <c r="AO550" s="122"/>
      <c r="AP550" s="122"/>
      <c r="AQ550" s="122"/>
      <c r="AR550" s="122"/>
      <c r="AS550" s="173"/>
      <c r="AT550" s="173"/>
      <c r="AU550" s="173"/>
      <c r="AV550" s="173"/>
      <c r="AW550" s="173"/>
      <c r="AX550" s="173"/>
      <c r="AY550" s="173"/>
      <c r="AZ550" s="173"/>
      <c r="BA550" s="173"/>
      <c r="BB550" s="123"/>
      <c r="BC550" s="123"/>
      <c r="BD550" s="123"/>
    </row>
    <row r="551" spans="2:56" x14ac:dyDescent="0.25">
      <c r="B551" s="120"/>
      <c r="C551" s="4"/>
      <c r="D551" s="14"/>
      <c r="E551" s="121"/>
      <c r="F551" s="13"/>
      <c r="G551" s="122"/>
      <c r="H551" s="123"/>
      <c r="I551" s="123"/>
      <c r="J551" s="124"/>
      <c r="K551" s="122"/>
      <c r="L551" s="122"/>
      <c r="M551" s="125"/>
      <c r="N551" s="126"/>
      <c r="O551" s="123"/>
      <c r="P551" s="123"/>
      <c r="Q551" s="122"/>
      <c r="R551" s="123"/>
      <c r="S551" s="123"/>
      <c r="T551" s="123"/>
      <c r="U551" s="123"/>
      <c r="V551" s="123"/>
      <c r="W551" s="122"/>
      <c r="X551" s="123"/>
      <c r="Y551" s="123"/>
      <c r="Z551" s="123"/>
      <c r="AA551" s="123"/>
      <c r="AB551" s="123"/>
      <c r="AC551" s="122"/>
      <c r="AD551" s="123"/>
      <c r="AE551" s="123"/>
      <c r="AF551" s="123"/>
      <c r="AG551" s="123"/>
      <c r="AH551" s="122"/>
      <c r="AI551" s="122"/>
      <c r="AJ551" s="122"/>
      <c r="AK551" s="122"/>
      <c r="AL551" s="123"/>
      <c r="AM551" s="122"/>
      <c r="AN551" s="122"/>
      <c r="AO551" s="122"/>
      <c r="AP551" s="122"/>
      <c r="AQ551" s="122"/>
      <c r="AR551" s="122"/>
      <c r="AS551" s="173"/>
      <c r="AT551" s="173"/>
      <c r="AU551" s="173"/>
      <c r="AV551" s="173"/>
      <c r="AW551" s="173"/>
      <c r="AX551" s="173"/>
      <c r="AY551" s="173"/>
      <c r="AZ551" s="173"/>
      <c r="BA551" s="173"/>
      <c r="BB551" s="123"/>
      <c r="BC551" s="123"/>
      <c r="BD551" s="123"/>
    </row>
    <row r="552" spans="2:56" x14ac:dyDescent="0.25">
      <c r="B552" s="120"/>
      <c r="C552" s="4"/>
      <c r="D552" s="14"/>
      <c r="E552" s="121"/>
      <c r="F552" s="13"/>
      <c r="G552" s="122"/>
      <c r="H552" s="123"/>
      <c r="I552" s="123"/>
      <c r="J552" s="124"/>
      <c r="K552" s="122"/>
      <c r="L552" s="122"/>
      <c r="M552" s="125"/>
      <c r="N552" s="126"/>
      <c r="O552" s="123"/>
      <c r="P552" s="123"/>
      <c r="Q552" s="122"/>
      <c r="R552" s="123"/>
      <c r="S552" s="123"/>
      <c r="T552" s="123"/>
      <c r="U552" s="123"/>
      <c r="V552" s="123"/>
      <c r="W552" s="122"/>
      <c r="X552" s="123"/>
      <c r="Y552" s="123"/>
      <c r="Z552" s="123"/>
      <c r="AA552" s="123"/>
      <c r="AB552" s="123"/>
      <c r="AC552" s="122"/>
      <c r="AD552" s="123"/>
      <c r="AE552" s="123"/>
      <c r="AF552" s="123"/>
      <c r="AG552" s="123"/>
      <c r="AH552" s="122"/>
      <c r="AI552" s="122"/>
      <c r="AJ552" s="122"/>
      <c r="AK552" s="122"/>
      <c r="AL552" s="123"/>
      <c r="AM552" s="122"/>
      <c r="AN552" s="122"/>
      <c r="AO552" s="122"/>
      <c r="AP552" s="122"/>
      <c r="AQ552" s="122"/>
      <c r="AR552" s="122"/>
      <c r="AS552" s="173"/>
      <c r="AT552" s="173"/>
      <c r="AU552" s="173"/>
      <c r="AV552" s="173"/>
      <c r="AW552" s="173"/>
      <c r="AX552" s="173"/>
      <c r="AY552" s="173"/>
      <c r="AZ552" s="173"/>
      <c r="BA552" s="173"/>
      <c r="BB552" s="123"/>
      <c r="BC552" s="123"/>
      <c r="BD552" s="123"/>
    </row>
    <row r="553" spans="2:56" x14ac:dyDescent="0.25">
      <c r="B553" s="120"/>
      <c r="C553" s="4"/>
      <c r="D553" s="14"/>
      <c r="E553" s="121"/>
      <c r="F553" s="13"/>
      <c r="G553" s="122"/>
      <c r="H553" s="123"/>
      <c r="I553" s="123"/>
      <c r="J553" s="124"/>
      <c r="K553" s="122"/>
      <c r="L553" s="122"/>
      <c r="M553" s="125"/>
      <c r="N553" s="126"/>
      <c r="O553" s="123"/>
      <c r="P553" s="123"/>
      <c r="Q553" s="122"/>
      <c r="R553" s="123"/>
      <c r="S553" s="123"/>
      <c r="T553" s="123"/>
      <c r="U553" s="123"/>
      <c r="V553" s="123"/>
      <c r="W553" s="122"/>
      <c r="X553" s="123"/>
      <c r="Y553" s="123"/>
      <c r="Z553" s="123"/>
      <c r="AA553" s="123"/>
      <c r="AB553" s="123"/>
      <c r="AC553" s="122"/>
      <c r="AD553" s="123"/>
      <c r="AE553" s="123"/>
      <c r="AF553" s="123"/>
      <c r="AG553" s="123"/>
      <c r="AH553" s="122"/>
      <c r="AI553" s="122"/>
      <c r="AJ553" s="122"/>
      <c r="AK553" s="122"/>
      <c r="AL553" s="123"/>
      <c r="AM553" s="122"/>
      <c r="AN553" s="122"/>
      <c r="AO553" s="122"/>
      <c r="AP553" s="122"/>
      <c r="AQ553" s="122"/>
      <c r="AR553" s="122"/>
      <c r="AS553" s="173"/>
      <c r="AT553" s="173"/>
      <c r="AU553" s="173"/>
      <c r="AV553" s="173"/>
      <c r="AW553" s="173"/>
      <c r="AX553" s="173"/>
      <c r="AY553" s="173"/>
      <c r="AZ553" s="173"/>
      <c r="BA553" s="173"/>
      <c r="BB553" s="123"/>
      <c r="BC553" s="123"/>
      <c r="BD553" s="123"/>
    </row>
    <row r="554" spans="2:56" x14ac:dyDescent="0.25">
      <c r="B554" s="120"/>
      <c r="C554" s="4"/>
      <c r="D554" s="14"/>
      <c r="E554" s="121"/>
      <c r="F554" s="13"/>
      <c r="G554" s="122"/>
      <c r="H554" s="123"/>
      <c r="I554" s="123"/>
      <c r="J554" s="124"/>
      <c r="K554" s="122"/>
      <c r="L554" s="122"/>
      <c r="M554" s="125"/>
      <c r="N554" s="126"/>
      <c r="O554" s="123"/>
      <c r="P554" s="123"/>
      <c r="Q554" s="122"/>
      <c r="R554" s="123"/>
      <c r="S554" s="123"/>
      <c r="T554" s="123"/>
      <c r="U554" s="123"/>
      <c r="V554" s="123"/>
      <c r="W554" s="122"/>
      <c r="X554" s="123"/>
      <c r="Y554" s="123"/>
      <c r="Z554" s="123"/>
      <c r="AA554" s="123"/>
      <c r="AB554" s="123"/>
      <c r="AC554" s="122"/>
      <c r="AD554" s="123"/>
      <c r="AE554" s="123"/>
      <c r="AF554" s="123"/>
      <c r="AG554" s="123"/>
      <c r="AH554" s="122"/>
      <c r="AI554" s="122"/>
      <c r="AJ554" s="122"/>
      <c r="AK554" s="122"/>
      <c r="AL554" s="123"/>
      <c r="AM554" s="122"/>
      <c r="AN554" s="122"/>
      <c r="AO554" s="122"/>
      <c r="AP554" s="122"/>
      <c r="AQ554" s="122"/>
      <c r="AR554" s="122"/>
      <c r="AS554" s="173"/>
      <c r="AT554" s="173"/>
      <c r="AU554" s="173"/>
      <c r="AV554" s="173"/>
      <c r="AW554" s="173"/>
      <c r="AX554" s="173"/>
      <c r="AY554" s="173"/>
      <c r="AZ554" s="173"/>
      <c r="BA554" s="173"/>
      <c r="BB554" s="123"/>
      <c r="BC554" s="123"/>
      <c r="BD554" s="123"/>
    </row>
    <row r="555" spans="2:56" x14ac:dyDescent="0.25">
      <c r="B555" s="120"/>
      <c r="C555" s="4"/>
      <c r="D555" s="14"/>
      <c r="E555" s="121"/>
      <c r="F555" s="13"/>
      <c r="G555" s="122"/>
      <c r="H555" s="123"/>
      <c r="I555" s="123"/>
      <c r="J555" s="124"/>
      <c r="K555" s="122"/>
      <c r="L555" s="122"/>
      <c r="M555" s="125"/>
      <c r="N555" s="126"/>
      <c r="O555" s="123"/>
      <c r="P555" s="123"/>
      <c r="Q555" s="122"/>
      <c r="R555" s="123"/>
      <c r="S555" s="123"/>
      <c r="T555" s="123"/>
      <c r="U555" s="123"/>
      <c r="V555" s="123"/>
      <c r="W555" s="122"/>
      <c r="X555" s="123"/>
      <c r="Y555" s="123"/>
      <c r="Z555" s="123"/>
      <c r="AA555" s="123"/>
      <c r="AB555" s="123"/>
      <c r="AC555" s="122"/>
      <c r="AD555" s="123"/>
      <c r="AE555" s="123"/>
      <c r="AF555" s="123"/>
      <c r="AG555" s="123"/>
      <c r="AH555" s="122"/>
      <c r="AI555" s="122"/>
      <c r="AJ555" s="122"/>
      <c r="AK555" s="122"/>
      <c r="AL555" s="123"/>
      <c r="AM555" s="122"/>
      <c r="AN555" s="122"/>
      <c r="AO555" s="122"/>
      <c r="AP555" s="122"/>
      <c r="AQ555" s="122"/>
      <c r="AR555" s="122"/>
      <c r="AS555" s="173"/>
      <c r="AT555" s="173"/>
      <c r="AU555" s="173"/>
      <c r="AV555" s="173"/>
      <c r="AW555" s="173"/>
      <c r="AX555" s="173"/>
      <c r="AY555" s="173"/>
      <c r="AZ555" s="173"/>
      <c r="BA555" s="173"/>
      <c r="BB555" s="123"/>
      <c r="BC555" s="123"/>
      <c r="BD555" s="123"/>
    </row>
    <row r="556" spans="2:56" x14ac:dyDescent="0.25">
      <c r="B556" s="120"/>
      <c r="C556" s="4"/>
      <c r="D556" s="14"/>
      <c r="E556" s="121"/>
      <c r="F556" s="13"/>
      <c r="G556" s="122"/>
      <c r="H556" s="123"/>
      <c r="I556" s="123"/>
      <c r="J556" s="124"/>
      <c r="K556" s="122"/>
      <c r="L556" s="122"/>
      <c r="M556" s="125"/>
      <c r="N556" s="126"/>
      <c r="O556" s="123"/>
      <c r="P556" s="123"/>
      <c r="Q556" s="122"/>
      <c r="R556" s="123"/>
      <c r="S556" s="123"/>
      <c r="T556" s="123"/>
      <c r="U556" s="123"/>
      <c r="V556" s="123"/>
      <c r="W556" s="122"/>
      <c r="X556" s="123"/>
      <c r="Y556" s="123"/>
      <c r="Z556" s="123"/>
      <c r="AA556" s="123"/>
      <c r="AB556" s="123"/>
      <c r="AC556" s="122"/>
      <c r="AD556" s="123"/>
      <c r="AE556" s="123"/>
      <c r="AF556" s="123"/>
      <c r="AG556" s="123"/>
      <c r="AH556" s="122"/>
      <c r="AI556" s="122"/>
      <c r="AJ556" s="122"/>
      <c r="AK556" s="122"/>
      <c r="AL556" s="123"/>
      <c r="AM556" s="122"/>
      <c r="AN556" s="122"/>
      <c r="AO556" s="122"/>
      <c r="AP556" s="122"/>
      <c r="AQ556" s="122"/>
      <c r="AR556" s="122"/>
      <c r="AS556" s="173"/>
      <c r="AT556" s="173"/>
      <c r="AU556" s="173"/>
      <c r="AV556" s="173"/>
      <c r="AW556" s="173"/>
      <c r="AX556" s="173"/>
      <c r="AY556" s="173"/>
      <c r="AZ556" s="173"/>
      <c r="BA556" s="173"/>
      <c r="BB556" s="123"/>
      <c r="BC556" s="123"/>
      <c r="BD556" s="123"/>
    </row>
    <row r="557" spans="2:56" x14ac:dyDescent="0.25">
      <c r="B557" s="120"/>
      <c r="C557" s="4"/>
      <c r="D557" s="14"/>
      <c r="E557" s="121"/>
      <c r="F557" s="13"/>
      <c r="G557" s="122"/>
      <c r="H557" s="123"/>
      <c r="I557" s="123"/>
      <c r="J557" s="124"/>
      <c r="K557" s="122"/>
      <c r="L557" s="122"/>
      <c r="M557" s="125"/>
      <c r="N557" s="126"/>
      <c r="O557" s="123"/>
      <c r="P557" s="123"/>
      <c r="Q557" s="122"/>
      <c r="R557" s="123"/>
      <c r="S557" s="123"/>
      <c r="T557" s="123"/>
      <c r="U557" s="123"/>
      <c r="V557" s="123"/>
      <c r="W557" s="122"/>
      <c r="X557" s="123"/>
      <c r="Y557" s="123"/>
      <c r="Z557" s="123"/>
      <c r="AA557" s="123"/>
      <c r="AB557" s="123"/>
      <c r="AC557" s="122"/>
      <c r="AD557" s="123"/>
      <c r="AE557" s="123"/>
      <c r="AF557" s="123"/>
      <c r="AG557" s="123"/>
      <c r="AH557" s="122"/>
      <c r="AI557" s="122"/>
      <c r="AJ557" s="122"/>
      <c r="AK557" s="122"/>
      <c r="AL557" s="123"/>
      <c r="AM557" s="122"/>
      <c r="AN557" s="122"/>
      <c r="AO557" s="122"/>
      <c r="AP557" s="122"/>
      <c r="AQ557" s="122"/>
      <c r="AR557" s="122"/>
      <c r="AS557" s="173"/>
      <c r="AT557" s="173"/>
      <c r="AU557" s="173"/>
      <c r="AV557" s="173"/>
      <c r="AW557" s="173"/>
      <c r="AX557" s="173"/>
      <c r="AY557" s="173"/>
      <c r="AZ557" s="173"/>
      <c r="BA557" s="173"/>
      <c r="BB557" s="123"/>
      <c r="BC557" s="123"/>
      <c r="BD557" s="123"/>
    </row>
    <row r="558" spans="2:56" x14ac:dyDescent="0.25">
      <c r="B558" s="120"/>
      <c r="C558" s="4"/>
      <c r="D558" s="14"/>
      <c r="E558" s="121"/>
      <c r="F558" s="13"/>
      <c r="G558" s="122"/>
      <c r="H558" s="123"/>
      <c r="I558" s="123"/>
      <c r="J558" s="124"/>
      <c r="K558" s="122"/>
      <c r="L558" s="122"/>
      <c r="M558" s="125"/>
      <c r="N558" s="126"/>
      <c r="O558" s="123"/>
      <c r="P558" s="123"/>
      <c r="Q558" s="122"/>
      <c r="R558" s="123"/>
      <c r="S558" s="123"/>
      <c r="T558" s="123"/>
      <c r="U558" s="123"/>
      <c r="V558" s="123"/>
      <c r="W558" s="122"/>
      <c r="X558" s="123"/>
      <c r="Y558" s="123"/>
      <c r="Z558" s="123"/>
      <c r="AA558" s="123"/>
      <c r="AB558" s="123"/>
      <c r="AC558" s="122"/>
      <c r="AD558" s="123"/>
      <c r="AE558" s="123"/>
      <c r="AF558" s="123"/>
      <c r="AG558" s="123"/>
      <c r="AH558" s="122"/>
      <c r="AI558" s="122"/>
      <c r="AJ558" s="122"/>
      <c r="AK558" s="122"/>
      <c r="AL558" s="123"/>
      <c r="AM558" s="122"/>
      <c r="AN558" s="122"/>
      <c r="AO558" s="122"/>
      <c r="AP558" s="122"/>
      <c r="AQ558" s="122"/>
      <c r="AR558" s="122"/>
      <c r="AS558" s="173"/>
      <c r="AT558" s="173"/>
      <c r="AU558" s="173"/>
      <c r="AV558" s="173"/>
      <c r="AW558" s="173"/>
      <c r="AX558" s="173"/>
      <c r="AY558" s="173"/>
      <c r="AZ558" s="173"/>
      <c r="BA558" s="173"/>
      <c r="BB558" s="123"/>
      <c r="BC558" s="123"/>
      <c r="BD558" s="123"/>
    </row>
    <row r="559" spans="2:56" x14ac:dyDescent="0.25">
      <c r="B559" s="120"/>
      <c r="C559" s="4"/>
      <c r="D559" s="14"/>
      <c r="E559" s="121"/>
      <c r="F559" s="13"/>
      <c r="G559" s="122"/>
      <c r="H559" s="123"/>
      <c r="I559" s="123"/>
      <c r="J559" s="124"/>
      <c r="K559" s="122"/>
      <c r="L559" s="122"/>
      <c r="M559" s="125"/>
      <c r="N559" s="126"/>
      <c r="O559" s="123"/>
      <c r="P559" s="123"/>
      <c r="Q559" s="122"/>
      <c r="R559" s="123"/>
      <c r="S559" s="123"/>
      <c r="T559" s="123"/>
      <c r="U559" s="123"/>
      <c r="V559" s="123"/>
      <c r="W559" s="122"/>
      <c r="X559" s="123"/>
      <c r="Y559" s="123"/>
      <c r="Z559" s="123"/>
      <c r="AA559" s="123"/>
      <c r="AB559" s="123"/>
      <c r="AC559" s="122"/>
      <c r="AD559" s="123"/>
      <c r="AE559" s="123"/>
      <c r="AF559" s="123"/>
      <c r="AG559" s="123"/>
      <c r="AH559" s="122"/>
      <c r="AI559" s="122"/>
      <c r="AJ559" s="122"/>
      <c r="AK559" s="122"/>
      <c r="AL559" s="123"/>
      <c r="AM559" s="122"/>
      <c r="AN559" s="122"/>
      <c r="AO559" s="122"/>
      <c r="AP559" s="122"/>
      <c r="AQ559" s="122"/>
      <c r="AR559" s="122"/>
      <c r="AS559" s="173"/>
      <c r="AT559" s="173"/>
      <c r="AU559" s="173"/>
      <c r="AV559" s="173"/>
      <c r="AW559" s="173"/>
      <c r="AX559" s="173"/>
      <c r="AY559" s="173"/>
      <c r="AZ559" s="173"/>
      <c r="BA559" s="173"/>
      <c r="BB559" s="123"/>
      <c r="BC559" s="123"/>
      <c r="BD559" s="123"/>
    </row>
    <row r="560" spans="2:56" x14ac:dyDescent="0.25">
      <c r="B560" s="120"/>
      <c r="C560" s="4"/>
      <c r="D560" s="14"/>
      <c r="E560" s="121"/>
      <c r="F560" s="13"/>
      <c r="G560" s="122"/>
      <c r="H560" s="123"/>
      <c r="I560" s="123"/>
      <c r="J560" s="124"/>
      <c r="K560" s="122"/>
      <c r="L560" s="122"/>
      <c r="M560" s="125"/>
      <c r="N560" s="126"/>
      <c r="O560" s="123"/>
      <c r="P560" s="123"/>
      <c r="Q560" s="122"/>
      <c r="R560" s="123"/>
      <c r="S560" s="123"/>
      <c r="T560" s="123"/>
      <c r="U560" s="123"/>
      <c r="V560" s="123"/>
      <c r="W560" s="122"/>
      <c r="X560" s="123"/>
      <c r="Y560" s="123"/>
      <c r="Z560" s="123"/>
      <c r="AA560" s="123"/>
      <c r="AB560" s="123"/>
      <c r="AC560" s="122"/>
      <c r="AD560" s="123"/>
      <c r="AE560" s="123"/>
      <c r="AF560" s="123"/>
      <c r="AG560" s="123"/>
      <c r="AH560" s="122"/>
      <c r="AI560" s="122"/>
      <c r="AJ560" s="122"/>
      <c r="AK560" s="122"/>
      <c r="AL560" s="123"/>
      <c r="AM560" s="122"/>
      <c r="AN560" s="122"/>
      <c r="AO560" s="122"/>
      <c r="AP560" s="122"/>
      <c r="AQ560" s="122"/>
      <c r="AR560" s="122"/>
      <c r="AS560" s="173"/>
      <c r="AT560" s="173"/>
      <c r="AU560" s="173"/>
      <c r="AV560" s="173"/>
      <c r="AW560" s="173"/>
      <c r="AX560" s="173"/>
      <c r="AY560" s="173"/>
      <c r="AZ560" s="173"/>
      <c r="BA560" s="173"/>
      <c r="BB560" s="123"/>
      <c r="BC560" s="123"/>
      <c r="BD560" s="123"/>
    </row>
    <row r="561" spans="2:56" x14ac:dyDescent="0.25">
      <c r="B561" s="120"/>
      <c r="C561" s="4"/>
      <c r="D561" s="14"/>
      <c r="E561" s="121"/>
      <c r="F561" s="13"/>
      <c r="G561" s="122"/>
      <c r="H561" s="123"/>
      <c r="I561" s="123"/>
      <c r="J561" s="124"/>
      <c r="K561" s="122"/>
      <c r="L561" s="122"/>
      <c r="M561" s="125"/>
      <c r="N561" s="126"/>
      <c r="O561" s="123"/>
      <c r="P561" s="123"/>
      <c r="Q561" s="122"/>
      <c r="R561" s="123"/>
      <c r="S561" s="123"/>
      <c r="T561" s="123"/>
      <c r="U561" s="123"/>
      <c r="V561" s="123"/>
      <c r="W561" s="122"/>
      <c r="X561" s="123"/>
      <c r="Y561" s="123"/>
      <c r="Z561" s="123"/>
      <c r="AA561" s="123"/>
      <c r="AB561" s="123"/>
      <c r="AC561" s="122"/>
      <c r="AD561" s="123"/>
      <c r="AE561" s="123"/>
      <c r="AF561" s="123"/>
      <c r="AG561" s="123"/>
      <c r="AH561" s="122"/>
      <c r="AI561" s="122"/>
      <c r="AJ561" s="122"/>
      <c r="AK561" s="122"/>
      <c r="AL561" s="123"/>
      <c r="AM561" s="122"/>
      <c r="AN561" s="122"/>
      <c r="AO561" s="122"/>
      <c r="AP561" s="122"/>
      <c r="AQ561" s="122"/>
      <c r="AR561" s="122"/>
      <c r="AS561" s="173"/>
      <c r="AT561" s="173"/>
      <c r="AU561" s="173"/>
      <c r="AV561" s="173"/>
      <c r="AW561" s="173"/>
      <c r="AX561" s="173"/>
      <c r="AY561" s="173"/>
      <c r="AZ561" s="173"/>
      <c r="BA561" s="173"/>
      <c r="BB561" s="123"/>
      <c r="BC561" s="123"/>
      <c r="BD561" s="123"/>
    </row>
    <row r="562" spans="2:56" x14ac:dyDescent="0.25">
      <c r="B562" s="120"/>
      <c r="C562" s="4"/>
      <c r="D562" s="14"/>
      <c r="E562" s="121"/>
      <c r="F562" s="13"/>
      <c r="G562" s="122"/>
      <c r="H562" s="123"/>
      <c r="I562" s="123"/>
      <c r="J562" s="124"/>
      <c r="K562" s="122"/>
      <c r="L562" s="122"/>
      <c r="M562" s="125"/>
      <c r="N562" s="126"/>
      <c r="O562" s="123"/>
      <c r="P562" s="123"/>
      <c r="Q562" s="122"/>
      <c r="R562" s="123"/>
      <c r="S562" s="123"/>
      <c r="T562" s="123"/>
      <c r="U562" s="123"/>
      <c r="V562" s="123"/>
      <c r="W562" s="122"/>
      <c r="X562" s="123"/>
      <c r="Y562" s="123"/>
      <c r="Z562" s="123"/>
      <c r="AA562" s="123"/>
      <c r="AB562" s="123"/>
      <c r="AC562" s="122"/>
      <c r="AD562" s="123"/>
      <c r="AE562" s="123"/>
      <c r="AF562" s="123"/>
      <c r="AG562" s="123"/>
      <c r="AH562" s="122"/>
      <c r="AI562" s="122"/>
      <c r="AJ562" s="122"/>
      <c r="AK562" s="122"/>
      <c r="AL562" s="123"/>
      <c r="AM562" s="122"/>
      <c r="AN562" s="122"/>
      <c r="AO562" s="122"/>
      <c r="AP562" s="122"/>
      <c r="AQ562" s="122"/>
      <c r="AR562" s="122"/>
      <c r="AS562" s="173"/>
      <c r="AT562" s="173"/>
      <c r="AU562" s="173"/>
      <c r="AV562" s="173"/>
      <c r="AW562" s="173"/>
      <c r="AX562" s="173"/>
      <c r="AY562" s="173"/>
      <c r="AZ562" s="173"/>
      <c r="BA562" s="173"/>
      <c r="BB562" s="123"/>
      <c r="BC562" s="123"/>
      <c r="BD562" s="123"/>
    </row>
    <row r="563" spans="2:56" x14ac:dyDescent="0.25">
      <c r="B563" s="120"/>
      <c r="C563" s="4"/>
      <c r="D563" s="14"/>
      <c r="E563" s="121"/>
      <c r="F563" s="13"/>
      <c r="G563" s="122"/>
      <c r="H563" s="123"/>
      <c r="I563" s="123"/>
      <c r="J563" s="124"/>
      <c r="K563" s="122"/>
      <c r="L563" s="122"/>
      <c r="M563" s="125"/>
      <c r="N563" s="126"/>
      <c r="O563" s="123"/>
      <c r="P563" s="123"/>
      <c r="Q563" s="122"/>
      <c r="R563" s="123"/>
      <c r="S563" s="123"/>
      <c r="T563" s="123"/>
      <c r="U563" s="123"/>
      <c r="V563" s="123"/>
      <c r="W563" s="122"/>
      <c r="X563" s="123"/>
      <c r="Y563" s="123"/>
      <c r="Z563" s="123"/>
      <c r="AA563" s="123"/>
      <c r="AB563" s="123"/>
      <c r="AC563" s="122"/>
      <c r="AD563" s="123"/>
      <c r="AE563" s="123"/>
      <c r="AF563" s="123"/>
      <c r="AG563" s="123"/>
      <c r="AH563" s="122"/>
      <c r="AI563" s="122"/>
      <c r="AJ563" s="122"/>
      <c r="AK563" s="122"/>
      <c r="AL563" s="123"/>
      <c r="AM563" s="122"/>
      <c r="AN563" s="122"/>
      <c r="AO563" s="122"/>
      <c r="AP563" s="122"/>
      <c r="AQ563" s="122"/>
      <c r="AR563" s="122"/>
      <c r="AS563" s="173"/>
      <c r="AT563" s="173"/>
      <c r="AU563" s="173"/>
      <c r="AV563" s="173"/>
      <c r="AW563" s="173"/>
      <c r="AX563" s="173"/>
      <c r="AY563" s="173"/>
      <c r="AZ563" s="173"/>
      <c r="BA563" s="173"/>
      <c r="BB563" s="123"/>
      <c r="BC563" s="123"/>
      <c r="BD563" s="123"/>
    </row>
    <row r="564" spans="2:56" x14ac:dyDescent="0.25">
      <c r="B564" s="120"/>
      <c r="C564" s="4"/>
      <c r="D564" s="14"/>
      <c r="E564" s="121"/>
      <c r="F564" s="13"/>
      <c r="G564" s="122"/>
      <c r="H564" s="123"/>
      <c r="I564" s="123"/>
      <c r="J564" s="124"/>
      <c r="K564" s="122"/>
      <c r="L564" s="122"/>
      <c r="M564" s="125"/>
      <c r="N564" s="126"/>
      <c r="O564" s="123"/>
      <c r="P564" s="123"/>
      <c r="Q564" s="122"/>
      <c r="R564" s="123"/>
      <c r="S564" s="123"/>
      <c r="T564" s="123"/>
      <c r="U564" s="123"/>
      <c r="V564" s="123"/>
      <c r="W564" s="122"/>
      <c r="X564" s="123"/>
      <c r="Y564" s="123"/>
      <c r="Z564" s="123"/>
      <c r="AA564" s="123"/>
      <c r="AB564" s="123"/>
      <c r="AC564" s="122"/>
      <c r="AD564" s="123"/>
      <c r="AE564" s="123"/>
      <c r="AF564" s="123"/>
      <c r="AG564" s="123"/>
      <c r="AH564" s="122"/>
      <c r="AI564" s="122"/>
      <c r="AJ564" s="122"/>
      <c r="AK564" s="122"/>
      <c r="AL564" s="123"/>
      <c r="AM564" s="122"/>
      <c r="AN564" s="122"/>
      <c r="AO564" s="122"/>
      <c r="AP564" s="122"/>
      <c r="AQ564" s="122"/>
      <c r="AR564" s="122"/>
      <c r="AS564" s="173"/>
      <c r="AT564" s="173"/>
      <c r="AU564" s="173"/>
      <c r="AV564" s="173"/>
      <c r="AW564" s="173"/>
      <c r="AX564" s="173"/>
      <c r="AY564" s="173"/>
      <c r="AZ564" s="173"/>
      <c r="BA564" s="173"/>
      <c r="BB564" s="123"/>
      <c r="BC564" s="123"/>
      <c r="BD564" s="123"/>
    </row>
    <row r="565" spans="2:56" x14ac:dyDescent="0.25">
      <c r="B565" s="120"/>
      <c r="C565" s="4"/>
      <c r="D565" s="14"/>
      <c r="E565" s="121"/>
      <c r="F565" s="13"/>
      <c r="G565" s="122"/>
      <c r="H565" s="123"/>
      <c r="I565" s="123"/>
      <c r="J565" s="124"/>
      <c r="K565" s="122"/>
      <c r="L565" s="122"/>
      <c r="M565" s="125"/>
      <c r="N565" s="126"/>
      <c r="O565" s="123"/>
      <c r="P565" s="123"/>
      <c r="Q565" s="122"/>
      <c r="R565" s="123"/>
      <c r="S565" s="123"/>
      <c r="T565" s="123"/>
      <c r="U565" s="123"/>
      <c r="V565" s="123"/>
      <c r="W565" s="122"/>
      <c r="X565" s="123"/>
      <c r="Y565" s="123"/>
      <c r="Z565" s="123"/>
      <c r="AA565" s="123"/>
      <c r="AB565" s="123"/>
      <c r="AC565" s="122"/>
      <c r="AD565" s="123"/>
      <c r="AE565" s="123"/>
      <c r="AF565" s="123"/>
      <c r="AG565" s="123"/>
      <c r="AH565" s="122"/>
      <c r="AI565" s="122"/>
      <c r="AJ565" s="122"/>
      <c r="AK565" s="122"/>
      <c r="AL565" s="123"/>
      <c r="AM565" s="122"/>
      <c r="AN565" s="122"/>
      <c r="AO565" s="122"/>
      <c r="AP565" s="122"/>
      <c r="AQ565" s="122"/>
      <c r="AR565" s="122"/>
      <c r="AS565" s="173"/>
      <c r="AT565" s="173"/>
      <c r="AU565" s="173"/>
      <c r="AV565" s="173"/>
      <c r="AW565" s="173"/>
      <c r="AX565" s="173"/>
      <c r="AY565" s="173"/>
      <c r="AZ565" s="173"/>
      <c r="BA565" s="173"/>
      <c r="BB565" s="123"/>
      <c r="BC565" s="123"/>
      <c r="BD565" s="123"/>
    </row>
    <row r="566" spans="2:56" x14ac:dyDescent="0.25">
      <c r="B566" s="120"/>
      <c r="C566" s="4"/>
      <c r="D566" s="14"/>
      <c r="E566" s="121"/>
      <c r="F566" s="13"/>
      <c r="G566" s="122"/>
      <c r="H566" s="123"/>
      <c r="I566" s="123"/>
      <c r="J566" s="124"/>
      <c r="K566" s="122"/>
      <c r="L566" s="122"/>
      <c r="M566" s="125"/>
      <c r="N566" s="126"/>
      <c r="O566" s="123"/>
      <c r="P566" s="123"/>
      <c r="Q566" s="122"/>
      <c r="R566" s="123"/>
      <c r="S566" s="123"/>
      <c r="T566" s="123"/>
      <c r="U566" s="123"/>
      <c r="V566" s="123"/>
      <c r="W566" s="122"/>
      <c r="X566" s="123"/>
      <c r="Y566" s="123"/>
      <c r="Z566" s="123"/>
      <c r="AA566" s="123"/>
      <c r="AB566" s="123"/>
      <c r="AC566" s="122"/>
      <c r="AD566" s="123"/>
      <c r="AE566" s="123"/>
      <c r="AF566" s="123"/>
      <c r="AG566" s="123"/>
      <c r="AH566" s="122"/>
      <c r="AI566" s="122"/>
      <c r="AJ566" s="122"/>
      <c r="AK566" s="122"/>
      <c r="AL566" s="123"/>
      <c r="AM566" s="122"/>
      <c r="AN566" s="122"/>
      <c r="AO566" s="122"/>
      <c r="AP566" s="122"/>
      <c r="AQ566" s="122"/>
      <c r="AR566" s="122"/>
      <c r="AS566" s="173"/>
      <c r="AT566" s="173"/>
      <c r="AU566" s="173"/>
      <c r="AV566" s="173"/>
      <c r="AW566" s="173"/>
      <c r="AX566" s="173"/>
      <c r="AY566" s="173"/>
      <c r="AZ566" s="173"/>
      <c r="BA566" s="173"/>
      <c r="BB566" s="123"/>
      <c r="BC566" s="123"/>
      <c r="BD566" s="123"/>
    </row>
    <row r="567" spans="2:56" x14ac:dyDescent="0.25">
      <c r="B567" s="120"/>
      <c r="C567" s="4"/>
      <c r="D567" s="14"/>
      <c r="E567" s="121"/>
      <c r="F567" s="13"/>
      <c r="G567" s="122"/>
      <c r="H567" s="123"/>
      <c r="I567" s="123"/>
      <c r="J567" s="124"/>
      <c r="K567" s="122"/>
      <c r="L567" s="122"/>
      <c r="M567" s="125"/>
      <c r="N567" s="126"/>
      <c r="O567" s="123"/>
      <c r="P567" s="123"/>
      <c r="Q567" s="122"/>
      <c r="R567" s="123"/>
      <c r="S567" s="123"/>
      <c r="T567" s="123"/>
      <c r="U567" s="123"/>
      <c r="V567" s="123"/>
      <c r="W567" s="122"/>
      <c r="X567" s="123"/>
      <c r="Y567" s="123"/>
      <c r="Z567" s="123"/>
      <c r="AA567" s="123"/>
      <c r="AB567" s="123"/>
      <c r="AC567" s="122"/>
      <c r="AD567" s="123"/>
      <c r="AE567" s="123"/>
      <c r="AF567" s="123"/>
      <c r="AG567" s="123"/>
      <c r="AH567" s="122"/>
      <c r="AI567" s="122"/>
      <c r="AJ567" s="122"/>
      <c r="AK567" s="122"/>
      <c r="AL567" s="123"/>
      <c r="AM567" s="122"/>
      <c r="AN567" s="122"/>
      <c r="AO567" s="122"/>
      <c r="AP567" s="122"/>
      <c r="AQ567" s="122"/>
      <c r="AR567" s="122"/>
      <c r="AS567" s="173"/>
      <c r="AT567" s="173"/>
      <c r="AU567" s="173"/>
      <c r="AV567" s="173"/>
      <c r="AW567" s="173"/>
      <c r="AX567" s="173"/>
      <c r="AY567" s="173"/>
      <c r="AZ567" s="173"/>
      <c r="BA567" s="173"/>
      <c r="BB567" s="123"/>
      <c r="BC567" s="123"/>
      <c r="BD567" s="123"/>
    </row>
    <row r="568" spans="2:56" x14ac:dyDescent="0.25">
      <c r="B568" s="120"/>
      <c r="C568" s="4"/>
      <c r="D568" s="14"/>
      <c r="E568" s="121"/>
      <c r="F568" s="13"/>
      <c r="G568" s="122"/>
      <c r="H568" s="123"/>
      <c r="I568" s="123"/>
      <c r="J568" s="124"/>
      <c r="K568" s="122"/>
      <c r="L568" s="122"/>
      <c r="M568" s="125"/>
      <c r="N568" s="126"/>
      <c r="O568" s="123"/>
      <c r="P568" s="123"/>
      <c r="Q568" s="122"/>
      <c r="R568" s="123"/>
      <c r="S568" s="123"/>
      <c r="T568" s="123"/>
      <c r="U568" s="123"/>
      <c r="V568" s="123"/>
      <c r="W568" s="122"/>
      <c r="X568" s="123"/>
      <c r="Y568" s="123"/>
      <c r="Z568" s="123"/>
      <c r="AA568" s="123"/>
      <c r="AB568" s="123"/>
      <c r="AC568" s="122"/>
      <c r="AD568" s="123"/>
      <c r="AE568" s="123"/>
      <c r="AF568" s="123"/>
      <c r="AG568" s="123"/>
      <c r="AH568" s="122"/>
      <c r="AI568" s="122"/>
      <c r="AJ568" s="122"/>
      <c r="AK568" s="122"/>
      <c r="AL568" s="123"/>
      <c r="AM568" s="122"/>
      <c r="AN568" s="122"/>
      <c r="AO568" s="122"/>
      <c r="AP568" s="122"/>
      <c r="AQ568" s="122"/>
      <c r="AR568" s="122"/>
      <c r="AS568" s="173"/>
      <c r="AT568" s="173"/>
      <c r="AU568" s="173"/>
      <c r="AV568" s="173"/>
      <c r="AW568" s="173"/>
      <c r="AX568" s="173"/>
      <c r="AY568" s="173"/>
      <c r="AZ568" s="173"/>
      <c r="BA568" s="173"/>
      <c r="BB568" s="123"/>
      <c r="BC568" s="123"/>
      <c r="BD568" s="123"/>
    </row>
    <row r="569" spans="2:56" x14ac:dyDescent="0.25">
      <c r="B569" s="120"/>
      <c r="C569" s="4"/>
      <c r="D569" s="14"/>
      <c r="E569" s="121"/>
      <c r="F569" s="13"/>
      <c r="G569" s="122"/>
      <c r="H569" s="123"/>
      <c r="I569" s="123"/>
      <c r="J569" s="124"/>
      <c r="K569" s="122"/>
      <c r="L569" s="122"/>
      <c r="M569" s="125"/>
      <c r="N569" s="126"/>
      <c r="O569" s="123"/>
      <c r="P569" s="123"/>
      <c r="Q569" s="122"/>
      <c r="R569" s="123"/>
      <c r="S569" s="123"/>
      <c r="T569" s="123"/>
      <c r="U569" s="123"/>
      <c r="V569" s="123"/>
      <c r="W569" s="122"/>
      <c r="X569" s="123"/>
      <c r="Y569" s="123"/>
      <c r="Z569" s="123"/>
      <c r="AA569" s="123"/>
      <c r="AB569" s="123"/>
      <c r="AC569" s="122"/>
      <c r="AD569" s="123"/>
      <c r="AE569" s="123"/>
      <c r="AF569" s="123"/>
      <c r="AG569" s="123"/>
      <c r="AH569" s="122"/>
      <c r="AI569" s="122"/>
      <c r="AJ569" s="122"/>
      <c r="AK569" s="122"/>
      <c r="AL569" s="123"/>
      <c r="AM569" s="122"/>
      <c r="AN569" s="122"/>
      <c r="AO569" s="122"/>
      <c r="AP569" s="122"/>
      <c r="AQ569" s="122"/>
      <c r="AR569" s="122"/>
      <c r="AS569" s="173"/>
      <c r="AT569" s="173"/>
      <c r="AU569" s="173"/>
      <c r="AV569" s="173"/>
      <c r="AW569" s="173"/>
      <c r="AX569" s="173"/>
      <c r="AY569" s="173"/>
      <c r="AZ569" s="173"/>
      <c r="BA569" s="173"/>
      <c r="BB569" s="123"/>
      <c r="BC569" s="123"/>
      <c r="BD569" s="123"/>
    </row>
    <row r="570" spans="2:56" x14ac:dyDescent="0.25">
      <c r="B570" s="120"/>
      <c r="C570" s="4"/>
      <c r="D570" s="14"/>
      <c r="E570" s="121"/>
      <c r="F570" s="13"/>
      <c r="G570" s="122"/>
      <c r="H570" s="123"/>
      <c r="I570" s="123"/>
      <c r="J570" s="124"/>
      <c r="K570" s="122"/>
      <c r="L570" s="122"/>
      <c r="M570" s="125"/>
      <c r="N570" s="126"/>
      <c r="O570" s="123"/>
      <c r="P570" s="123"/>
      <c r="Q570" s="122"/>
      <c r="R570" s="123"/>
      <c r="S570" s="123"/>
      <c r="T570" s="123"/>
      <c r="U570" s="123"/>
      <c r="V570" s="123"/>
      <c r="W570" s="122"/>
      <c r="X570" s="123"/>
      <c r="Y570" s="123"/>
      <c r="Z570" s="123"/>
      <c r="AA570" s="123"/>
      <c r="AB570" s="123"/>
      <c r="AC570" s="122"/>
      <c r="AD570" s="123"/>
      <c r="AE570" s="123"/>
      <c r="AF570" s="123"/>
      <c r="AG570" s="123"/>
      <c r="AH570" s="122"/>
      <c r="AI570" s="122"/>
      <c r="AJ570" s="122"/>
      <c r="AK570" s="122"/>
      <c r="AL570" s="123"/>
      <c r="AM570" s="122"/>
      <c r="AN570" s="122"/>
      <c r="AO570" s="122"/>
      <c r="AP570" s="122"/>
      <c r="AQ570" s="122"/>
      <c r="AR570" s="122"/>
      <c r="AS570" s="173"/>
      <c r="AT570" s="173"/>
      <c r="AU570" s="173"/>
      <c r="AV570" s="173"/>
      <c r="AW570" s="173"/>
      <c r="AX570" s="173"/>
      <c r="AY570" s="173"/>
      <c r="AZ570" s="173"/>
      <c r="BA570" s="173"/>
      <c r="BB570" s="123"/>
      <c r="BC570" s="123"/>
      <c r="BD570" s="123"/>
    </row>
    <row r="571" spans="2:56" x14ac:dyDescent="0.25">
      <c r="B571" s="120"/>
      <c r="C571" s="4"/>
      <c r="D571" s="14"/>
      <c r="E571" s="121"/>
      <c r="F571" s="13"/>
      <c r="G571" s="122"/>
      <c r="H571" s="123"/>
      <c r="I571" s="123"/>
      <c r="J571" s="124"/>
      <c r="K571" s="122"/>
      <c r="L571" s="122"/>
      <c r="M571" s="125"/>
      <c r="N571" s="126"/>
      <c r="O571" s="123"/>
      <c r="P571" s="123"/>
      <c r="Q571" s="122"/>
      <c r="R571" s="123"/>
      <c r="S571" s="123"/>
      <c r="T571" s="123"/>
      <c r="U571" s="123"/>
      <c r="V571" s="123"/>
      <c r="W571" s="122"/>
      <c r="X571" s="123"/>
      <c r="Y571" s="123"/>
      <c r="Z571" s="123"/>
      <c r="AA571" s="123"/>
      <c r="AB571" s="123"/>
      <c r="AC571" s="122"/>
      <c r="AD571" s="123"/>
      <c r="AE571" s="123"/>
      <c r="AF571" s="123"/>
      <c r="AG571" s="123"/>
      <c r="AH571" s="122"/>
      <c r="AI571" s="122"/>
      <c r="AJ571" s="122"/>
      <c r="AK571" s="122"/>
      <c r="AL571" s="123"/>
      <c r="AM571" s="122"/>
      <c r="AN571" s="122"/>
      <c r="AO571" s="122"/>
      <c r="AP571" s="122"/>
      <c r="AQ571" s="122"/>
      <c r="AR571" s="122"/>
      <c r="AS571" s="173"/>
      <c r="AT571" s="173"/>
      <c r="AU571" s="173"/>
      <c r="AV571" s="173"/>
      <c r="AW571" s="173"/>
      <c r="AX571" s="173"/>
      <c r="AY571" s="173"/>
      <c r="AZ571" s="173"/>
      <c r="BA571" s="173"/>
      <c r="BB571" s="123"/>
      <c r="BC571" s="123"/>
      <c r="BD571" s="123"/>
    </row>
    <row r="572" spans="2:56" x14ac:dyDescent="0.25">
      <c r="B572" s="120"/>
      <c r="C572" s="4"/>
      <c r="D572" s="14"/>
      <c r="E572" s="121"/>
      <c r="F572" s="13"/>
      <c r="G572" s="122"/>
      <c r="H572" s="123"/>
      <c r="I572" s="123"/>
      <c r="J572" s="124"/>
      <c r="K572" s="122"/>
      <c r="L572" s="122"/>
      <c r="M572" s="125"/>
      <c r="N572" s="126"/>
      <c r="O572" s="123"/>
      <c r="P572" s="123"/>
      <c r="Q572" s="122"/>
      <c r="R572" s="123"/>
      <c r="S572" s="123"/>
      <c r="T572" s="123"/>
      <c r="U572" s="123"/>
      <c r="V572" s="123"/>
      <c r="W572" s="122"/>
      <c r="X572" s="123"/>
      <c r="Y572" s="123"/>
      <c r="Z572" s="123"/>
      <c r="AA572" s="123"/>
      <c r="AB572" s="123"/>
      <c r="AC572" s="122"/>
      <c r="AD572" s="123"/>
      <c r="AE572" s="123"/>
      <c r="AF572" s="123"/>
      <c r="AG572" s="123"/>
      <c r="AH572" s="122"/>
      <c r="AI572" s="122"/>
      <c r="AJ572" s="122"/>
      <c r="AK572" s="122"/>
      <c r="AL572" s="123"/>
      <c r="AM572" s="122"/>
      <c r="AN572" s="122"/>
      <c r="AO572" s="122"/>
      <c r="AP572" s="122"/>
      <c r="AQ572" s="122"/>
      <c r="AR572" s="122"/>
      <c r="AS572" s="173"/>
      <c r="AT572" s="173"/>
      <c r="AU572" s="173"/>
      <c r="AV572" s="173"/>
      <c r="AW572" s="173"/>
      <c r="AX572" s="173"/>
      <c r="AY572" s="173"/>
      <c r="AZ572" s="173"/>
      <c r="BA572" s="173"/>
      <c r="BB572" s="123"/>
      <c r="BC572" s="123"/>
      <c r="BD572" s="123"/>
    </row>
    <row r="573" spans="2:56" x14ac:dyDescent="0.25">
      <c r="B573" s="120"/>
      <c r="C573" s="4"/>
      <c r="D573" s="14"/>
      <c r="E573" s="121"/>
      <c r="F573" s="13"/>
      <c r="G573" s="122"/>
      <c r="H573" s="123"/>
      <c r="I573" s="123"/>
      <c r="J573" s="124"/>
      <c r="K573" s="122"/>
      <c r="L573" s="122"/>
      <c r="M573" s="125"/>
      <c r="N573" s="126"/>
      <c r="O573" s="123"/>
      <c r="P573" s="123"/>
      <c r="Q573" s="122"/>
      <c r="R573" s="123"/>
      <c r="S573" s="123"/>
      <c r="T573" s="123"/>
      <c r="U573" s="123"/>
      <c r="V573" s="123"/>
      <c r="W573" s="122"/>
      <c r="X573" s="123"/>
      <c r="Y573" s="123"/>
      <c r="Z573" s="123"/>
      <c r="AA573" s="123"/>
      <c r="AB573" s="123"/>
      <c r="AC573" s="122"/>
      <c r="AD573" s="123"/>
      <c r="AE573" s="123"/>
      <c r="AF573" s="123"/>
      <c r="AG573" s="123"/>
      <c r="AH573" s="122"/>
      <c r="AI573" s="122"/>
      <c r="AJ573" s="122"/>
      <c r="AK573" s="122"/>
      <c r="AL573" s="123"/>
      <c r="AM573" s="122"/>
      <c r="AN573" s="122"/>
      <c r="AO573" s="122"/>
      <c r="AP573" s="122"/>
      <c r="AQ573" s="122"/>
      <c r="AR573" s="122"/>
      <c r="AS573" s="173"/>
      <c r="AT573" s="173"/>
      <c r="AU573" s="173"/>
      <c r="AV573" s="173"/>
      <c r="AW573" s="173"/>
      <c r="AX573" s="173"/>
      <c r="AY573" s="173"/>
      <c r="AZ573" s="173"/>
      <c r="BA573" s="173"/>
      <c r="BB573" s="123"/>
      <c r="BC573" s="123"/>
      <c r="BD573" s="123"/>
    </row>
    <row r="574" spans="2:56" x14ac:dyDescent="0.25">
      <c r="B574" s="120"/>
      <c r="C574" s="4"/>
      <c r="D574" s="14"/>
      <c r="E574" s="121"/>
      <c r="F574" s="13"/>
      <c r="G574" s="122"/>
      <c r="H574" s="123"/>
      <c r="I574" s="123"/>
      <c r="J574" s="124"/>
      <c r="K574" s="122"/>
      <c r="L574" s="122"/>
      <c r="M574" s="125"/>
      <c r="N574" s="126"/>
      <c r="O574" s="123"/>
      <c r="P574" s="123"/>
      <c r="Q574" s="122"/>
      <c r="R574" s="123"/>
      <c r="S574" s="123"/>
      <c r="T574" s="123"/>
      <c r="U574" s="123"/>
      <c r="V574" s="123"/>
      <c r="W574" s="122"/>
      <c r="X574" s="123"/>
      <c r="Y574" s="123"/>
      <c r="Z574" s="123"/>
      <c r="AA574" s="123"/>
      <c r="AB574" s="123"/>
      <c r="AC574" s="122"/>
      <c r="AD574" s="123"/>
      <c r="AE574" s="123"/>
      <c r="AF574" s="123"/>
      <c r="AG574" s="123"/>
      <c r="AH574" s="122"/>
      <c r="AI574" s="122"/>
      <c r="AJ574" s="122"/>
      <c r="AK574" s="122"/>
      <c r="AL574" s="123"/>
      <c r="AM574" s="122"/>
      <c r="AN574" s="122"/>
      <c r="AO574" s="122"/>
      <c r="AP574" s="122"/>
      <c r="AQ574" s="122"/>
      <c r="AR574" s="122"/>
      <c r="AS574" s="173"/>
      <c r="AT574" s="173"/>
      <c r="AU574" s="173"/>
      <c r="AV574" s="173"/>
      <c r="AW574" s="173"/>
      <c r="AX574" s="173"/>
      <c r="AY574" s="173"/>
      <c r="AZ574" s="173"/>
      <c r="BA574" s="173"/>
      <c r="BB574" s="123"/>
      <c r="BC574" s="123"/>
      <c r="BD574" s="123"/>
    </row>
    <row r="575" spans="2:56" x14ac:dyDescent="0.25">
      <c r="B575" s="120"/>
      <c r="C575" s="4"/>
      <c r="D575" s="14"/>
      <c r="E575" s="121"/>
      <c r="F575" s="13"/>
      <c r="G575" s="122"/>
      <c r="H575" s="123"/>
      <c r="I575" s="123"/>
      <c r="J575" s="124"/>
      <c r="K575" s="122"/>
      <c r="L575" s="122"/>
      <c r="M575" s="125"/>
      <c r="N575" s="126"/>
      <c r="O575" s="123"/>
      <c r="P575" s="123"/>
      <c r="Q575" s="122"/>
      <c r="R575" s="123"/>
      <c r="S575" s="123"/>
      <c r="T575" s="123"/>
      <c r="U575" s="123"/>
      <c r="V575" s="123"/>
      <c r="W575" s="122"/>
      <c r="X575" s="123"/>
      <c r="Y575" s="123"/>
      <c r="Z575" s="123"/>
      <c r="AA575" s="123"/>
      <c r="AB575" s="123"/>
      <c r="AC575" s="122"/>
      <c r="AD575" s="123"/>
      <c r="AE575" s="123"/>
      <c r="AF575" s="123"/>
      <c r="AG575" s="123"/>
      <c r="AH575" s="122"/>
      <c r="AI575" s="122"/>
      <c r="AJ575" s="122"/>
      <c r="AK575" s="122"/>
      <c r="AL575" s="123"/>
      <c r="AM575" s="122"/>
      <c r="AN575" s="122"/>
      <c r="AO575" s="122"/>
      <c r="AP575" s="122"/>
      <c r="AQ575" s="122"/>
      <c r="AR575" s="122"/>
      <c r="AS575" s="173"/>
      <c r="AT575" s="173"/>
      <c r="AU575" s="173"/>
      <c r="AV575" s="173"/>
      <c r="AW575" s="173"/>
      <c r="AX575" s="173"/>
      <c r="AY575" s="173"/>
      <c r="AZ575" s="173"/>
      <c r="BA575" s="173"/>
      <c r="BB575" s="123"/>
      <c r="BC575" s="123"/>
      <c r="BD575" s="123"/>
    </row>
    <row r="576" spans="2:56" x14ac:dyDescent="0.25">
      <c r="B576" s="120"/>
      <c r="C576" s="4"/>
      <c r="D576" s="14"/>
      <c r="E576" s="121"/>
      <c r="F576" s="13"/>
      <c r="G576" s="122"/>
      <c r="H576" s="123"/>
      <c r="I576" s="123"/>
      <c r="J576" s="124"/>
      <c r="K576" s="122"/>
      <c r="L576" s="122"/>
      <c r="M576" s="125"/>
      <c r="N576" s="126"/>
      <c r="O576" s="123"/>
      <c r="P576" s="123"/>
      <c r="Q576" s="122"/>
      <c r="R576" s="123"/>
      <c r="S576" s="123"/>
      <c r="T576" s="123"/>
      <c r="U576" s="123"/>
      <c r="V576" s="123"/>
      <c r="W576" s="122"/>
      <c r="X576" s="123"/>
      <c r="Y576" s="123"/>
      <c r="Z576" s="123"/>
      <c r="AA576" s="123"/>
      <c r="AB576" s="123"/>
      <c r="AC576" s="122"/>
      <c r="AD576" s="123"/>
      <c r="AE576" s="123"/>
      <c r="AF576" s="123"/>
      <c r="AG576" s="123"/>
      <c r="AH576" s="122"/>
      <c r="AI576" s="122"/>
      <c r="AJ576" s="122"/>
      <c r="AK576" s="122"/>
      <c r="AL576" s="123"/>
      <c r="AM576" s="122"/>
      <c r="AN576" s="122"/>
      <c r="AO576" s="122"/>
      <c r="AP576" s="122"/>
      <c r="AQ576" s="122"/>
      <c r="AR576" s="122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23"/>
      <c r="BC576" s="123"/>
      <c r="BD576" s="123"/>
    </row>
    <row r="577" spans="2:56" x14ac:dyDescent="0.25">
      <c r="B577" s="120"/>
      <c r="C577" s="4"/>
      <c r="D577" s="14"/>
      <c r="E577" s="121"/>
      <c r="F577" s="13"/>
      <c r="G577" s="122"/>
      <c r="H577" s="123"/>
      <c r="I577" s="123"/>
      <c r="J577" s="124"/>
      <c r="K577" s="122"/>
      <c r="L577" s="122"/>
      <c r="M577" s="125"/>
      <c r="N577" s="126"/>
      <c r="O577" s="123"/>
      <c r="P577" s="123"/>
      <c r="Q577" s="122"/>
      <c r="R577" s="123"/>
      <c r="S577" s="123"/>
      <c r="T577" s="123"/>
      <c r="U577" s="123"/>
      <c r="V577" s="123"/>
      <c r="W577" s="122"/>
      <c r="X577" s="123"/>
      <c r="Y577" s="123"/>
      <c r="Z577" s="123"/>
      <c r="AA577" s="123"/>
      <c r="AB577" s="123"/>
      <c r="AC577" s="122"/>
      <c r="AD577" s="123"/>
      <c r="AE577" s="123"/>
      <c r="AF577" s="123"/>
      <c r="AG577" s="123"/>
      <c r="AH577" s="122"/>
      <c r="AI577" s="122"/>
      <c r="AJ577" s="122"/>
      <c r="AK577" s="122"/>
      <c r="AL577" s="123"/>
      <c r="AM577" s="122"/>
      <c r="AN577" s="122"/>
      <c r="AO577" s="122"/>
      <c r="AP577" s="122"/>
      <c r="AQ577" s="122"/>
      <c r="AR577" s="122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23"/>
      <c r="BC577" s="123"/>
      <c r="BD577" s="123"/>
    </row>
    <row r="578" spans="2:56" x14ac:dyDescent="0.25">
      <c r="B578" s="120"/>
      <c r="C578" s="4"/>
      <c r="D578" s="14"/>
      <c r="E578" s="121"/>
      <c r="F578" s="13"/>
      <c r="G578" s="122"/>
      <c r="H578" s="123"/>
      <c r="I578" s="123"/>
      <c r="J578" s="124"/>
      <c r="K578" s="122"/>
      <c r="L578" s="122"/>
      <c r="M578" s="125"/>
      <c r="N578" s="126"/>
      <c r="O578" s="123"/>
      <c r="P578" s="123"/>
      <c r="Q578" s="122"/>
      <c r="R578" s="123"/>
      <c r="S578" s="123"/>
      <c r="T578" s="123"/>
      <c r="U578" s="123"/>
      <c r="V578" s="123"/>
      <c r="W578" s="122"/>
      <c r="X578" s="123"/>
      <c r="Y578" s="123"/>
      <c r="Z578" s="123"/>
      <c r="AA578" s="123"/>
      <c r="AB578" s="123"/>
      <c r="AC578" s="122"/>
      <c r="AD578" s="123"/>
      <c r="AE578" s="123"/>
      <c r="AF578" s="123"/>
      <c r="AG578" s="123"/>
      <c r="AH578" s="122"/>
      <c r="AI578" s="122"/>
      <c r="AJ578" s="122"/>
      <c r="AK578" s="122"/>
      <c r="AL578" s="123"/>
      <c r="AM578" s="122"/>
      <c r="AN578" s="122"/>
      <c r="AO578" s="122"/>
      <c r="AP578" s="122"/>
      <c r="AQ578" s="122"/>
      <c r="AR578" s="122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23"/>
      <c r="BC578" s="123"/>
      <c r="BD578" s="123"/>
    </row>
    <row r="579" spans="2:56" x14ac:dyDescent="0.25">
      <c r="B579" s="120"/>
      <c r="C579" s="4"/>
      <c r="D579" s="14"/>
      <c r="E579" s="121"/>
      <c r="F579" s="13"/>
      <c r="G579" s="122"/>
      <c r="H579" s="123"/>
      <c r="I579" s="123"/>
      <c r="J579" s="124"/>
      <c r="K579" s="122"/>
      <c r="L579" s="122"/>
      <c r="M579" s="125"/>
      <c r="N579" s="126"/>
      <c r="O579" s="123"/>
      <c r="P579" s="123"/>
      <c r="Q579" s="122"/>
      <c r="R579" s="123"/>
      <c r="S579" s="123"/>
      <c r="T579" s="123"/>
      <c r="U579" s="123"/>
      <c r="V579" s="123"/>
      <c r="W579" s="122"/>
      <c r="X579" s="123"/>
      <c r="Y579" s="123"/>
      <c r="Z579" s="123"/>
      <c r="AA579" s="123"/>
      <c r="AB579" s="123"/>
      <c r="AC579" s="122"/>
      <c r="AD579" s="123"/>
      <c r="AE579" s="123"/>
      <c r="AF579" s="123"/>
      <c r="AG579" s="123"/>
      <c r="AH579" s="122"/>
      <c r="AI579" s="122"/>
      <c r="AJ579" s="122"/>
      <c r="AK579" s="122"/>
      <c r="AL579" s="123"/>
      <c r="AM579" s="122"/>
      <c r="AN579" s="122"/>
      <c r="AO579" s="122"/>
      <c r="AP579" s="122"/>
      <c r="AQ579" s="122"/>
      <c r="AR579" s="122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23"/>
      <c r="BC579" s="123"/>
      <c r="BD579" s="123"/>
    </row>
    <row r="580" spans="2:56" x14ac:dyDescent="0.25">
      <c r="B580" s="120"/>
      <c r="C580" s="4"/>
      <c r="D580" s="14"/>
      <c r="E580" s="121"/>
      <c r="F580" s="13"/>
      <c r="G580" s="122"/>
      <c r="H580" s="123"/>
      <c r="I580" s="123"/>
      <c r="J580" s="124"/>
      <c r="K580" s="122"/>
      <c r="L580" s="122"/>
      <c r="M580" s="125"/>
      <c r="N580" s="126"/>
      <c r="O580" s="123"/>
      <c r="P580" s="123"/>
      <c r="Q580" s="122"/>
      <c r="R580" s="123"/>
      <c r="S580" s="123"/>
      <c r="T580" s="123"/>
      <c r="U580" s="123"/>
      <c r="V580" s="123"/>
      <c r="W580" s="122"/>
      <c r="X580" s="123"/>
      <c r="Y580" s="123"/>
      <c r="Z580" s="123"/>
      <c r="AA580" s="123"/>
      <c r="AB580" s="123"/>
      <c r="AC580" s="122"/>
      <c r="AD580" s="123"/>
      <c r="AE580" s="123"/>
      <c r="AF580" s="123"/>
      <c r="AG580" s="123"/>
      <c r="AH580" s="122"/>
      <c r="AI580" s="122"/>
      <c r="AJ580" s="122"/>
      <c r="AK580" s="122"/>
      <c r="AL580" s="123"/>
      <c r="AM580" s="122"/>
      <c r="AN580" s="122"/>
      <c r="AO580" s="122"/>
      <c r="AP580" s="122"/>
      <c r="AQ580" s="122"/>
      <c r="AR580" s="122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23"/>
      <c r="BC580" s="123"/>
      <c r="BD580" s="123"/>
    </row>
    <row r="581" spans="2:56" x14ac:dyDescent="0.25">
      <c r="B581" s="120"/>
      <c r="C581" s="4"/>
      <c r="D581" s="14"/>
      <c r="E581" s="121"/>
      <c r="F581" s="13"/>
      <c r="G581" s="122"/>
      <c r="H581" s="123"/>
      <c r="I581" s="123"/>
      <c r="J581" s="124"/>
      <c r="K581" s="122"/>
      <c r="L581" s="122"/>
      <c r="M581" s="125"/>
      <c r="N581" s="126"/>
      <c r="O581" s="123"/>
      <c r="P581" s="123"/>
      <c r="Q581" s="122"/>
      <c r="R581" s="123"/>
      <c r="S581" s="123"/>
      <c r="T581" s="123"/>
      <c r="U581" s="123"/>
      <c r="V581" s="123"/>
      <c r="W581" s="122"/>
      <c r="X581" s="123"/>
      <c r="Y581" s="123"/>
      <c r="Z581" s="123"/>
      <c r="AA581" s="123"/>
      <c r="AB581" s="123"/>
      <c r="AC581" s="122"/>
      <c r="AD581" s="123"/>
      <c r="AE581" s="123"/>
      <c r="AF581" s="123"/>
      <c r="AG581" s="123"/>
      <c r="AH581" s="122"/>
      <c r="AI581" s="122"/>
      <c r="AJ581" s="122"/>
      <c r="AK581" s="122"/>
      <c r="AL581" s="123"/>
      <c r="AM581" s="122"/>
      <c r="AN581" s="122"/>
      <c r="AO581" s="122"/>
      <c r="AP581" s="122"/>
      <c r="AQ581" s="122"/>
      <c r="AR581" s="122"/>
      <c r="AS581" s="173"/>
      <c r="AT581" s="173"/>
      <c r="AU581" s="173"/>
      <c r="AV581" s="173"/>
      <c r="AW581" s="173"/>
      <c r="AX581" s="173"/>
      <c r="AY581" s="173"/>
      <c r="AZ581" s="173"/>
      <c r="BA581" s="173"/>
      <c r="BB581" s="123"/>
      <c r="BC581" s="123"/>
      <c r="BD581" s="123"/>
    </row>
    <row r="582" spans="2:56" x14ac:dyDescent="0.25">
      <c r="B582" s="120"/>
      <c r="C582" s="4"/>
      <c r="D582" s="14"/>
      <c r="E582" s="121"/>
      <c r="F582" s="13"/>
      <c r="G582" s="122"/>
      <c r="H582" s="123"/>
      <c r="I582" s="123"/>
      <c r="J582" s="124"/>
      <c r="K582" s="122"/>
      <c r="L582" s="122"/>
      <c r="M582" s="125"/>
      <c r="N582" s="126"/>
      <c r="O582" s="123"/>
      <c r="P582" s="123"/>
      <c r="Q582" s="122"/>
      <c r="R582" s="123"/>
      <c r="S582" s="123"/>
      <c r="T582" s="123"/>
      <c r="U582" s="123"/>
      <c r="V582" s="123"/>
      <c r="W582" s="122"/>
      <c r="X582" s="123"/>
      <c r="Y582" s="123"/>
      <c r="Z582" s="123"/>
      <c r="AA582" s="123"/>
      <c r="AB582" s="123"/>
      <c r="AC582" s="122"/>
      <c r="AD582" s="123"/>
      <c r="AE582" s="123"/>
      <c r="AF582" s="123"/>
      <c r="AG582" s="123"/>
      <c r="AH582" s="122"/>
      <c r="AI582" s="122"/>
      <c r="AJ582" s="122"/>
      <c r="AK582" s="122"/>
      <c r="AL582" s="123"/>
      <c r="AM582" s="122"/>
      <c r="AN582" s="122"/>
      <c r="AO582" s="122"/>
      <c r="AP582" s="122"/>
      <c r="AQ582" s="122"/>
      <c r="AR582" s="122"/>
      <c r="AS582" s="173"/>
      <c r="AT582" s="173"/>
      <c r="AU582" s="173"/>
      <c r="AV582" s="173"/>
      <c r="AW582" s="173"/>
      <c r="AX582" s="173"/>
      <c r="AY582" s="173"/>
      <c r="AZ582" s="173"/>
      <c r="BA582" s="173"/>
      <c r="BB582" s="123"/>
      <c r="BC582" s="123"/>
      <c r="BD582" s="123"/>
    </row>
    <row r="583" spans="2:56" x14ac:dyDescent="0.25">
      <c r="B583" s="120"/>
      <c r="C583" s="4"/>
      <c r="D583" s="14"/>
      <c r="E583" s="121"/>
      <c r="F583" s="13"/>
      <c r="G583" s="122"/>
      <c r="H583" s="123"/>
      <c r="I583" s="123"/>
      <c r="J583" s="124"/>
      <c r="K583" s="122"/>
      <c r="L583" s="122"/>
      <c r="M583" s="125"/>
      <c r="N583" s="126"/>
      <c r="O583" s="123"/>
      <c r="P583" s="123"/>
      <c r="Q583" s="122"/>
      <c r="R583" s="123"/>
      <c r="S583" s="123"/>
      <c r="T583" s="123"/>
      <c r="U583" s="123"/>
      <c r="V583" s="123"/>
      <c r="W583" s="122"/>
      <c r="X583" s="123"/>
      <c r="Y583" s="123"/>
      <c r="Z583" s="123"/>
      <c r="AA583" s="123"/>
      <c r="AB583" s="123"/>
      <c r="AC583" s="122"/>
      <c r="AD583" s="123"/>
      <c r="AE583" s="123"/>
      <c r="AF583" s="123"/>
      <c r="AG583" s="123"/>
      <c r="AH583" s="122"/>
      <c r="AI583" s="122"/>
      <c r="AJ583" s="122"/>
      <c r="AK583" s="122"/>
      <c r="AL583" s="123"/>
      <c r="AM583" s="122"/>
      <c r="AN583" s="122"/>
      <c r="AO583" s="122"/>
      <c r="AP583" s="122"/>
      <c r="AQ583" s="122"/>
      <c r="AR583" s="122"/>
      <c r="AS583" s="173"/>
      <c r="AT583" s="173"/>
      <c r="AU583" s="173"/>
      <c r="AV583" s="173"/>
      <c r="AW583" s="173"/>
      <c r="AX583" s="173"/>
      <c r="AY583" s="173"/>
      <c r="AZ583" s="173"/>
      <c r="BA583" s="173"/>
      <c r="BB583" s="123"/>
      <c r="BC583" s="123"/>
      <c r="BD583" s="123"/>
    </row>
    <row r="584" spans="2:56" x14ac:dyDescent="0.25">
      <c r="B584" s="120"/>
      <c r="C584" s="4"/>
      <c r="D584" s="14"/>
      <c r="E584" s="121"/>
      <c r="F584" s="13"/>
      <c r="G584" s="122"/>
      <c r="H584" s="123"/>
      <c r="I584" s="123"/>
      <c r="J584" s="124"/>
      <c r="K584" s="122"/>
      <c r="L584" s="122"/>
      <c r="M584" s="125"/>
      <c r="N584" s="126"/>
      <c r="O584" s="123"/>
      <c r="P584" s="123"/>
      <c r="Q584" s="122"/>
      <c r="R584" s="123"/>
      <c r="S584" s="123"/>
      <c r="T584" s="123"/>
      <c r="U584" s="123"/>
      <c r="V584" s="123"/>
      <c r="W584" s="122"/>
      <c r="X584" s="123"/>
      <c r="Y584" s="123"/>
      <c r="Z584" s="123"/>
      <c r="AA584" s="123"/>
      <c r="AB584" s="123"/>
      <c r="AC584" s="122"/>
      <c r="AD584" s="123"/>
      <c r="AE584" s="123"/>
      <c r="AF584" s="123"/>
      <c r="AG584" s="123"/>
      <c r="AH584" s="122"/>
      <c r="AI584" s="122"/>
      <c r="AJ584" s="122"/>
      <c r="AK584" s="122"/>
      <c r="AL584" s="123"/>
      <c r="AM584" s="122"/>
      <c r="AN584" s="122"/>
      <c r="AO584" s="122"/>
      <c r="AP584" s="122"/>
      <c r="AQ584" s="122"/>
      <c r="AR584" s="122"/>
      <c r="AS584" s="173"/>
      <c r="AT584" s="173"/>
      <c r="AU584" s="173"/>
      <c r="AV584" s="173"/>
      <c r="AW584" s="173"/>
      <c r="AX584" s="173"/>
      <c r="AY584" s="173"/>
      <c r="AZ584" s="173"/>
      <c r="BA584" s="173"/>
      <c r="BB584" s="123"/>
      <c r="BC584" s="123"/>
      <c r="BD584" s="123"/>
    </row>
    <row r="585" spans="2:56" x14ac:dyDescent="0.25">
      <c r="B585" s="120"/>
      <c r="C585" s="4"/>
      <c r="D585" s="14"/>
      <c r="E585" s="121"/>
      <c r="F585" s="13"/>
      <c r="G585" s="122"/>
      <c r="H585" s="123"/>
      <c r="I585" s="123"/>
      <c r="J585" s="124"/>
      <c r="K585" s="122"/>
      <c r="L585" s="122"/>
      <c r="M585" s="125"/>
      <c r="N585" s="126"/>
      <c r="O585" s="123"/>
      <c r="P585" s="123"/>
      <c r="Q585" s="122"/>
      <c r="R585" s="123"/>
      <c r="S585" s="123"/>
      <c r="T585" s="123"/>
      <c r="U585" s="123"/>
      <c r="V585" s="123"/>
      <c r="W585" s="122"/>
      <c r="X585" s="123"/>
      <c r="Y585" s="123"/>
      <c r="Z585" s="123"/>
      <c r="AA585" s="123"/>
      <c r="AB585" s="123"/>
      <c r="AC585" s="122"/>
      <c r="AD585" s="123"/>
      <c r="AE585" s="123"/>
      <c r="AF585" s="123"/>
      <c r="AG585" s="123"/>
      <c r="AH585" s="122"/>
      <c r="AI585" s="122"/>
      <c r="AJ585" s="122"/>
      <c r="AK585" s="122"/>
      <c r="AL585" s="123"/>
      <c r="AM585" s="122"/>
      <c r="AN585" s="122"/>
      <c r="AO585" s="122"/>
      <c r="AP585" s="122"/>
      <c r="AQ585" s="122"/>
      <c r="AR585" s="122"/>
      <c r="AS585" s="173"/>
      <c r="AT585" s="173"/>
      <c r="AU585" s="173"/>
      <c r="AV585" s="173"/>
      <c r="AW585" s="173"/>
      <c r="AX585" s="173"/>
      <c r="AY585" s="173"/>
      <c r="AZ585" s="173"/>
      <c r="BA585" s="173"/>
      <c r="BB585" s="123"/>
      <c r="BC585" s="123"/>
      <c r="BD585" s="123"/>
    </row>
    <row r="586" spans="2:56" x14ac:dyDescent="0.25">
      <c r="B586" s="120"/>
      <c r="C586" s="4"/>
      <c r="D586" s="14"/>
      <c r="E586" s="121"/>
      <c r="F586" s="13"/>
      <c r="G586" s="122"/>
      <c r="H586" s="123"/>
      <c r="I586" s="123"/>
      <c r="J586" s="124"/>
      <c r="K586" s="122"/>
      <c r="L586" s="122"/>
      <c r="M586" s="125"/>
      <c r="N586" s="126"/>
      <c r="O586" s="123"/>
      <c r="P586" s="123"/>
      <c r="Q586" s="122"/>
      <c r="R586" s="123"/>
      <c r="S586" s="123"/>
      <c r="T586" s="123"/>
      <c r="U586" s="123"/>
      <c r="V586" s="123"/>
      <c r="W586" s="122"/>
      <c r="X586" s="123"/>
      <c r="Y586" s="123"/>
      <c r="Z586" s="123"/>
      <c r="AA586" s="123"/>
      <c r="AB586" s="123"/>
      <c r="AC586" s="122"/>
      <c r="AD586" s="123"/>
      <c r="AE586" s="123"/>
      <c r="AF586" s="123"/>
      <c r="AG586" s="123"/>
      <c r="AH586" s="122"/>
      <c r="AI586" s="122"/>
      <c r="AJ586" s="122"/>
      <c r="AK586" s="122"/>
      <c r="AL586" s="123"/>
      <c r="AM586" s="122"/>
      <c r="AN586" s="122"/>
      <c r="AO586" s="122"/>
      <c r="AP586" s="122"/>
      <c r="AQ586" s="122"/>
      <c r="AR586" s="122"/>
      <c r="AS586" s="173"/>
      <c r="AT586" s="173"/>
      <c r="AU586" s="173"/>
      <c r="AV586" s="173"/>
      <c r="AW586" s="173"/>
      <c r="AX586" s="173"/>
      <c r="AY586" s="173"/>
      <c r="AZ586" s="173"/>
      <c r="BA586" s="173"/>
      <c r="BB586" s="123"/>
      <c r="BC586" s="123"/>
      <c r="BD586" s="123"/>
    </row>
    <row r="587" spans="2:56" x14ac:dyDescent="0.25">
      <c r="B587" s="120"/>
      <c r="C587" s="4"/>
      <c r="D587" s="14"/>
      <c r="E587" s="121"/>
      <c r="F587" s="13"/>
      <c r="G587" s="122"/>
      <c r="H587" s="123"/>
      <c r="I587" s="123"/>
      <c r="J587" s="124"/>
      <c r="K587" s="122"/>
      <c r="L587" s="122"/>
      <c r="M587" s="125"/>
      <c r="N587" s="126"/>
      <c r="O587" s="123"/>
      <c r="P587" s="123"/>
      <c r="Q587" s="122"/>
      <c r="R587" s="123"/>
      <c r="S587" s="123"/>
      <c r="T587" s="123"/>
      <c r="U587" s="123"/>
      <c r="V587" s="123"/>
      <c r="W587" s="122"/>
      <c r="X587" s="123"/>
      <c r="Y587" s="123"/>
      <c r="Z587" s="123"/>
      <c r="AA587" s="123"/>
      <c r="AB587" s="123"/>
      <c r="AC587" s="122"/>
      <c r="AD587" s="123"/>
      <c r="AE587" s="123"/>
      <c r="AF587" s="123"/>
      <c r="AG587" s="123"/>
      <c r="AH587" s="122"/>
      <c r="AI587" s="122"/>
      <c r="AJ587" s="122"/>
      <c r="AK587" s="122"/>
      <c r="AL587" s="123"/>
      <c r="AM587" s="122"/>
      <c r="AN587" s="122"/>
      <c r="AO587" s="122"/>
      <c r="AP587" s="122"/>
      <c r="AQ587" s="122"/>
      <c r="AR587" s="122"/>
      <c r="AS587" s="173"/>
      <c r="AT587" s="173"/>
      <c r="AU587" s="173"/>
      <c r="AV587" s="173"/>
      <c r="AW587" s="173"/>
      <c r="AX587" s="173"/>
      <c r="AY587" s="173"/>
      <c r="AZ587" s="173"/>
      <c r="BA587" s="173"/>
      <c r="BB587" s="123"/>
      <c r="BC587" s="123"/>
      <c r="BD587" s="123"/>
    </row>
    <row r="588" spans="2:56" x14ac:dyDescent="0.25">
      <c r="B588" s="120"/>
      <c r="C588" s="4"/>
      <c r="D588" s="14"/>
      <c r="E588" s="121"/>
      <c r="F588" s="13"/>
      <c r="G588" s="122"/>
      <c r="H588" s="123"/>
      <c r="I588" s="123"/>
      <c r="J588" s="124"/>
      <c r="K588" s="122"/>
      <c r="L588" s="122"/>
      <c r="M588" s="125"/>
      <c r="N588" s="126"/>
      <c r="O588" s="123"/>
      <c r="P588" s="123"/>
      <c r="Q588" s="122"/>
      <c r="R588" s="123"/>
      <c r="S588" s="123"/>
      <c r="T588" s="123"/>
      <c r="U588" s="123"/>
      <c r="V588" s="123"/>
      <c r="W588" s="122"/>
      <c r="X588" s="123"/>
      <c r="Y588" s="123"/>
      <c r="Z588" s="123"/>
      <c r="AA588" s="123"/>
      <c r="AB588" s="123"/>
      <c r="AC588" s="122"/>
      <c r="AD588" s="123"/>
      <c r="AE588" s="123"/>
      <c r="AF588" s="123"/>
      <c r="AG588" s="123"/>
      <c r="AH588" s="122"/>
      <c r="AI588" s="122"/>
      <c r="AJ588" s="122"/>
      <c r="AK588" s="122"/>
      <c r="AL588" s="123"/>
      <c r="AM588" s="122"/>
      <c r="AN588" s="122"/>
      <c r="AO588" s="122"/>
      <c r="AP588" s="122"/>
      <c r="AQ588" s="122"/>
      <c r="AR588" s="122"/>
      <c r="AS588" s="173"/>
      <c r="AT588" s="173"/>
      <c r="AU588" s="173"/>
      <c r="AV588" s="173"/>
      <c r="AW588" s="173"/>
      <c r="AX588" s="173"/>
      <c r="AY588" s="173"/>
      <c r="AZ588" s="173"/>
      <c r="BA588" s="173"/>
      <c r="BB588" s="123"/>
      <c r="BC588" s="123"/>
      <c r="BD588" s="123"/>
    </row>
    <row r="589" spans="2:56" x14ac:dyDescent="0.25">
      <c r="B589" s="120"/>
      <c r="C589" s="4"/>
      <c r="D589" s="14"/>
      <c r="E589" s="121"/>
      <c r="F589" s="13"/>
      <c r="G589" s="122"/>
      <c r="H589" s="123"/>
      <c r="I589" s="123"/>
      <c r="J589" s="124"/>
      <c r="K589" s="122"/>
      <c r="L589" s="122"/>
      <c r="M589" s="125"/>
      <c r="N589" s="126"/>
      <c r="O589" s="123"/>
      <c r="P589" s="123"/>
      <c r="Q589" s="122"/>
      <c r="R589" s="123"/>
      <c r="S589" s="123"/>
      <c r="T589" s="123"/>
      <c r="U589" s="123"/>
      <c r="V589" s="123"/>
      <c r="W589" s="122"/>
      <c r="X589" s="123"/>
      <c r="Y589" s="123"/>
      <c r="Z589" s="123"/>
      <c r="AA589" s="123"/>
      <c r="AB589" s="123"/>
      <c r="AC589" s="122"/>
      <c r="AD589" s="123"/>
      <c r="AE589" s="123"/>
      <c r="AF589" s="123"/>
      <c r="AG589" s="123"/>
      <c r="AH589" s="122"/>
      <c r="AI589" s="122"/>
      <c r="AJ589" s="122"/>
      <c r="AK589" s="122"/>
      <c r="AL589" s="123"/>
      <c r="AM589" s="122"/>
      <c r="AN589" s="122"/>
      <c r="AO589" s="122"/>
      <c r="AP589" s="122"/>
      <c r="AQ589" s="122"/>
      <c r="AR589" s="122"/>
      <c r="AS589" s="173"/>
      <c r="AT589" s="173"/>
      <c r="AU589" s="173"/>
      <c r="AV589" s="173"/>
      <c r="AW589" s="173"/>
      <c r="AX589" s="173"/>
      <c r="AY589" s="173"/>
      <c r="AZ589" s="173"/>
      <c r="BA589" s="173"/>
      <c r="BB589" s="123"/>
      <c r="BC589" s="123"/>
      <c r="BD589" s="123"/>
    </row>
    <row r="590" spans="2:56" x14ac:dyDescent="0.25">
      <c r="B590" s="120"/>
      <c r="C590" s="4"/>
      <c r="D590" s="14"/>
      <c r="E590" s="121"/>
      <c r="F590" s="13"/>
      <c r="G590" s="122"/>
      <c r="H590" s="123"/>
      <c r="I590" s="123"/>
      <c r="J590" s="124"/>
      <c r="K590" s="122"/>
      <c r="L590" s="122"/>
      <c r="M590" s="125"/>
      <c r="N590" s="126"/>
      <c r="O590" s="123"/>
      <c r="P590" s="123"/>
      <c r="Q590" s="122"/>
      <c r="R590" s="123"/>
      <c r="S590" s="123"/>
      <c r="T590" s="123"/>
      <c r="U590" s="123"/>
      <c r="V590" s="123"/>
      <c r="W590" s="122"/>
      <c r="X590" s="123"/>
      <c r="Y590" s="123"/>
      <c r="Z590" s="123"/>
      <c r="AA590" s="123"/>
      <c r="AB590" s="123"/>
      <c r="AC590" s="122"/>
      <c r="AD590" s="123"/>
      <c r="AE590" s="123"/>
      <c r="AF590" s="123"/>
      <c r="AG590" s="123"/>
      <c r="AH590" s="122"/>
      <c r="AI590" s="122"/>
      <c r="AJ590" s="122"/>
      <c r="AK590" s="122"/>
      <c r="AL590" s="123"/>
      <c r="AM590" s="122"/>
      <c r="AN590" s="122"/>
      <c r="AO590" s="122"/>
      <c r="AP590" s="122"/>
      <c r="AQ590" s="122"/>
      <c r="AR590" s="122"/>
      <c r="AS590" s="173"/>
      <c r="AT590" s="173"/>
      <c r="AU590" s="173"/>
      <c r="AV590" s="173"/>
      <c r="AW590" s="173"/>
      <c r="AX590" s="173"/>
      <c r="AY590" s="173"/>
      <c r="AZ590" s="173"/>
      <c r="BA590" s="173"/>
      <c r="BB590" s="123"/>
      <c r="BC590" s="123"/>
      <c r="BD590" s="123"/>
    </row>
    <row r="591" spans="2:56" x14ac:dyDescent="0.25">
      <c r="B591" s="120"/>
      <c r="C591" s="4"/>
      <c r="D591" s="14"/>
      <c r="E591" s="121"/>
      <c r="F591" s="13"/>
      <c r="G591" s="122"/>
      <c r="H591" s="123"/>
      <c r="I591" s="123"/>
      <c r="J591" s="124"/>
      <c r="K591" s="122"/>
      <c r="L591" s="122"/>
      <c r="M591" s="125"/>
      <c r="N591" s="126"/>
      <c r="O591" s="123"/>
      <c r="P591" s="123"/>
      <c r="Q591" s="122"/>
      <c r="R591" s="123"/>
      <c r="S591" s="123"/>
      <c r="T591" s="123"/>
      <c r="U591" s="123"/>
      <c r="V591" s="123"/>
      <c r="W591" s="122"/>
      <c r="X591" s="123"/>
      <c r="Y591" s="123"/>
      <c r="Z591" s="123"/>
      <c r="AA591" s="123"/>
      <c r="AB591" s="123"/>
      <c r="AC591" s="122"/>
      <c r="AD591" s="123"/>
      <c r="AE591" s="123"/>
      <c r="AF591" s="123"/>
      <c r="AG591" s="123"/>
      <c r="AH591" s="122"/>
      <c r="AI591" s="122"/>
      <c r="AJ591" s="122"/>
      <c r="AK591" s="122"/>
      <c r="AL591" s="123"/>
      <c r="AM591" s="122"/>
      <c r="AN591" s="122"/>
      <c r="AO591" s="122"/>
      <c r="AP591" s="122"/>
      <c r="AQ591" s="122"/>
      <c r="AR591" s="122"/>
      <c r="AS591" s="173"/>
      <c r="AT591" s="173"/>
      <c r="AU591" s="173"/>
      <c r="AV591" s="173"/>
      <c r="AW591" s="173"/>
      <c r="AX591" s="173"/>
      <c r="AY591" s="173"/>
      <c r="AZ591" s="173"/>
      <c r="BA591" s="173"/>
      <c r="BB591" s="123"/>
      <c r="BC591" s="123"/>
      <c r="BD591" s="123"/>
    </row>
    <row r="592" spans="2:56" x14ac:dyDescent="0.25">
      <c r="B592" s="120"/>
      <c r="C592" s="4"/>
      <c r="D592" s="14"/>
      <c r="E592" s="121"/>
      <c r="F592" s="13"/>
      <c r="G592" s="122"/>
      <c r="H592" s="123"/>
      <c r="I592" s="123"/>
      <c r="J592" s="124"/>
      <c r="K592" s="122"/>
      <c r="L592" s="122"/>
      <c r="M592" s="125"/>
      <c r="N592" s="126"/>
      <c r="O592" s="123"/>
      <c r="P592" s="123"/>
      <c r="Q592" s="122"/>
      <c r="R592" s="123"/>
      <c r="S592" s="123"/>
      <c r="T592" s="123"/>
      <c r="U592" s="123"/>
      <c r="V592" s="123"/>
      <c r="W592" s="122"/>
      <c r="X592" s="123"/>
      <c r="Y592" s="123"/>
      <c r="Z592" s="123"/>
      <c r="AA592" s="123"/>
      <c r="AB592" s="123"/>
      <c r="AC592" s="122"/>
      <c r="AD592" s="123"/>
      <c r="AE592" s="123"/>
      <c r="AF592" s="123"/>
      <c r="AG592" s="123"/>
      <c r="AH592" s="122"/>
      <c r="AI592" s="122"/>
      <c r="AJ592" s="122"/>
      <c r="AK592" s="122"/>
      <c r="AL592" s="123"/>
      <c r="AM592" s="122"/>
      <c r="AN592" s="122"/>
      <c r="AO592" s="122"/>
      <c r="AP592" s="122"/>
      <c r="AQ592" s="122"/>
      <c r="AR592" s="122"/>
      <c r="AS592" s="173"/>
      <c r="AT592" s="173"/>
      <c r="AU592" s="173"/>
      <c r="AV592" s="173"/>
      <c r="AW592" s="173"/>
      <c r="AX592" s="173"/>
      <c r="AY592" s="173"/>
      <c r="AZ592" s="173"/>
      <c r="BA592" s="173"/>
      <c r="BB592" s="123"/>
      <c r="BC592" s="123"/>
      <c r="BD592" s="123"/>
    </row>
    <row r="593" spans="2:56" x14ac:dyDescent="0.25">
      <c r="B593" s="120"/>
      <c r="C593" s="4"/>
      <c r="D593" s="14"/>
      <c r="E593" s="121"/>
      <c r="F593" s="13"/>
      <c r="G593" s="122"/>
      <c r="H593" s="123"/>
      <c r="I593" s="123"/>
      <c r="J593" s="124"/>
      <c r="K593" s="122"/>
      <c r="L593" s="122"/>
      <c r="M593" s="125"/>
      <c r="N593" s="126"/>
      <c r="O593" s="123"/>
      <c r="P593" s="123"/>
      <c r="Q593" s="122"/>
      <c r="R593" s="123"/>
      <c r="S593" s="123"/>
      <c r="T593" s="123"/>
      <c r="U593" s="123"/>
      <c r="V593" s="123"/>
      <c r="W593" s="122"/>
      <c r="X593" s="123"/>
      <c r="Y593" s="123"/>
      <c r="Z593" s="123"/>
      <c r="AA593" s="123"/>
      <c r="AB593" s="123"/>
      <c r="AC593" s="122"/>
      <c r="AD593" s="123"/>
      <c r="AE593" s="123"/>
      <c r="AF593" s="123"/>
      <c r="AG593" s="123"/>
      <c r="AH593" s="122"/>
      <c r="AI593" s="122"/>
      <c r="AJ593" s="122"/>
      <c r="AK593" s="122"/>
      <c r="AL593" s="123"/>
      <c r="AM593" s="122"/>
      <c r="AN593" s="122"/>
      <c r="AO593" s="122"/>
      <c r="AP593" s="122"/>
      <c r="AQ593" s="122"/>
      <c r="AR593" s="122"/>
      <c r="AS593" s="173"/>
      <c r="AT593" s="173"/>
      <c r="AU593" s="173"/>
      <c r="AV593" s="173"/>
      <c r="AW593" s="173"/>
      <c r="AX593" s="173"/>
      <c r="AY593" s="173"/>
      <c r="AZ593" s="173"/>
      <c r="BA593" s="173"/>
      <c r="BB593" s="123"/>
      <c r="BC593" s="123"/>
      <c r="BD593" s="123"/>
    </row>
    <row r="594" spans="2:56" x14ac:dyDescent="0.25">
      <c r="B594" s="120"/>
      <c r="C594" s="4"/>
      <c r="D594" s="14"/>
      <c r="E594" s="121"/>
      <c r="F594" s="13"/>
      <c r="G594" s="122"/>
      <c r="H594" s="123"/>
      <c r="I594" s="123"/>
      <c r="J594" s="124"/>
      <c r="K594" s="122"/>
      <c r="L594" s="122"/>
      <c r="M594" s="125"/>
      <c r="N594" s="126"/>
      <c r="O594" s="123"/>
      <c r="P594" s="123"/>
      <c r="Q594" s="122"/>
      <c r="R594" s="123"/>
      <c r="S594" s="123"/>
      <c r="T594" s="123"/>
      <c r="U594" s="123"/>
      <c r="V594" s="123"/>
      <c r="W594" s="122"/>
      <c r="X594" s="123"/>
      <c r="Y594" s="123"/>
      <c r="Z594" s="123"/>
      <c r="AA594" s="123"/>
      <c r="AB594" s="123"/>
      <c r="AC594" s="122"/>
      <c r="AD594" s="123"/>
      <c r="AE594" s="123"/>
      <c r="AF594" s="123"/>
      <c r="AG594" s="123"/>
      <c r="AH594" s="122"/>
      <c r="AI594" s="122"/>
      <c r="AJ594" s="122"/>
      <c r="AK594" s="122"/>
      <c r="AL594" s="123"/>
      <c r="AM594" s="122"/>
      <c r="AN594" s="122"/>
      <c r="AO594" s="122"/>
      <c r="AP594" s="122"/>
      <c r="AQ594" s="122"/>
      <c r="AR594" s="122"/>
      <c r="AS594" s="173"/>
      <c r="AT594" s="173"/>
      <c r="AU594" s="173"/>
      <c r="AV594" s="173"/>
      <c r="AW594" s="173"/>
      <c r="AX594" s="173"/>
      <c r="AY594" s="173"/>
      <c r="AZ594" s="173"/>
      <c r="BA594" s="173"/>
      <c r="BB594" s="123"/>
      <c r="BC594" s="123"/>
      <c r="BD594" s="123"/>
    </row>
    <row r="595" spans="2:56" x14ac:dyDescent="0.25">
      <c r="B595" s="120"/>
      <c r="C595" s="4"/>
      <c r="D595" s="14"/>
      <c r="E595" s="121"/>
      <c r="F595" s="13"/>
      <c r="G595" s="122"/>
      <c r="H595" s="123"/>
      <c r="I595" s="123"/>
      <c r="J595" s="124"/>
      <c r="K595" s="122"/>
      <c r="L595" s="122"/>
      <c r="M595" s="125"/>
      <c r="N595" s="126"/>
      <c r="O595" s="123"/>
      <c r="P595" s="123"/>
      <c r="Q595" s="122"/>
      <c r="R595" s="123"/>
      <c r="S595" s="123"/>
      <c r="T595" s="123"/>
      <c r="U595" s="123"/>
      <c r="V595" s="123"/>
      <c r="W595" s="122"/>
      <c r="X595" s="123"/>
      <c r="Y595" s="123"/>
      <c r="Z595" s="123"/>
      <c r="AA595" s="123"/>
      <c r="AB595" s="123"/>
      <c r="AC595" s="122"/>
      <c r="AD595" s="123"/>
      <c r="AE595" s="123"/>
      <c r="AF595" s="123"/>
      <c r="AG595" s="123"/>
      <c r="AH595" s="122"/>
      <c r="AI595" s="122"/>
      <c r="AJ595" s="122"/>
      <c r="AK595" s="122"/>
      <c r="AL595" s="123"/>
      <c r="AM595" s="122"/>
      <c r="AN595" s="122"/>
      <c r="AO595" s="122"/>
      <c r="AP595" s="122"/>
      <c r="AQ595" s="122"/>
      <c r="AR595" s="122"/>
      <c r="AS595" s="173"/>
      <c r="AT595" s="173"/>
      <c r="AU595" s="173"/>
      <c r="AV595" s="173"/>
      <c r="AW595" s="173"/>
      <c r="AX595" s="173"/>
      <c r="AY595" s="173"/>
      <c r="AZ595" s="173"/>
      <c r="BA595" s="173"/>
      <c r="BB595" s="123"/>
      <c r="BC595" s="123"/>
      <c r="BD595" s="123"/>
    </row>
    <row r="596" spans="2:56" x14ac:dyDescent="0.25">
      <c r="B596" s="120"/>
      <c r="C596" s="4"/>
      <c r="D596" s="14"/>
      <c r="E596" s="121"/>
      <c r="F596" s="13"/>
      <c r="G596" s="122"/>
      <c r="H596" s="123"/>
      <c r="I596" s="123"/>
      <c r="J596" s="124"/>
      <c r="K596" s="122"/>
      <c r="L596" s="122"/>
      <c r="M596" s="125"/>
      <c r="N596" s="126"/>
      <c r="O596" s="123"/>
      <c r="P596" s="123"/>
      <c r="Q596" s="122"/>
      <c r="R596" s="123"/>
      <c r="S596" s="123"/>
      <c r="T596" s="123"/>
      <c r="U596" s="123"/>
      <c r="V596" s="123"/>
      <c r="W596" s="122"/>
      <c r="X596" s="123"/>
      <c r="Y596" s="123"/>
      <c r="Z596" s="123"/>
      <c r="AA596" s="123"/>
      <c r="AB596" s="123"/>
      <c r="AC596" s="122"/>
      <c r="AD596" s="123"/>
      <c r="AE596" s="123"/>
      <c r="AF596" s="123"/>
      <c r="AG596" s="123"/>
      <c r="AH596" s="122"/>
      <c r="AI596" s="122"/>
      <c r="AJ596" s="122"/>
      <c r="AK596" s="122"/>
      <c r="AL596" s="123"/>
      <c r="AM596" s="122"/>
      <c r="AN596" s="122"/>
      <c r="AO596" s="122"/>
      <c r="AP596" s="122"/>
      <c r="AQ596" s="122"/>
      <c r="AR596" s="122"/>
      <c r="AS596" s="173"/>
      <c r="AT596" s="173"/>
      <c r="AU596" s="173"/>
      <c r="AV596" s="173"/>
      <c r="AW596" s="173"/>
      <c r="AX596" s="173"/>
      <c r="AY596" s="173"/>
      <c r="AZ596" s="173"/>
      <c r="BA596" s="173"/>
      <c r="BB596" s="123"/>
      <c r="BC596" s="123"/>
      <c r="BD596" s="123"/>
    </row>
    <row r="597" spans="2:56" x14ac:dyDescent="0.25">
      <c r="B597" s="120"/>
      <c r="C597" s="4"/>
      <c r="D597" s="14"/>
      <c r="E597" s="121"/>
      <c r="F597" s="13"/>
      <c r="G597" s="122"/>
      <c r="H597" s="123"/>
      <c r="I597" s="123"/>
      <c r="J597" s="124"/>
      <c r="K597" s="122"/>
      <c r="L597" s="122"/>
      <c r="M597" s="125"/>
      <c r="N597" s="126"/>
      <c r="O597" s="123"/>
      <c r="P597" s="123"/>
      <c r="Q597" s="122"/>
      <c r="R597" s="123"/>
      <c r="S597" s="123"/>
      <c r="T597" s="123"/>
      <c r="U597" s="123"/>
      <c r="V597" s="123"/>
      <c r="W597" s="122"/>
      <c r="X597" s="123"/>
      <c r="Y597" s="123"/>
      <c r="Z597" s="123"/>
      <c r="AA597" s="123"/>
      <c r="AB597" s="123"/>
      <c r="AC597" s="122"/>
      <c r="AD597" s="123"/>
      <c r="AE597" s="123"/>
      <c r="AF597" s="123"/>
      <c r="AG597" s="123"/>
      <c r="AH597" s="122"/>
      <c r="AI597" s="122"/>
      <c r="AJ597" s="122"/>
      <c r="AK597" s="122"/>
      <c r="AL597" s="123"/>
      <c r="AM597" s="122"/>
      <c r="AN597" s="122"/>
      <c r="AO597" s="122"/>
      <c r="AP597" s="122"/>
      <c r="AQ597" s="122"/>
      <c r="AR597" s="122"/>
      <c r="AS597" s="173"/>
      <c r="AT597" s="173"/>
      <c r="AU597" s="173"/>
      <c r="AV597" s="173"/>
      <c r="AW597" s="173"/>
      <c r="AX597" s="173"/>
      <c r="AY597" s="173"/>
      <c r="AZ597" s="173"/>
      <c r="BA597" s="173"/>
      <c r="BB597" s="123"/>
      <c r="BC597" s="123"/>
      <c r="BD597" s="123"/>
    </row>
    <row r="598" spans="2:56" x14ac:dyDescent="0.25">
      <c r="B598" s="120"/>
      <c r="C598" s="4"/>
      <c r="D598" s="14"/>
      <c r="E598" s="121"/>
      <c r="F598" s="13"/>
      <c r="G598" s="122"/>
      <c r="H598" s="123"/>
      <c r="I598" s="123"/>
      <c r="J598" s="124"/>
      <c r="K598" s="122"/>
      <c r="L598" s="122"/>
      <c r="M598" s="125"/>
      <c r="N598" s="126"/>
      <c r="O598" s="123"/>
      <c r="P598" s="123"/>
      <c r="Q598" s="122"/>
      <c r="R598" s="123"/>
      <c r="S598" s="123"/>
      <c r="T598" s="123"/>
      <c r="U598" s="123"/>
      <c r="V598" s="123"/>
      <c r="W598" s="122"/>
      <c r="X598" s="123"/>
      <c r="Y598" s="123"/>
      <c r="Z598" s="123"/>
      <c r="AA598" s="123"/>
      <c r="AB598" s="123"/>
      <c r="AC598" s="122"/>
      <c r="AD598" s="123"/>
      <c r="AE598" s="123"/>
      <c r="AF598" s="123"/>
      <c r="AG598" s="123"/>
      <c r="AH598" s="122"/>
      <c r="AI598" s="122"/>
      <c r="AJ598" s="122"/>
      <c r="AK598" s="122"/>
      <c r="AL598" s="123"/>
      <c r="AM598" s="122"/>
      <c r="AN598" s="122"/>
      <c r="AO598" s="122"/>
      <c r="AP598" s="122"/>
      <c r="AQ598" s="122"/>
      <c r="AR598" s="122"/>
      <c r="AS598" s="173"/>
      <c r="AT598" s="173"/>
      <c r="AU598" s="173"/>
      <c r="AV598" s="173"/>
      <c r="AW598" s="173"/>
      <c r="AX598" s="173"/>
      <c r="AY598" s="173"/>
      <c r="AZ598" s="173"/>
      <c r="BA598" s="173"/>
      <c r="BB598" s="123"/>
      <c r="BC598" s="123"/>
      <c r="BD598" s="123"/>
    </row>
    <row r="599" spans="2:56" x14ac:dyDescent="0.25">
      <c r="B599" s="120"/>
      <c r="C599" s="4"/>
      <c r="D599" s="14"/>
      <c r="E599" s="121"/>
      <c r="F599" s="13"/>
      <c r="G599" s="122"/>
      <c r="H599" s="123"/>
      <c r="I599" s="123"/>
      <c r="J599" s="124"/>
      <c r="K599" s="122"/>
      <c r="L599" s="122"/>
      <c r="M599" s="125"/>
      <c r="N599" s="126"/>
      <c r="O599" s="123"/>
      <c r="P599" s="123"/>
      <c r="Q599" s="122"/>
      <c r="R599" s="123"/>
      <c r="S599" s="123"/>
      <c r="T599" s="123"/>
      <c r="U599" s="123"/>
      <c r="V599" s="123"/>
      <c r="W599" s="122"/>
      <c r="X599" s="123"/>
      <c r="Y599" s="123"/>
      <c r="Z599" s="123"/>
      <c r="AA599" s="123"/>
      <c r="AB599" s="123"/>
      <c r="AC599" s="122"/>
      <c r="AD599" s="123"/>
      <c r="AE599" s="123"/>
      <c r="AF599" s="123"/>
      <c r="AG599" s="123"/>
      <c r="AH599" s="122"/>
      <c r="AI599" s="122"/>
      <c r="AJ599" s="122"/>
      <c r="AK599" s="122"/>
      <c r="AL599" s="123"/>
      <c r="AM599" s="122"/>
      <c r="AN599" s="122"/>
      <c r="AO599" s="122"/>
      <c r="AP599" s="122"/>
      <c r="AQ599" s="122"/>
      <c r="AR599" s="122"/>
      <c r="AS599" s="173"/>
      <c r="AT599" s="173"/>
      <c r="AU599" s="173"/>
      <c r="AV599" s="173"/>
      <c r="AW599" s="173"/>
      <c r="AX599" s="173"/>
      <c r="AY599" s="173"/>
      <c r="AZ599" s="173"/>
      <c r="BA599" s="173"/>
      <c r="BB599" s="123"/>
      <c r="BC599" s="123"/>
      <c r="BD599" s="123"/>
    </row>
    <row r="600" spans="2:56" x14ac:dyDescent="0.25">
      <c r="B600" s="120"/>
      <c r="C600" s="4"/>
      <c r="D600" s="14"/>
      <c r="E600" s="121"/>
      <c r="F600" s="13"/>
      <c r="G600" s="122"/>
      <c r="H600" s="123"/>
      <c r="I600" s="123"/>
      <c r="J600" s="124"/>
      <c r="K600" s="122"/>
      <c r="L600" s="122"/>
      <c r="M600" s="125"/>
      <c r="N600" s="126"/>
      <c r="O600" s="123"/>
      <c r="P600" s="123"/>
      <c r="Q600" s="122"/>
      <c r="R600" s="123"/>
      <c r="S600" s="123"/>
      <c r="T600" s="123"/>
      <c r="U600" s="123"/>
      <c r="V600" s="123"/>
      <c r="W600" s="122"/>
      <c r="X600" s="123"/>
      <c r="Y600" s="123"/>
      <c r="Z600" s="123"/>
      <c r="AA600" s="123"/>
      <c r="AB600" s="123"/>
      <c r="AC600" s="122"/>
      <c r="AD600" s="123"/>
      <c r="AE600" s="123"/>
      <c r="AF600" s="123"/>
      <c r="AG600" s="123"/>
      <c r="AH600" s="122"/>
      <c r="AI600" s="122"/>
      <c r="AJ600" s="122"/>
      <c r="AK600" s="122"/>
      <c r="AL600" s="123"/>
      <c r="AM600" s="122"/>
      <c r="AN600" s="122"/>
      <c r="AO600" s="122"/>
      <c r="AP600" s="122"/>
      <c r="AQ600" s="122"/>
      <c r="AR600" s="122"/>
      <c r="AS600" s="173"/>
      <c r="AT600" s="173"/>
      <c r="AU600" s="173"/>
      <c r="AV600" s="173"/>
      <c r="AW600" s="173"/>
      <c r="AX600" s="173"/>
      <c r="AY600" s="173"/>
      <c r="AZ600" s="173"/>
      <c r="BA600" s="173"/>
      <c r="BB600" s="123"/>
      <c r="BC600" s="123"/>
      <c r="BD600" s="123"/>
    </row>
    <row r="601" spans="2:56" x14ac:dyDescent="0.25">
      <c r="B601" s="120"/>
      <c r="C601" s="4"/>
      <c r="D601" s="14"/>
      <c r="E601" s="121"/>
      <c r="F601" s="13"/>
      <c r="G601" s="122"/>
      <c r="H601" s="123"/>
      <c r="I601" s="123"/>
      <c r="J601" s="124"/>
      <c r="K601" s="122"/>
      <c r="L601" s="122"/>
      <c r="M601" s="125"/>
      <c r="N601" s="126"/>
      <c r="O601" s="123"/>
      <c r="P601" s="123"/>
      <c r="Q601" s="122"/>
      <c r="R601" s="123"/>
      <c r="S601" s="123"/>
      <c r="T601" s="123"/>
      <c r="U601" s="123"/>
      <c r="V601" s="123"/>
      <c r="W601" s="122"/>
      <c r="X601" s="123"/>
      <c r="Y601" s="123"/>
      <c r="Z601" s="123"/>
      <c r="AA601" s="123"/>
      <c r="AB601" s="123"/>
      <c r="AC601" s="122"/>
      <c r="AD601" s="123"/>
      <c r="AE601" s="123"/>
      <c r="AF601" s="123"/>
      <c r="AG601" s="123"/>
      <c r="AH601" s="122"/>
      <c r="AI601" s="122"/>
      <c r="AJ601" s="122"/>
      <c r="AK601" s="122"/>
      <c r="AL601" s="123"/>
      <c r="AM601" s="122"/>
      <c r="AN601" s="122"/>
      <c r="AO601" s="122"/>
      <c r="AP601" s="122"/>
      <c r="AQ601" s="122"/>
      <c r="AR601" s="122"/>
      <c r="AS601" s="173"/>
      <c r="AT601" s="173"/>
      <c r="AU601" s="173"/>
      <c r="AV601" s="173"/>
      <c r="AW601" s="173"/>
      <c r="AX601" s="173"/>
      <c r="AY601" s="173"/>
      <c r="AZ601" s="173"/>
      <c r="BA601" s="173"/>
      <c r="BB601" s="123"/>
      <c r="BC601" s="123"/>
      <c r="BD601" s="123"/>
    </row>
    <row r="602" spans="2:56" x14ac:dyDescent="0.25">
      <c r="B602" s="120"/>
      <c r="C602" s="4"/>
      <c r="D602" s="14"/>
      <c r="E602" s="121"/>
      <c r="F602" s="13"/>
      <c r="G602" s="122"/>
      <c r="H602" s="123"/>
      <c r="I602" s="123"/>
      <c r="J602" s="124"/>
      <c r="K602" s="122"/>
      <c r="L602" s="122"/>
      <c r="M602" s="125"/>
      <c r="N602" s="126"/>
      <c r="O602" s="123"/>
      <c r="P602" s="123"/>
      <c r="Q602" s="122"/>
      <c r="R602" s="123"/>
      <c r="S602" s="123"/>
      <c r="T602" s="123"/>
      <c r="U602" s="123"/>
      <c r="V602" s="123"/>
      <c r="W602" s="122"/>
      <c r="X602" s="123"/>
      <c r="Y602" s="123"/>
      <c r="Z602" s="123"/>
      <c r="AA602" s="123"/>
      <c r="AB602" s="123"/>
      <c r="AC602" s="122"/>
      <c r="AD602" s="123"/>
      <c r="AE602" s="123"/>
      <c r="AF602" s="123"/>
      <c r="AG602" s="123"/>
      <c r="AH602" s="122"/>
      <c r="AI602" s="122"/>
      <c r="AJ602" s="122"/>
      <c r="AK602" s="122"/>
      <c r="AL602" s="123"/>
      <c r="AM602" s="122"/>
      <c r="AN602" s="122"/>
      <c r="AO602" s="122"/>
      <c r="AP602" s="122"/>
      <c r="AQ602" s="122"/>
      <c r="AR602" s="122"/>
      <c r="AS602" s="173"/>
      <c r="AT602" s="173"/>
      <c r="AU602" s="173"/>
      <c r="AV602" s="173"/>
      <c r="AW602" s="173"/>
      <c r="AX602" s="173"/>
      <c r="AY602" s="173"/>
      <c r="AZ602" s="173"/>
      <c r="BA602" s="173"/>
      <c r="BB602" s="123"/>
      <c r="BC602" s="123"/>
      <c r="BD602" s="123"/>
    </row>
    <row r="603" spans="2:56" x14ac:dyDescent="0.25">
      <c r="B603" s="120"/>
      <c r="C603" s="4"/>
      <c r="D603" s="14"/>
      <c r="E603" s="121"/>
      <c r="F603" s="13"/>
      <c r="G603" s="122"/>
      <c r="H603" s="123"/>
      <c r="I603" s="123"/>
      <c r="J603" s="124"/>
      <c r="K603" s="122"/>
      <c r="L603" s="122"/>
      <c r="M603" s="125"/>
      <c r="N603" s="126"/>
      <c r="O603" s="123"/>
      <c r="P603" s="123"/>
      <c r="Q603" s="122"/>
      <c r="R603" s="123"/>
      <c r="S603" s="123"/>
      <c r="T603" s="123"/>
      <c r="U603" s="123"/>
      <c r="V603" s="123"/>
      <c r="W603" s="122"/>
      <c r="X603" s="123"/>
      <c r="Y603" s="123"/>
      <c r="Z603" s="123"/>
      <c r="AA603" s="123"/>
      <c r="AB603" s="123"/>
      <c r="AC603" s="122"/>
      <c r="AD603" s="123"/>
      <c r="AE603" s="123"/>
      <c r="AF603" s="123"/>
      <c r="AG603" s="123"/>
      <c r="AH603" s="122"/>
      <c r="AI603" s="122"/>
      <c r="AJ603" s="122"/>
      <c r="AK603" s="122"/>
      <c r="AL603" s="123"/>
      <c r="AM603" s="122"/>
      <c r="AN603" s="122"/>
      <c r="AO603" s="122"/>
      <c r="AP603" s="122"/>
      <c r="AQ603" s="122"/>
      <c r="AR603" s="122"/>
      <c r="AS603" s="173"/>
      <c r="AT603" s="173"/>
      <c r="AU603" s="173"/>
      <c r="AV603" s="173"/>
      <c r="AW603" s="173"/>
      <c r="AX603" s="173"/>
      <c r="AY603" s="173"/>
      <c r="AZ603" s="173"/>
      <c r="BA603" s="173"/>
      <c r="BB603" s="123"/>
      <c r="BC603" s="123"/>
      <c r="BD603" s="123"/>
    </row>
    <row r="604" spans="2:56" x14ac:dyDescent="0.25">
      <c r="B604" s="120"/>
      <c r="C604" s="4"/>
      <c r="D604" s="14"/>
      <c r="E604" s="121"/>
      <c r="F604" s="13"/>
      <c r="G604" s="122"/>
      <c r="H604" s="123"/>
      <c r="I604" s="123"/>
      <c r="J604" s="124"/>
      <c r="K604" s="122"/>
      <c r="L604" s="122"/>
      <c r="M604" s="125"/>
      <c r="N604" s="126"/>
      <c r="O604" s="123"/>
      <c r="P604" s="123"/>
      <c r="Q604" s="122"/>
      <c r="R604" s="123"/>
      <c r="S604" s="123"/>
      <c r="T604" s="123"/>
      <c r="U604" s="123"/>
      <c r="V604" s="123"/>
      <c r="W604" s="122"/>
      <c r="X604" s="123"/>
      <c r="Y604" s="123"/>
      <c r="Z604" s="123"/>
      <c r="AA604" s="123"/>
      <c r="AB604" s="123"/>
      <c r="AC604" s="122"/>
      <c r="AD604" s="123"/>
      <c r="AE604" s="123"/>
      <c r="AF604" s="123"/>
      <c r="AG604" s="123"/>
      <c r="AH604" s="122"/>
      <c r="AI604" s="122"/>
      <c r="AJ604" s="122"/>
      <c r="AK604" s="122"/>
      <c r="AL604" s="123"/>
      <c r="AM604" s="122"/>
      <c r="AN604" s="122"/>
      <c r="AO604" s="122"/>
      <c r="AP604" s="122"/>
      <c r="AQ604" s="122"/>
      <c r="AR604" s="122"/>
      <c r="AS604" s="173"/>
      <c r="AT604" s="173"/>
      <c r="AU604" s="173"/>
      <c r="AV604" s="173"/>
      <c r="AW604" s="173"/>
      <c r="AX604" s="173"/>
      <c r="AY604" s="173"/>
      <c r="AZ604" s="173"/>
      <c r="BA604" s="173"/>
      <c r="BB604" s="123"/>
      <c r="BC604" s="123"/>
      <c r="BD604" s="123"/>
    </row>
    <row r="605" spans="2:56" x14ac:dyDescent="0.25">
      <c r="B605" s="120"/>
      <c r="C605" s="4"/>
      <c r="D605" s="14"/>
      <c r="E605" s="121"/>
      <c r="F605" s="13"/>
      <c r="G605" s="122"/>
      <c r="H605" s="123"/>
      <c r="I605" s="123"/>
      <c r="J605" s="124"/>
      <c r="K605" s="122"/>
      <c r="L605" s="122"/>
      <c r="M605" s="125"/>
      <c r="N605" s="126"/>
      <c r="O605" s="123"/>
      <c r="P605" s="123"/>
      <c r="Q605" s="122"/>
      <c r="R605" s="123"/>
      <c r="S605" s="123"/>
      <c r="T605" s="123"/>
      <c r="U605" s="123"/>
      <c r="V605" s="123"/>
      <c r="W605" s="122"/>
      <c r="X605" s="123"/>
      <c r="Y605" s="123"/>
      <c r="Z605" s="123"/>
      <c r="AA605" s="123"/>
      <c r="AB605" s="123"/>
      <c r="AC605" s="122"/>
      <c r="AD605" s="123"/>
      <c r="AE605" s="123"/>
      <c r="AF605" s="123"/>
      <c r="AG605" s="123"/>
      <c r="AH605" s="122"/>
      <c r="AI605" s="122"/>
      <c r="AJ605" s="122"/>
      <c r="AK605" s="122"/>
      <c r="AL605" s="123"/>
      <c r="AM605" s="122"/>
      <c r="AN605" s="122"/>
      <c r="AO605" s="122"/>
      <c r="AP605" s="122"/>
      <c r="AQ605" s="122"/>
      <c r="AR605" s="122"/>
      <c r="AS605" s="173"/>
      <c r="AT605" s="173"/>
      <c r="AU605" s="173"/>
      <c r="AV605" s="173"/>
      <c r="AW605" s="173"/>
      <c r="AX605" s="173"/>
      <c r="AY605" s="173"/>
      <c r="AZ605" s="173"/>
      <c r="BA605" s="173"/>
      <c r="BB605" s="123"/>
      <c r="BC605" s="123"/>
      <c r="BD605" s="123"/>
    </row>
    <row r="606" spans="2:56" x14ac:dyDescent="0.25">
      <c r="B606" s="120"/>
      <c r="C606" s="4"/>
      <c r="D606" s="14"/>
      <c r="E606" s="121"/>
      <c r="F606" s="13"/>
      <c r="G606" s="122"/>
      <c r="H606" s="123"/>
      <c r="I606" s="123"/>
      <c r="J606" s="124"/>
      <c r="K606" s="122"/>
      <c r="L606" s="122"/>
      <c r="M606" s="125"/>
      <c r="N606" s="126"/>
      <c r="O606" s="123"/>
      <c r="P606" s="123"/>
      <c r="Q606" s="122"/>
      <c r="R606" s="123"/>
      <c r="S606" s="123"/>
      <c r="T606" s="123"/>
      <c r="U606" s="123"/>
      <c r="V606" s="123"/>
      <c r="W606" s="122"/>
      <c r="X606" s="123"/>
      <c r="Y606" s="123"/>
      <c r="Z606" s="123"/>
      <c r="AA606" s="123"/>
      <c r="AB606" s="123"/>
      <c r="AC606" s="122"/>
      <c r="AD606" s="123"/>
      <c r="AE606" s="123"/>
      <c r="AF606" s="123"/>
      <c r="AG606" s="123"/>
      <c r="AH606" s="122"/>
      <c r="AI606" s="122"/>
      <c r="AJ606" s="122"/>
      <c r="AK606" s="122"/>
      <c r="AL606" s="123"/>
      <c r="AM606" s="122"/>
      <c r="AN606" s="122"/>
      <c r="AO606" s="122"/>
      <c r="AP606" s="122"/>
      <c r="AQ606" s="122"/>
      <c r="AR606" s="122"/>
      <c r="AS606" s="173"/>
      <c r="AT606" s="173"/>
      <c r="AU606" s="173"/>
      <c r="AV606" s="173"/>
      <c r="AW606" s="173"/>
      <c r="AX606" s="173"/>
      <c r="AY606" s="173"/>
      <c r="AZ606" s="173"/>
      <c r="BA606" s="173"/>
      <c r="BB606" s="123"/>
      <c r="BC606" s="123"/>
      <c r="BD606" s="123"/>
    </row>
    <row r="607" spans="2:56" x14ac:dyDescent="0.25">
      <c r="B607" s="120"/>
      <c r="C607" s="4"/>
      <c r="D607" s="14"/>
      <c r="E607" s="121"/>
      <c r="F607" s="13"/>
      <c r="G607" s="122"/>
      <c r="H607" s="123"/>
      <c r="I607" s="123"/>
      <c r="J607" s="124"/>
      <c r="K607" s="122"/>
      <c r="L607" s="122"/>
      <c r="M607" s="125"/>
      <c r="N607" s="126"/>
      <c r="O607" s="123"/>
      <c r="P607" s="123"/>
      <c r="Q607" s="122"/>
      <c r="R607" s="123"/>
      <c r="S607" s="123"/>
      <c r="T607" s="123"/>
      <c r="U607" s="123"/>
      <c r="V607" s="123"/>
      <c r="W607" s="122"/>
      <c r="X607" s="123"/>
      <c r="Y607" s="123"/>
      <c r="Z607" s="123"/>
      <c r="AA607" s="123"/>
      <c r="AB607" s="123"/>
      <c r="AC607" s="122"/>
      <c r="AD607" s="123"/>
      <c r="AE607" s="123"/>
      <c r="AF607" s="123"/>
      <c r="AG607" s="123"/>
      <c r="AH607" s="122"/>
      <c r="AI607" s="122"/>
      <c r="AJ607" s="122"/>
      <c r="AK607" s="122"/>
      <c r="AL607" s="123"/>
      <c r="AM607" s="122"/>
      <c r="AN607" s="122"/>
      <c r="AO607" s="122"/>
      <c r="AP607" s="122"/>
      <c r="AQ607" s="122"/>
      <c r="AR607" s="122"/>
      <c r="AS607" s="173"/>
      <c r="AT607" s="173"/>
      <c r="AU607" s="173"/>
      <c r="AV607" s="173"/>
      <c r="AW607" s="173"/>
      <c r="AX607" s="173"/>
      <c r="AY607" s="173"/>
      <c r="AZ607" s="173"/>
      <c r="BA607" s="173"/>
      <c r="BB607" s="123"/>
      <c r="BC607" s="123"/>
      <c r="BD607" s="123"/>
    </row>
    <row r="608" spans="2:56" x14ac:dyDescent="0.25">
      <c r="B608" s="120"/>
      <c r="C608" s="4"/>
      <c r="D608" s="14"/>
      <c r="E608" s="121"/>
      <c r="F608" s="13"/>
      <c r="G608" s="122"/>
      <c r="H608" s="123"/>
      <c r="I608" s="123"/>
      <c r="J608" s="124"/>
      <c r="K608" s="122"/>
      <c r="L608" s="122"/>
      <c r="M608" s="125"/>
      <c r="N608" s="126"/>
      <c r="O608" s="123"/>
      <c r="P608" s="123"/>
      <c r="Q608" s="122"/>
      <c r="R608" s="123"/>
      <c r="S608" s="123"/>
      <c r="T608" s="123"/>
      <c r="U608" s="123"/>
      <c r="V608" s="123"/>
      <c r="W608" s="122"/>
      <c r="X608" s="123"/>
      <c r="Y608" s="123"/>
      <c r="Z608" s="123"/>
      <c r="AA608" s="123"/>
      <c r="AB608" s="123"/>
      <c r="AC608" s="122"/>
      <c r="AD608" s="123"/>
      <c r="AE608" s="123"/>
      <c r="AF608" s="123"/>
      <c r="AG608" s="123"/>
      <c r="AH608" s="122"/>
      <c r="AI608" s="122"/>
      <c r="AJ608" s="122"/>
      <c r="AK608" s="122"/>
      <c r="AL608" s="123"/>
      <c r="AM608" s="122"/>
      <c r="AN608" s="122"/>
      <c r="AO608" s="122"/>
      <c r="AP608" s="122"/>
      <c r="AQ608" s="122"/>
      <c r="AR608" s="122"/>
      <c r="AS608" s="173"/>
      <c r="AT608" s="173"/>
      <c r="AU608" s="173"/>
      <c r="AV608" s="173"/>
      <c r="AW608" s="173"/>
      <c r="AX608" s="173"/>
      <c r="AY608" s="173"/>
      <c r="AZ608" s="173"/>
      <c r="BA608" s="173"/>
      <c r="BB608" s="123"/>
      <c r="BC608" s="123"/>
      <c r="BD608" s="123"/>
    </row>
    <row r="609" spans="2:56" x14ac:dyDescent="0.25">
      <c r="B609" s="120"/>
      <c r="C609" s="4"/>
      <c r="D609" s="14"/>
      <c r="E609" s="121"/>
      <c r="F609" s="13"/>
      <c r="G609" s="122"/>
      <c r="H609" s="123"/>
      <c r="I609" s="123"/>
      <c r="J609" s="124"/>
      <c r="K609" s="122"/>
      <c r="L609" s="122"/>
      <c r="M609" s="125"/>
      <c r="N609" s="126"/>
      <c r="O609" s="123"/>
      <c r="P609" s="123"/>
      <c r="Q609" s="122"/>
      <c r="R609" s="123"/>
      <c r="S609" s="123"/>
      <c r="T609" s="123"/>
      <c r="U609" s="123"/>
      <c r="V609" s="123"/>
      <c r="W609" s="122"/>
      <c r="X609" s="123"/>
      <c r="Y609" s="123"/>
      <c r="Z609" s="123"/>
      <c r="AA609" s="123"/>
      <c r="AB609" s="123"/>
      <c r="AC609" s="122"/>
      <c r="AD609" s="123"/>
      <c r="AE609" s="123"/>
      <c r="AF609" s="123"/>
      <c r="AG609" s="123"/>
      <c r="AH609" s="122"/>
      <c r="AI609" s="122"/>
      <c r="AJ609" s="122"/>
      <c r="AK609" s="122"/>
      <c r="AL609" s="123"/>
      <c r="AM609" s="122"/>
      <c r="AN609" s="122"/>
      <c r="AO609" s="122"/>
      <c r="AP609" s="122"/>
      <c r="AQ609" s="122"/>
      <c r="AR609" s="122"/>
      <c r="AS609" s="173"/>
      <c r="AT609" s="173"/>
      <c r="AU609" s="173"/>
      <c r="AV609" s="173"/>
      <c r="AW609" s="173"/>
      <c r="AX609" s="173"/>
      <c r="AY609" s="173"/>
      <c r="AZ609" s="173"/>
      <c r="BA609" s="173"/>
      <c r="BB609" s="123"/>
      <c r="BC609" s="123"/>
      <c r="BD609" s="123"/>
    </row>
    <row r="610" spans="2:56" x14ac:dyDescent="0.25">
      <c r="B610" s="120"/>
      <c r="C610" s="4"/>
      <c r="D610" s="14"/>
      <c r="E610" s="121"/>
      <c r="F610" s="13"/>
      <c r="G610" s="122"/>
      <c r="H610" s="123"/>
      <c r="I610" s="123"/>
      <c r="J610" s="124"/>
      <c r="K610" s="122"/>
      <c r="L610" s="122"/>
      <c r="M610" s="125"/>
      <c r="N610" s="126"/>
      <c r="O610" s="123"/>
      <c r="P610" s="123"/>
      <c r="Q610" s="122"/>
      <c r="R610" s="123"/>
      <c r="S610" s="123"/>
      <c r="T610" s="123"/>
      <c r="U610" s="123"/>
      <c r="V610" s="123"/>
      <c r="W610" s="122"/>
      <c r="X610" s="123"/>
      <c r="Y610" s="123"/>
      <c r="Z610" s="123"/>
      <c r="AA610" s="123"/>
      <c r="AB610" s="123"/>
      <c r="AC610" s="122"/>
      <c r="AD610" s="123"/>
      <c r="AE610" s="123"/>
      <c r="AF610" s="123"/>
      <c r="AG610" s="123"/>
      <c r="AH610" s="122"/>
      <c r="AI610" s="122"/>
      <c r="AJ610" s="122"/>
      <c r="AK610" s="122"/>
      <c r="AL610" s="123"/>
      <c r="AM610" s="122"/>
      <c r="AN610" s="122"/>
      <c r="AO610" s="122"/>
      <c r="AP610" s="122"/>
      <c r="AQ610" s="122"/>
      <c r="AR610" s="122"/>
      <c r="AS610" s="173"/>
      <c r="AT610" s="173"/>
      <c r="AU610" s="173"/>
      <c r="AV610" s="173"/>
      <c r="AW610" s="173"/>
      <c r="AX610" s="173"/>
      <c r="AY610" s="173"/>
      <c r="AZ610" s="173"/>
      <c r="BA610" s="173"/>
      <c r="BB610" s="123"/>
      <c r="BC610" s="123"/>
      <c r="BD610" s="123"/>
    </row>
    <row r="611" spans="2:56" x14ac:dyDescent="0.25">
      <c r="B611" s="120"/>
      <c r="C611" s="4"/>
      <c r="D611" s="14"/>
      <c r="E611" s="121"/>
      <c r="F611" s="13"/>
      <c r="G611" s="122"/>
      <c r="H611" s="123"/>
      <c r="I611" s="123"/>
      <c r="J611" s="124"/>
      <c r="K611" s="122"/>
      <c r="L611" s="122"/>
      <c r="M611" s="125"/>
      <c r="N611" s="126"/>
      <c r="O611" s="123"/>
      <c r="P611" s="123"/>
      <c r="Q611" s="122"/>
      <c r="R611" s="123"/>
      <c r="S611" s="123"/>
      <c r="T611" s="123"/>
      <c r="U611" s="123"/>
      <c r="V611" s="123"/>
      <c r="W611" s="122"/>
      <c r="X611" s="123"/>
      <c r="Y611" s="123"/>
      <c r="Z611" s="123"/>
      <c r="AA611" s="123"/>
      <c r="AB611" s="123"/>
      <c r="AC611" s="122"/>
      <c r="AD611" s="123"/>
      <c r="AE611" s="123"/>
      <c r="AF611" s="123"/>
      <c r="AG611" s="123"/>
      <c r="AH611" s="122"/>
      <c r="AI611" s="122"/>
      <c r="AJ611" s="122"/>
      <c r="AK611" s="122"/>
      <c r="AL611" s="123"/>
      <c r="AM611" s="122"/>
      <c r="AN611" s="122"/>
      <c r="AO611" s="122"/>
      <c r="AP611" s="122"/>
      <c r="AQ611" s="122"/>
      <c r="AR611" s="122"/>
      <c r="AS611" s="173"/>
      <c r="AT611" s="173"/>
      <c r="AU611" s="173"/>
      <c r="AV611" s="173"/>
      <c r="AW611" s="173"/>
      <c r="AX611" s="173"/>
      <c r="AY611" s="173"/>
      <c r="AZ611" s="173"/>
      <c r="BA611" s="173"/>
      <c r="BB611" s="123"/>
      <c r="BC611" s="123"/>
      <c r="BD611" s="123"/>
    </row>
    <row r="612" spans="2:56" x14ac:dyDescent="0.25">
      <c r="B612" s="120"/>
      <c r="C612" s="4"/>
      <c r="D612" s="14"/>
      <c r="E612" s="121"/>
      <c r="F612" s="13"/>
      <c r="G612" s="122"/>
      <c r="H612" s="123"/>
      <c r="I612" s="123"/>
      <c r="J612" s="124"/>
      <c r="K612" s="122"/>
      <c r="L612" s="122"/>
      <c r="M612" s="125"/>
      <c r="N612" s="126"/>
      <c r="O612" s="123"/>
      <c r="P612" s="123"/>
      <c r="Q612" s="122"/>
      <c r="R612" s="123"/>
      <c r="S612" s="123"/>
      <c r="T612" s="123"/>
      <c r="U612" s="123"/>
      <c r="V612" s="123"/>
      <c r="W612" s="122"/>
      <c r="X612" s="123"/>
      <c r="Y612" s="123"/>
      <c r="Z612" s="123"/>
      <c r="AA612" s="123"/>
      <c r="AB612" s="123"/>
      <c r="AC612" s="122"/>
      <c r="AD612" s="123"/>
      <c r="AE612" s="123"/>
      <c r="AF612" s="123"/>
      <c r="AG612" s="123"/>
      <c r="AH612" s="122"/>
      <c r="AI612" s="122"/>
      <c r="AJ612" s="122"/>
      <c r="AK612" s="122"/>
      <c r="AL612" s="123"/>
      <c r="AM612" s="122"/>
      <c r="AN612" s="122"/>
      <c r="AO612" s="122"/>
      <c r="AP612" s="122"/>
      <c r="AQ612" s="122"/>
      <c r="AR612" s="122"/>
      <c r="AS612" s="173"/>
      <c r="AT612" s="173"/>
      <c r="AU612" s="173"/>
      <c r="AV612" s="173"/>
      <c r="AW612" s="173"/>
      <c r="AX612" s="173"/>
      <c r="AY612" s="173"/>
      <c r="AZ612" s="173"/>
      <c r="BA612" s="173"/>
      <c r="BB612" s="123"/>
      <c r="BC612" s="123"/>
      <c r="BD612" s="123"/>
    </row>
    <row r="613" spans="2:56" x14ac:dyDescent="0.25">
      <c r="B613" s="120"/>
      <c r="C613" s="4"/>
      <c r="D613" s="14"/>
      <c r="E613" s="121"/>
      <c r="F613" s="13"/>
      <c r="G613" s="122"/>
      <c r="H613" s="123"/>
      <c r="I613" s="123"/>
      <c r="J613" s="124"/>
      <c r="K613" s="122"/>
      <c r="L613" s="122"/>
      <c r="M613" s="125"/>
      <c r="N613" s="126"/>
      <c r="O613" s="123"/>
      <c r="P613" s="123"/>
      <c r="Q613" s="122"/>
      <c r="R613" s="123"/>
      <c r="S613" s="123"/>
      <c r="T613" s="123"/>
      <c r="U613" s="123"/>
      <c r="V613" s="123"/>
      <c r="W613" s="122"/>
      <c r="X613" s="123"/>
      <c r="Y613" s="123"/>
      <c r="Z613" s="123"/>
      <c r="AA613" s="123"/>
      <c r="AB613" s="123"/>
      <c r="AC613" s="122"/>
      <c r="AD613" s="123"/>
      <c r="AE613" s="123"/>
      <c r="AF613" s="123"/>
      <c r="AG613" s="123"/>
      <c r="AH613" s="122"/>
      <c r="AI613" s="122"/>
      <c r="AJ613" s="122"/>
      <c r="AK613" s="122"/>
      <c r="AL613" s="123"/>
      <c r="AM613" s="122"/>
      <c r="AN613" s="122"/>
      <c r="AO613" s="122"/>
      <c r="AP613" s="122"/>
      <c r="AQ613" s="122"/>
      <c r="AR613" s="122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23"/>
      <c r="BC613" s="123"/>
      <c r="BD613" s="123"/>
    </row>
    <row r="614" spans="2:56" x14ac:dyDescent="0.25">
      <c r="B614" s="120"/>
      <c r="C614" s="4"/>
      <c r="D614" s="14"/>
      <c r="E614" s="121"/>
      <c r="F614" s="13"/>
      <c r="G614" s="122"/>
      <c r="H614" s="123"/>
      <c r="I614" s="123"/>
      <c r="J614" s="124"/>
      <c r="K614" s="122"/>
      <c r="L614" s="122"/>
      <c r="M614" s="125"/>
      <c r="N614" s="126"/>
      <c r="O614" s="123"/>
      <c r="P614" s="123"/>
      <c r="Q614" s="122"/>
      <c r="R614" s="123"/>
      <c r="S614" s="123"/>
      <c r="T614" s="123"/>
      <c r="U614" s="123"/>
      <c r="V614" s="123"/>
      <c r="W614" s="122"/>
      <c r="X614" s="123"/>
      <c r="Y614" s="123"/>
      <c r="Z614" s="123"/>
      <c r="AA614" s="123"/>
      <c r="AB614" s="123"/>
      <c r="AC614" s="122"/>
      <c r="AD614" s="123"/>
      <c r="AE614" s="123"/>
      <c r="AF614" s="123"/>
      <c r="AG614" s="123"/>
      <c r="AH614" s="122"/>
      <c r="AI614" s="122"/>
      <c r="AJ614" s="122"/>
      <c r="AK614" s="122"/>
      <c r="AL614" s="123"/>
      <c r="AM614" s="122"/>
      <c r="AN614" s="122"/>
      <c r="AO614" s="122"/>
      <c r="AP614" s="122"/>
      <c r="AQ614" s="122"/>
      <c r="AR614" s="122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23"/>
      <c r="BC614" s="123"/>
      <c r="BD614" s="123"/>
    </row>
    <row r="615" spans="2:56" x14ac:dyDescent="0.25">
      <c r="B615" s="120"/>
      <c r="C615" s="4"/>
      <c r="D615" s="14"/>
      <c r="E615" s="121"/>
      <c r="F615" s="13"/>
      <c r="G615" s="122"/>
      <c r="H615" s="123"/>
      <c r="I615" s="123"/>
      <c r="J615" s="124"/>
      <c r="K615" s="122"/>
      <c r="L615" s="122"/>
      <c r="M615" s="125"/>
      <c r="N615" s="126"/>
      <c r="O615" s="123"/>
      <c r="P615" s="123"/>
      <c r="Q615" s="122"/>
      <c r="R615" s="123"/>
      <c r="S615" s="123"/>
      <c r="T615" s="123"/>
      <c r="U615" s="123"/>
      <c r="V615" s="123"/>
      <c r="W615" s="122"/>
      <c r="X615" s="123"/>
      <c r="Y615" s="123"/>
      <c r="Z615" s="123"/>
      <c r="AA615" s="123"/>
      <c r="AB615" s="123"/>
      <c r="AC615" s="122"/>
      <c r="AD615" s="123"/>
      <c r="AE615" s="123"/>
      <c r="AF615" s="123"/>
      <c r="AG615" s="123"/>
      <c r="AH615" s="122"/>
      <c r="AI615" s="122"/>
      <c r="AJ615" s="122"/>
      <c r="AK615" s="122"/>
      <c r="AL615" s="123"/>
      <c r="AM615" s="122"/>
      <c r="AN615" s="122"/>
      <c r="AO615" s="122"/>
      <c r="AP615" s="122"/>
      <c r="AQ615" s="122"/>
      <c r="AR615" s="122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23"/>
      <c r="BC615" s="123"/>
      <c r="BD615" s="123"/>
    </row>
    <row r="616" spans="2:56" x14ac:dyDescent="0.25">
      <c r="B616" s="120"/>
      <c r="C616" s="4"/>
      <c r="D616" s="14"/>
      <c r="E616" s="121"/>
      <c r="F616" s="13"/>
      <c r="G616" s="122"/>
      <c r="H616" s="123"/>
      <c r="I616" s="123"/>
      <c r="J616" s="124"/>
      <c r="K616" s="122"/>
      <c r="L616" s="122"/>
      <c r="M616" s="125"/>
      <c r="N616" s="126"/>
      <c r="O616" s="123"/>
      <c r="P616" s="123"/>
      <c r="Q616" s="122"/>
      <c r="R616" s="123"/>
      <c r="S616" s="123"/>
      <c r="T616" s="123"/>
      <c r="U616" s="123"/>
      <c r="V616" s="123"/>
      <c r="W616" s="122"/>
      <c r="X616" s="123"/>
      <c r="Y616" s="123"/>
      <c r="Z616" s="123"/>
      <c r="AA616" s="123"/>
      <c r="AB616" s="123"/>
      <c r="AC616" s="122"/>
      <c r="AD616" s="123"/>
      <c r="AE616" s="123"/>
      <c r="AF616" s="123"/>
      <c r="AG616" s="123"/>
      <c r="AH616" s="122"/>
      <c r="AI616" s="122"/>
      <c r="AJ616" s="122"/>
      <c r="AK616" s="122"/>
      <c r="AL616" s="123"/>
      <c r="AM616" s="122"/>
      <c r="AN616" s="122"/>
      <c r="AO616" s="122"/>
      <c r="AP616" s="122"/>
      <c r="AQ616" s="122"/>
      <c r="AR616" s="122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23"/>
      <c r="BC616" s="123"/>
      <c r="BD616" s="123"/>
    </row>
    <row r="617" spans="2:56" x14ac:dyDescent="0.25">
      <c r="B617" s="120"/>
      <c r="C617" s="4"/>
      <c r="D617" s="14"/>
      <c r="E617" s="121"/>
      <c r="F617" s="13"/>
      <c r="G617" s="122"/>
      <c r="H617" s="123"/>
      <c r="I617" s="123"/>
      <c r="J617" s="124"/>
      <c r="K617" s="122"/>
      <c r="L617" s="122"/>
      <c r="M617" s="125"/>
      <c r="N617" s="126"/>
      <c r="O617" s="123"/>
      <c r="P617" s="123"/>
      <c r="Q617" s="122"/>
      <c r="R617" s="123"/>
      <c r="S617" s="123"/>
      <c r="T617" s="123"/>
      <c r="U617" s="123"/>
      <c r="V617" s="123"/>
      <c r="W617" s="122"/>
      <c r="X617" s="123"/>
      <c r="Y617" s="123"/>
      <c r="Z617" s="123"/>
      <c r="AA617" s="123"/>
      <c r="AB617" s="123"/>
      <c r="AC617" s="122"/>
      <c r="AD617" s="123"/>
      <c r="AE617" s="123"/>
      <c r="AF617" s="123"/>
      <c r="AG617" s="123"/>
      <c r="AH617" s="122"/>
      <c r="AI617" s="122"/>
      <c r="AJ617" s="122"/>
      <c r="AK617" s="122"/>
      <c r="AL617" s="123"/>
      <c r="AM617" s="122"/>
      <c r="AN617" s="122"/>
      <c r="AO617" s="122"/>
      <c r="AP617" s="122"/>
      <c r="AQ617" s="122"/>
      <c r="AR617" s="122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23"/>
      <c r="BC617" s="123"/>
      <c r="BD617" s="123"/>
    </row>
    <row r="618" spans="2:56" x14ac:dyDescent="0.25">
      <c r="B618" s="120"/>
      <c r="C618" s="4"/>
      <c r="D618" s="14"/>
      <c r="E618" s="121"/>
      <c r="F618" s="13"/>
      <c r="G618" s="122"/>
      <c r="H618" s="123"/>
      <c r="I618" s="123"/>
      <c r="J618" s="124"/>
      <c r="K618" s="122"/>
      <c r="L618" s="122"/>
      <c r="M618" s="125"/>
      <c r="N618" s="126"/>
      <c r="O618" s="123"/>
      <c r="P618" s="123"/>
      <c r="Q618" s="122"/>
      <c r="R618" s="123"/>
      <c r="S618" s="123"/>
      <c r="T618" s="123"/>
      <c r="U618" s="123"/>
      <c r="V618" s="123"/>
      <c r="W618" s="122"/>
      <c r="X618" s="123"/>
      <c r="Y618" s="123"/>
      <c r="Z618" s="123"/>
      <c r="AA618" s="123"/>
      <c r="AB618" s="123"/>
      <c r="AC618" s="122"/>
      <c r="AD618" s="123"/>
      <c r="AE618" s="123"/>
      <c r="AF618" s="123"/>
      <c r="AG618" s="123"/>
      <c r="AH618" s="122"/>
      <c r="AI618" s="122"/>
      <c r="AJ618" s="122"/>
      <c r="AK618" s="122"/>
      <c r="AL618" s="123"/>
      <c r="AM618" s="122"/>
      <c r="AN618" s="122"/>
      <c r="AO618" s="122"/>
      <c r="AP618" s="122"/>
      <c r="AQ618" s="122"/>
      <c r="AR618" s="122"/>
      <c r="AS618" s="173"/>
      <c r="AT618" s="173"/>
      <c r="AU618" s="173"/>
      <c r="AV618" s="173"/>
      <c r="AW618" s="173"/>
      <c r="AX618" s="173"/>
      <c r="AY618" s="173"/>
      <c r="AZ618" s="173"/>
      <c r="BA618" s="173"/>
      <c r="BB618" s="123"/>
      <c r="BC618" s="123"/>
      <c r="BD618" s="123"/>
    </row>
    <row r="619" spans="2:56" x14ac:dyDescent="0.25">
      <c r="B619" s="120"/>
      <c r="C619" s="4"/>
      <c r="D619" s="14"/>
      <c r="E619" s="121"/>
      <c r="F619" s="13"/>
      <c r="G619" s="122"/>
      <c r="H619" s="123"/>
      <c r="I619" s="123"/>
      <c r="J619" s="124"/>
      <c r="K619" s="122"/>
      <c r="L619" s="122"/>
      <c r="M619" s="125"/>
      <c r="N619" s="126"/>
      <c r="O619" s="123"/>
      <c r="P619" s="123"/>
      <c r="Q619" s="122"/>
      <c r="R619" s="123"/>
      <c r="S619" s="123"/>
      <c r="T619" s="123"/>
      <c r="U619" s="123"/>
      <c r="V619" s="123"/>
      <c r="W619" s="122"/>
      <c r="X619" s="123"/>
      <c r="Y619" s="123"/>
      <c r="Z619" s="123"/>
      <c r="AA619" s="123"/>
      <c r="AB619" s="123"/>
      <c r="AC619" s="122"/>
      <c r="AD619" s="123"/>
      <c r="AE619" s="123"/>
      <c r="AF619" s="123"/>
      <c r="AG619" s="123"/>
      <c r="AH619" s="122"/>
      <c r="AI619" s="122"/>
      <c r="AJ619" s="122"/>
      <c r="AK619" s="122"/>
      <c r="AL619" s="123"/>
      <c r="AM619" s="122"/>
      <c r="AN619" s="122"/>
      <c r="AO619" s="122"/>
      <c r="AP619" s="122"/>
      <c r="AQ619" s="122"/>
      <c r="AR619" s="122"/>
      <c r="AS619" s="173"/>
      <c r="AT619" s="173"/>
      <c r="AU619" s="173"/>
      <c r="AV619" s="173"/>
      <c r="AW619" s="173"/>
      <c r="AX619" s="173"/>
      <c r="AY619" s="173"/>
      <c r="AZ619" s="173"/>
      <c r="BA619" s="173"/>
      <c r="BB619" s="123"/>
      <c r="BC619" s="123"/>
      <c r="BD619" s="123"/>
    </row>
    <row r="620" spans="2:56" x14ac:dyDescent="0.25">
      <c r="B620" s="120"/>
      <c r="C620" s="4"/>
      <c r="D620" s="14"/>
      <c r="E620" s="121"/>
      <c r="F620" s="13"/>
      <c r="G620" s="122"/>
      <c r="H620" s="123"/>
      <c r="I620" s="123"/>
      <c r="J620" s="124"/>
      <c r="K620" s="122"/>
      <c r="L620" s="122"/>
      <c r="M620" s="125"/>
      <c r="N620" s="126"/>
      <c r="O620" s="123"/>
      <c r="P620" s="123"/>
      <c r="Q620" s="122"/>
      <c r="R620" s="123"/>
      <c r="S620" s="123"/>
      <c r="T620" s="123"/>
      <c r="U620" s="123"/>
      <c r="V620" s="123"/>
      <c r="W620" s="122"/>
      <c r="X620" s="123"/>
      <c r="Y620" s="123"/>
      <c r="Z620" s="123"/>
      <c r="AA620" s="123"/>
      <c r="AB620" s="123"/>
      <c r="AC620" s="122"/>
      <c r="AD620" s="123"/>
      <c r="AE620" s="123"/>
      <c r="AF620" s="123"/>
      <c r="AG620" s="123"/>
      <c r="AH620" s="122"/>
      <c r="AI620" s="122"/>
      <c r="AJ620" s="122"/>
      <c r="AK620" s="122"/>
      <c r="AL620" s="123"/>
      <c r="AM620" s="122"/>
      <c r="AN620" s="122"/>
      <c r="AO620" s="122"/>
      <c r="AP620" s="122"/>
      <c r="AQ620" s="122"/>
      <c r="AR620" s="122"/>
      <c r="AS620" s="173"/>
      <c r="AT620" s="173"/>
      <c r="AU620" s="173"/>
      <c r="AV620" s="173"/>
      <c r="AW620" s="173"/>
      <c r="AX620" s="173"/>
      <c r="AY620" s="173"/>
      <c r="AZ620" s="173"/>
      <c r="BA620" s="173"/>
      <c r="BB620" s="123"/>
      <c r="BC620" s="123"/>
      <c r="BD620" s="123"/>
    </row>
    <row r="621" spans="2:56" x14ac:dyDescent="0.25">
      <c r="B621" s="120"/>
      <c r="C621" s="4"/>
      <c r="D621" s="14"/>
      <c r="E621" s="121"/>
      <c r="F621" s="13"/>
      <c r="G621" s="122"/>
      <c r="H621" s="123"/>
      <c r="I621" s="123"/>
      <c r="J621" s="124"/>
      <c r="K621" s="122"/>
      <c r="L621" s="122"/>
      <c r="M621" s="125"/>
      <c r="N621" s="126"/>
      <c r="O621" s="123"/>
      <c r="P621" s="123"/>
      <c r="Q621" s="122"/>
      <c r="R621" s="123"/>
      <c r="S621" s="123"/>
      <c r="T621" s="123"/>
      <c r="U621" s="123"/>
      <c r="V621" s="123"/>
      <c r="W621" s="122"/>
      <c r="X621" s="123"/>
      <c r="Y621" s="123"/>
      <c r="Z621" s="123"/>
      <c r="AA621" s="123"/>
      <c r="AB621" s="123"/>
      <c r="AC621" s="122"/>
      <c r="AD621" s="123"/>
      <c r="AE621" s="123"/>
      <c r="AF621" s="123"/>
      <c r="AG621" s="123"/>
      <c r="AH621" s="122"/>
      <c r="AI621" s="122"/>
      <c r="AJ621" s="122"/>
      <c r="AK621" s="122"/>
      <c r="AL621" s="123"/>
      <c r="AM621" s="122"/>
      <c r="AN621" s="122"/>
      <c r="AO621" s="122"/>
      <c r="AP621" s="122"/>
      <c r="AQ621" s="122"/>
      <c r="AR621" s="122"/>
      <c r="AS621" s="173"/>
      <c r="AT621" s="173"/>
      <c r="AU621" s="173"/>
      <c r="AV621" s="173"/>
      <c r="AW621" s="173"/>
      <c r="AX621" s="173"/>
      <c r="AY621" s="173"/>
      <c r="AZ621" s="173"/>
      <c r="BA621" s="173"/>
      <c r="BB621" s="123"/>
      <c r="BC621" s="123"/>
      <c r="BD621" s="123"/>
    </row>
    <row r="622" spans="2:56" x14ac:dyDescent="0.25">
      <c r="B622" s="120"/>
      <c r="C622" s="4"/>
      <c r="D622" s="14"/>
      <c r="E622" s="121"/>
      <c r="F622" s="13"/>
      <c r="G622" s="122"/>
      <c r="H622" s="123"/>
      <c r="I622" s="123"/>
      <c r="J622" s="124"/>
      <c r="K622" s="122"/>
      <c r="L622" s="122"/>
      <c r="M622" s="125"/>
      <c r="N622" s="126"/>
      <c r="O622" s="123"/>
      <c r="P622" s="123"/>
      <c r="Q622" s="122"/>
      <c r="R622" s="123"/>
      <c r="S622" s="123"/>
      <c r="T622" s="123"/>
      <c r="U622" s="123"/>
      <c r="V622" s="123"/>
      <c r="W622" s="122"/>
      <c r="X622" s="123"/>
      <c r="Y622" s="123"/>
      <c r="Z622" s="123"/>
      <c r="AA622" s="123"/>
      <c r="AB622" s="123"/>
      <c r="AC622" s="122"/>
      <c r="AD622" s="123"/>
      <c r="AE622" s="123"/>
      <c r="AF622" s="123"/>
      <c r="AG622" s="123"/>
      <c r="AH622" s="122"/>
      <c r="AI622" s="122"/>
      <c r="AJ622" s="122"/>
      <c r="AK622" s="122"/>
      <c r="AL622" s="123"/>
      <c r="AM622" s="122"/>
      <c r="AN622" s="122"/>
      <c r="AO622" s="122"/>
      <c r="AP622" s="122"/>
      <c r="AQ622" s="122"/>
      <c r="AR622" s="122"/>
      <c r="AS622" s="173"/>
      <c r="AT622" s="173"/>
      <c r="AU622" s="173"/>
      <c r="AV622" s="173"/>
      <c r="AW622" s="173"/>
      <c r="AX622" s="173"/>
      <c r="AY622" s="173"/>
      <c r="AZ622" s="173"/>
      <c r="BA622" s="173"/>
      <c r="BB622" s="123"/>
      <c r="BC622" s="123"/>
      <c r="BD622" s="123"/>
    </row>
    <row r="623" spans="2:56" x14ac:dyDescent="0.25">
      <c r="B623" s="120"/>
      <c r="C623" s="4"/>
      <c r="D623" s="14"/>
      <c r="E623" s="121"/>
      <c r="F623" s="13"/>
      <c r="G623" s="122"/>
      <c r="H623" s="123"/>
      <c r="I623" s="123"/>
      <c r="J623" s="124"/>
      <c r="K623" s="122"/>
      <c r="L623" s="122"/>
      <c r="M623" s="125"/>
      <c r="N623" s="126"/>
      <c r="O623" s="123"/>
      <c r="P623" s="123"/>
      <c r="Q623" s="122"/>
      <c r="R623" s="123"/>
      <c r="S623" s="123"/>
      <c r="T623" s="123"/>
      <c r="U623" s="123"/>
      <c r="V623" s="123"/>
      <c r="W623" s="122"/>
      <c r="X623" s="123"/>
      <c r="Y623" s="123"/>
      <c r="Z623" s="123"/>
      <c r="AA623" s="123"/>
      <c r="AB623" s="123"/>
      <c r="AC623" s="122"/>
      <c r="AD623" s="123"/>
      <c r="AE623" s="123"/>
      <c r="AF623" s="123"/>
      <c r="AG623" s="123"/>
      <c r="AH623" s="122"/>
      <c r="AI623" s="122"/>
      <c r="AJ623" s="122"/>
      <c r="AK623" s="122"/>
      <c r="AL623" s="123"/>
      <c r="AM623" s="122"/>
      <c r="AN623" s="122"/>
      <c r="AO623" s="122"/>
      <c r="AP623" s="122"/>
      <c r="AQ623" s="122"/>
      <c r="AR623" s="122"/>
      <c r="AS623" s="173"/>
      <c r="AT623" s="173"/>
      <c r="AU623" s="173"/>
      <c r="AV623" s="173"/>
      <c r="AW623" s="173"/>
      <c r="AX623" s="173"/>
      <c r="AY623" s="173"/>
      <c r="AZ623" s="173"/>
      <c r="BA623" s="173"/>
      <c r="BB623" s="123"/>
      <c r="BC623" s="123"/>
      <c r="BD623" s="123"/>
    </row>
    <row r="624" spans="2:56" x14ac:dyDescent="0.25">
      <c r="B624" s="120"/>
      <c r="C624" s="4"/>
      <c r="D624" s="14"/>
      <c r="E624" s="121"/>
      <c r="F624" s="13"/>
      <c r="G624" s="122"/>
      <c r="H624" s="123"/>
      <c r="I624" s="123"/>
      <c r="J624" s="124"/>
      <c r="K624" s="122"/>
      <c r="L624" s="122"/>
      <c r="M624" s="125"/>
      <c r="N624" s="126"/>
      <c r="O624" s="123"/>
      <c r="P624" s="123"/>
      <c r="Q624" s="122"/>
      <c r="R624" s="123"/>
      <c r="S624" s="123"/>
      <c r="T624" s="123"/>
      <c r="U624" s="123"/>
      <c r="V624" s="123"/>
      <c r="W624" s="122"/>
      <c r="X624" s="123"/>
      <c r="Y624" s="123"/>
      <c r="Z624" s="123"/>
      <c r="AA624" s="123"/>
      <c r="AB624" s="123"/>
      <c r="AC624" s="122"/>
      <c r="AD624" s="123"/>
      <c r="AE624" s="123"/>
      <c r="AF624" s="123"/>
      <c r="AG624" s="123"/>
      <c r="AH624" s="122"/>
      <c r="AI624" s="122"/>
      <c r="AJ624" s="122"/>
      <c r="AK624" s="122"/>
      <c r="AL624" s="123"/>
      <c r="AM624" s="122"/>
      <c r="AN624" s="122"/>
      <c r="AO624" s="122"/>
      <c r="AP624" s="122"/>
      <c r="AQ624" s="122"/>
      <c r="AR624" s="122"/>
      <c r="AS624" s="173"/>
      <c r="AT624" s="173"/>
      <c r="AU624" s="173"/>
      <c r="AV624" s="173"/>
      <c r="AW624" s="173"/>
      <c r="AX624" s="173"/>
      <c r="AY624" s="173"/>
      <c r="AZ624" s="173"/>
      <c r="BA624" s="173"/>
      <c r="BB624" s="123"/>
      <c r="BC624" s="123"/>
      <c r="BD624" s="123"/>
    </row>
    <row r="625" spans="2:56" x14ac:dyDescent="0.25">
      <c r="B625" s="120"/>
      <c r="C625" s="4"/>
      <c r="D625" s="14"/>
      <c r="E625" s="121"/>
      <c r="F625" s="13"/>
      <c r="G625" s="122"/>
      <c r="H625" s="123"/>
      <c r="I625" s="123"/>
      <c r="J625" s="124"/>
      <c r="K625" s="122"/>
      <c r="L625" s="122"/>
      <c r="M625" s="125"/>
      <c r="N625" s="126"/>
      <c r="O625" s="123"/>
      <c r="P625" s="123"/>
      <c r="Q625" s="122"/>
      <c r="R625" s="123"/>
      <c r="S625" s="123"/>
      <c r="T625" s="123"/>
      <c r="U625" s="123"/>
      <c r="V625" s="123"/>
      <c r="W625" s="122"/>
      <c r="X625" s="123"/>
      <c r="Y625" s="123"/>
      <c r="Z625" s="123"/>
      <c r="AA625" s="123"/>
      <c r="AB625" s="123"/>
      <c r="AC625" s="122"/>
      <c r="AD625" s="123"/>
      <c r="AE625" s="123"/>
      <c r="AF625" s="123"/>
      <c r="AG625" s="123"/>
      <c r="AH625" s="122"/>
      <c r="AI625" s="122"/>
      <c r="AJ625" s="122"/>
      <c r="AK625" s="122"/>
      <c r="AL625" s="123"/>
      <c r="AM625" s="122"/>
      <c r="AN625" s="122"/>
      <c r="AO625" s="122"/>
      <c r="AP625" s="122"/>
      <c r="AQ625" s="122"/>
      <c r="AR625" s="122"/>
      <c r="AS625" s="173"/>
      <c r="AT625" s="173"/>
      <c r="AU625" s="173"/>
      <c r="AV625" s="173"/>
      <c r="AW625" s="173"/>
      <c r="AX625" s="173"/>
      <c r="AY625" s="173"/>
      <c r="AZ625" s="173"/>
      <c r="BA625" s="173"/>
      <c r="BB625" s="123"/>
      <c r="BC625" s="123"/>
      <c r="BD625" s="123"/>
    </row>
    <row r="626" spans="2:56" x14ac:dyDescent="0.25">
      <c r="B626" s="120"/>
      <c r="C626" s="4"/>
      <c r="D626" s="14"/>
      <c r="E626" s="121"/>
      <c r="F626" s="13"/>
      <c r="G626" s="122"/>
      <c r="H626" s="123"/>
      <c r="I626" s="123"/>
      <c r="J626" s="124"/>
      <c r="K626" s="122"/>
      <c r="L626" s="122"/>
      <c r="M626" s="125"/>
      <c r="N626" s="126"/>
      <c r="O626" s="123"/>
      <c r="P626" s="123"/>
      <c r="Q626" s="122"/>
      <c r="R626" s="123"/>
      <c r="S626" s="123"/>
      <c r="T626" s="123"/>
      <c r="U626" s="123"/>
      <c r="V626" s="123"/>
      <c r="W626" s="122"/>
      <c r="X626" s="123"/>
      <c r="Y626" s="123"/>
      <c r="Z626" s="123"/>
      <c r="AA626" s="123"/>
      <c r="AB626" s="123"/>
      <c r="AC626" s="122"/>
      <c r="AD626" s="123"/>
      <c r="AE626" s="123"/>
      <c r="AF626" s="123"/>
      <c r="AG626" s="123"/>
      <c r="AH626" s="122"/>
      <c r="AI626" s="122"/>
      <c r="AJ626" s="122"/>
      <c r="AK626" s="122"/>
      <c r="AL626" s="123"/>
      <c r="AM626" s="122"/>
      <c r="AN626" s="122"/>
      <c r="AO626" s="122"/>
      <c r="AP626" s="122"/>
      <c r="AQ626" s="122"/>
      <c r="AR626" s="122"/>
      <c r="AS626" s="173"/>
      <c r="AT626" s="173"/>
      <c r="AU626" s="173"/>
      <c r="AV626" s="173"/>
      <c r="AW626" s="173"/>
      <c r="AX626" s="173"/>
      <c r="AY626" s="173"/>
      <c r="AZ626" s="173"/>
      <c r="BA626" s="173"/>
      <c r="BB626" s="123"/>
      <c r="BC626" s="123"/>
      <c r="BD626" s="123"/>
    </row>
    <row r="627" spans="2:56" x14ac:dyDescent="0.25">
      <c r="B627" s="120"/>
      <c r="C627" s="4"/>
      <c r="D627" s="14"/>
      <c r="E627" s="121"/>
      <c r="F627" s="13"/>
      <c r="G627" s="122"/>
      <c r="H627" s="123"/>
      <c r="I627" s="123"/>
      <c r="J627" s="124"/>
      <c r="K627" s="122"/>
      <c r="L627" s="122"/>
      <c r="M627" s="125"/>
      <c r="N627" s="126"/>
      <c r="O627" s="123"/>
      <c r="P627" s="123"/>
      <c r="Q627" s="122"/>
      <c r="R627" s="123"/>
      <c r="S627" s="123"/>
      <c r="T627" s="123"/>
      <c r="U627" s="123"/>
      <c r="V627" s="123"/>
      <c r="W627" s="122"/>
      <c r="X627" s="123"/>
      <c r="Y627" s="123"/>
      <c r="Z627" s="123"/>
      <c r="AA627" s="123"/>
      <c r="AB627" s="123"/>
      <c r="AC627" s="122"/>
      <c r="AD627" s="123"/>
      <c r="AE627" s="123"/>
      <c r="AF627" s="123"/>
      <c r="AG627" s="123"/>
      <c r="AH627" s="122"/>
      <c r="AI627" s="122"/>
      <c r="AJ627" s="122"/>
      <c r="AK627" s="122"/>
      <c r="AL627" s="123"/>
      <c r="AM627" s="122"/>
      <c r="AN627" s="122"/>
      <c r="AO627" s="122"/>
      <c r="AP627" s="122"/>
      <c r="AQ627" s="122"/>
      <c r="AR627" s="122"/>
      <c r="AS627" s="173"/>
      <c r="AT627" s="173"/>
      <c r="AU627" s="173"/>
      <c r="AV627" s="173"/>
      <c r="AW627" s="173"/>
      <c r="AX627" s="173"/>
      <c r="AY627" s="173"/>
      <c r="AZ627" s="173"/>
      <c r="BA627" s="173"/>
      <c r="BB627" s="123"/>
      <c r="BC627" s="123"/>
      <c r="BD627" s="123"/>
    </row>
    <row r="628" spans="2:56" x14ac:dyDescent="0.25">
      <c r="B628" s="120"/>
      <c r="C628" s="4"/>
      <c r="D628" s="14"/>
      <c r="E628" s="121"/>
      <c r="F628" s="13"/>
      <c r="G628" s="122"/>
      <c r="H628" s="123"/>
      <c r="I628" s="123"/>
      <c r="J628" s="124"/>
      <c r="K628" s="122"/>
      <c r="L628" s="122"/>
      <c r="M628" s="125"/>
      <c r="N628" s="126"/>
      <c r="O628" s="123"/>
      <c r="P628" s="123"/>
      <c r="Q628" s="122"/>
      <c r="R628" s="123"/>
      <c r="S628" s="123"/>
      <c r="T628" s="123"/>
      <c r="U628" s="123"/>
      <c r="V628" s="123"/>
      <c r="W628" s="122"/>
      <c r="X628" s="123"/>
      <c r="Y628" s="123"/>
      <c r="Z628" s="123"/>
      <c r="AA628" s="123"/>
      <c r="AB628" s="123"/>
      <c r="AC628" s="122"/>
      <c r="AD628" s="123"/>
      <c r="AE628" s="123"/>
      <c r="AF628" s="123"/>
      <c r="AG628" s="123"/>
      <c r="AH628" s="122"/>
      <c r="AI628" s="122"/>
      <c r="AJ628" s="122"/>
      <c r="AK628" s="122"/>
      <c r="AL628" s="123"/>
      <c r="AM628" s="122"/>
      <c r="AN628" s="122"/>
      <c r="AO628" s="122"/>
      <c r="AP628" s="122"/>
      <c r="AQ628" s="122"/>
      <c r="AR628" s="122"/>
      <c r="AS628" s="173"/>
      <c r="AT628" s="173"/>
      <c r="AU628" s="173"/>
      <c r="AV628" s="173"/>
      <c r="AW628" s="173"/>
      <c r="AX628" s="173"/>
      <c r="AY628" s="173"/>
      <c r="AZ628" s="173"/>
      <c r="BA628" s="173"/>
      <c r="BB628" s="123"/>
      <c r="BC628" s="123"/>
      <c r="BD628" s="123"/>
    </row>
    <row r="629" spans="2:56" x14ac:dyDescent="0.25">
      <c r="B629" s="120"/>
      <c r="C629" s="4"/>
      <c r="D629" s="14"/>
      <c r="E629" s="121"/>
      <c r="F629" s="13"/>
      <c r="G629" s="122"/>
      <c r="H629" s="123"/>
      <c r="I629" s="123"/>
      <c r="J629" s="124"/>
      <c r="K629" s="122"/>
      <c r="L629" s="122"/>
      <c r="M629" s="125"/>
      <c r="N629" s="126"/>
      <c r="O629" s="123"/>
      <c r="P629" s="123"/>
      <c r="Q629" s="122"/>
      <c r="R629" s="123"/>
      <c r="S629" s="123"/>
      <c r="T629" s="123"/>
      <c r="U629" s="123"/>
      <c r="V629" s="123"/>
      <c r="W629" s="122"/>
      <c r="X629" s="123"/>
      <c r="Y629" s="123"/>
      <c r="Z629" s="123"/>
      <c r="AA629" s="123"/>
      <c r="AB629" s="123"/>
      <c r="AC629" s="122"/>
      <c r="AD629" s="123"/>
      <c r="AE629" s="123"/>
      <c r="AF629" s="123"/>
      <c r="AG629" s="123"/>
      <c r="AH629" s="122"/>
      <c r="AI629" s="122"/>
      <c r="AJ629" s="122"/>
      <c r="AK629" s="122"/>
      <c r="AL629" s="123"/>
      <c r="AM629" s="122"/>
      <c r="AN629" s="122"/>
      <c r="AO629" s="122"/>
      <c r="AP629" s="122"/>
      <c r="AQ629" s="122"/>
      <c r="AR629" s="122"/>
      <c r="AS629" s="173"/>
      <c r="AT629" s="173"/>
      <c r="AU629" s="173"/>
      <c r="AV629" s="173"/>
      <c r="AW629" s="173"/>
      <c r="AX629" s="173"/>
      <c r="AY629" s="173"/>
      <c r="AZ629" s="173"/>
      <c r="BA629" s="173"/>
      <c r="BB629" s="123"/>
      <c r="BC629" s="123"/>
      <c r="BD629" s="123"/>
    </row>
    <row r="630" spans="2:56" x14ac:dyDescent="0.25">
      <c r="B630" s="120"/>
      <c r="C630" s="4"/>
      <c r="D630" s="14"/>
      <c r="E630" s="121"/>
      <c r="F630" s="13"/>
      <c r="G630" s="122"/>
      <c r="H630" s="123"/>
      <c r="I630" s="123"/>
      <c r="J630" s="124"/>
      <c r="K630" s="122"/>
      <c r="L630" s="122"/>
      <c r="M630" s="125"/>
      <c r="N630" s="126"/>
      <c r="O630" s="123"/>
      <c r="P630" s="123"/>
      <c r="Q630" s="122"/>
      <c r="R630" s="123"/>
      <c r="S630" s="123"/>
      <c r="T630" s="123"/>
      <c r="U630" s="123"/>
      <c r="V630" s="123"/>
      <c r="W630" s="122"/>
      <c r="X630" s="123"/>
      <c r="Y630" s="123"/>
      <c r="Z630" s="123"/>
      <c r="AA630" s="123"/>
      <c r="AB630" s="123"/>
      <c r="AC630" s="122"/>
      <c r="AD630" s="123"/>
      <c r="AE630" s="123"/>
      <c r="AF630" s="123"/>
      <c r="AG630" s="123"/>
      <c r="AH630" s="122"/>
      <c r="AI630" s="122"/>
      <c r="AJ630" s="122"/>
      <c r="AK630" s="122"/>
      <c r="AL630" s="123"/>
      <c r="AM630" s="122"/>
      <c r="AN630" s="122"/>
      <c r="AO630" s="122"/>
      <c r="AP630" s="122"/>
      <c r="AQ630" s="122"/>
      <c r="AR630" s="122"/>
      <c r="AS630" s="173"/>
      <c r="AT630" s="173"/>
      <c r="AU630" s="173"/>
      <c r="AV630" s="173"/>
      <c r="AW630" s="173"/>
      <c r="AX630" s="173"/>
      <c r="AY630" s="173"/>
      <c r="AZ630" s="173"/>
      <c r="BA630" s="173"/>
      <c r="BB630" s="123"/>
      <c r="BC630" s="123"/>
      <c r="BD630" s="123"/>
    </row>
    <row r="631" spans="2:56" x14ac:dyDescent="0.25">
      <c r="B631" s="120"/>
      <c r="C631" s="4"/>
      <c r="D631" s="14"/>
      <c r="E631" s="121"/>
      <c r="F631" s="13"/>
      <c r="G631" s="122"/>
      <c r="H631" s="123"/>
      <c r="I631" s="123"/>
      <c r="J631" s="124"/>
      <c r="K631" s="122"/>
      <c r="L631" s="122"/>
      <c r="M631" s="125"/>
      <c r="N631" s="126"/>
      <c r="O631" s="123"/>
      <c r="P631" s="123"/>
      <c r="Q631" s="122"/>
      <c r="R631" s="123"/>
      <c r="S631" s="123"/>
      <c r="T631" s="123"/>
      <c r="U631" s="123"/>
      <c r="V631" s="123"/>
      <c r="W631" s="122"/>
      <c r="X631" s="123"/>
      <c r="Y631" s="123"/>
      <c r="Z631" s="123"/>
      <c r="AA631" s="123"/>
      <c r="AB631" s="123"/>
      <c r="AC631" s="122"/>
      <c r="AD631" s="123"/>
      <c r="AE631" s="123"/>
      <c r="AF631" s="123"/>
      <c r="AG631" s="123"/>
      <c r="AH631" s="122"/>
      <c r="AI631" s="122"/>
      <c r="AJ631" s="122"/>
      <c r="AK631" s="122"/>
      <c r="AL631" s="123"/>
      <c r="AM631" s="122"/>
      <c r="AN631" s="122"/>
      <c r="AO631" s="122"/>
      <c r="AP631" s="122"/>
      <c r="AQ631" s="122"/>
      <c r="AR631" s="122"/>
      <c r="AS631" s="173"/>
      <c r="AT631" s="173"/>
      <c r="AU631" s="173"/>
      <c r="AV631" s="173"/>
      <c r="AW631" s="173"/>
      <c r="AX631" s="173"/>
      <c r="AY631" s="173"/>
      <c r="AZ631" s="173"/>
      <c r="BA631" s="173"/>
      <c r="BB631" s="123"/>
      <c r="BC631" s="123"/>
      <c r="BD631" s="123"/>
    </row>
    <row r="632" spans="2:56" x14ac:dyDescent="0.25">
      <c r="B632" s="120"/>
      <c r="C632" s="4"/>
      <c r="D632" s="14"/>
      <c r="E632" s="121"/>
      <c r="F632" s="13"/>
      <c r="G632" s="122"/>
      <c r="H632" s="123"/>
      <c r="I632" s="123"/>
      <c r="J632" s="124"/>
      <c r="K632" s="122"/>
      <c r="L632" s="122"/>
      <c r="M632" s="125"/>
      <c r="N632" s="126"/>
      <c r="O632" s="123"/>
      <c r="P632" s="123"/>
      <c r="Q632" s="122"/>
      <c r="R632" s="123"/>
      <c r="S632" s="123"/>
      <c r="T632" s="123"/>
      <c r="U632" s="123"/>
      <c r="V632" s="123"/>
      <c r="W632" s="122"/>
      <c r="X632" s="123"/>
      <c r="Y632" s="123"/>
      <c r="Z632" s="123"/>
      <c r="AA632" s="123"/>
      <c r="AB632" s="123"/>
      <c r="AC632" s="122"/>
      <c r="AD632" s="123"/>
      <c r="AE632" s="123"/>
      <c r="AF632" s="123"/>
      <c r="AG632" s="123"/>
      <c r="AH632" s="122"/>
      <c r="AI632" s="122"/>
      <c r="AJ632" s="122"/>
      <c r="AK632" s="122"/>
      <c r="AL632" s="123"/>
      <c r="AM632" s="122"/>
      <c r="AN632" s="122"/>
      <c r="AO632" s="122"/>
      <c r="AP632" s="122"/>
      <c r="AQ632" s="122"/>
      <c r="AR632" s="122"/>
      <c r="AS632" s="173"/>
      <c r="AT632" s="173"/>
      <c r="AU632" s="173"/>
      <c r="AV632" s="173"/>
      <c r="AW632" s="173"/>
      <c r="AX632" s="173"/>
      <c r="AY632" s="173"/>
      <c r="AZ632" s="173"/>
      <c r="BA632" s="173"/>
      <c r="BB632" s="123"/>
      <c r="BC632" s="123"/>
      <c r="BD632" s="123"/>
    </row>
    <row r="633" spans="2:56" x14ac:dyDescent="0.25">
      <c r="B633" s="120"/>
      <c r="C633" s="4"/>
      <c r="D633" s="14"/>
      <c r="E633" s="121"/>
      <c r="F633" s="13"/>
      <c r="G633" s="122"/>
      <c r="H633" s="123"/>
      <c r="I633" s="123"/>
      <c r="J633" s="124"/>
      <c r="K633" s="122"/>
      <c r="L633" s="122"/>
      <c r="M633" s="125"/>
      <c r="N633" s="126"/>
      <c r="O633" s="123"/>
      <c r="P633" s="123"/>
      <c r="Q633" s="122"/>
      <c r="R633" s="123"/>
      <c r="S633" s="123"/>
      <c r="T633" s="123"/>
      <c r="U633" s="123"/>
      <c r="V633" s="123"/>
      <c r="W633" s="122"/>
      <c r="X633" s="123"/>
      <c r="Y633" s="123"/>
      <c r="Z633" s="123"/>
      <c r="AA633" s="123"/>
      <c r="AB633" s="123"/>
      <c r="AC633" s="122"/>
      <c r="AD633" s="123"/>
      <c r="AE633" s="123"/>
      <c r="AF633" s="123"/>
      <c r="AG633" s="123"/>
      <c r="AH633" s="122"/>
      <c r="AI633" s="122"/>
      <c r="AJ633" s="122"/>
      <c r="AK633" s="122"/>
      <c r="AL633" s="123"/>
      <c r="AM633" s="122"/>
      <c r="AN633" s="122"/>
      <c r="AO633" s="122"/>
      <c r="AP633" s="122"/>
      <c r="AQ633" s="122"/>
      <c r="AR633" s="122"/>
      <c r="AS633" s="173"/>
      <c r="AT633" s="173"/>
      <c r="AU633" s="173"/>
      <c r="AV633" s="173"/>
      <c r="AW633" s="173"/>
      <c r="AX633" s="173"/>
      <c r="AY633" s="173"/>
      <c r="AZ633" s="173"/>
      <c r="BA633" s="173"/>
      <c r="BB633" s="123"/>
      <c r="BC633" s="123"/>
      <c r="BD633" s="123"/>
    </row>
    <row r="634" spans="2:56" x14ac:dyDescent="0.25">
      <c r="B634" s="120"/>
      <c r="C634" s="4"/>
      <c r="D634" s="14"/>
      <c r="E634" s="121"/>
      <c r="F634" s="13"/>
      <c r="G634" s="122"/>
      <c r="H634" s="123"/>
      <c r="I634" s="123"/>
      <c r="J634" s="124"/>
      <c r="K634" s="122"/>
      <c r="L634" s="122"/>
      <c r="M634" s="125"/>
      <c r="N634" s="126"/>
      <c r="O634" s="123"/>
      <c r="P634" s="123"/>
      <c r="Q634" s="122"/>
      <c r="R634" s="123"/>
      <c r="S634" s="123"/>
      <c r="T634" s="123"/>
      <c r="U634" s="123"/>
      <c r="V634" s="123"/>
      <c r="W634" s="122"/>
      <c r="X634" s="123"/>
      <c r="Y634" s="123"/>
      <c r="Z634" s="123"/>
      <c r="AA634" s="123"/>
      <c r="AB634" s="123"/>
      <c r="AC634" s="122"/>
      <c r="AD634" s="123"/>
      <c r="AE634" s="123"/>
      <c r="AF634" s="123"/>
      <c r="AG634" s="123"/>
      <c r="AH634" s="122"/>
      <c r="AI634" s="122"/>
      <c r="AJ634" s="122"/>
      <c r="AK634" s="122"/>
      <c r="AL634" s="123"/>
      <c r="AM634" s="122"/>
      <c r="AN634" s="122"/>
      <c r="AO634" s="122"/>
      <c r="AP634" s="122"/>
      <c r="AQ634" s="122"/>
      <c r="AR634" s="122"/>
      <c r="AS634" s="173"/>
      <c r="AT634" s="173"/>
      <c r="AU634" s="173"/>
      <c r="AV634" s="173"/>
      <c r="AW634" s="173"/>
      <c r="AX634" s="173"/>
      <c r="AY634" s="173"/>
      <c r="AZ634" s="173"/>
      <c r="BA634" s="173"/>
      <c r="BB634" s="123"/>
      <c r="BC634" s="123"/>
      <c r="BD634" s="123"/>
    </row>
    <row r="635" spans="2:56" x14ac:dyDescent="0.25">
      <c r="B635" s="120"/>
      <c r="C635" s="4"/>
      <c r="D635" s="14"/>
      <c r="E635" s="121"/>
      <c r="F635" s="13"/>
      <c r="G635" s="122"/>
      <c r="H635" s="123"/>
      <c r="I635" s="123"/>
      <c r="J635" s="124"/>
      <c r="K635" s="122"/>
      <c r="L635" s="122"/>
      <c r="M635" s="125"/>
      <c r="N635" s="126"/>
      <c r="O635" s="123"/>
      <c r="P635" s="123"/>
      <c r="Q635" s="122"/>
      <c r="R635" s="123"/>
      <c r="S635" s="123"/>
      <c r="T635" s="123"/>
      <c r="U635" s="123"/>
      <c r="V635" s="123"/>
      <c r="W635" s="122"/>
      <c r="X635" s="123"/>
      <c r="Y635" s="123"/>
      <c r="Z635" s="123"/>
      <c r="AA635" s="123"/>
      <c r="AB635" s="123"/>
      <c r="AC635" s="122"/>
      <c r="AD635" s="123"/>
      <c r="AE635" s="123"/>
      <c r="AF635" s="123"/>
      <c r="AG635" s="123"/>
      <c r="AH635" s="122"/>
      <c r="AI635" s="122"/>
      <c r="AJ635" s="122"/>
      <c r="AK635" s="122"/>
      <c r="AL635" s="123"/>
      <c r="AM635" s="122"/>
      <c r="AN635" s="122"/>
      <c r="AO635" s="122"/>
      <c r="AP635" s="122"/>
      <c r="AQ635" s="122"/>
      <c r="AR635" s="122"/>
      <c r="AS635" s="173"/>
      <c r="AT635" s="173"/>
      <c r="AU635" s="173"/>
      <c r="AV635" s="173"/>
      <c r="AW635" s="173"/>
      <c r="AX635" s="173"/>
      <c r="AY635" s="173"/>
      <c r="AZ635" s="173"/>
      <c r="BA635" s="173"/>
      <c r="BB635" s="123"/>
      <c r="BC635" s="123"/>
      <c r="BD635" s="123"/>
    </row>
    <row r="636" spans="2:56" x14ac:dyDescent="0.25">
      <c r="B636" s="120"/>
      <c r="C636" s="4"/>
      <c r="D636" s="14"/>
      <c r="E636" s="121"/>
      <c r="F636" s="13"/>
      <c r="G636" s="122"/>
      <c r="H636" s="123"/>
      <c r="I636" s="123"/>
      <c r="J636" s="124"/>
      <c r="K636" s="122"/>
      <c r="L636" s="122"/>
      <c r="M636" s="125"/>
      <c r="N636" s="126"/>
      <c r="O636" s="123"/>
      <c r="P636" s="123"/>
      <c r="Q636" s="122"/>
      <c r="R636" s="123"/>
      <c r="S636" s="123"/>
      <c r="T636" s="123"/>
      <c r="U636" s="123"/>
      <c r="V636" s="123"/>
      <c r="W636" s="122"/>
      <c r="X636" s="123"/>
      <c r="Y636" s="123"/>
      <c r="Z636" s="123"/>
      <c r="AA636" s="123"/>
      <c r="AB636" s="123"/>
      <c r="AC636" s="122"/>
      <c r="AD636" s="123"/>
      <c r="AE636" s="123"/>
      <c r="AF636" s="123"/>
      <c r="AG636" s="123"/>
      <c r="AH636" s="122"/>
      <c r="AI636" s="122"/>
      <c r="AJ636" s="122"/>
      <c r="AK636" s="122"/>
      <c r="AL636" s="123"/>
      <c r="AM636" s="122"/>
      <c r="AN636" s="122"/>
      <c r="AO636" s="122"/>
      <c r="AP636" s="122"/>
      <c r="AQ636" s="122"/>
      <c r="AR636" s="122"/>
      <c r="AS636" s="173"/>
      <c r="AT636" s="173"/>
      <c r="AU636" s="173"/>
      <c r="AV636" s="173"/>
      <c r="AW636" s="173"/>
      <c r="AX636" s="173"/>
      <c r="AY636" s="173"/>
      <c r="AZ636" s="173"/>
      <c r="BA636" s="173"/>
      <c r="BB636" s="123"/>
      <c r="BC636" s="123"/>
      <c r="BD636" s="123"/>
    </row>
    <row r="637" spans="2:56" x14ac:dyDescent="0.25">
      <c r="B637" s="120"/>
      <c r="C637" s="4"/>
      <c r="D637" s="14"/>
      <c r="E637" s="121"/>
      <c r="F637" s="13"/>
      <c r="G637" s="122"/>
      <c r="H637" s="123"/>
      <c r="I637" s="123"/>
      <c r="J637" s="124"/>
      <c r="K637" s="122"/>
      <c r="L637" s="122"/>
      <c r="M637" s="125"/>
      <c r="N637" s="126"/>
      <c r="O637" s="123"/>
      <c r="P637" s="123"/>
      <c r="Q637" s="122"/>
      <c r="R637" s="123"/>
      <c r="S637" s="123"/>
      <c r="T637" s="123"/>
      <c r="U637" s="123"/>
      <c r="V637" s="123"/>
      <c r="W637" s="122"/>
      <c r="X637" s="123"/>
      <c r="Y637" s="123"/>
      <c r="Z637" s="123"/>
      <c r="AA637" s="123"/>
      <c r="AB637" s="123"/>
      <c r="AC637" s="122"/>
      <c r="AD637" s="123"/>
      <c r="AE637" s="123"/>
      <c r="AF637" s="123"/>
      <c r="AG637" s="123"/>
      <c r="AH637" s="122"/>
      <c r="AI637" s="122"/>
      <c r="AJ637" s="122"/>
      <c r="AK637" s="122"/>
      <c r="AL637" s="123"/>
      <c r="AM637" s="122"/>
      <c r="AN637" s="122"/>
      <c r="AO637" s="122"/>
      <c r="AP637" s="122"/>
      <c r="AQ637" s="122"/>
      <c r="AR637" s="122"/>
      <c r="AS637" s="173"/>
      <c r="AT637" s="173"/>
      <c r="AU637" s="173"/>
      <c r="AV637" s="173"/>
      <c r="AW637" s="173"/>
      <c r="AX637" s="173"/>
      <c r="AY637" s="173"/>
      <c r="AZ637" s="173"/>
      <c r="BA637" s="173"/>
      <c r="BB637" s="123"/>
      <c r="BC637" s="123"/>
      <c r="BD637" s="123"/>
    </row>
    <row r="638" spans="2:56" x14ac:dyDescent="0.25">
      <c r="B638" s="120"/>
      <c r="C638" s="4"/>
      <c r="D638" s="14"/>
      <c r="E638" s="121"/>
      <c r="F638" s="13"/>
      <c r="G638" s="122"/>
      <c r="H638" s="123"/>
      <c r="I638" s="123"/>
      <c r="J638" s="124"/>
      <c r="K638" s="122"/>
      <c r="L638" s="122"/>
      <c r="M638" s="125"/>
      <c r="N638" s="126"/>
      <c r="O638" s="123"/>
      <c r="P638" s="123"/>
      <c r="Q638" s="122"/>
      <c r="R638" s="123"/>
      <c r="S638" s="123"/>
      <c r="T638" s="123"/>
      <c r="U638" s="123"/>
      <c r="V638" s="123"/>
      <c r="W638" s="122"/>
      <c r="X638" s="123"/>
      <c r="Y638" s="123"/>
      <c r="Z638" s="123"/>
      <c r="AA638" s="123"/>
      <c r="AB638" s="123"/>
      <c r="AC638" s="122"/>
      <c r="AD638" s="123"/>
      <c r="AE638" s="123"/>
      <c r="AF638" s="123"/>
      <c r="AG638" s="123"/>
      <c r="AH638" s="122"/>
      <c r="AI638" s="122"/>
      <c r="AJ638" s="122"/>
      <c r="AK638" s="122"/>
      <c r="AL638" s="123"/>
      <c r="AM638" s="122"/>
      <c r="AN638" s="122"/>
      <c r="AO638" s="122"/>
      <c r="AP638" s="122"/>
      <c r="AQ638" s="122"/>
      <c r="AR638" s="122"/>
      <c r="AS638" s="173"/>
      <c r="AT638" s="173"/>
      <c r="AU638" s="173"/>
      <c r="AV638" s="173"/>
      <c r="AW638" s="173"/>
      <c r="AX638" s="173"/>
      <c r="AY638" s="173"/>
      <c r="AZ638" s="173"/>
      <c r="BA638" s="173"/>
      <c r="BB638" s="123"/>
      <c r="BC638" s="123"/>
      <c r="BD638" s="123"/>
    </row>
    <row r="639" spans="2:56" x14ac:dyDescent="0.25">
      <c r="B639" s="120"/>
      <c r="C639" s="4"/>
      <c r="D639" s="14"/>
      <c r="E639" s="121"/>
      <c r="F639" s="13"/>
      <c r="G639" s="122"/>
      <c r="H639" s="123"/>
      <c r="I639" s="123"/>
      <c r="J639" s="124"/>
      <c r="K639" s="122"/>
      <c r="L639" s="122"/>
      <c r="M639" s="125"/>
      <c r="N639" s="126"/>
      <c r="O639" s="123"/>
      <c r="P639" s="123"/>
      <c r="Q639" s="122"/>
      <c r="R639" s="123"/>
      <c r="S639" s="123"/>
      <c r="T639" s="123"/>
      <c r="U639" s="123"/>
      <c r="V639" s="123"/>
      <c r="W639" s="122"/>
      <c r="X639" s="123"/>
      <c r="Y639" s="123"/>
      <c r="Z639" s="123"/>
      <c r="AA639" s="123"/>
      <c r="AB639" s="123"/>
      <c r="AC639" s="122"/>
      <c r="AD639" s="123"/>
      <c r="AE639" s="123"/>
      <c r="AF639" s="123"/>
      <c r="AG639" s="123"/>
      <c r="AH639" s="122"/>
      <c r="AI639" s="122"/>
      <c r="AJ639" s="122"/>
      <c r="AK639" s="122"/>
      <c r="AL639" s="123"/>
      <c r="AM639" s="122"/>
      <c r="AN639" s="122"/>
      <c r="AO639" s="122"/>
      <c r="AP639" s="122"/>
      <c r="AQ639" s="122"/>
      <c r="AR639" s="122"/>
      <c r="AS639" s="173"/>
      <c r="AT639" s="173"/>
      <c r="AU639" s="173"/>
      <c r="AV639" s="173"/>
      <c r="AW639" s="173"/>
      <c r="AX639" s="173"/>
      <c r="AY639" s="173"/>
      <c r="AZ639" s="173"/>
      <c r="BA639" s="173"/>
      <c r="BB639" s="123"/>
      <c r="BC639" s="123"/>
      <c r="BD639" s="123"/>
    </row>
    <row r="640" spans="2:56" x14ac:dyDescent="0.25">
      <c r="B640" s="120"/>
      <c r="C640" s="4"/>
      <c r="D640" s="14"/>
      <c r="E640" s="121"/>
      <c r="F640" s="13"/>
      <c r="G640" s="122"/>
      <c r="H640" s="123"/>
      <c r="I640" s="123"/>
      <c r="J640" s="124"/>
      <c r="K640" s="122"/>
      <c r="L640" s="122"/>
      <c r="M640" s="125"/>
      <c r="N640" s="126"/>
      <c r="O640" s="123"/>
      <c r="P640" s="123"/>
      <c r="Q640" s="122"/>
      <c r="R640" s="123"/>
      <c r="S640" s="123"/>
      <c r="T640" s="123"/>
      <c r="U640" s="123"/>
      <c r="V640" s="123"/>
      <c r="W640" s="122"/>
      <c r="X640" s="123"/>
      <c r="Y640" s="123"/>
      <c r="Z640" s="123"/>
      <c r="AA640" s="123"/>
      <c r="AB640" s="123"/>
      <c r="AC640" s="122"/>
      <c r="AD640" s="123"/>
      <c r="AE640" s="123"/>
      <c r="AF640" s="123"/>
      <c r="AG640" s="123"/>
      <c r="AH640" s="122"/>
      <c r="AI640" s="122"/>
      <c r="AJ640" s="122"/>
      <c r="AK640" s="122"/>
      <c r="AL640" s="123"/>
      <c r="AM640" s="122"/>
      <c r="AN640" s="122"/>
      <c r="AO640" s="122"/>
      <c r="AP640" s="122"/>
      <c r="AQ640" s="122"/>
      <c r="AR640" s="122"/>
      <c r="AS640" s="173"/>
      <c r="AT640" s="173"/>
      <c r="AU640" s="173"/>
      <c r="AV640" s="173"/>
      <c r="AW640" s="173"/>
      <c r="AX640" s="173"/>
      <c r="AY640" s="173"/>
      <c r="AZ640" s="173"/>
      <c r="BA640" s="173"/>
      <c r="BB640" s="123"/>
      <c r="BC640" s="123"/>
      <c r="BD640" s="123"/>
    </row>
    <row r="641" spans="2:56" x14ac:dyDescent="0.25">
      <c r="B641" s="120"/>
      <c r="C641" s="4"/>
      <c r="D641" s="14"/>
      <c r="E641" s="121"/>
      <c r="F641" s="13"/>
      <c r="G641" s="122"/>
      <c r="H641" s="123"/>
      <c r="I641" s="123"/>
      <c r="J641" s="124"/>
      <c r="K641" s="122"/>
      <c r="L641" s="122"/>
      <c r="M641" s="125"/>
      <c r="N641" s="126"/>
      <c r="O641" s="123"/>
      <c r="P641" s="123"/>
      <c r="Q641" s="122"/>
      <c r="R641" s="123"/>
      <c r="S641" s="123"/>
      <c r="T641" s="123"/>
      <c r="U641" s="123"/>
      <c r="V641" s="123"/>
      <c r="W641" s="122"/>
      <c r="X641" s="123"/>
      <c r="Y641" s="123"/>
      <c r="Z641" s="123"/>
      <c r="AA641" s="123"/>
      <c r="AB641" s="123"/>
      <c r="AC641" s="122"/>
      <c r="AD641" s="123"/>
      <c r="AE641" s="123"/>
      <c r="AF641" s="123"/>
      <c r="AG641" s="123"/>
      <c r="AH641" s="122"/>
      <c r="AI641" s="122"/>
      <c r="AJ641" s="122"/>
      <c r="AK641" s="122"/>
      <c r="AL641" s="123"/>
      <c r="AM641" s="122"/>
      <c r="AN641" s="122"/>
      <c r="AO641" s="122"/>
      <c r="AP641" s="122"/>
      <c r="AQ641" s="122"/>
      <c r="AR641" s="122"/>
      <c r="AS641" s="173"/>
      <c r="AT641" s="173"/>
      <c r="AU641" s="173"/>
      <c r="AV641" s="173"/>
      <c r="AW641" s="173"/>
      <c r="AX641" s="173"/>
      <c r="AY641" s="173"/>
      <c r="AZ641" s="173"/>
      <c r="BA641" s="173"/>
      <c r="BB641" s="123"/>
      <c r="BC641" s="123"/>
      <c r="BD641" s="123"/>
    </row>
    <row r="642" spans="2:56" x14ac:dyDescent="0.25">
      <c r="B642" s="120"/>
      <c r="C642" s="4"/>
      <c r="D642" s="14"/>
      <c r="E642" s="121"/>
      <c r="F642" s="13"/>
      <c r="G642" s="122"/>
      <c r="H642" s="123"/>
      <c r="I642" s="123"/>
      <c r="J642" s="124"/>
      <c r="K642" s="122"/>
      <c r="L642" s="122"/>
      <c r="M642" s="125"/>
      <c r="N642" s="126"/>
      <c r="O642" s="123"/>
      <c r="P642" s="123"/>
      <c r="Q642" s="122"/>
      <c r="R642" s="123"/>
      <c r="S642" s="123"/>
      <c r="T642" s="123"/>
      <c r="U642" s="123"/>
      <c r="V642" s="123"/>
      <c r="W642" s="122"/>
      <c r="X642" s="123"/>
      <c r="Y642" s="123"/>
      <c r="Z642" s="123"/>
      <c r="AA642" s="123"/>
      <c r="AB642" s="123"/>
      <c r="AC642" s="122"/>
      <c r="AD642" s="123"/>
      <c r="AE642" s="123"/>
      <c r="AF642" s="123"/>
      <c r="AG642" s="123"/>
      <c r="AH642" s="122"/>
      <c r="AI642" s="122"/>
      <c r="AJ642" s="122"/>
      <c r="AK642" s="122"/>
      <c r="AL642" s="123"/>
      <c r="AM642" s="122"/>
      <c r="AN642" s="122"/>
      <c r="AO642" s="122"/>
      <c r="AP642" s="122"/>
      <c r="AQ642" s="122"/>
      <c r="AR642" s="122"/>
      <c r="AS642" s="173"/>
      <c r="AT642" s="173"/>
      <c r="AU642" s="173"/>
      <c r="AV642" s="173"/>
      <c r="AW642" s="173"/>
      <c r="AX642" s="173"/>
      <c r="AY642" s="173"/>
      <c r="AZ642" s="173"/>
      <c r="BA642" s="173"/>
      <c r="BB642" s="123"/>
      <c r="BC642" s="123"/>
      <c r="BD642" s="123"/>
    </row>
    <row r="643" spans="2:56" x14ac:dyDescent="0.25">
      <c r="B643" s="120"/>
      <c r="C643" s="4"/>
      <c r="D643" s="14"/>
      <c r="E643" s="121"/>
      <c r="F643" s="13"/>
      <c r="G643" s="122"/>
      <c r="H643" s="123"/>
      <c r="I643" s="123"/>
      <c r="J643" s="124"/>
      <c r="K643" s="122"/>
      <c r="L643" s="122"/>
      <c r="M643" s="125"/>
      <c r="N643" s="126"/>
      <c r="O643" s="123"/>
      <c r="P643" s="123"/>
      <c r="Q643" s="122"/>
      <c r="R643" s="123"/>
      <c r="S643" s="123"/>
      <c r="T643" s="123"/>
      <c r="U643" s="123"/>
      <c r="V643" s="123"/>
      <c r="W643" s="122"/>
      <c r="X643" s="123"/>
      <c r="Y643" s="123"/>
      <c r="Z643" s="123"/>
      <c r="AA643" s="123"/>
      <c r="AB643" s="123"/>
      <c r="AC643" s="122"/>
      <c r="AD643" s="123"/>
      <c r="AE643" s="123"/>
      <c r="AF643" s="123"/>
      <c r="AG643" s="123"/>
      <c r="AH643" s="122"/>
      <c r="AI643" s="122"/>
      <c r="AJ643" s="122"/>
      <c r="AK643" s="122"/>
      <c r="AL643" s="123"/>
      <c r="AM643" s="122"/>
      <c r="AN643" s="122"/>
      <c r="AO643" s="122"/>
      <c r="AP643" s="122"/>
      <c r="AQ643" s="122"/>
      <c r="AR643" s="122"/>
      <c r="AS643" s="173"/>
      <c r="AT643" s="173"/>
      <c r="AU643" s="173"/>
      <c r="AV643" s="173"/>
      <c r="AW643" s="173"/>
      <c r="AX643" s="173"/>
      <c r="AY643" s="173"/>
      <c r="AZ643" s="173"/>
      <c r="BA643" s="173"/>
      <c r="BB643" s="123"/>
      <c r="BC643" s="123"/>
      <c r="BD643" s="123"/>
    </row>
    <row r="644" spans="2:56" x14ac:dyDescent="0.25">
      <c r="B644" s="120"/>
      <c r="C644" s="4"/>
      <c r="D644" s="14"/>
      <c r="E644" s="121"/>
      <c r="F644" s="13"/>
      <c r="G644" s="122"/>
      <c r="H644" s="123"/>
      <c r="I644" s="123"/>
      <c r="J644" s="124"/>
      <c r="K644" s="122"/>
      <c r="L644" s="122"/>
      <c r="M644" s="125"/>
      <c r="N644" s="126"/>
      <c r="O644" s="123"/>
      <c r="P644" s="123"/>
      <c r="Q644" s="122"/>
      <c r="R644" s="123"/>
      <c r="S644" s="123"/>
      <c r="T644" s="123"/>
      <c r="U644" s="123"/>
      <c r="V644" s="123"/>
      <c r="W644" s="122"/>
      <c r="X644" s="123"/>
      <c r="Y644" s="123"/>
      <c r="Z644" s="123"/>
      <c r="AA644" s="123"/>
      <c r="AB644" s="123"/>
      <c r="AC644" s="122"/>
      <c r="AD644" s="123"/>
      <c r="AE644" s="123"/>
      <c r="AF644" s="123"/>
      <c r="AG644" s="123"/>
      <c r="AH644" s="122"/>
      <c r="AI644" s="122"/>
      <c r="AJ644" s="122"/>
      <c r="AK644" s="122"/>
      <c r="AL644" s="123"/>
      <c r="AM644" s="122"/>
      <c r="AN644" s="122"/>
      <c r="AO644" s="122"/>
      <c r="AP644" s="122"/>
      <c r="AQ644" s="122"/>
      <c r="AR644" s="122"/>
      <c r="AS644" s="173"/>
      <c r="AT644" s="173"/>
      <c r="AU644" s="173"/>
      <c r="AV644" s="173"/>
      <c r="AW644" s="173"/>
      <c r="AX644" s="173"/>
      <c r="AY644" s="173"/>
      <c r="AZ644" s="173"/>
      <c r="BA644" s="173"/>
      <c r="BB644" s="123"/>
      <c r="BC644" s="123"/>
      <c r="BD644" s="123"/>
    </row>
    <row r="645" spans="2:56" x14ac:dyDescent="0.25">
      <c r="B645" s="120"/>
      <c r="C645" s="4"/>
      <c r="D645" s="14"/>
      <c r="E645" s="121"/>
      <c r="F645" s="13"/>
      <c r="G645" s="122"/>
      <c r="H645" s="123"/>
      <c r="I645" s="123"/>
      <c r="J645" s="124"/>
      <c r="K645" s="122"/>
      <c r="L645" s="122"/>
      <c r="M645" s="125"/>
      <c r="N645" s="126"/>
      <c r="O645" s="123"/>
      <c r="P645" s="123"/>
      <c r="Q645" s="122"/>
      <c r="R645" s="123"/>
      <c r="S645" s="123"/>
      <c r="T645" s="123"/>
      <c r="U645" s="123"/>
      <c r="V645" s="123"/>
      <c r="W645" s="122"/>
      <c r="X645" s="123"/>
      <c r="Y645" s="123"/>
      <c r="Z645" s="123"/>
      <c r="AA645" s="123"/>
      <c r="AB645" s="123"/>
      <c r="AC645" s="122"/>
      <c r="AD645" s="123"/>
      <c r="AE645" s="123"/>
      <c r="AF645" s="123"/>
      <c r="AG645" s="123"/>
      <c r="AH645" s="122"/>
      <c r="AI645" s="122"/>
      <c r="AJ645" s="122"/>
      <c r="AK645" s="122"/>
      <c r="AL645" s="123"/>
      <c r="AM645" s="122"/>
      <c r="AN645" s="122"/>
      <c r="AO645" s="122"/>
      <c r="AP645" s="122"/>
      <c r="AQ645" s="122"/>
      <c r="AR645" s="122"/>
      <c r="AS645" s="173"/>
      <c r="AT645" s="173"/>
      <c r="AU645" s="173"/>
      <c r="AV645" s="173"/>
      <c r="AW645" s="173"/>
      <c r="AX645" s="173"/>
      <c r="AY645" s="173"/>
      <c r="AZ645" s="173"/>
      <c r="BA645" s="173"/>
      <c r="BB645" s="123"/>
      <c r="BC645" s="123"/>
      <c r="BD645" s="123"/>
    </row>
    <row r="646" spans="2:56" x14ac:dyDescent="0.25">
      <c r="B646" s="120"/>
      <c r="C646" s="4"/>
      <c r="D646" s="14"/>
      <c r="E646" s="121"/>
      <c r="F646" s="13"/>
      <c r="G646" s="122"/>
      <c r="H646" s="123"/>
      <c r="I646" s="123"/>
      <c r="J646" s="124"/>
      <c r="K646" s="122"/>
      <c r="L646" s="122"/>
      <c r="M646" s="125"/>
      <c r="N646" s="126"/>
      <c r="O646" s="123"/>
      <c r="P646" s="123"/>
      <c r="Q646" s="122"/>
      <c r="R646" s="123"/>
      <c r="S646" s="123"/>
      <c r="T646" s="123"/>
      <c r="U646" s="123"/>
      <c r="V646" s="123"/>
      <c r="W646" s="122"/>
      <c r="X646" s="123"/>
      <c r="Y646" s="123"/>
      <c r="Z646" s="123"/>
      <c r="AA646" s="123"/>
      <c r="AB646" s="123"/>
      <c r="AC646" s="122"/>
      <c r="AD646" s="123"/>
      <c r="AE646" s="123"/>
      <c r="AF646" s="123"/>
      <c r="AG646" s="123"/>
      <c r="AH646" s="122"/>
      <c r="AI646" s="122"/>
      <c r="AJ646" s="122"/>
      <c r="AK646" s="122"/>
      <c r="AL646" s="123"/>
      <c r="AM646" s="122"/>
      <c r="AN646" s="122"/>
      <c r="AO646" s="122"/>
      <c r="AP646" s="122"/>
      <c r="AQ646" s="122"/>
      <c r="AR646" s="122"/>
      <c r="AS646" s="173"/>
      <c r="AT646" s="173"/>
      <c r="AU646" s="173"/>
      <c r="AV646" s="173"/>
      <c r="AW646" s="173"/>
      <c r="AX646" s="173"/>
      <c r="AY646" s="173"/>
      <c r="AZ646" s="173"/>
      <c r="BA646" s="173"/>
      <c r="BB646" s="123"/>
      <c r="BC646" s="123"/>
      <c r="BD646" s="123"/>
    </row>
    <row r="647" spans="2:56" x14ac:dyDescent="0.25">
      <c r="B647" s="120"/>
      <c r="C647" s="4"/>
      <c r="D647" s="14"/>
      <c r="E647" s="121"/>
      <c r="F647" s="13"/>
      <c r="G647" s="122"/>
      <c r="H647" s="123"/>
      <c r="I647" s="123"/>
      <c r="J647" s="124"/>
      <c r="K647" s="122"/>
      <c r="L647" s="122"/>
      <c r="M647" s="125"/>
      <c r="N647" s="126"/>
      <c r="O647" s="123"/>
      <c r="P647" s="123"/>
      <c r="Q647" s="122"/>
      <c r="R647" s="123"/>
      <c r="S647" s="123"/>
      <c r="T647" s="123"/>
      <c r="U647" s="123"/>
      <c r="V647" s="123"/>
      <c r="W647" s="122"/>
      <c r="X647" s="123"/>
      <c r="Y647" s="123"/>
      <c r="Z647" s="123"/>
      <c r="AA647" s="123"/>
      <c r="AB647" s="123"/>
      <c r="AC647" s="122"/>
      <c r="AD647" s="123"/>
      <c r="AE647" s="123"/>
      <c r="AF647" s="123"/>
      <c r="AG647" s="123"/>
      <c r="AH647" s="122"/>
      <c r="AI647" s="122"/>
      <c r="AJ647" s="122"/>
      <c r="AK647" s="122"/>
      <c r="AL647" s="123"/>
      <c r="AM647" s="122"/>
      <c r="AN647" s="122"/>
      <c r="AO647" s="122"/>
      <c r="AP647" s="122"/>
      <c r="AQ647" s="122"/>
      <c r="AR647" s="122"/>
      <c r="AS647" s="173"/>
      <c r="AT647" s="173"/>
      <c r="AU647" s="173"/>
      <c r="AV647" s="173"/>
      <c r="AW647" s="173"/>
      <c r="AX647" s="173"/>
      <c r="AY647" s="173"/>
      <c r="AZ647" s="173"/>
      <c r="BA647" s="173"/>
      <c r="BB647" s="123"/>
      <c r="BC647" s="123"/>
      <c r="BD647" s="123"/>
    </row>
    <row r="648" spans="2:56" x14ac:dyDescent="0.25">
      <c r="B648" s="120"/>
      <c r="C648" s="4"/>
      <c r="D648" s="14"/>
      <c r="E648" s="121"/>
      <c r="F648" s="13"/>
      <c r="G648" s="122"/>
      <c r="H648" s="123"/>
      <c r="I648" s="123"/>
      <c r="J648" s="124"/>
      <c r="K648" s="122"/>
      <c r="L648" s="122"/>
      <c r="M648" s="125"/>
      <c r="N648" s="126"/>
      <c r="O648" s="123"/>
      <c r="P648" s="123"/>
      <c r="Q648" s="122"/>
      <c r="R648" s="123"/>
      <c r="S648" s="123"/>
      <c r="T648" s="123"/>
      <c r="U648" s="123"/>
      <c r="V648" s="123"/>
      <c r="W648" s="122"/>
      <c r="X648" s="123"/>
      <c r="Y648" s="123"/>
      <c r="Z648" s="123"/>
      <c r="AA648" s="123"/>
      <c r="AB648" s="123"/>
      <c r="AC648" s="122"/>
      <c r="AD648" s="123"/>
      <c r="AE648" s="123"/>
      <c r="AF648" s="123"/>
      <c r="AG648" s="123"/>
      <c r="AH648" s="122"/>
      <c r="AI648" s="122"/>
      <c r="AJ648" s="122"/>
      <c r="AK648" s="122"/>
      <c r="AL648" s="123"/>
      <c r="AM648" s="122"/>
      <c r="AN648" s="122"/>
      <c r="AO648" s="122"/>
      <c r="AP648" s="122"/>
      <c r="AQ648" s="122"/>
      <c r="AR648" s="122"/>
      <c r="AS648" s="173"/>
      <c r="AT648" s="173"/>
      <c r="AU648" s="173"/>
      <c r="AV648" s="173"/>
      <c r="AW648" s="173"/>
      <c r="AX648" s="173"/>
      <c r="AY648" s="173"/>
      <c r="AZ648" s="173"/>
      <c r="BA648" s="173"/>
      <c r="BB648" s="123"/>
      <c r="BC648" s="123"/>
      <c r="BD648" s="123"/>
    </row>
    <row r="649" spans="2:56" x14ac:dyDescent="0.25">
      <c r="B649" s="120"/>
      <c r="C649" s="4"/>
      <c r="D649" s="14"/>
      <c r="E649" s="121"/>
      <c r="F649" s="13"/>
      <c r="G649" s="122"/>
      <c r="H649" s="123"/>
      <c r="I649" s="123"/>
      <c r="J649" s="124"/>
      <c r="K649" s="122"/>
      <c r="L649" s="122"/>
      <c r="M649" s="125"/>
      <c r="N649" s="126"/>
      <c r="O649" s="123"/>
      <c r="P649" s="123"/>
      <c r="Q649" s="122"/>
      <c r="R649" s="123"/>
      <c r="S649" s="123"/>
      <c r="T649" s="123"/>
      <c r="U649" s="123"/>
      <c r="V649" s="123"/>
      <c r="W649" s="122"/>
      <c r="X649" s="123"/>
      <c r="Y649" s="123"/>
      <c r="Z649" s="123"/>
      <c r="AA649" s="123"/>
      <c r="AB649" s="123"/>
      <c r="AC649" s="122"/>
      <c r="AD649" s="123"/>
      <c r="AE649" s="123"/>
      <c r="AF649" s="123"/>
      <c r="AG649" s="123"/>
      <c r="AH649" s="122"/>
      <c r="AI649" s="122"/>
      <c r="AJ649" s="122"/>
      <c r="AK649" s="122"/>
      <c r="AL649" s="123"/>
      <c r="AM649" s="122"/>
      <c r="AN649" s="122"/>
      <c r="AO649" s="122"/>
      <c r="AP649" s="122"/>
      <c r="AQ649" s="122"/>
      <c r="AR649" s="122"/>
      <c r="AS649" s="173"/>
      <c r="AT649" s="173"/>
      <c r="AU649" s="173"/>
      <c r="AV649" s="173"/>
      <c r="AW649" s="173"/>
      <c r="AX649" s="173"/>
      <c r="AY649" s="173"/>
      <c r="AZ649" s="173"/>
      <c r="BA649" s="173"/>
      <c r="BB649" s="123"/>
      <c r="BC649" s="123"/>
      <c r="BD649" s="123"/>
    </row>
    <row r="650" spans="2:56" x14ac:dyDescent="0.25">
      <c r="B650" s="120"/>
      <c r="C650" s="4"/>
      <c r="D650" s="14"/>
      <c r="E650" s="121"/>
      <c r="F650" s="13"/>
      <c r="G650" s="122"/>
      <c r="H650" s="123"/>
      <c r="I650" s="123"/>
      <c r="J650" s="124"/>
      <c r="K650" s="122"/>
      <c r="L650" s="122"/>
      <c r="M650" s="125"/>
      <c r="N650" s="126"/>
      <c r="O650" s="123"/>
      <c r="P650" s="123"/>
      <c r="Q650" s="122"/>
      <c r="R650" s="123"/>
      <c r="S650" s="123"/>
      <c r="T650" s="123"/>
      <c r="U650" s="123"/>
      <c r="V650" s="123"/>
      <c r="W650" s="122"/>
      <c r="X650" s="123"/>
      <c r="Y650" s="123"/>
      <c r="Z650" s="123"/>
      <c r="AA650" s="123"/>
      <c r="AB650" s="123"/>
      <c r="AC650" s="122"/>
      <c r="AD650" s="123"/>
      <c r="AE650" s="123"/>
      <c r="AF650" s="123"/>
      <c r="AG650" s="123"/>
      <c r="AH650" s="122"/>
      <c r="AI650" s="122"/>
      <c r="AJ650" s="122"/>
      <c r="AK650" s="122"/>
      <c r="AL650" s="123"/>
      <c r="AM650" s="122"/>
      <c r="AN650" s="122"/>
      <c r="AO650" s="122"/>
      <c r="AP650" s="122"/>
      <c r="AQ650" s="122"/>
      <c r="AR650" s="122"/>
      <c r="AS650" s="173"/>
      <c r="AT650" s="173"/>
      <c r="AU650" s="173"/>
      <c r="AV650" s="173"/>
      <c r="AW650" s="173"/>
      <c r="AX650" s="173"/>
      <c r="AY650" s="173"/>
      <c r="AZ650" s="173"/>
      <c r="BA650" s="173"/>
      <c r="BB650" s="123"/>
      <c r="BC650" s="123"/>
      <c r="BD650" s="123"/>
    </row>
    <row r="651" spans="2:56" x14ac:dyDescent="0.25">
      <c r="B651" s="120"/>
      <c r="C651" s="4"/>
      <c r="D651" s="14"/>
      <c r="E651" s="121"/>
      <c r="F651" s="13"/>
      <c r="G651" s="122"/>
      <c r="H651" s="123"/>
      <c r="I651" s="123"/>
      <c r="J651" s="124"/>
      <c r="K651" s="122"/>
      <c r="L651" s="122"/>
      <c r="M651" s="125"/>
      <c r="N651" s="126"/>
      <c r="O651" s="123"/>
      <c r="P651" s="123"/>
      <c r="Q651" s="122"/>
      <c r="R651" s="123"/>
      <c r="S651" s="123"/>
      <c r="T651" s="123"/>
      <c r="U651" s="123"/>
      <c r="V651" s="123"/>
      <c r="W651" s="122"/>
      <c r="X651" s="123"/>
      <c r="Y651" s="123"/>
      <c r="Z651" s="123"/>
      <c r="AA651" s="123"/>
      <c r="AB651" s="123"/>
      <c r="AC651" s="122"/>
      <c r="AD651" s="123"/>
      <c r="AE651" s="123"/>
      <c r="AF651" s="123"/>
      <c r="AG651" s="123"/>
      <c r="AH651" s="122"/>
      <c r="AI651" s="122"/>
      <c r="AJ651" s="122"/>
      <c r="AK651" s="122"/>
      <c r="AL651" s="123"/>
      <c r="AM651" s="122"/>
      <c r="AN651" s="122"/>
      <c r="AO651" s="122"/>
      <c r="AP651" s="122"/>
      <c r="AQ651" s="122"/>
      <c r="AR651" s="122"/>
      <c r="AS651" s="173"/>
      <c r="AT651" s="173"/>
      <c r="AU651" s="173"/>
      <c r="AV651" s="173"/>
      <c r="AW651" s="173"/>
      <c r="AX651" s="173"/>
      <c r="AY651" s="173"/>
      <c r="AZ651" s="173"/>
      <c r="BA651" s="173"/>
      <c r="BB651" s="123"/>
      <c r="BC651" s="123"/>
      <c r="BD651" s="123"/>
    </row>
    <row r="652" spans="2:56" x14ac:dyDescent="0.25">
      <c r="B652" s="120"/>
      <c r="C652" s="4"/>
      <c r="D652" s="14"/>
      <c r="E652" s="121"/>
      <c r="F652" s="13"/>
      <c r="G652" s="122"/>
      <c r="H652" s="123"/>
      <c r="I652" s="123"/>
      <c r="J652" s="124"/>
      <c r="K652" s="122"/>
      <c r="L652" s="122"/>
      <c r="M652" s="125"/>
      <c r="N652" s="126"/>
      <c r="O652" s="123"/>
      <c r="P652" s="123"/>
      <c r="Q652" s="122"/>
      <c r="R652" s="123"/>
      <c r="S652" s="123"/>
      <c r="T652" s="123"/>
      <c r="U652" s="123"/>
      <c r="V652" s="123"/>
      <c r="W652" s="122"/>
      <c r="X652" s="123"/>
      <c r="Y652" s="123"/>
      <c r="Z652" s="123"/>
      <c r="AA652" s="123"/>
      <c r="AB652" s="123"/>
      <c r="AC652" s="122"/>
      <c r="AD652" s="123"/>
      <c r="AE652" s="123"/>
      <c r="AF652" s="123"/>
      <c r="AG652" s="123"/>
      <c r="AH652" s="122"/>
      <c r="AI652" s="122"/>
      <c r="AJ652" s="122"/>
      <c r="AK652" s="122"/>
      <c r="AL652" s="123"/>
      <c r="AM652" s="122"/>
      <c r="AN652" s="122"/>
      <c r="AO652" s="122"/>
      <c r="AP652" s="122"/>
      <c r="AQ652" s="122"/>
      <c r="AR652" s="122"/>
      <c r="AS652" s="173"/>
      <c r="AT652" s="173"/>
      <c r="AU652" s="173"/>
      <c r="AV652" s="173"/>
      <c r="AW652" s="173"/>
      <c r="AX652" s="173"/>
      <c r="AY652" s="173"/>
      <c r="AZ652" s="173"/>
      <c r="BA652" s="173"/>
      <c r="BB652" s="123"/>
      <c r="BC652" s="123"/>
      <c r="BD652" s="123"/>
    </row>
    <row r="653" spans="2:56" x14ac:dyDescent="0.25">
      <c r="B653" s="120"/>
      <c r="C653" s="4"/>
      <c r="D653" s="14"/>
      <c r="E653" s="121"/>
      <c r="F653" s="13"/>
      <c r="G653" s="122"/>
      <c r="H653" s="123"/>
      <c r="I653" s="123"/>
      <c r="J653" s="124"/>
      <c r="K653" s="122"/>
      <c r="L653" s="122"/>
      <c r="M653" s="125"/>
      <c r="N653" s="126"/>
      <c r="O653" s="123"/>
      <c r="P653" s="123"/>
      <c r="Q653" s="122"/>
      <c r="R653" s="123"/>
      <c r="S653" s="123"/>
      <c r="T653" s="123"/>
      <c r="U653" s="123"/>
      <c r="V653" s="123"/>
      <c r="W653" s="122"/>
      <c r="X653" s="123"/>
      <c r="Y653" s="123"/>
      <c r="Z653" s="123"/>
      <c r="AA653" s="123"/>
      <c r="AB653" s="123"/>
      <c r="AC653" s="122"/>
      <c r="AD653" s="123"/>
      <c r="AE653" s="123"/>
      <c r="AF653" s="123"/>
      <c r="AG653" s="123"/>
      <c r="AH653" s="122"/>
      <c r="AI653" s="122"/>
      <c r="AJ653" s="122"/>
      <c r="AK653" s="122"/>
      <c r="AL653" s="123"/>
      <c r="AM653" s="122"/>
      <c r="AN653" s="122"/>
      <c r="AO653" s="122"/>
      <c r="AP653" s="122"/>
      <c r="AQ653" s="122"/>
      <c r="AR653" s="122"/>
      <c r="AS653" s="173"/>
      <c r="AT653" s="173"/>
      <c r="AU653" s="173"/>
      <c r="AV653" s="173"/>
      <c r="AW653" s="173"/>
      <c r="AX653" s="173"/>
      <c r="AY653" s="173"/>
      <c r="AZ653" s="173"/>
      <c r="BA653" s="173"/>
      <c r="BB653" s="123"/>
      <c r="BC653" s="123"/>
      <c r="BD653" s="123"/>
    </row>
    <row r="654" spans="2:56" x14ac:dyDescent="0.25">
      <c r="B654" s="120"/>
      <c r="C654" s="4"/>
      <c r="D654" s="14"/>
      <c r="E654" s="121"/>
      <c r="F654" s="13"/>
      <c r="G654" s="122"/>
      <c r="H654" s="123"/>
      <c r="I654" s="123"/>
      <c r="J654" s="124"/>
      <c r="K654" s="122"/>
      <c r="L654" s="122"/>
      <c r="M654" s="125"/>
      <c r="N654" s="126"/>
      <c r="O654" s="123"/>
      <c r="P654" s="123"/>
      <c r="Q654" s="122"/>
      <c r="R654" s="123"/>
      <c r="S654" s="123"/>
      <c r="T654" s="123"/>
      <c r="U654" s="123"/>
      <c r="V654" s="123"/>
      <c r="W654" s="122"/>
      <c r="X654" s="123"/>
      <c r="Y654" s="123"/>
      <c r="Z654" s="123"/>
      <c r="AA654" s="123"/>
      <c r="AB654" s="123"/>
      <c r="AC654" s="122"/>
      <c r="AD654" s="123"/>
      <c r="AE654" s="123"/>
      <c r="AF654" s="123"/>
      <c r="AG654" s="123"/>
      <c r="AH654" s="122"/>
      <c r="AI654" s="122"/>
      <c r="AJ654" s="122"/>
      <c r="AK654" s="122"/>
      <c r="AL654" s="123"/>
      <c r="AM654" s="122"/>
      <c r="AN654" s="122"/>
      <c r="AO654" s="122"/>
      <c r="AP654" s="122"/>
      <c r="AQ654" s="122"/>
      <c r="AR654" s="122"/>
      <c r="AS654" s="173"/>
      <c r="AT654" s="173"/>
      <c r="AU654" s="173"/>
      <c r="AV654" s="173"/>
      <c r="AW654" s="173"/>
      <c r="AX654" s="173"/>
      <c r="AY654" s="173"/>
      <c r="AZ654" s="173"/>
      <c r="BA654" s="173"/>
      <c r="BB654" s="123"/>
      <c r="BC654" s="123"/>
      <c r="BD654" s="123"/>
    </row>
    <row r="655" spans="2:56" x14ac:dyDescent="0.25">
      <c r="B655" s="120"/>
      <c r="C655" s="4"/>
      <c r="D655" s="14"/>
      <c r="E655" s="121"/>
      <c r="F655" s="13"/>
      <c r="G655" s="122"/>
      <c r="H655" s="123"/>
      <c r="I655" s="123"/>
      <c r="J655" s="124"/>
      <c r="K655" s="122"/>
      <c r="L655" s="122"/>
      <c r="M655" s="125"/>
      <c r="N655" s="126"/>
      <c r="O655" s="123"/>
      <c r="P655" s="123"/>
      <c r="Q655" s="122"/>
      <c r="R655" s="123"/>
      <c r="S655" s="123"/>
      <c r="T655" s="123"/>
      <c r="U655" s="123"/>
      <c r="V655" s="123"/>
      <c r="W655" s="122"/>
      <c r="X655" s="123"/>
      <c r="Y655" s="123"/>
      <c r="Z655" s="123"/>
      <c r="AA655" s="123"/>
      <c r="AB655" s="123"/>
      <c r="AC655" s="122"/>
      <c r="AD655" s="123"/>
      <c r="AE655" s="123"/>
      <c r="AF655" s="123"/>
      <c r="AG655" s="123"/>
      <c r="AH655" s="122"/>
      <c r="AI655" s="122"/>
      <c r="AJ655" s="122"/>
      <c r="AK655" s="122"/>
      <c r="AL655" s="123"/>
      <c r="AM655" s="122"/>
      <c r="AN655" s="122"/>
      <c r="AO655" s="122"/>
      <c r="AP655" s="122"/>
      <c r="AQ655" s="122"/>
      <c r="AR655" s="122"/>
      <c r="AS655" s="173"/>
      <c r="AT655" s="173"/>
      <c r="AU655" s="173"/>
      <c r="AV655" s="173"/>
      <c r="AW655" s="173"/>
      <c r="AX655" s="173"/>
      <c r="AY655" s="173"/>
      <c r="AZ655" s="173"/>
      <c r="BA655" s="173"/>
      <c r="BB655" s="123"/>
      <c r="BC655" s="123"/>
      <c r="BD655" s="123"/>
    </row>
    <row r="656" spans="2:56" x14ac:dyDescent="0.25">
      <c r="B656" s="120"/>
      <c r="C656" s="4"/>
      <c r="D656" s="14"/>
      <c r="E656" s="121"/>
      <c r="F656" s="13"/>
      <c r="G656" s="122"/>
      <c r="H656" s="123"/>
      <c r="I656" s="123"/>
      <c r="J656" s="124"/>
      <c r="K656" s="122"/>
      <c r="L656" s="122"/>
      <c r="M656" s="125"/>
      <c r="N656" s="126"/>
      <c r="O656" s="123"/>
      <c r="P656" s="123"/>
      <c r="Q656" s="122"/>
      <c r="R656" s="123"/>
      <c r="S656" s="123"/>
      <c r="T656" s="123"/>
      <c r="U656" s="123"/>
      <c r="V656" s="123"/>
      <c r="W656" s="122"/>
      <c r="X656" s="123"/>
      <c r="Y656" s="123"/>
      <c r="Z656" s="123"/>
      <c r="AA656" s="123"/>
      <c r="AB656" s="123"/>
      <c r="AC656" s="122"/>
      <c r="AD656" s="123"/>
      <c r="AE656" s="123"/>
      <c r="AF656" s="123"/>
      <c r="AG656" s="123"/>
      <c r="AH656" s="122"/>
      <c r="AI656" s="122"/>
      <c r="AJ656" s="122"/>
      <c r="AK656" s="122"/>
      <c r="AL656" s="123"/>
      <c r="AM656" s="122"/>
      <c r="AN656" s="122"/>
      <c r="AO656" s="122"/>
      <c r="AP656" s="122"/>
      <c r="AQ656" s="122"/>
      <c r="AR656" s="122"/>
      <c r="AS656" s="173"/>
      <c r="AT656" s="173"/>
      <c r="AU656" s="173"/>
      <c r="AV656" s="173"/>
      <c r="AW656" s="173"/>
      <c r="AX656" s="173"/>
      <c r="AY656" s="173"/>
      <c r="AZ656" s="173"/>
      <c r="BA656" s="173"/>
      <c r="BB656" s="123"/>
      <c r="BC656" s="123"/>
      <c r="BD656" s="123"/>
    </row>
    <row r="657" spans="2:56" x14ac:dyDescent="0.25">
      <c r="B657" s="120"/>
      <c r="C657" s="4"/>
      <c r="D657" s="14"/>
      <c r="E657" s="121"/>
      <c r="F657" s="13"/>
      <c r="G657" s="122"/>
      <c r="H657" s="123"/>
      <c r="I657" s="123"/>
      <c r="J657" s="124"/>
      <c r="K657" s="122"/>
      <c r="L657" s="122"/>
      <c r="M657" s="125"/>
      <c r="N657" s="126"/>
      <c r="O657" s="123"/>
      <c r="P657" s="123"/>
      <c r="Q657" s="122"/>
      <c r="R657" s="123"/>
      <c r="S657" s="123"/>
      <c r="T657" s="123"/>
      <c r="U657" s="123"/>
      <c r="V657" s="123"/>
      <c r="W657" s="122"/>
      <c r="X657" s="123"/>
      <c r="Y657" s="123"/>
      <c r="Z657" s="123"/>
      <c r="AA657" s="123"/>
      <c r="AB657" s="123"/>
      <c r="AC657" s="122"/>
      <c r="AD657" s="123"/>
      <c r="AE657" s="123"/>
      <c r="AF657" s="123"/>
      <c r="AG657" s="123"/>
      <c r="AH657" s="122"/>
      <c r="AI657" s="122"/>
      <c r="AJ657" s="122"/>
      <c r="AK657" s="122"/>
      <c r="AL657" s="123"/>
      <c r="AM657" s="122"/>
      <c r="AN657" s="122"/>
      <c r="AO657" s="122"/>
      <c r="AP657" s="122"/>
      <c r="AQ657" s="122"/>
      <c r="AR657" s="122"/>
      <c r="AS657" s="173"/>
      <c r="AT657" s="173"/>
      <c r="AU657" s="173"/>
      <c r="AV657" s="173"/>
      <c r="AW657" s="173"/>
      <c r="AX657" s="173"/>
      <c r="AY657" s="173"/>
      <c r="AZ657" s="173"/>
      <c r="BA657" s="173"/>
      <c r="BB657" s="123"/>
      <c r="BC657" s="123"/>
      <c r="BD657" s="123"/>
    </row>
    <row r="658" spans="2:56" x14ac:dyDescent="0.25">
      <c r="B658" s="120"/>
      <c r="C658" s="4"/>
      <c r="D658" s="14"/>
      <c r="E658" s="121"/>
      <c r="F658" s="13"/>
      <c r="G658" s="122"/>
      <c r="H658" s="123"/>
      <c r="I658" s="123"/>
      <c r="J658" s="124"/>
      <c r="K658" s="122"/>
      <c r="L658" s="122"/>
      <c r="M658" s="125"/>
      <c r="N658" s="126"/>
      <c r="O658" s="123"/>
      <c r="P658" s="123"/>
      <c r="Q658" s="122"/>
      <c r="R658" s="123"/>
      <c r="S658" s="123"/>
      <c r="T658" s="123"/>
      <c r="U658" s="123"/>
      <c r="V658" s="123"/>
      <c r="W658" s="122"/>
      <c r="X658" s="123"/>
      <c r="Y658" s="123"/>
      <c r="Z658" s="123"/>
      <c r="AA658" s="123"/>
      <c r="AB658" s="123"/>
      <c r="AC658" s="122"/>
      <c r="AD658" s="123"/>
      <c r="AE658" s="123"/>
      <c r="AF658" s="123"/>
      <c r="AG658" s="123"/>
      <c r="AH658" s="122"/>
      <c r="AI658" s="122"/>
      <c r="AJ658" s="122"/>
      <c r="AK658" s="122"/>
      <c r="AL658" s="123"/>
      <c r="AM658" s="122"/>
      <c r="AN658" s="122"/>
      <c r="AO658" s="122"/>
      <c r="AP658" s="122"/>
      <c r="AQ658" s="122"/>
      <c r="AR658" s="122"/>
      <c r="AS658" s="173"/>
      <c r="AT658" s="173"/>
      <c r="AU658" s="173"/>
      <c r="AV658" s="173"/>
      <c r="AW658" s="173"/>
      <c r="AX658" s="173"/>
      <c r="AY658" s="173"/>
      <c r="AZ658" s="173"/>
      <c r="BA658" s="173"/>
      <c r="BB658" s="123"/>
      <c r="BC658" s="123"/>
      <c r="BD658" s="123"/>
    </row>
    <row r="659" spans="2:56" x14ac:dyDescent="0.25">
      <c r="B659" s="120"/>
      <c r="C659" s="4"/>
      <c r="D659" s="14"/>
      <c r="E659" s="121"/>
      <c r="F659" s="13"/>
      <c r="G659" s="122"/>
      <c r="H659" s="123"/>
      <c r="I659" s="123"/>
      <c r="J659" s="124"/>
      <c r="K659" s="122"/>
      <c r="L659" s="122"/>
      <c r="M659" s="125"/>
      <c r="N659" s="126"/>
      <c r="O659" s="123"/>
      <c r="P659" s="123"/>
      <c r="Q659" s="122"/>
      <c r="R659" s="123"/>
      <c r="S659" s="123"/>
      <c r="T659" s="123"/>
      <c r="U659" s="123"/>
      <c r="V659" s="123"/>
      <c r="W659" s="122"/>
      <c r="X659" s="123"/>
      <c r="Y659" s="123"/>
      <c r="Z659" s="123"/>
      <c r="AA659" s="123"/>
      <c r="AB659" s="123"/>
      <c r="AC659" s="122"/>
      <c r="AD659" s="123"/>
      <c r="AE659" s="123"/>
      <c r="AF659" s="123"/>
      <c r="AG659" s="123"/>
      <c r="AH659" s="122"/>
      <c r="AI659" s="122"/>
      <c r="AJ659" s="122"/>
      <c r="AK659" s="122"/>
      <c r="AL659" s="123"/>
      <c r="AM659" s="122"/>
      <c r="AN659" s="122"/>
      <c r="AO659" s="122"/>
      <c r="AP659" s="122"/>
      <c r="AQ659" s="122"/>
      <c r="AR659" s="122"/>
      <c r="AS659" s="173"/>
      <c r="AT659" s="173"/>
      <c r="AU659" s="173"/>
      <c r="AV659" s="173"/>
      <c r="AW659" s="173"/>
      <c r="AX659" s="173"/>
      <c r="AY659" s="173"/>
      <c r="AZ659" s="173"/>
      <c r="BA659" s="173"/>
      <c r="BB659" s="123"/>
      <c r="BC659" s="123"/>
      <c r="BD659" s="123"/>
    </row>
    <row r="660" spans="2:56" x14ac:dyDescent="0.25">
      <c r="B660" s="120"/>
      <c r="C660" s="4"/>
      <c r="D660" s="14"/>
      <c r="E660" s="121"/>
      <c r="F660" s="13"/>
      <c r="G660" s="122"/>
      <c r="H660" s="123"/>
      <c r="I660" s="123"/>
      <c r="J660" s="124"/>
      <c r="K660" s="122"/>
      <c r="L660" s="122"/>
      <c r="M660" s="125"/>
      <c r="N660" s="126"/>
      <c r="O660" s="123"/>
      <c r="P660" s="123"/>
      <c r="Q660" s="122"/>
      <c r="R660" s="123"/>
      <c r="S660" s="123"/>
      <c r="T660" s="123"/>
      <c r="U660" s="123"/>
      <c r="V660" s="123"/>
      <c r="W660" s="122"/>
      <c r="X660" s="123"/>
      <c r="Y660" s="123"/>
      <c r="Z660" s="123"/>
      <c r="AA660" s="123"/>
      <c r="AB660" s="123"/>
      <c r="AC660" s="122"/>
      <c r="AD660" s="123"/>
      <c r="AE660" s="123"/>
      <c r="AF660" s="123"/>
      <c r="AG660" s="123"/>
      <c r="AH660" s="122"/>
      <c r="AI660" s="122"/>
      <c r="AJ660" s="122"/>
      <c r="AK660" s="122"/>
      <c r="AL660" s="123"/>
      <c r="AM660" s="122"/>
      <c r="AN660" s="122"/>
      <c r="AO660" s="122"/>
      <c r="AP660" s="122"/>
      <c r="AQ660" s="122"/>
      <c r="AR660" s="122"/>
      <c r="AS660" s="173"/>
      <c r="AT660" s="173"/>
      <c r="AU660" s="173"/>
      <c r="AV660" s="173"/>
      <c r="AW660" s="173"/>
      <c r="AX660" s="173"/>
      <c r="AY660" s="173"/>
      <c r="AZ660" s="173"/>
      <c r="BA660" s="173"/>
      <c r="BB660" s="123"/>
      <c r="BC660" s="123"/>
      <c r="BD660" s="123"/>
    </row>
    <row r="661" spans="2:56" x14ac:dyDescent="0.25">
      <c r="B661" s="120"/>
      <c r="C661" s="4"/>
      <c r="D661" s="14"/>
      <c r="E661" s="121"/>
      <c r="F661" s="13"/>
      <c r="G661" s="122"/>
      <c r="H661" s="123"/>
      <c r="I661" s="123"/>
      <c r="J661" s="124"/>
      <c r="K661" s="122"/>
      <c r="L661" s="122"/>
      <c r="M661" s="125"/>
      <c r="N661" s="126"/>
      <c r="O661" s="123"/>
      <c r="P661" s="123"/>
      <c r="Q661" s="122"/>
      <c r="R661" s="123"/>
      <c r="S661" s="123"/>
      <c r="T661" s="123"/>
      <c r="U661" s="123"/>
      <c r="V661" s="123"/>
      <c r="W661" s="122"/>
      <c r="X661" s="123"/>
      <c r="Y661" s="123"/>
      <c r="Z661" s="123"/>
      <c r="AA661" s="123"/>
      <c r="AB661" s="123"/>
      <c r="AC661" s="122"/>
      <c r="AD661" s="123"/>
      <c r="AE661" s="123"/>
      <c r="AF661" s="123"/>
      <c r="AG661" s="123"/>
      <c r="AH661" s="122"/>
      <c r="AI661" s="122"/>
      <c r="AJ661" s="122"/>
      <c r="AK661" s="122"/>
      <c r="AL661" s="123"/>
      <c r="AM661" s="122"/>
      <c r="AN661" s="122"/>
      <c r="AO661" s="122"/>
      <c r="AP661" s="122"/>
      <c r="AQ661" s="122"/>
      <c r="AR661" s="122"/>
      <c r="AS661" s="173"/>
      <c r="AT661" s="173"/>
      <c r="AU661" s="173"/>
      <c r="AV661" s="173"/>
      <c r="AW661" s="173"/>
      <c r="AX661" s="173"/>
      <c r="AY661" s="173"/>
      <c r="AZ661" s="173"/>
      <c r="BA661" s="173"/>
      <c r="BB661" s="123"/>
      <c r="BC661" s="123"/>
      <c r="BD661" s="123"/>
    </row>
    <row r="662" spans="2:56" x14ac:dyDescent="0.25">
      <c r="B662" s="120"/>
      <c r="C662" s="4"/>
      <c r="D662" s="14"/>
      <c r="E662" s="121"/>
      <c r="F662" s="13"/>
      <c r="G662" s="122"/>
      <c r="H662" s="123"/>
      <c r="I662" s="123"/>
      <c r="J662" s="124"/>
      <c r="K662" s="122"/>
      <c r="L662" s="122"/>
      <c r="M662" s="125"/>
      <c r="N662" s="126"/>
      <c r="O662" s="123"/>
      <c r="P662" s="123"/>
      <c r="Q662" s="122"/>
      <c r="R662" s="123"/>
      <c r="S662" s="123"/>
      <c r="T662" s="123"/>
      <c r="U662" s="123"/>
      <c r="V662" s="123"/>
      <c r="W662" s="122"/>
      <c r="X662" s="123"/>
      <c r="Y662" s="123"/>
      <c r="Z662" s="123"/>
      <c r="AA662" s="123"/>
      <c r="AB662" s="123"/>
      <c r="AC662" s="122"/>
      <c r="AD662" s="123"/>
      <c r="AE662" s="123"/>
      <c r="AF662" s="123"/>
      <c r="AG662" s="123"/>
      <c r="AH662" s="122"/>
      <c r="AI662" s="122"/>
      <c r="AJ662" s="122"/>
      <c r="AK662" s="122"/>
      <c r="AL662" s="123"/>
      <c r="AM662" s="122"/>
      <c r="AN662" s="122"/>
      <c r="AO662" s="122"/>
      <c r="AP662" s="122"/>
      <c r="AQ662" s="122"/>
      <c r="AR662" s="122"/>
      <c r="AS662" s="173"/>
      <c r="AT662" s="173"/>
      <c r="AU662" s="173"/>
      <c r="AV662" s="173"/>
      <c r="AW662" s="173"/>
      <c r="AX662" s="173"/>
      <c r="AY662" s="173"/>
      <c r="AZ662" s="173"/>
      <c r="BA662" s="173"/>
      <c r="BB662" s="123"/>
      <c r="BC662" s="123"/>
      <c r="BD662" s="123"/>
    </row>
    <row r="663" spans="2:56" x14ac:dyDescent="0.25">
      <c r="B663" s="120"/>
      <c r="C663" s="4"/>
      <c r="D663" s="14"/>
      <c r="E663" s="121"/>
      <c r="F663" s="13"/>
      <c r="G663" s="122"/>
      <c r="H663" s="123"/>
      <c r="I663" s="123"/>
      <c r="J663" s="124"/>
      <c r="K663" s="122"/>
      <c r="L663" s="122"/>
      <c r="M663" s="125"/>
      <c r="N663" s="126"/>
      <c r="O663" s="123"/>
      <c r="P663" s="123"/>
      <c r="Q663" s="122"/>
      <c r="R663" s="123"/>
      <c r="S663" s="123"/>
      <c r="T663" s="123"/>
      <c r="U663" s="123"/>
      <c r="V663" s="123"/>
      <c r="W663" s="122"/>
      <c r="X663" s="123"/>
      <c r="Y663" s="123"/>
      <c r="Z663" s="123"/>
      <c r="AA663" s="123"/>
      <c r="AB663" s="123"/>
      <c r="AC663" s="122"/>
      <c r="AD663" s="123"/>
      <c r="AE663" s="123"/>
      <c r="AF663" s="123"/>
      <c r="AG663" s="123"/>
      <c r="AH663" s="122"/>
      <c r="AI663" s="122"/>
      <c r="AJ663" s="122"/>
      <c r="AK663" s="122"/>
      <c r="AL663" s="123"/>
      <c r="AM663" s="122"/>
      <c r="AN663" s="122"/>
      <c r="AO663" s="122"/>
      <c r="AP663" s="122"/>
      <c r="AQ663" s="122"/>
      <c r="AR663" s="122"/>
      <c r="AS663" s="173"/>
      <c r="AT663" s="173"/>
      <c r="AU663" s="173"/>
      <c r="AV663" s="173"/>
      <c r="AW663" s="173"/>
      <c r="AX663" s="173"/>
      <c r="AY663" s="173"/>
      <c r="AZ663" s="173"/>
      <c r="BA663" s="173"/>
      <c r="BB663" s="123"/>
      <c r="BC663" s="123"/>
      <c r="BD663" s="123"/>
    </row>
    <row r="664" spans="2:56" x14ac:dyDescent="0.25">
      <c r="B664" s="120"/>
      <c r="C664" s="4"/>
      <c r="D664" s="14"/>
      <c r="E664" s="121"/>
      <c r="F664" s="13"/>
      <c r="G664" s="122"/>
      <c r="H664" s="123"/>
      <c r="I664" s="123"/>
      <c r="J664" s="124"/>
      <c r="K664" s="122"/>
      <c r="L664" s="122"/>
      <c r="M664" s="125"/>
      <c r="N664" s="126"/>
      <c r="O664" s="123"/>
      <c r="P664" s="123"/>
      <c r="Q664" s="122"/>
      <c r="R664" s="123"/>
      <c r="S664" s="123"/>
      <c r="T664" s="123"/>
      <c r="U664" s="123"/>
      <c r="V664" s="123"/>
      <c r="W664" s="122"/>
      <c r="X664" s="123"/>
      <c r="Y664" s="123"/>
      <c r="Z664" s="123"/>
      <c r="AA664" s="123"/>
      <c r="AB664" s="123"/>
      <c r="AC664" s="122"/>
      <c r="AD664" s="123"/>
      <c r="AE664" s="123"/>
      <c r="AF664" s="123"/>
      <c r="AG664" s="123"/>
      <c r="AH664" s="122"/>
      <c r="AI664" s="122"/>
      <c r="AJ664" s="122"/>
      <c r="AK664" s="122"/>
      <c r="AL664" s="123"/>
      <c r="AM664" s="122"/>
      <c r="AN664" s="122"/>
      <c r="AO664" s="122"/>
      <c r="AP664" s="122"/>
      <c r="AQ664" s="122"/>
      <c r="AR664" s="122"/>
      <c r="AS664" s="173"/>
      <c r="AT664" s="173"/>
      <c r="AU664" s="173"/>
      <c r="AV664" s="173"/>
      <c r="AW664" s="173"/>
      <c r="AX664" s="173"/>
      <c r="AY664" s="173"/>
      <c r="AZ664" s="173"/>
      <c r="BA664" s="173"/>
      <c r="BB664" s="123"/>
      <c r="BC664" s="123"/>
      <c r="BD664" s="123"/>
    </row>
    <row r="665" spans="2:56" x14ac:dyDescent="0.25">
      <c r="B665" s="120"/>
      <c r="C665" s="4"/>
      <c r="D665" s="14"/>
      <c r="E665" s="121"/>
      <c r="F665" s="13"/>
      <c r="G665" s="122"/>
      <c r="H665" s="123"/>
      <c r="I665" s="123"/>
      <c r="J665" s="124"/>
      <c r="K665" s="122"/>
      <c r="L665" s="122"/>
      <c r="M665" s="125"/>
      <c r="N665" s="126"/>
      <c r="O665" s="123"/>
      <c r="P665" s="123"/>
      <c r="Q665" s="122"/>
      <c r="R665" s="123"/>
      <c r="S665" s="123"/>
      <c r="T665" s="123"/>
      <c r="U665" s="123"/>
      <c r="V665" s="123"/>
      <c r="W665" s="122"/>
      <c r="X665" s="123"/>
      <c r="Y665" s="123"/>
      <c r="Z665" s="123"/>
      <c r="AA665" s="123"/>
      <c r="AB665" s="123"/>
      <c r="AC665" s="122"/>
      <c r="AD665" s="123"/>
      <c r="AE665" s="123"/>
      <c r="AF665" s="123"/>
      <c r="AG665" s="123"/>
      <c r="AH665" s="122"/>
      <c r="AI665" s="122"/>
      <c r="AJ665" s="122"/>
      <c r="AK665" s="122"/>
      <c r="AL665" s="123"/>
      <c r="AM665" s="122"/>
      <c r="AN665" s="122"/>
      <c r="AO665" s="122"/>
      <c r="AP665" s="122"/>
      <c r="AQ665" s="122"/>
      <c r="AR665" s="122"/>
      <c r="AS665" s="173"/>
      <c r="AT665" s="173"/>
      <c r="AU665" s="173"/>
      <c r="AV665" s="173"/>
      <c r="AW665" s="173"/>
      <c r="AX665" s="173"/>
      <c r="AY665" s="173"/>
      <c r="AZ665" s="173"/>
      <c r="BA665" s="173"/>
      <c r="BB665" s="123"/>
      <c r="BC665" s="123"/>
      <c r="BD665" s="123"/>
    </row>
    <row r="666" spans="2:56" x14ac:dyDescent="0.25">
      <c r="B666" s="120"/>
      <c r="C666" s="4"/>
      <c r="D666" s="14"/>
      <c r="E666" s="121"/>
      <c r="F666" s="13"/>
      <c r="G666" s="122"/>
      <c r="H666" s="123"/>
      <c r="I666" s="123"/>
      <c r="J666" s="124"/>
      <c r="K666" s="122"/>
      <c r="L666" s="122"/>
      <c r="M666" s="125"/>
      <c r="N666" s="126"/>
      <c r="O666" s="123"/>
      <c r="P666" s="123"/>
      <c r="Q666" s="122"/>
      <c r="R666" s="123"/>
      <c r="S666" s="123"/>
      <c r="T666" s="123"/>
      <c r="U666" s="123"/>
      <c r="V666" s="123"/>
      <c r="W666" s="122"/>
      <c r="X666" s="123"/>
      <c r="Y666" s="123"/>
      <c r="Z666" s="123"/>
      <c r="AA666" s="123"/>
      <c r="AB666" s="123"/>
      <c r="AC666" s="122"/>
      <c r="AD666" s="123"/>
      <c r="AE666" s="123"/>
      <c r="AF666" s="123"/>
      <c r="AG666" s="123"/>
      <c r="AH666" s="122"/>
      <c r="AI666" s="122"/>
      <c r="AJ666" s="122"/>
      <c r="AK666" s="122"/>
      <c r="AL666" s="123"/>
      <c r="AM666" s="122"/>
      <c r="AN666" s="122"/>
      <c r="AO666" s="122"/>
      <c r="AP666" s="122"/>
      <c r="AQ666" s="122"/>
      <c r="AR666" s="122"/>
      <c r="AS666" s="173"/>
      <c r="AT666" s="173"/>
      <c r="AU666" s="173"/>
      <c r="AV666" s="173"/>
      <c r="AW666" s="173"/>
      <c r="AX666" s="173"/>
      <c r="AY666" s="173"/>
      <c r="AZ666" s="173"/>
      <c r="BA666" s="173"/>
      <c r="BB666" s="123"/>
      <c r="BC666" s="123"/>
      <c r="BD666" s="123"/>
    </row>
    <row r="667" spans="2:56" x14ac:dyDescent="0.25">
      <c r="B667" s="120"/>
      <c r="C667" s="4"/>
      <c r="D667" s="14"/>
      <c r="E667" s="121"/>
      <c r="F667" s="13"/>
      <c r="G667" s="122"/>
      <c r="H667" s="123"/>
      <c r="I667" s="123"/>
      <c r="J667" s="124"/>
      <c r="K667" s="122"/>
      <c r="L667" s="122"/>
      <c r="M667" s="125"/>
      <c r="N667" s="126"/>
      <c r="O667" s="123"/>
      <c r="P667" s="123"/>
      <c r="Q667" s="122"/>
      <c r="R667" s="123"/>
      <c r="S667" s="123"/>
      <c r="T667" s="123"/>
      <c r="U667" s="123"/>
      <c r="V667" s="123"/>
      <c r="W667" s="122"/>
      <c r="X667" s="123"/>
      <c r="Y667" s="123"/>
      <c r="Z667" s="123"/>
      <c r="AA667" s="123"/>
      <c r="AB667" s="123"/>
      <c r="AC667" s="122"/>
      <c r="AD667" s="123"/>
      <c r="AE667" s="123"/>
      <c r="AF667" s="123"/>
      <c r="AG667" s="123"/>
      <c r="AH667" s="122"/>
      <c r="AI667" s="122"/>
      <c r="AJ667" s="122"/>
      <c r="AK667" s="122"/>
      <c r="AL667" s="123"/>
      <c r="AM667" s="122"/>
      <c r="AN667" s="122"/>
      <c r="AO667" s="122"/>
      <c r="AP667" s="122"/>
      <c r="AQ667" s="122"/>
      <c r="AR667" s="122"/>
      <c r="AS667" s="173"/>
      <c r="AT667" s="173"/>
      <c r="AU667" s="173"/>
      <c r="AV667" s="173"/>
      <c r="AW667" s="173"/>
      <c r="AX667" s="173"/>
      <c r="AY667" s="173"/>
      <c r="AZ667" s="173"/>
      <c r="BA667" s="173"/>
      <c r="BB667" s="123"/>
      <c r="BC667" s="123"/>
      <c r="BD667" s="123"/>
    </row>
    <row r="668" spans="2:56" x14ac:dyDescent="0.25">
      <c r="B668" s="120"/>
      <c r="C668" s="4"/>
      <c r="D668" s="14"/>
      <c r="E668" s="121"/>
      <c r="F668" s="13"/>
      <c r="G668" s="122"/>
      <c r="H668" s="123"/>
      <c r="I668" s="123"/>
      <c r="J668" s="124"/>
      <c r="K668" s="122"/>
      <c r="L668" s="122"/>
      <c r="M668" s="125"/>
      <c r="N668" s="126"/>
      <c r="O668" s="123"/>
      <c r="P668" s="123"/>
      <c r="Q668" s="122"/>
      <c r="R668" s="123"/>
      <c r="S668" s="123"/>
      <c r="T668" s="123"/>
      <c r="U668" s="123"/>
      <c r="V668" s="123"/>
      <c r="W668" s="122"/>
      <c r="X668" s="123"/>
      <c r="Y668" s="123"/>
      <c r="Z668" s="123"/>
      <c r="AA668" s="123"/>
      <c r="AB668" s="123"/>
      <c r="AC668" s="122"/>
      <c r="AD668" s="123"/>
      <c r="AE668" s="123"/>
      <c r="AF668" s="123"/>
      <c r="AG668" s="123"/>
      <c r="AH668" s="122"/>
      <c r="AI668" s="122"/>
      <c r="AJ668" s="122"/>
      <c r="AK668" s="122"/>
      <c r="AL668" s="123"/>
      <c r="AM668" s="122"/>
      <c r="AN668" s="122"/>
      <c r="AO668" s="122"/>
      <c r="AP668" s="122"/>
      <c r="AQ668" s="122"/>
      <c r="AR668" s="122"/>
      <c r="AS668" s="173"/>
      <c r="AT668" s="173"/>
      <c r="AU668" s="173"/>
      <c r="AV668" s="173"/>
      <c r="AW668" s="173"/>
      <c r="AX668" s="173"/>
      <c r="AY668" s="173"/>
      <c r="AZ668" s="173"/>
      <c r="BA668" s="173"/>
      <c r="BB668" s="123"/>
      <c r="BC668" s="123"/>
      <c r="BD668" s="123"/>
    </row>
    <row r="669" spans="2:56" x14ac:dyDescent="0.25">
      <c r="B669" s="120"/>
      <c r="C669" s="4"/>
      <c r="D669" s="14"/>
      <c r="E669" s="121"/>
      <c r="F669" s="13"/>
      <c r="G669" s="122"/>
      <c r="H669" s="123"/>
      <c r="I669" s="123"/>
      <c r="J669" s="124"/>
      <c r="K669" s="122"/>
      <c r="L669" s="122"/>
      <c r="M669" s="125"/>
      <c r="N669" s="126"/>
      <c r="O669" s="123"/>
      <c r="P669" s="123"/>
      <c r="Q669" s="122"/>
      <c r="R669" s="123"/>
      <c r="S669" s="123"/>
      <c r="T669" s="123"/>
      <c r="U669" s="123"/>
      <c r="V669" s="123"/>
      <c r="W669" s="122"/>
      <c r="X669" s="123"/>
      <c r="Y669" s="123"/>
      <c r="Z669" s="123"/>
      <c r="AA669" s="123"/>
      <c r="AB669" s="123"/>
      <c r="AC669" s="122"/>
      <c r="AD669" s="123"/>
      <c r="AE669" s="123"/>
      <c r="AF669" s="123"/>
      <c r="AG669" s="123"/>
      <c r="AH669" s="122"/>
      <c r="AI669" s="122"/>
      <c r="AJ669" s="122"/>
      <c r="AK669" s="122"/>
      <c r="AL669" s="123"/>
      <c r="AM669" s="122"/>
      <c r="AN669" s="122"/>
      <c r="AO669" s="122"/>
      <c r="AP669" s="122"/>
      <c r="AQ669" s="122"/>
      <c r="AR669" s="122"/>
      <c r="AS669" s="173"/>
      <c r="AT669" s="173"/>
      <c r="AU669" s="173"/>
      <c r="AV669" s="173"/>
      <c r="AW669" s="173"/>
      <c r="AX669" s="173"/>
      <c r="AY669" s="173"/>
      <c r="AZ669" s="173"/>
      <c r="BA669" s="173"/>
      <c r="BB669" s="123"/>
      <c r="BC669" s="123"/>
      <c r="BD669" s="123"/>
    </row>
    <row r="670" spans="2:56" x14ac:dyDescent="0.25">
      <c r="B670" s="120"/>
      <c r="C670" s="4"/>
      <c r="D670" s="14"/>
      <c r="E670" s="121"/>
      <c r="F670" s="13"/>
      <c r="G670" s="122"/>
      <c r="H670" s="123"/>
      <c r="I670" s="123"/>
      <c r="J670" s="124"/>
      <c r="K670" s="122"/>
      <c r="L670" s="122"/>
      <c r="M670" s="125"/>
      <c r="N670" s="126"/>
      <c r="O670" s="123"/>
      <c r="P670" s="123"/>
      <c r="Q670" s="122"/>
      <c r="R670" s="123"/>
      <c r="S670" s="123"/>
      <c r="T670" s="123"/>
      <c r="U670" s="123"/>
      <c r="V670" s="123"/>
      <c r="W670" s="122"/>
      <c r="X670" s="123"/>
      <c r="Y670" s="123"/>
      <c r="Z670" s="123"/>
      <c r="AA670" s="123"/>
      <c r="AB670" s="123"/>
      <c r="AC670" s="122"/>
      <c r="AD670" s="123"/>
      <c r="AE670" s="123"/>
      <c r="AF670" s="123"/>
      <c r="AG670" s="123"/>
      <c r="AH670" s="122"/>
      <c r="AI670" s="122"/>
      <c r="AJ670" s="122"/>
      <c r="AK670" s="122"/>
      <c r="AL670" s="123"/>
      <c r="AM670" s="122"/>
      <c r="AN670" s="122"/>
      <c r="AO670" s="122"/>
      <c r="AP670" s="122"/>
      <c r="AQ670" s="122"/>
      <c r="AR670" s="122"/>
      <c r="AS670" s="173"/>
      <c r="AT670" s="173"/>
      <c r="AU670" s="173"/>
      <c r="AV670" s="173"/>
      <c r="AW670" s="173"/>
      <c r="AX670" s="173"/>
      <c r="AY670" s="173"/>
      <c r="AZ670" s="173"/>
      <c r="BA670" s="173"/>
      <c r="BB670" s="123"/>
      <c r="BC670" s="123"/>
      <c r="BD670" s="123"/>
    </row>
    <row r="671" spans="2:56" x14ac:dyDescent="0.25">
      <c r="B671" s="120"/>
      <c r="C671" s="4"/>
      <c r="D671" s="14"/>
      <c r="E671" s="121"/>
      <c r="F671" s="13"/>
      <c r="G671" s="122"/>
      <c r="H671" s="123"/>
      <c r="I671" s="123"/>
      <c r="J671" s="124"/>
      <c r="K671" s="122"/>
      <c r="L671" s="122"/>
      <c r="M671" s="125"/>
      <c r="N671" s="126"/>
      <c r="O671" s="123"/>
      <c r="P671" s="123"/>
      <c r="Q671" s="122"/>
      <c r="R671" s="123"/>
      <c r="S671" s="123"/>
      <c r="T671" s="123"/>
      <c r="U671" s="123"/>
      <c r="V671" s="123"/>
      <c r="W671" s="122"/>
      <c r="X671" s="123"/>
      <c r="Y671" s="123"/>
      <c r="Z671" s="123"/>
      <c r="AA671" s="123"/>
      <c r="AB671" s="123"/>
      <c r="AC671" s="122"/>
      <c r="AD671" s="123"/>
      <c r="AE671" s="123"/>
      <c r="AF671" s="123"/>
      <c r="AG671" s="123"/>
      <c r="AH671" s="122"/>
      <c r="AI671" s="122"/>
      <c r="AJ671" s="122"/>
      <c r="AK671" s="122"/>
      <c r="AL671" s="123"/>
      <c r="AM671" s="122"/>
      <c r="AN671" s="122"/>
      <c r="AO671" s="122"/>
      <c r="AP671" s="122"/>
      <c r="AQ671" s="122"/>
      <c r="AR671" s="122"/>
      <c r="AS671" s="173"/>
      <c r="AT671" s="173"/>
      <c r="AU671" s="173"/>
      <c r="AV671" s="173"/>
      <c r="AW671" s="173"/>
      <c r="AX671" s="173"/>
      <c r="AY671" s="173"/>
      <c r="AZ671" s="173"/>
      <c r="BA671" s="173"/>
      <c r="BB671" s="123"/>
      <c r="BC671" s="123"/>
      <c r="BD671" s="123"/>
    </row>
    <row r="672" spans="2:56" x14ac:dyDescent="0.25">
      <c r="B672" s="120"/>
      <c r="C672" s="4"/>
      <c r="D672" s="14"/>
      <c r="E672" s="121"/>
      <c r="F672" s="13"/>
      <c r="G672" s="122"/>
      <c r="H672" s="123"/>
      <c r="I672" s="123"/>
      <c r="J672" s="124"/>
      <c r="K672" s="122"/>
      <c r="L672" s="122"/>
      <c r="M672" s="125"/>
      <c r="N672" s="126"/>
      <c r="O672" s="123"/>
      <c r="P672" s="123"/>
      <c r="Q672" s="122"/>
      <c r="R672" s="123"/>
      <c r="S672" s="123"/>
      <c r="T672" s="123"/>
      <c r="U672" s="123"/>
      <c r="V672" s="123"/>
      <c r="W672" s="122"/>
      <c r="X672" s="123"/>
      <c r="Y672" s="123"/>
      <c r="Z672" s="123"/>
      <c r="AA672" s="123"/>
      <c r="AB672" s="123"/>
      <c r="AC672" s="122"/>
      <c r="AD672" s="123"/>
      <c r="AE672" s="123"/>
      <c r="AF672" s="123"/>
      <c r="AG672" s="123"/>
      <c r="AH672" s="122"/>
      <c r="AI672" s="122"/>
      <c r="AJ672" s="122"/>
      <c r="AK672" s="122"/>
      <c r="AL672" s="123"/>
      <c r="AM672" s="122"/>
      <c r="AN672" s="122"/>
      <c r="AO672" s="122"/>
      <c r="AP672" s="122"/>
      <c r="AQ672" s="122"/>
      <c r="AR672" s="122"/>
      <c r="AS672" s="173"/>
      <c r="AT672" s="173"/>
      <c r="AU672" s="173"/>
      <c r="AV672" s="173"/>
      <c r="AW672" s="173"/>
      <c r="AX672" s="173"/>
      <c r="AY672" s="173"/>
      <c r="AZ672" s="173"/>
      <c r="BA672" s="173"/>
      <c r="BB672" s="123"/>
      <c r="BC672" s="123"/>
      <c r="BD672" s="123"/>
    </row>
    <row r="673" spans="2:56" x14ac:dyDescent="0.25">
      <c r="B673" s="120"/>
      <c r="C673" s="4"/>
      <c r="D673" s="14"/>
      <c r="E673" s="121"/>
      <c r="F673" s="13"/>
      <c r="G673" s="122"/>
      <c r="H673" s="123"/>
      <c r="I673" s="123"/>
      <c r="J673" s="124"/>
      <c r="K673" s="122"/>
      <c r="L673" s="122"/>
      <c r="M673" s="125"/>
      <c r="N673" s="126"/>
      <c r="O673" s="123"/>
      <c r="P673" s="123"/>
      <c r="Q673" s="122"/>
      <c r="R673" s="123"/>
      <c r="S673" s="123"/>
      <c r="T673" s="123"/>
      <c r="U673" s="123"/>
      <c r="V673" s="123"/>
      <c r="W673" s="122"/>
      <c r="X673" s="123"/>
      <c r="Y673" s="123"/>
      <c r="Z673" s="123"/>
      <c r="AA673" s="123"/>
      <c r="AB673" s="123"/>
      <c r="AC673" s="122"/>
      <c r="AD673" s="123"/>
      <c r="AE673" s="123"/>
      <c r="AF673" s="123"/>
      <c r="AG673" s="123"/>
      <c r="AH673" s="122"/>
      <c r="AI673" s="122"/>
      <c r="AJ673" s="122"/>
      <c r="AK673" s="122"/>
      <c r="AL673" s="123"/>
      <c r="AM673" s="122"/>
      <c r="AN673" s="122"/>
      <c r="AO673" s="122"/>
      <c r="AP673" s="122"/>
      <c r="AQ673" s="122"/>
      <c r="AR673" s="122"/>
      <c r="AS673" s="173"/>
      <c r="AT673" s="173"/>
      <c r="AU673" s="173"/>
      <c r="AV673" s="173"/>
      <c r="AW673" s="173"/>
      <c r="AX673" s="173"/>
      <c r="AY673" s="173"/>
      <c r="AZ673" s="173"/>
      <c r="BA673" s="173"/>
      <c r="BB673" s="123"/>
      <c r="BC673" s="123"/>
      <c r="BD673" s="123"/>
    </row>
    <row r="674" spans="2:56" x14ac:dyDescent="0.25">
      <c r="B674" s="120"/>
      <c r="C674" s="4"/>
      <c r="D674" s="14"/>
      <c r="E674" s="121"/>
      <c r="F674" s="13"/>
      <c r="G674" s="122"/>
      <c r="H674" s="123"/>
      <c r="I674" s="123"/>
      <c r="J674" s="124"/>
      <c r="K674" s="122"/>
      <c r="L674" s="122"/>
      <c r="M674" s="125"/>
      <c r="N674" s="126"/>
      <c r="O674" s="123"/>
      <c r="P674" s="123"/>
      <c r="Q674" s="122"/>
      <c r="R674" s="123"/>
      <c r="S674" s="123"/>
      <c r="T674" s="123"/>
      <c r="U674" s="123"/>
      <c r="V674" s="123"/>
      <c r="W674" s="122"/>
      <c r="X674" s="123"/>
      <c r="Y674" s="123"/>
      <c r="Z674" s="123"/>
      <c r="AA674" s="123"/>
      <c r="AB674" s="123"/>
      <c r="AC674" s="122"/>
      <c r="AD674" s="123"/>
      <c r="AE674" s="123"/>
      <c r="AF674" s="123"/>
      <c r="AG674" s="123"/>
      <c r="AH674" s="122"/>
      <c r="AI674" s="122"/>
      <c r="AJ674" s="122"/>
      <c r="AK674" s="122"/>
      <c r="AL674" s="123"/>
      <c r="AM674" s="122"/>
      <c r="AN674" s="122"/>
      <c r="AO674" s="122"/>
      <c r="AP674" s="122"/>
      <c r="AQ674" s="122"/>
      <c r="AR674" s="122"/>
      <c r="AS674" s="173"/>
      <c r="AT674" s="173"/>
      <c r="AU674" s="173"/>
      <c r="AV674" s="173"/>
      <c r="AW674" s="173"/>
      <c r="AX674" s="173"/>
      <c r="AY674" s="173"/>
      <c r="AZ674" s="173"/>
      <c r="BA674" s="173"/>
      <c r="BB674" s="123"/>
      <c r="BC674" s="123"/>
      <c r="BD674" s="123"/>
    </row>
    <row r="675" spans="2:56" x14ac:dyDescent="0.25">
      <c r="B675" s="120"/>
      <c r="C675" s="4"/>
      <c r="D675" s="14"/>
      <c r="E675" s="121"/>
      <c r="F675" s="13"/>
      <c r="G675" s="122"/>
      <c r="H675" s="123"/>
      <c r="I675" s="123"/>
      <c r="J675" s="124"/>
      <c r="K675" s="122"/>
      <c r="L675" s="122"/>
      <c r="M675" s="125"/>
      <c r="N675" s="126"/>
      <c r="O675" s="123"/>
      <c r="P675" s="123"/>
      <c r="Q675" s="122"/>
      <c r="R675" s="123"/>
      <c r="S675" s="123"/>
      <c r="T675" s="123"/>
      <c r="U675" s="123"/>
      <c r="V675" s="123"/>
      <c r="W675" s="122"/>
      <c r="X675" s="123"/>
      <c r="Y675" s="123"/>
      <c r="Z675" s="123"/>
      <c r="AA675" s="123"/>
      <c r="AB675" s="123"/>
      <c r="AC675" s="122"/>
      <c r="AD675" s="123"/>
      <c r="AE675" s="123"/>
      <c r="AF675" s="123"/>
      <c r="AG675" s="123"/>
      <c r="AH675" s="122"/>
      <c r="AI675" s="122"/>
      <c r="AJ675" s="122"/>
      <c r="AK675" s="122"/>
      <c r="AL675" s="123"/>
      <c r="AM675" s="122"/>
      <c r="AN675" s="122"/>
      <c r="AO675" s="122"/>
      <c r="AP675" s="122"/>
      <c r="AQ675" s="122"/>
      <c r="AR675" s="122"/>
      <c r="AS675" s="173"/>
      <c r="AT675" s="173"/>
      <c r="AU675" s="173"/>
      <c r="AV675" s="173"/>
      <c r="AW675" s="173"/>
      <c r="AX675" s="173"/>
      <c r="AY675" s="173"/>
      <c r="AZ675" s="173"/>
      <c r="BA675" s="173"/>
      <c r="BB675" s="123"/>
      <c r="BC675" s="123"/>
      <c r="BD675" s="123"/>
    </row>
    <row r="676" spans="2:56" x14ac:dyDescent="0.25">
      <c r="B676" s="120"/>
      <c r="C676" s="4"/>
      <c r="D676" s="14"/>
      <c r="E676" s="121"/>
      <c r="F676" s="13"/>
      <c r="G676" s="122"/>
      <c r="H676" s="123"/>
      <c r="I676" s="123"/>
      <c r="J676" s="124"/>
      <c r="K676" s="122"/>
      <c r="L676" s="122"/>
      <c r="M676" s="125"/>
      <c r="N676" s="126"/>
      <c r="O676" s="123"/>
      <c r="P676" s="123"/>
      <c r="Q676" s="122"/>
      <c r="R676" s="123"/>
      <c r="S676" s="123"/>
      <c r="T676" s="123"/>
      <c r="U676" s="123"/>
      <c r="V676" s="123"/>
      <c r="W676" s="122"/>
      <c r="X676" s="123"/>
      <c r="Y676" s="123"/>
      <c r="Z676" s="123"/>
      <c r="AA676" s="123"/>
      <c r="AB676" s="123"/>
      <c r="AC676" s="122"/>
      <c r="AD676" s="123"/>
      <c r="AE676" s="123"/>
      <c r="AF676" s="123"/>
      <c r="AG676" s="123"/>
      <c r="AH676" s="122"/>
      <c r="AI676" s="122"/>
      <c r="AJ676" s="122"/>
      <c r="AK676" s="122"/>
      <c r="AL676" s="123"/>
      <c r="AM676" s="122"/>
      <c r="AN676" s="122"/>
      <c r="AO676" s="122"/>
      <c r="AP676" s="122"/>
      <c r="AQ676" s="122"/>
      <c r="AR676" s="122"/>
      <c r="AS676" s="173"/>
      <c r="AT676" s="173"/>
      <c r="AU676" s="173"/>
      <c r="AV676" s="173"/>
      <c r="AW676" s="173"/>
      <c r="AX676" s="173"/>
      <c r="AY676" s="173"/>
      <c r="AZ676" s="173"/>
      <c r="BA676" s="173"/>
      <c r="BB676" s="123"/>
      <c r="BC676" s="123"/>
      <c r="BD676" s="123"/>
    </row>
    <row r="677" spans="2:56" x14ac:dyDescent="0.25">
      <c r="B677" s="120"/>
      <c r="C677" s="4"/>
      <c r="D677" s="14"/>
      <c r="E677" s="121"/>
      <c r="F677" s="13"/>
      <c r="G677" s="122"/>
      <c r="H677" s="123"/>
      <c r="I677" s="123"/>
      <c r="J677" s="124"/>
      <c r="K677" s="122"/>
      <c r="L677" s="122"/>
      <c r="M677" s="125"/>
      <c r="N677" s="126"/>
      <c r="O677" s="123"/>
      <c r="P677" s="123"/>
      <c r="Q677" s="122"/>
      <c r="R677" s="123"/>
      <c r="S677" s="123"/>
      <c r="T677" s="123"/>
      <c r="U677" s="123"/>
      <c r="V677" s="123"/>
      <c r="W677" s="122"/>
      <c r="X677" s="123"/>
      <c r="Y677" s="123"/>
      <c r="Z677" s="123"/>
      <c r="AA677" s="123"/>
      <c r="AB677" s="123"/>
      <c r="AC677" s="122"/>
      <c r="AD677" s="123"/>
      <c r="AE677" s="123"/>
      <c r="AF677" s="123"/>
      <c r="AG677" s="123"/>
      <c r="AH677" s="122"/>
      <c r="AI677" s="122"/>
      <c r="AJ677" s="122"/>
      <c r="AK677" s="122"/>
      <c r="AL677" s="123"/>
      <c r="AM677" s="122"/>
      <c r="AN677" s="122"/>
      <c r="AO677" s="122"/>
      <c r="AP677" s="122"/>
      <c r="AQ677" s="122"/>
      <c r="AR677" s="122"/>
      <c r="AS677" s="173"/>
      <c r="AT677" s="173"/>
      <c r="AU677" s="173"/>
      <c r="AV677" s="173"/>
      <c r="AW677" s="173"/>
      <c r="AX677" s="173"/>
      <c r="AY677" s="173"/>
      <c r="AZ677" s="173"/>
      <c r="BA677" s="173"/>
      <c r="BB677" s="123"/>
      <c r="BC677" s="123"/>
      <c r="BD677" s="123"/>
    </row>
    <row r="678" spans="2:56" x14ac:dyDescent="0.25">
      <c r="B678" s="120"/>
      <c r="C678" s="4"/>
      <c r="D678" s="14"/>
      <c r="E678" s="121"/>
      <c r="F678" s="13"/>
      <c r="G678" s="122"/>
      <c r="H678" s="123"/>
      <c r="I678" s="123"/>
      <c r="J678" s="124"/>
      <c r="K678" s="122"/>
      <c r="L678" s="122"/>
      <c r="M678" s="125"/>
      <c r="N678" s="126"/>
      <c r="O678" s="123"/>
      <c r="P678" s="123"/>
      <c r="Q678" s="122"/>
      <c r="R678" s="123"/>
      <c r="S678" s="123"/>
      <c r="T678" s="123"/>
      <c r="U678" s="123"/>
      <c r="V678" s="123"/>
      <c r="W678" s="122"/>
      <c r="X678" s="123"/>
      <c r="Y678" s="123"/>
      <c r="Z678" s="123"/>
      <c r="AA678" s="123"/>
      <c r="AB678" s="123"/>
      <c r="AC678" s="122"/>
      <c r="AD678" s="123"/>
      <c r="AE678" s="123"/>
      <c r="AF678" s="123"/>
      <c r="AG678" s="123"/>
      <c r="AH678" s="122"/>
      <c r="AI678" s="122"/>
      <c r="AJ678" s="122"/>
      <c r="AK678" s="122"/>
      <c r="AL678" s="123"/>
      <c r="AM678" s="122"/>
      <c r="AN678" s="122"/>
      <c r="AO678" s="122"/>
      <c r="AP678" s="122"/>
      <c r="AQ678" s="122"/>
      <c r="AR678" s="122"/>
      <c r="AS678" s="173"/>
      <c r="AT678" s="173"/>
      <c r="AU678" s="173"/>
      <c r="AV678" s="173"/>
      <c r="AW678" s="173"/>
      <c r="AX678" s="173"/>
      <c r="AY678" s="173"/>
      <c r="AZ678" s="173"/>
      <c r="BA678" s="173"/>
      <c r="BB678" s="123"/>
      <c r="BC678" s="123"/>
      <c r="BD678" s="123"/>
    </row>
    <row r="679" spans="2:56" x14ac:dyDescent="0.25">
      <c r="B679" s="120"/>
      <c r="C679" s="4"/>
      <c r="D679" s="14"/>
      <c r="E679" s="121"/>
      <c r="F679" s="13"/>
      <c r="G679" s="122"/>
      <c r="H679" s="123"/>
      <c r="I679" s="123"/>
      <c r="J679" s="124"/>
      <c r="K679" s="122"/>
      <c r="L679" s="122"/>
      <c r="M679" s="125"/>
      <c r="N679" s="126"/>
      <c r="O679" s="123"/>
      <c r="P679" s="123"/>
      <c r="Q679" s="122"/>
      <c r="R679" s="123"/>
      <c r="S679" s="123"/>
      <c r="T679" s="123"/>
      <c r="U679" s="123"/>
      <c r="V679" s="123"/>
      <c r="W679" s="122"/>
      <c r="X679" s="123"/>
      <c r="Y679" s="123"/>
      <c r="Z679" s="123"/>
      <c r="AA679" s="123"/>
      <c r="AB679" s="123"/>
      <c r="AC679" s="122"/>
      <c r="AD679" s="123"/>
      <c r="AE679" s="123"/>
      <c r="AF679" s="123"/>
      <c r="AG679" s="123"/>
      <c r="AH679" s="122"/>
      <c r="AI679" s="122"/>
      <c r="AJ679" s="122"/>
      <c r="AK679" s="122"/>
      <c r="AL679" s="123"/>
      <c r="AM679" s="122"/>
      <c r="AN679" s="122"/>
      <c r="AO679" s="122"/>
      <c r="AP679" s="122"/>
      <c r="AQ679" s="122"/>
      <c r="AR679" s="122"/>
      <c r="AS679" s="173"/>
      <c r="AT679" s="173"/>
      <c r="AU679" s="173"/>
      <c r="AV679" s="173"/>
      <c r="AW679" s="173"/>
      <c r="AX679" s="173"/>
      <c r="AY679" s="173"/>
      <c r="AZ679" s="173"/>
      <c r="BA679" s="173"/>
      <c r="BB679" s="123"/>
      <c r="BC679" s="123"/>
      <c r="BD679" s="123"/>
    </row>
    <row r="680" spans="2:56" x14ac:dyDescent="0.25">
      <c r="B680" s="120"/>
      <c r="C680" s="4"/>
      <c r="D680" s="14"/>
      <c r="E680" s="121"/>
      <c r="F680" s="13"/>
      <c r="G680" s="122"/>
      <c r="H680" s="123"/>
      <c r="I680" s="123"/>
      <c r="J680" s="124"/>
      <c r="K680" s="122"/>
      <c r="L680" s="122"/>
      <c r="M680" s="125"/>
      <c r="N680" s="126"/>
      <c r="O680" s="123"/>
      <c r="P680" s="123"/>
      <c r="Q680" s="122"/>
      <c r="R680" s="123"/>
      <c r="S680" s="123"/>
      <c r="T680" s="123"/>
      <c r="U680" s="123"/>
      <c r="V680" s="123"/>
      <c r="W680" s="122"/>
      <c r="X680" s="123"/>
      <c r="Y680" s="123"/>
      <c r="Z680" s="123"/>
      <c r="AA680" s="123"/>
      <c r="AB680" s="123"/>
      <c r="AC680" s="122"/>
      <c r="AD680" s="123"/>
      <c r="AE680" s="123"/>
      <c r="AF680" s="123"/>
      <c r="AG680" s="123"/>
      <c r="AH680" s="122"/>
      <c r="AI680" s="122"/>
      <c r="AJ680" s="122"/>
      <c r="AK680" s="122"/>
      <c r="AL680" s="123"/>
      <c r="AM680" s="122"/>
      <c r="AN680" s="122"/>
      <c r="AO680" s="122"/>
      <c r="AP680" s="122"/>
      <c r="AQ680" s="122"/>
      <c r="AR680" s="122"/>
      <c r="AS680" s="173"/>
      <c r="AT680" s="173"/>
      <c r="AU680" s="173"/>
      <c r="AV680" s="173"/>
      <c r="AW680" s="173"/>
      <c r="AX680" s="173"/>
      <c r="AY680" s="173"/>
      <c r="AZ680" s="173"/>
      <c r="BA680" s="173"/>
      <c r="BB680" s="123"/>
      <c r="BC680" s="123"/>
      <c r="BD680" s="123"/>
    </row>
    <row r="681" spans="2:56" x14ac:dyDescent="0.25">
      <c r="B681" s="120"/>
      <c r="C681" s="4"/>
      <c r="D681" s="14"/>
      <c r="E681" s="121"/>
      <c r="F681" s="13"/>
      <c r="G681" s="122"/>
      <c r="H681" s="123"/>
      <c r="I681" s="123"/>
      <c r="J681" s="124"/>
      <c r="K681" s="122"/>
      <c r="L681" s="122"/>
      <c r="M681" s="125"/>
      <c r="N681" s="126"/>
      <c r="O681" s="123"/>
      <c r="P681" s="123"/>
      <c r="Q681" s="122"/>
      <c r="R681" s="123"/>
      <c r="S681" s="123"/>
      <c r="T681" s="123"/>
      <c r="U681" s="123"/>
      <c r="V681" s="123"/>
      <c r="W681" s="122"/>
      <c r="X681" s="123"/>
      <c r="Y681" s="123"/>
      <c r="Z681" s="123"/>
      <c r="AA681" s="123"/>
      <c r="AB681" s="123"/>
      <c r="AC681" s="122"/>
      <c r="AD681" s="123"/>
      <c r="AE681" s="123"/>
      <c r="AF681" s="123"/>
      <c r="AG681" s="123"/>
      <c r="AH681" s="122"/>
      <c r="AI681" s="122"/>
      <c r="AJ681" s="122"/>
      <c r="AK681" s="122"/>
      <c r="AL681" s="123"/>
      <c r="AM681" s="122"/>
      <c r="AN681" s="122"/>
      <c r="AO681" s="122"/>
      <c r="AP681" s="122"/>
      <c r="AQ681" s="122"/>
      <c r="AR681" s="122"/>
      <c r="AS681" s="173"/>
      <c r="AT681" s="173"/>
      <c r="AU681" s="173"/>
      <c r="AV681" s="173"/>
      <c r="AW681" s="173"/>
      <c r="AX681" s="173"/>
      <c r="AY681" s="173"/>
      <c r="AZ681" s="173"/>
      <c r="BA681" s="173"/>
      <c r="BB681" s="123"/>
      <c r="BC681" s="123"/>
      <c r="BD681" s="123"/>
    </row>
    <row r="682" spans="2:56" x14ac:dyDescent="0.25">
      <c r="B682" s="120"/>
      <c r="C682" s="4"/>
      <c r="D682" s="14"/>
      <c r="E682" s="121"/>
      <c r="F682" s="13"/>
      <c r="G682" s="122"/>
      <c r="H682" s="123"/>
      <c r="I682" s="123"/>
      <c r="J682" s="124"/>
      <c r="K682" s="122"/>
      <c r="L682" s="122"/>
      <c r="M682" s="125"/>
      <c r="N682" s="126"/>
      <c r="O682" s="123"/>
      <c r="P682" s="123"/>
      <c r="Q682" s="122"/>
      <c r="R682" s="123"/>
      <c r="S682" s="123"/>
      <c r="T682" s="123"/>
      <c r="U682" s="123"/>
      <c r="V682" s="123"/>
      <c r="W682" s="122"/>
      <c r="X682" s="123"/>
      <c r="Y682" s="123"/>
      <c r="Z682" s="123"/>
      <c r="AA682" s="123"/>
      <c r="AB682" s="123"/>
      <c r="AC682" s="122"/>
      <c r="AD682" s="123"/>
      <c r="AE682" s="123"/>
      <c r="AF682" s="123"/>
      <c r="AG682" s="123"/>
      <c r="AH682" s="122"/>
      <c r="AI682" s="122"/>
      <c r="AJ682" s="122"/>
      <c r="AK682" s="122"/>
      <c r="AL682" s="123"/>
      <c r="AM682" s="122"/>
      <c r="AN682" s="122"/>
      <c r="AO682" s="122"/>
      <c r="AP682" s="122"/>
      <c r="AQ682" s="122"/>
      <c r="AR682" s="122"/>
      <c r="AS682" s="173"/>
      <c r="AT682" s="173"/>
      <c r="AU682" s="173"/>
      <c r="AV682" s="173"/>
      <c r="AW682" s="173"/>
      <c r="AX682" s="173"/>
      <c r="AY682" s="173"/>
      <c r="AZ682" s="173"/>
      <c r="BA682" s="173"/>
      <c r="BB682" s="123"/>
      <c r="BC682" s="123"/>
      <c r="BD682" s="123"/>
    </row>
    <row r="683" spans="2:56" x14ac:dyDescent="0.25">
      <c r="B683" s="120"/>
      <c r="C683" s="4"/>
      <c r="D683" s="14"/>
      <c r="E683" s="121"/>
      <c r="F683" s="13"/>
      <c r="G683" s="122"/>
      <c r="H683" s="123"/>
      <c r="I683" s="123"/>
      <c r="J683" s="124"/>
      <c r="K683" s="122"/>
      <c r="L683" s="122"/>
      <c r="M683" s="125"/>
      <c r="N683" s="126"/>
      <c r="O683" s="123"/>
      <c r="P683" s="123"/>
      <c r="Q683" s="122"/>
      <c r="R683" s="123"/>
      <c r="S683" s="123"/>
      <c r="T683" s="123"/>
      <c r="U683" s="123"/>
      <c r="V683" s="123"/>
      <c r="W683" s="122"/>
      <c r="X683" s="123"/>
      <c r="Y683" s="123"/>
      <c r="Z683" s="123"/>
      <c r="AA683" s="123"/>
      <c r="AB683" s="123"/>
      <c r="AC683" s="122"/>
      <c r="AD683" s="123"/>
      <c r="AE683" s="123"/>
      <c r="AF683" s="123"/>
      <c r="AG683" s="123"/>
      <c r="AH683" s="122"/>
      <c r="AI683" s="122"/>
      <c r="AJ683" s="122"/>
      <c r="AK683" s="122"/>
      <c r="AL683" s="123"/>
      <c r="AM683" s="122"/>
      <c r="AN683" s="122"/>
      <c r="AO683" s="122"/>
      <c r="AP683" s="122"/>
      <c r="AQ683" s="122"/>
      <c r="AR683" s="122"/>
      <c r="AS683" s="173"/>
      <c r="AT683" s="173"/>
      <c r="AU683" s="173"/>
      <c r="AV683" s="173"/>
      <c r="AW683" s="173"/>
      <c r="AX683" s="173"/>
      <c r="AY683" s="173"/>
      <c r="AZ683" s="173"/>
      <c r="BA683" s="173"/>
      <c r="BB683" s="123"/>
      <c r="BC683" s="123"/>
      <c r="BD683" s="123"/>
    </row>
    <row r="684" spans="2:56" x14ac:dyDescent="0.25">
      <c r="B684" s="120"/>
      <c r="C684" s="4"/>
      <c r="D684" s="14"/>
      <c r="E684" s="121"/>
      <c r="F684" s="13"/>
      <c r="G684" s="122"/>
      <c r="H684" s="123"/>
      <c r="I684" s="123"/>
      <c r="J684" s="124"/>
      <c r="K684" s="122"/>
      <c r="L684" s="122"/>
      <c r="M684" s="125"/>
      <c r="N684" s="126"/>
      <c r="O684" s="123"/>
      <c r="P684" s="123"/>
      <c r="Q684" s="122"/>
      <c r="R684" s="123"/>
      <c r="S684" s="123"/>
      <c r="T684" s="123"/>
      <c r="U684" s="123"/>
      <c r="V684" s="123"/>
      <c r="W684" s="122"/>
      <c r="X684" s="123"/>
      <c r="Y684" s="123"/>
      <c r="Z684" s="123"/>
      <c r="AA684" s="123"/>
      <c r="AB684" s="123"/>
      <c r="AC684" s="122"/>
      <c r="AD684" s="123"/>
      <c r="AE684" s="123"/>
      <c r="AF684" s="123"/>
      <c r="AG684" s="123"/>
      <c r="AH684" s="122"/>
      <c r="AI684" s="122"/>
      <c r="AJ684" s="122"/>
      <c r="AK684" s="122"/>
      <c r="AL684" s="123"/>
      <c r="AM684" s="122"/>
      <c r="AN684" s="122"/>
      <c r="AO684" s="122"/>
      <c r="AP684" s="122"/>
      <c r="AQ684" s="122"/>
      <c r="AR684" s="122"/>
      <c r="AS684" s="173"/>
      <c r="AT684" s="173"/>
      <c r="AU684" s="173"/>
      <c r="AV684" s="173"/>
      <c r="AW684" s="173"/>
      <c r="AX684" s="173"/>
      <c r="AY684" s="173"/>
      <c r="AZ684" s="173"/>
      <c r="BA684" s="173"/>
      <c r="BB684" s="123"/>
      <c r="BC684" s="123"/>
      <c r="BD684" s="123"/>
    </row>
    <row r="685" spans="2:56" x14ac:dyDescent="0.25">
      <c r="B685" s="120"/>
      <c r="C685" s="4"/>
      <c r="D685" s="14"/>
      <c r="E685" s="121"/>
      <c r="F685" s="13"/>
      <c r="G685" s="122"/>
      <c r="H685" s="123"/>
      <c r="I685" s="123"/>
      <c r="J685" s="124"/>
      <c r="K685" s="122"/>
      <c r="L685" s="122"/>
      <c r="M685" s="125"/>
      <c r="N685" s="126"/>
      <c r="O685" s="123"/>
      <c r="P685" s="123"/>
      <c r="Q685" s="122"/>
      <c r="R685" s="123"/>
      <c r="S685" s="123"/>
      <c r="T685" s="123"/>
      <c r="U685" s="123"/>
      <c r="V685" s="123"/>
      <c r="W685" s="122"/>
      <c r="X685" s="123"/>
      <c r="Y685" s="123"/>
      <c r="Z685" s="123"/>
      <c r="AA685" s="123"/>
      <c r="AB685" s="123"/>
      <c r="AC685" s="122"/>
      <c r="AD685" s="123"/>
      <c r="AE685" s="123"/>
      <c r="AF685" s="123"/>
      <c r="AG685" s="123"/>
      <c r="AH685" s="122"/>
      <c r="AI685" s="122"/>
      <c r="AJ685" s="122"/>
      <c r="AK685" s="122"/>
      <c r="AL685" s="123"/>
      <c r="AM685" s="122"/>
      <c r="AN685" s="122"/>
      <c r="AO685" s="122"/>
      <c r="AP685" s="122"/>
      <c r="AQ685" s="122"/>
      <c r="AR685" s="122"/>
      <c r="AS685" s="173"/>
      <c r="AT685" s="173"/>
      <c r="AU685" s="173"/>
      <c r="AV685" s="173"/>
      <c r="AW685" s="173"/>
      <c r="AX685" s="173"/>
      <c r="AY685" s="173"/>
      <c r="AZ685" s="173"/>
      <c r="BA685" s="173"/>
      <c r="BB685" s="123"/>
      <c r="BC685" s="123"/>
      <c r="BD685" s="123"/>
    </row>
    <row r="686" spans="2:56" x14ac:dyDescent="0.25">
      <c r="B686" s="120"/>
      <c r="C686" s="4"/>
      <c r="D686" s="14"/>
      <c r="E686" s="121"/>
      <c r="F686" s="13"/>
      <c r="G686" s="122"/>
      <c r="H686" s="123"/>
      <c r="I686" s="123"/>
      <c r="J686" s="124"/>
      <c r="K686" s="122"/>
      <c r="L686" s="122"/>
      <c r="M686" s="125"/>
      <c r="N686" s="126"/>
      <c r="O686" s="123"/>
      <c r="P686" s="123"/>
      <c r="Q686" s="122"/>
      <c r="R686" s="123"/>
      <c r="S686" s="123"/>
      <c r="T686" s="123"/>
      <c r="U686" s="123"/>
      <c r="V686" s="123"/>
      <c r="W686" s="122"/>
      <c r="X686" s="123"/>
      <c r="Y686" s="123"/>
      <c r="Z686" s="123"/>
      <c r="AA686" s="123"/>
      <c r="AB686" s="123"/>
      <c r="AC686" s="122"/>
      <c r="AD686" s="123"/>
      <c r="AE686" s="123"/>
      <c r="AF686" s="123"/>
      <c r="AG686" s="123"/>
      <c r="AH686" s="122"/>
      <c r="AI686" s="122"/>
      <c r="AJ686" s="122"/>
      <c r="AK686" s="122"/>
      <c r="AL686" s="123"/>
      <c r="AM686" s="122"/>
      <c r="AN686" s="122"/>
      <c r="AO686" s="122"/>
      <c r="AP686" s="122"/>
      <c r="AQ686" s="122"/>
      <c r="AR686" s="122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23"/>
      <c r="BC686" s="123"/>
      <c r="BD686" s="123"/>
    </row>
    <row r="687" spans="2:56" x14ac:dyDescent="0.25">
      <c r="B687" s="120"/>
      <c r="C687" s="4"/>
      <c r="D687" s="14"/>
      <c r="E687" s="121"/>
      <c r="F687" s="13"/>
      <c r="G687" s="122"/>
      <c r="H687" s="123"/>
      <c r="I687" s="123"/>
      <c r="J687" s="124"/>
      <c r="K687" s="122"/>
      <c r="L687" s="122"/>
      <c r="M687" s="125"/>
      <c r="N687" s="126"/>
      <c r="O687" s="123"/>
      <c r="P687" s="123"/>
      <c r="Q687" s="122"/>
      <c r="R687" s="123"/>
      <c r="S687" s="123"/>
      <c r="T687" s="123"/>
      <c r="U687" s="123"/>
      <c r="V687" s="123"/>
      <c r="W687" s="122"/>
      <c r="X687" s="123"/>
      <c r="Y687" s="123"/>
      <c r="Z687" s="123"/>
      <c r="AA687" s="123"/>
      <c r="AB687" s="123"/>
      <c r="AC687" s="122"/>
      <c r="AD687" s="123"/>
      <c r="AE687" s="123"/>
      <c r="AF687" s="123"/>
      <c r="AG687" s="123"/>
      <c r="AH687" s="122"/>
      <c r="AI687" s="122"/>
      <c r="AJ687" s="122"/>
      <c r="AK687" s="122"/>
      <c r="AL687" s="123"/>
      <c r="AM687" s="122"/>
      <c r="AN687" s="122"/>
      <c r="AO687" s="122"/>
      <c r="AP687" s="122"/>
      <c r="AQ687" s="122"/>
      <c r="AR687" s="122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23"/>
      <c r="BC687" s="123"/>
      <c r="BD687" s="123"/>
    </row>
    <row r="688" spans="2:56" x14ac:dyDescent="0.25">
      <c r="B688" s="120"/>
      <c r="C688" s="4"/>
      <c r="D688" s="14"/>
      <c r="E688" s="121"/>
      <c r="F688" s="13"/>
      <c r="G688" s="122"/>
      <c r="H688" s="123"/>
      <c r="I688" s="123"/>
      <c r="J688" s="124"/>
      <c r="K688" s="122"/>
      <c r="L688" s="122"/>
      <c r="M688" s="125"/>
      <c r="N688" s="126"/>
      <c r="O688" s="123"/>
      <c r="P688" s="123"/>
      <c r="Q688" s="122"/>
      <c r="R688" s="123"/>
      <c r="S688" s="123"/>
      <c r="T688" s="123"/>
      <c r="U688" s="123"/>
      <c r="V688" s="123"/>
      <c r="W688" s="122"/>
      <c r="X688" s="123"/>
      <c r="Y688" s="123"/>
      <c r="Z688" s="123"/>
      <c r="AA688" s="123"/>
      <c r="AB688" s="123"/>
      <c r="AC688" s="122"/>
      <c r="AD688" s="123"/>
      <c r="AE688" s="123"/>
      <c r="AF688" s="123"/>
      <c r="AG688" s="123"/>
      <c r="AH688" s="122"/>
      <c r="AI688" s="122"/>
      <c r="AJ688" s="122"/>
      <c r="AK688" s="122"/>
      <c r="AL688" s="123"/>
      <c r="AM688" s="122"/>
      <c r="AN688" s="122"/>
      <c r="AO688" s="122"/>
      <c r="AP688" s="122"/>
      <c r="AQ688" s="122"/>
      <c r="AR688" s="122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23"/>
      <c r="BC688" s="123"/>
      <c r="BD688" s="123"/>
    </row>
    <row r="689" spans="2:56" x14ac:dyDescent="0.25">
      <c r="B689" s="120"/>
      <c r="C689" s="4"/>
      <c r="D689" s="14"/>
      <c r="E689" s="121"/>
      <c r="F689" s="13"/>
      <c r="G689" s="122"/>
      <c r="H689" s="123"/>
      <c r="I689" s="123"/>
      <c r="J689" s="124"/>
      <c r="K689" s="122"/>
      <c r="L689" s="122"/>
      <c r="M689" s="125"/>
      <c r="N689" s="126"/>
      <c r="O689" s="123"/>
      <c r="P689" s="123"/>
      <c r="Q689" s="122"/>
      <c r="R689" s="123"/>
      <c r="S689" s="123"/>
      <c r="T689" s="123"/>
      <c r="U689" s="123"/>
      <c r="V689" s="123"/>
      <c r="W689" s="122"/>
      <c r="X689" s="123"/>
      <c r="Y689" s="123"/>
      <c r="Z689" s="123"/>
      <c r="AA689" s="123"/>
      <c r="AB689" s="123"/>
      <c r="AC689" s="122"/>
      <c r="AD689" s="123"/>
      <c r="AE689" s="123"/>
      <c r="AF689" s="123"/>
      <c r="AG689" s="123"/>
      <c r="AH689" s="122"/>
      <c r="AI689" s="122"/>
      <c r="AJ689" s="122"/>
      <c r="AK689" s="122"/>
      <c r="AL689" s="123"/>
      <c r="AM689" s="122"/>
      <c r="AN689" s="122"/>
      <c r="AO689" s="122"/>
      <c r="AP689" s="122"/>
      <c r="AQ689" s="122"/>
      <c r="AR689" s="122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23"/>
      <c r="BC689" s="123"/>
      <c r="BD689" s="123"/>
    </row>
    <row r="690" spans="2:56" x14ac:dyDescent="0.25">
      <c r="B690" s="120"/>
      <c r="C690" s="4"/>
      <c r="D690" s="14"/>
      <c r="E690" s="121"/>
      <c r="F690" s="13"/>
      <c r="G690" s="122"/>
      <c r="H690" s="123"/>
      <c r="I690" s="123"/>
      <c r="J690" s="124"/>
      <c r="K690" s="122"/>
      <c r="L690" s="122"/>
      <c r="M690" s="125"/>
      <c r="N690" s="126"/>
      <c r="O690" s="123"/>
      <c r="P690" s="123"/>
      <c r="Q690" s="122"/>
      <c r="R690" s="123"/>
      <c r="S690" s="123"/>
      <c r="T690" s="123"/>
      <c r="U690" s="123"/>
      <c r="V690" s="123"/>
      <c r="W690" s="122"/>
      <c r="X690" s="123"/>
      <c r="Y690" s="123"/>
      <c r="Z690" s="123"/>
      <c r="AA690" s="123"/>
      <c r="AB690" s="123"/>
      <c r="AC690" s="122"/>
      <c r="AD690" s="123"/>
      <c r="AE690" s="123"/>
      <c r="AF690" s="123"/>
      <c r="AG690" s="123"/>
      <c r="AH690" s="122"/>
      <c r="AI690" s="122"/>
      <c r="AJ690" s="122"/>
      <c r="AK690" s="122"/>
      <c r="AL690" s="123"/>
      <c r="AM690" s="122"/>
      <c r="AN690" s="122"/>
      <c r="AO690" s="122"/>
      <c r="AP690" s="122"/>
      <c r="AQ690" s="122"/>
      <c r="AR690" s="122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23"/>
      <c r="BC690" s="123"/>
      <c r="BD690" s="123"/>
    </row>
    <row r="691" spans="2:56" x14ac:dyDescent="0.25">
      <c r="B691" s="120"/>
      <c r="C691" s="4"/>
      <c r="D691" s="14"/>
      <c r="E691" s="121"/>
      <c r="F691" s="13"/>
      <c r="G691" s="122"/>
      <c r="H691" s="123"/>
      <c r="I691" s="123"/>
      <c r="J691" s="124"/>
      <c r="K691" s="122"/>
      <c r="L691" s="122"/>
      <c r="M691" s="125"/>
      <c r="N691" s="126"/>
      <c r="O691" s="123"/>
      <c r="P691" s="123"/>
      <c r="Q691" s="122"/>
      <c r="R691" s="123"/>
      <c r="S691" s="123"/>
      <c r="T691" s="123"/>
      <c r="U691" s="123"/>
      <c r="V691" s="123"/>
      <c r="W691" s="122"/>
      <c r="X691" s="123"/>
      <c r="Y691" s="123"/>
      <c r="Z691" s="123"/>
      <c r="AA691" s="123"/>
      <c r="AB691" s="123"/>
      <c r="AC691" s="122"/>
      <c r="AD691" s="123"/>
      <c r="AE691" s="123"/>
      <c r="AF691" s="123"/>
      <c r="AG691" s="123"/>
      <c r="AH691" s="122"/>
      <c r="AI691" s="122"/>
      <c r="AJ691" s="122"/>
      <c r="AK691" s="122"/>
      <c r="AL691" s="123"/>
      <c r="AM691" s="122"/>
      <c r="AN691" s="122"/>
      <c r="AO691" s="122"/>
      <c r="AP691" s="122"/>
      <c r="AQ691" s="122"/>
      <c r="AR691" s="122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23"/>
      <c r="BC691" s="123"/>
      <c r="BD691" s="123"/>
    </row>
    <row r="692" spans="2:56" x14ac:dyDescent="0.25">
      <c r="B692" s="120"/>
      <c r="C692" s="4"/>
      <c r="D692" s="14"/>
      <c r="E692" s="121"/>
      <c r="F692" s="13"/>
      <c r="G692" s="122"/>
      <c r="H692" s="123"/>
      <c r="I692" s="123"/>
      <c r="J692" s="124"/>
      <c r="K692" s="122"/>
      <c r="L692" s="122"/>
      <c r="M692" s="125"/>
      <c r="N692" s="126"/>
      <c r="O692" s="123"/>
      <c r="P692" s="123"/>
      <c r="Q692" s="122"/>
      <c r="R692" s="123"/>
      <c r="S692" s="123"/>
      <c r="T692" s="123"/>
      <c r="U692" s="123"/>
      <c r="V692" s="123"/>
      <c r="W692" s="122"/>
      <c r="X692" s="123"/>
      <c r="Y692" s="123"/>
      <c r="Z692" s="123"/>
      <c r="AA692" s="123"/>
      <c r="AB692" s="123"/>
      <c r="AC692" s="122"/>
      <c r="AD692" s="123"/>
      <c r="AE692" s="123"/>
      <c r="AF692" s="123"/>
      <c r="AG692" s="123"/>
      <c r="AH692" s="122"/>
      <c r="AI692" s="122"/>
      <c r="AJ692" s="122"/>
      <c r="AK692" s="122"/>
      <c r="AL692" s="123"/>
      <c r="AM692" s="122"/>
      <c r="AN692" s="122"/>
      <c r="AO692" s="122"/>
      <c r="AP692" s="122"/>
      <c r="AQ692" s="122"/>
      <c r="AR692" s="122"/>
      <c r="AS692" s="173"/>
      <c r="AT692" s="173"/>
      <c r="AU692" s="173"/>
      <c r="AV692" s="173"/>
      <c r="AW692" s="173"/>
      <c r="AX692" s="173"/>
      <c r="AY692" s="173"/>
      <c r="AZ692" s="173"/>
      <c r="BA692" s="173"/>
      <c r="BB692" s="123"/>
      <c r="BC692" s="123"/>
      <c r="BD692" s="123"/>
    </row>
    <row r="693" spans="2:56" x14ac:dyDescent="0.25">
      <c r="B693" s="120"/>
      <c r="C693" s="4"/>
      <c r="D693" s="14"/>
      <c r="E693" s="121"/>
      <c r="F693" s="13"/>
      <c r="G693" s="122"/>
      <c r="H693" s="123"/>
      <c r="I693" s="123"/>
      <c r="J693" s="124"/>
      <c r="K693" s="122"/>
      <c r="L693" s="122"/>
      <c r="M693" s="125"/>
      <c r="N693" s="126"/>
      <c r="O693" s="123"/>
      <c r="P693" s="123"/>
      <c r="Q693" s="122"/>
      <c r="R693" s="123"/>
      <c r="S693" s="123"/>
      <c r="T693" s="123"/>
      <c r="U693" s="123"/>
      <c r="V693" s="123"/>
      <c r="W693" s="122"/>
      <c r="X693" s="123"/>
      <c r="Y693" s="123"/>
      <c r="Z693" s="123"/>
      <c r="AA693" s="123"/>
      <c r="AB693" s="123"/>
      <c r="AC693" s="122"/>
      <c r="AD693" s="123"/>
      <c r="AE693" s="123"/>
      <c r="AF693" s="123"/>
      <c r="AG693" s="123"/>
      <c r="AH693" s="122"/>
      <c r="AI693" s="122"/>
      <c r="AJ693" s="122"/>
      <c r="AK693" s="122"/>
      <c r="AL693" s="123"/>
      <c r="AM693" s="122"/>
      <c r="AN693" s="122"/>
      <c r="AO693" s="122"/>
      <c r="AP693" s="122"/>
      <c r="AQ693" s="122"/>
      <c r="AR693" s="122"/>
      <c r="AS693" s="173"/>
      <c r="AT693" s="173"/>
      <c r="AU693" s="173"/>
      <c r="AV693" s="173"/>
      <c r="AW693" s="173"/>
      <c r="AX693" s="173"/>
      <c r="AY693" s="173"/>
      <c r="AZ693" s="173"/>
      <c r="BA693" s="173"/>
      <c r="BB693" s="123"/>
      <c r="BC693" s="123"/>
      <c r="BD693" s="123"/>
    </row>
    <row r="694" spans="2:56" x14ac:dyDescent="0.25">
      <c r="B694" s="120"/>
      <c r="C694" s="4"/>
      <c r="D694" s="14"/>
      <c r="E694" s="121"/>
      <c r="F694" s="13"/>
      <c r="G694" s="122"/>
      <c r="H694" s="123"/>
      <c r="I694" s="123"/>
      <c r="J694" s="124"/>
      <c r="K694" s="122"/>
      <c r="L694" s="122"/>
      <c r="M694" s="125"/>
      <c r="N694" s="126"/>
      <c r="O694" s="123"/>
      <c r="P694" s="123"/>
      <c r="Q694" s="122"/>
      <c r="R694" s="123"/>
      <c r="S694" s="123"/>
      <c r="T694" s="123"/>
      <c r="U694" s="123"/>
      <c r="V694" s="123"/>
      <c r="W694" s="122"/>
      <c r="X694" s="123"/>
      <c r="Y694" s="123"/>
      <c r="Z694" s="123"/>
      <c r="AA694" s="123"/>
      <c r="AB694" s="123"/>
      <c r="AC694" s="122"/>
      <c r="AD694" s="123"/>
      <c r="AE694" s="123"/>
      <c r="AF694" s="123"/>
      <c r="AG694" s="123"/>
      <c r="AH694" s="122"/>
      <c r="AI694" s="122"/>
      <c r="AJ694" s="122"/>
      <c r="AK694" s="122"/>
      <c r="AL694" s="123"/>
      <c r="AM694" s="122"/>
      <c r="AN694" s="122"/>
      <c r="AO694" s="122"/>
      <c r="AP694" s="122"/>
      <c r="AQ694" s="122"/>
      <c r="AR694" s="122"/>
      <c r="AS694" s="173"/>
      <c r="AT694" s="173"/>
      <c r="AU694" s="173"/>
      <c r="AV694" s="173"/>
      <c r="AW694" s="173"/>
      <c r="AX694" s="173"/>
      <c r="AY694" s="173"/>
      <c r="AZ694" s="173"/>
      <c r="BA694" s="173"/>
      <c r="BB694" s="123"/>
      <c r="BC694" s="123"/>
      <c r="BD694" s="123"/>
    </row>
    <row r="695" spans="2:56" x14ac:dyDescent="0.25">
      <c r="B695" s="120"/>
      <c r="C695" s="4"/>
      <c r="D695" s="14"/>
      <c r="E695" s="121"/>
      <c r="F695" s="13"/>
      <c r="G695" s="122"/>
      <c r="H695" s="123"/>
      <c r="I695" s="123"/>
      <c r="J695" s="124"/>
      <c r="K695" s="122"/>
      <c r="L695" s="122"/>
      <c r="M695" s="125"/>
      <c r="N695" s="126"/>
      <c r="O695" s="123"/>
      <c r="P695" s="123"/>
      <c r="Q695" s="122"/>
      <c r="R695" s="123"/>
      <c r="S695" s="123"/>
      <c r="T695" s="123"/>
      <c r="U695" s="123"/>
      <c r="V695" s="123"/>
      <c r="W695" s="122"/>
      <c r="X695" s="123"/>
      <c r="Y695" s="123"/>
      <c r="Z695" s="123"/>
      <c r="AA695" s="123"/>
      <c r="AB695" s="123"/>
      <c r="AC695" s="122"/>
      <c r="AD695" s="123"/>
      <c r="AE695" s="123"/>
      <c r="AF695" s="123"/>
      <c r="AG695" s="123"/>
      <c r="AH695" s="122"/>
      <c r="AI695" s="122"/>
      <c r="AJ695" s="122"/>
      <c r="AK695" s="122"/>
      <c r="AL695" s="123"/>
      <c r="AM695" s="122"/>
      <c r="AN695" s="122"/>
      <c r="AO695" s="122"/>
      <c r="AP695" s="122"/>
      <c r="AQ695" s="122"/>
      <c r="AR695" s="122"/>
      <c r="AS695" s="173"/>
      <c r="AT695" s="173"/>
      <c r="AU695" s="173"/>
      <c r="AV695" s="173"/>
      <c r="AW695" s="173"/>
      <c r="AX695" s="173"/>
      <c r="AY695" s="173"/>
      <c r="AZ695" s="173"/>
      <c r="BA695" s="173"/>
      <c r="BB695" s="123"/>
      <c r="BC695" s="123"/>
      <c r="BD695" s="123"/>
    </row>
    <row r="696" spans="2:56" x14ac:dyDescent="0.25">
      <c r="B696" s="120"/>
      <c r="C696" s="4"/>
      <c r="D696" s="14"/>
      <c r="E696" s="121"/>
      <c r="F696" s="13"/>
      <c r="G696" s="122"/>
      <c r="H696" s="123"/>
      <c r="I696" s="123"/>
      <c r="J696" s="124"/>
      <c r="K696" s="122"/>
      <c r="L696" s="122"/>
      <c r="M696" s="125"/>
      <c r="N696" s="126"/>
      <c r="O696" s="123"/>
      <c r="P696" s="123"/>
      <c r="Q696" s="122"/>
      <c r="R696" s="123"/>
      <c r="S696" s="123"/>
      <c r="T696" s="123"/>
      <c r="U696" s="123"/>
      <c r="V696" s="123"/>
      <c r="W696" s="122"/>
      <c r="X696" s="123"/>
      <c r="Y696" s="123"/>
      <c r="Z696" s="123"/>
      <c r="AA696" s="123"/>
      <c r="AB696" s="123"/>
      <c r="AC696" s="122"/>
      <c r="AD696" s="123"/>
      <c r="AE696" s="123"/>
      <c r="AF696" s="123"/>
      <c r="AG696" s="123"/>
      <c r="AH696" s="122"/>
      <c r="AI696" s="122"/>
      <c r="AJ696" s="122"/>
      <c r="AK696" s="122"/>
      <c r="AL696" s="123"/>
      <c r="AM696" s="122"/>
      <c r="AN696" s="122"/>
      <c r="AO696" s="122"/>
      <c r="AP696" s="122"/>
      <c r="AQ696" s="122"/>
      <c r="AR696" s="122"/>
      <c r="AS696" s="173"/>
      <c r="AT696" s="173"/>
      <c r="AU696" s="173"/>
      <c r="AV696" s="173"/>
      <c r="AW696" s="173"/>
      <c r="AX696" s="173"/>
      <c r="AY696" s="173"/>
      <c r="AZ696" s="173"/>
      <c r="BA696" s="173"/>
      <c r="BB696" s="123"/>
      <c r="BC696" s="123"/>
      <c r="BD696" s="123"/>
    </row>
    <row r="697" spans="2:56" x14ac:dyDescent="0.25">
      <c r="B697" s="120"/>
      <c r="C697" s="4"/>
      <c r="D697" s="14"/>
      <c r="E697" s="121"/>
      <c r="F697" s="13"/>
      <c r="G697" s="122"/>
      <c r="H697" s="123"/>
      <c r="I697" s="123"/>
      <c r="J697" s="124"/>
      <c r="K697" s="122"/>
      <c r="L697" s="122"/>
      <c r="M697" s="125"/>
      <c r="N697" s="126"/>
      <c r="O697" s="123"/>
      <c r="P697" s="123"/>
      <c r="Q697" s="122"/>
      <c r="R697" s="123"/>
      <c r="S697" s="123"/>
      <c r="T697" s="123"/>
      <c r="U697" s="123"/>
      <c r="V697" s="123"/>
      <c r="W697" s="122"/>
      <c r="X697" s="123"/>
      <c r="Y697" s="123"/>
      <c r="Z697" s="123"/>
      <c r="AA697" s="123"/>
      <c r="AB697" s="123"/>
      <c r="AC697" s="122"/>
      <c r="AD697" s="123"/>
      <c r="AE697" s="123"/>
      <c r="AF697" s="123"/>
      <c r="AG697" s="123"/>
      <c r="AH697" s="122"/>
      <c r="AI697" s="122"/>
      <c r="AJ697" s="122"/>
      <c r="AK697" s="122"/>
      <c r="AL697" s="123"/>
      <c r="AM697" s="122"/>
      <c r="AN697" s="122"/>
      <c r="AO697" s="122"/>
      <c r="AP697" s="122"/>
      <c r="AQ697" s="122"/>
      <c r="AR697" s="122"/>
      <c r="AS697" s="173"/>
      <c r="AT697" s="173"/>
      <c r="AU697" s="173"/>
      <c r="AV697" s="173"/>
      <c r="AW697" s="173"/>
      <c r="AX697" s="173"/>
      <c r="AY697" s="173"/>
      <c r="AZ697" s="173"/>
      <c r="BA697" s="173"/>
      <c r="BB697" s="123"/>
      <c r="BC697" s="123"/>
      <c r="BD697" s="123"/>
    </row>
    <row r="698" spans="2:56" x14ac:dyDescent="0.25">
      <c r="B698" s="120"/>
      <c r="C698" s="4"/>
      <c r="D698" s="14"/>
      <c r="E698" s="121"/>
      <c r="F698" s="13"/>
      <c r="G698" s="122"/>
      <c r="H698" s="123"/>
      <c r="I698" s="123"/>
      <c r="J698" s="124"/>
      <c r="K698" s="122"/>
      <c r="L698" s="122"/>
      <c r="M698" s="125"/>
      <c r="N698" s="126"/>
      <c r="O698" s="123"/>
      <c r="P698" s="123"/>
      <c r="Q698" s="122"/>
      <c r="R698" s="123"/>
      <c r="S698" s="123"/>
      <c r="T698" s="123"/>
      <c r="U698" s="123"/>
      <c r="V698" s="123"/>
      <c r="W698" s="122"/>
      <c r="X698" s="123"/>
      <c r="Y698" s="123"/>
      <c r="Z698" s="123"/>
      <c r="AA698" s="123"/>
      <c r="AB698" s="123"/>
      <c r="AC698" s="122"/>
      <c r="AD698" s="123"/>
      <c r="AE698" s="123"/>
      <c r="AF698" s="123"/>
      <c r="AG698" s="123"/>
      <c r="AH698" s="122"/>
      <c r="AI698" s="122"/>
      <c r="AJ698" s="122"/>
      <c r="AK698" s="122"/>
      <c r="AL698" s="123"/>
      <c r="AM698" s="122"/>
      <c r="AN698" s="122"/>
      <c r="AO698" s="122"/>
      <c r="AP698" s="122"/>
      <c r="AQ698" s="122"/>
      <c r="AR698" s="122"/>
      <c r="AS698" s="173"/>
      <c r="AT698" s="173"/>
      <c r="AU698" s="173"/>
      <c r="AV698" s="173"/>
      <c r="AW698" s="173"/>
      <c r="AX698" s="173"/>
      <c r="AY698" s="173"/>
      <c r="AZ698" s="173"/>
      <c r="BA698" s="173"/>
      <c r="BB698" s="123"/>
      <c r="BC698" s="123"/>
      <c r="BD698" s="123"/>
    </row>
    <row r="699" spans="2:56" x14ac:dyDescent="0.25">
      <c r="B699" s="120"/>
      <c r="C699" s="4"/>
      <c r="D699" s="14"/>
      <c r="E699" s="121"/>
      <c r="F699" s="13"/>
      <c r="G699" s="122"/>
      <c r="H699" s="123"/>
      <c r="I699" s="123"/>
      <c r="J699" s="124"/>
      <c r="K699" s="122"/>
      <c r="L699" s="122"/>
      <c r="M699" s="125"/>
      <c r="N699" s="126"/>
      <c r="O699" s="123"/>
      <c r="P699" s="123"/>
      <c r="Q699" s="122"/>
      <c r="R699" s="123"/>
      <c r="S699" s="123"/>
      <c r="T699" s="123"/>
      <c r="U699" s="123"/>
      <c r="V699" s="123"/>
      <c r="W699" s="122"/>
      <c r="X699" s="123"/>
      <c r="Y699" s="123"/>
      <c r="Z699" s="123"/>
      <c r="AA699" s="123"/>
      <c r="AB699" s="123"/>
      <c r="AC699" s="122"/>
      <c r="AD699" s="123"/>
      <c r="AE699" s="123"/>
      <c r="AF699" s="123"/>
      <c r="AG699" s="123"/>
      <c r="AH699" s="122"/>
      <c r="AI699" s="122"/>
      <c r="AJ699" s="122"/>
      <c r="AK699" s="122"/>
      <c r="AL699" s="123"/>
      <c r="AM699" s="122"/>
      <c r="AN699" s="122"/>
      <c r="AO699" s="122"/>
      <c r="AP699" s="122"/>
      <c r="AQ699" s="122"/>
      <c r="AR699" s="122"/>
      <c r="AS699" s="173"/>
      <c r="AT699" s="173"/>
      <c r="AU699" s="173"/>
      <c r="AV699" s="173"/>
      <c r="AW699" s="173"/>
      <c r="AX699" s="173"/>
      <c r="AY699" s="173"/>
      <c r="AZ699" s="173"/>
      <c r="BA699" s="173"/>
      <c r="BB699" s="123"/>
      <c r="BC699" s="123"/>
      <c r="BD699" s="123"/>
    </row>
    <row r="700" spans="2:56" x14ac:dyDescent="0.25">
      <c r="B700" s="120"/>
      <c r="C700" s="4"/>
      <c r="D700" s="14"/>
      <c r="E700" s="121"/>
      <c r="F700" s="13"/>
      <c r="G700" s="122"/>
      <c r="H700" s="123"/>
      <c r="I700" s="123"/>
      <c r="J700" s="124"/>
      <c r="K700" s="122"/>
      <c r="L700" s="122"/>
      <c r="M700" s="125"/>
      <c r="N700" s="126"/>
      <c r="O700" s="123"/>
      <c r="P700" s="123"/>
      <c r="Q700" s="122"/>
      <c r="R700" s="123"/>
      <c r="S700" s="123"/>
      <c r="T700" s="123"/>
      <c r="U700" s="123"/>
      <c r="V700" s="123"/>
      <c r="W700" s="122"/>
      <c r="X700" s="123"/>
      <c r="Y700" s="123"/>
      <c r="Z700" s="123"/>
      <c r="AA700" s="123"/>
      <c r="AB700" s="123"/>
      <c r="AC700" s="122"/>
      <c r="AD700" s="123"/>
      <c r="AE700" s="123"/>
      <c r="AF700" s="123"/>
      <c r="AG700" s="123"/>
      <c r="AH700" s="122"/>
      <c r="AI700" s="122"/>
      <c r="AJ700" s="122"/>
      <c r="AK700" s="122"/>
      <c r="AL700" s="123"/>
      <c r="AM700" s="122"/>
      <c r="AN700" s="122"/>
      <c r="AO700" s="122"/>
      <c r="AP700" s="122"/>
      <c r="AQ700" s="122"/>
      <c r="AR700" s="122"/>
      <c r="AS700" s="173"/>
      <c r="AT700" s="173"/>
      <c r="AU700" s="173"/>
      <c r="AV700" s="173"/>
      <c r="AW700" s="173"/>
      <c r="AX700" s="173"/>
      <c r="AY700" s="173"/>
      <c r="AZ700" s="173"/>
      <c r="BA700" s="173"/>
      <c r="BB700" s="123"/>
      <c r="BC700" s="123"/>
      <c r="BD700" s="123"/>
    </row>
    <row r="701" spans="2:56" x14ac:dyDescent="0.25">
      <c r="B701" s="120"/>
      <c r="C701" s="4"/>
      <c r="D701" s="14"/>
      <c r="E701" s="121"/>
      <c r="F701" s="13"/>
      <c r="G701" s="122"/>
      <c r="H701" s="123"/>
      <c r="I701" s="123"/>
      <c r="J701" s="124"/>
      <c r="K701" s="122"/>
      <c r="L701" s="122"/>
      <c r="M701" s="125"/>
      <c r="N701" s="126"/>
      <c r="O701" s="123"/>
      <c r="P701" s="123"/>
      <c r="Q701" s="122"/>
      <c r="R701" s="123"/>
      <c r="S701" s="123"/>
      <c r="T701" s="123"/>
      <c r="U701" s="123"/>
      <c r="V701" s="123"/>
      <c r="W701" s="122"/>
      <c r="X701" s="123"/>
      <c r="Y701" s="123"/>
      <c r="Z701" s="123"/>
      <c r="AA701" s="123"/>
      <c r="AB701" s="123"/>
      <c r="AC701" s="122"/>
      <c r="AD701" s="123"/>
      <c r="AE701" s="123"/>
      <c r="AF701" s="123"/>
      <c r="AG701" s="123"/>
      <c r="AH701" s="122"/>
      <c r="AI701" s="122"/>
      <c r="AJ701" s="122"/>
      <c r="AK701" s="122"/>
      <c r="AL701" s="123"/>
      <c r="AM701" s="122"/>
      <c r="AN701" s="122"/>
      <c r="AO701" s="122"/>
      <c r="AP701" s="122"/>
      <c r="AQ701" s="122"/>
      <c r="AR701" s="122"/>
      <c r="AS701" s="173"/>
      <c r="AT701" s="173"/>
      <c r="AU701" s="173"/>
      <c r="AV701" s="173"/>
      <c r="AW701" s="173"/>
      <c r="AX701" s="173"/>
      <c r="AY701" s="173"/>
      <c r="AZ701" s="173"/>
      <c r="BA701" s="173"/>
      <c r="BB701" s="123"/>
      <c r="BC701" s="123"/>
      <c r="BD701" s="123"/>
    </row>
    <row r="702" spans="2:56" x14ac:dyDescent="0.25">
      <c r="B702" s="120"/>
      <c r="C702" s="4"/>
      <c r="D702" s="14"/>
      <c r="E702" s="121"/>
      <c r="F702" s="13"/>
      <c r="G702" s="122"/>
      <c r="H702" s="123"/>
      <c r="I702" s="123"/>
      <c r="J702" s="124"/>
      <c r="K702" s="122"/>
      <c r="L702" s="122"/>
      <c r="M702" s="125"/>
      <c r="N702" s="126"/>
      <c r="O702" s="123"/>
      <c r="P702" s="123"/>
      <c r="Q702" s="122"/>
      <c r="R702" s="123"/>
      <c r="S702" s="123"/>
      <c r="T702" s="123"/>
      <c r="U702" s="123"/>
      <c r="V702" s="123"/>
      <c r="W702" s="122"/>
      <c r="X702" s="123"/>
      <c r="Y702" s="123"/>
      <c r="Z702" s="123"/>
      <c r="AA702" s="123"/>
      <c r="AB702" s="123"/>
      <c r="AC702" s="122"/>
      <c r="AD702" s="123"/>
      <c r="AE702" s="123"/>
      <c r="AF702" s="123"/>
      <c r="AG702" s="123"/>
      <c r="AH702" s="122"/>
      <c r="AI702" s="122"/>
      <c r="AJ702" s="122"/>
      <c r="AK702" s="122"/>
      <c r="AL702" s="123"/>
      <c r="AM702" s="122"/>
      <c r="AN702" s="122"/>
      <c r="AO702" s="122"/>
      <c r="AP702" s="122"/>
      <c r="AQ702" s="122"/>
      <c r="AR702" s="122"/>
      <c r="AS702" s="173"/>
      <c r="AT702" s="173"/>
      <c r="AU702" s="173"/>
      <c r="AV702" s="173"/>
      <c r="AW702" s="173"/>
      <c r="AX702" s="173"/>
      <c r="AY702" s="173"/>
      <c r="AZ702" s="173"/>
      <c r="BA702" s="173"/>
      <c r="BB702" s="123"/>
      <c r="BC702" s="123"/>
      <c r="BD702" s="123"/>
    </row>
    <row r="703" spans="2:56" x14ac:dyDescent="0.25">
      <c r="B703" s="120"/>
      <c r="C703" s="4"/>
      <c r="D703" s="14"/>
      <c r="E703" s="121"/>
      <c r="F703" s="13"/>
      <c r="G703" s="122"/>
      <c r="H703" s="123"/>
      <c r="I703" s="123"/>
      <c r="J703" s="124"/>
      <c r="K703" s="122"/>
      <c r="L703" s="122"/>
      <c r="M703" s="125"/>
      <c r="N703" s="126"/>
      <c r="O703" s="123"/>
      <c r="P703" s="123"/>
      <c r="Q703" s="122"/>
      <c r="R703" s="123"/>
      <c r="S703" s="123"/>
      <c r="T703" s="123"/>
      <c r="U703" s="123"/>
      <c r="V703" s="123"/>
      <c r="W703" s="122"/>
      <c r="X703" s="123"/>
      <c r="Y703" s="123"/>
      <c r="Z703" s="123"/>
      <c r="AA703" s="123"/>
      <c r="AB703" s="123"/>
      <c r="AC703" s="122"/>
      <c r="AD703" s="123"/>
      <c r="AE703" s="123"/>
      <c r="AF703" s="123"/>
      <c r="AG703" s="123"/>
      <c r="AH703" s="122"/>
      <c r="AI703" s="122"/>
      <c r="AJ703" s="122"/>
      <c r="AK703" s="122"/>
      <c r="AL703" s="123"/>
      <c r="AM703" s="122"/>
      <c r="AN703" s="122"/>
      <c r="AO703" s="122"/>
      <c r="AP703" s="122"/>
      <c r="AQ703" s="122"/>
      <c r="AR703" s="122"/>
      <c r="AS703" s="173"/>
      <c r="AT703" s="173"/>
      <c r="AU703" s="173"/>
      <c r="AV703" s="173"/>
      <c r="AW703" s="173"/>
      <c r="AX703" s="173"/>
      <c r="AY703" s="173"/>
      <c r="AZ703" s="173"/>
      <c r="BA703" s="173"/>
      <c r="BB703" s="123"/>
      <c r="BC703" s="123"/>
      <c r="BD703" s="123"/>
    </row>
    <row r="704" spans="2:56" x14ac:dyDescent="0.25">
      <c r="B704" s="120"/>
      <c r="C704" s="4"/>
      <c r="D704" s="14"/>
      <c r="E704" s="121"/>
      <c r="F704" s="13"/>
      <c r="G704" s="122"/>
      <c r="H704" s="123"/>
      <c r="I704" s="123"/>
      <c r="J704" s="124"/>
      <c r="K704" s="122"/>
      <c r="L704" s="122"/>
      <c r="M704" s="125"/>
      <c r="N704" s="126"/>
      <c r="O704" s="123"/>
      <c r="P704" s="123"/>
      <c r="Q704" s="122"/>
      <c r="R704" s="123"/>
      <c r="S704" s="123"/>
      <c r="T704" s="123"/>
      <c r="U704" s="123"/>
      <c r="V704" s="123"/>
      <c r="W704" s="122"/>
      <c r="X704" s="123"/>
      <c r="Y704" s="123"/>
      <c r="Z704" s="123"/>
      <c r="AA704" s="123"/>
      <c r="AB704" s="123"/>
      <c r="AC704" s="122"/>
      <c r="AD704" s="123"/>
      <c r="AE704" s="123"/>
      <c r="AF704" s="123"/>
      <c r="AG704" s="123"/>
      <c r="AH704" s="122"/>
      <c r="AI704" s="122"/>
      <c r="AJ704" s="122"/>
      <c r="AK704" s="122"/>
      <c r="AL704" s="123"/>
      <c r="AM704" s="122"/>
      <c r="AN704" s="122"/>
      <c r="AO704" s="122"/>
      <c r="AP704" s="122"/>
      <c r="AQ704" s="122"/>
      <c r="AR704" s="122"/>
      <c r="AS704" s="173"/>
      <c r="AT704" s="173"/>
      <c r="AU704" s="173"/>
      <c r="AV704" s="173"/>
      <c r="AW704" s="173"/>
      <c r="AX704" s="173"/>
      <c r="AY704" s="173"/>
      <c r="AZ704" s="173"/>
      <c r="BA704" s="173"/>
      <c r="BB704" s="123"/>
      <c r="BC704" s="123"/>
      <c r="BD704" s="123"/>
    </row>
    <row r="705" spans="2:56" x14ac:dyDescent="0.25">
      <c r="B705" s="120"/>
      <c r="C705" s="4"/>
      <c r="D705" s="14"/>
      <c r="E705" s="121"/>
      <c r="F705" s="13"/>
      <c r="G705" s="122"/>
      <c r="H705" s="123"/>
      <c r="I705" s="123"/>
      <c r="J705" s="124"/>
      <c r="K705" s="122"/>
      <c r="L705" s="122"/>
      <c r="M705" s="125"/>
      <c r="N705" s="126"/>
      <c r="O705" s="123"/>
      <c r="P705" s="123"/>
      <c r="Q705" s="122"/>
      <c r="R705" s="123"/>
      <c r="S705" s="123"/>
      <c r="T705" s="123"/>
      <c r="U705" s="123"/>
      <c r="V705" s="123"/>
      <c r="W705" s="122"/>
      <c r="X705" s="123"/>
      <c r="Y705" s="123"/>
      <c r="Z705" s="123"/>
      <c r="AA705" s="123"/>
      <c r="AB705" s="123"/>
      <c r="AC705" s="122"/>
      <c r="AD705" s="123"/>
      <c r="AE705" s="123"/>
      <c r="AF705" s="123"/>
      <c r="AG705" s="123"/>
      <c r="AH705" s="122"/>
      <c r="AI705" s="122"/>
      <c r="AJ705" s="122"/>
      <c r="AK705" s="122"/>
      <c r="AL705" s="123"/>
      <c r="AM705" s="122"/>
      <c r="AN705" s="122"/>
      <c r="AO705" s="122"/>
      <c r="AP705" s="122"/>
      <c r="AQ705" s="122"/>
      <c r="AR705" s="122"/>
      <c r="AS705" s="173"/>
      <c r="AT705" s="173"/>
      <c r="AU705" s="173"/>
      <c r="AV705" s="173"/>
      <c r="AW705" s="173"/>
      <c r="AX705" s="173"/>
      <c r="AY705" s="173"/>
      <c r="AZ705" s="173"/>
      <c r="BA705" s="173"/>
      <c r="BB705" s="123"/>
      <c r="BC705" s="123"/>
      <c r="BD705" s="123"/>
    </row>
    <row r="706" spans="2:56" x14ac:dyDescent="0.25">
      <c r="B706" s="120"/>
      <c r="C706" s="4"/>
      <c r="D706" s="14"/>
      <c r="E706" s="121"/>
      <c r="F706" s="13"/>
      <c r="G706" s="122"/>
      <c r="H706" s="123"/>
      <c r="I706" s="123"/>
      <c r="J706" s="124"/>
      <c r="K706" s="122"/>
      <c r="L706" s="122"/>
      <c r="M706" s="125"/>
      <c r="N706" s="126"/>
      <c r="O706" s="123"/>
      <c r="P706" s="123"/>
      <c r="Q706" s="122"/>
      <c r="R706" s="123"/>
      <c r="S706" s="123"/>
      <c r="T706" s="123"/>
      <c r="U706" s="123"/>
      <c r="V706" s="123"/>
      <c r="W706" s="122"/>
      <c r="X706" s="123"/>
      <c r="Y706" s="123"/>
      <c r="Z706" s="123"/>
      <c r="AA706" s="123"/>
      <c r="AB706" s="123"/>
      <c r="AC706" s="122"/>
      <c r="AD706" s="123"/>
      <c r="AE706" s="123"/>
      <c r="AF706" s="123"/>
      <c r="AG706" s="123"/>
      <c r="AH706" s="122"/>
      <c r="AI706" s="122"/>
      <c r="AJ706" s="122"/>
      <c r="AK706" s="122"/>
      <c r="AL706" s="123"/>
      <c r="AM706" s="122"/>
      <c r="AN706" s="122"/>
      <c r="AO706" s="122"/>
      <c r="AP706" s="122"/>
      <c r="AQ706" s="122"/>
      <c r="AR706" s="122"/>
      <c r="AS706" s="173"/>
      <c r="AT706" s="173"/>
      <c r="AU706" s="173"/>
      <c r="AV706" s="173"/>
      <c r="AW706" s="173"/>
      <c r="AX706" s="173"/>
      <c r="AY706" s="173"/>
      <c r="AZ706" s="173"/>
      <c r="BA706" s="173"/>
      <c r="BB706" s="123"/>
      <c r="BC706" s="123"/>
      <c r="BD706" s="123"/>
    </row>
    <row r="707" spans="2:56" x14ac:dyDescent="0.25">
      <c r="B707" s="120"/>
      <c r="C707" s="4"/>
      <c r="D707" s="14"/>
      <c r="E707" s="121"/>
      <c r="F707" s="13"/>
      <c r="G707" s="122"/>
      <c r="H707" s="123"/>
      <c r="I707" s="123"/>
      <c r="J707" s="124"/>
      <c r="K707" s="122"/>
      <c r="L707" s="122"/>
      <c r="M707" s="125"/>
      <c r="N707" s="126"/>
      <c r="O707" s="123"/>
      <c r="P707" s="123"/>
      <c r="Q707" s="122"/>
      <c r="R707" s="123"/>
      <c r="S707" s="123"/>
      <c r="T707" s="123"/>
      <c r="U707" s="123"/>
      <c r="V707" s="123"/>
      <c r="W707" s="122"/>
      <c r="X707" s="123"/>
      <c r="Y707" s="123"/>
      <c r="Z707" s="123"/>
      <c r="AA707" s="123"/>
      <c r="AB707" s="123"/>
      <c r="AC707" s="122"/>
      <c r="AD707" s="123"/>
      <c r="AE707" s="123"/>
      <c r="AF707" s="123"/>
      <c r="AG707" s="123"/>
      <c r="AH707" s="122"/>
      <c r="AI707" s="122"/>
      <c r="AJ707" s="122"/>
      <c r="AK707" s="122"/>
      <c r="AL707" s="123"/>
      <c r="AM707" s="122"/>
      <c r="AN707" s="122"/>
      <c r="AO707" s="122"/>
      <c r="AP707" s="122"/>
      <c r="AQ707" s="122"/>
      <c r="AR707" s="122"/>
      <c r="AS707" s="173"/>
      <c r="AT707" s="173"/>
      <c r="AU707" s="173"/>
      <c r="AV707" s="173"/>
      <c r="AW707" s="173"/>
      <c r="AX707" s="173"/>
      <c r="AY707" s="173"/>
      <c r="AZ707" s="173"/>
      <c r="BA707" s="173"/>
      <c r="BB707" s="123"/>
      <c r="BC707" s="123"/>
      <c r="BD707" s="123"/>
    </row>
    <row r="708" spans="2:56" x14ac:dyDescent="0.25">
      <c r="B708" s="120"/>
      <c r="C708" s="4"/>
      <c r="D708" s="14"/>
      <c r="E708" s="121"/>
      <c r="F708" s="13"/>
      <c r="G708" s="122"/>
      <c r="H708" s="123"/>
      <c r="I708" s="123"/>
      <c r="J708" s="124"/>
      <c r="K708" s="122"/>
      <c r="L708" s="122"/>
      <c r="M708" s="125"/>
      <c r="N708" s="126"/>
      <c r="O708" s="123"/>
      <c r="P708" s="123"/>
      <c r="Q708" s="122"/>
      <c r="R708" s="123"/>
      <c r="S708" s="123"/>
      <c r="T708" s="123"/>
      <c r="U708" s="123"/>
      <c r="V708" s="123"/>
      <c r="W708" s="122"/>
      <c r="X708" s="123"/>
      <c r="Y708" s="123"/>
      <c r="Z708" s="123"/>
      <c r="AA708" s="123"/>
      <c r="AB708" s="123"/>
      <c r="AC708" s="122"/>
      <c r="AD708" s="123"/>
      <c r="AE708" s="123"/>
      <c r="AF708" s="123"/>
      <c r="AG708" s="123"/>
      <c r="AH708" s="122"/>
      <c r="AI708" s="122"/>
      <c r="AJ708" s="122"/>
      <c r="AK708" s="122"/>
      <c r="AL708" s="123"/>
      <c r="AM708" s="122"/>
      <c r="AN708" s="122"/>
      <c r="AO708" s="122"/>
      <c r="AP708" s="122"/>
      <c r="AQ708" s="122"/>
      <c r="AR708" s="122"/>
      <c r="AS708" s="173"/>
      <c r="AT708" s="173"/>
      <c r="AU708" s="173"/>
      <c r="AV708" s="173"/>
      <c r="AW708" s="173"/>
      <c r="AX708" s="173"/>
      <c r="AY708" s="173"/>
      <c r="AZ708" s="173"/>
      <c r="BA708" s="173"/>
      <c r="BB708" s="123"/>
      <c r="BC708" s="123"/>
      <c r="BD708" s="123"/>
    </row>
    <row r="709" spans="2:56" x14ac:dyDescent="0.25">
      <c r="B709" s="120"/>
      <c r="C709" s="4"/>
      <c r="D709" s="14"/>
      <c r="E709" s="121"/>
      <c r="F709" s="13"/>
      <c r="G709" s="122"/>
      <c r="H709" s="123"/>
      <c r="I709" s="123"/>
      <c r="J709" s="124"/>
      <c r="K709" s="122"/>
      <c r="L709" s="122"/>
      <c r="M709" s="125"/>
      <c r="N709" s="126"/>
      <c r="O709" s="123"/>
      <c r="P709" s="123"/>
      <c r="Q709" s="122"/>
      <c r="R709" s="123"/>
      <c r="S709" s="123"/>
      <c r="T709" s="123"/>
      <c r="U709" s="123"/>
      <c r="V709" s="123"/>
      <c r="W709" s="122"/>
      <c r="X709" s="123"/>
      <c r="Y709" s="123"/>
      <c r="Z709" s="123"/>
      <c r="AA709" s="123"/>
      <c r="AB709" s="123"/>
      <c r="AC709" s="122"/>
      <c r="AD709" s="123"/>
      <c r="AE709" s="123"/>
      <c r="AF709" s="123"/>
      <c r="AG709" s="123"/>
      <c r="AH709" s="122"/>
      <c r="AI709" s="122"/>
      <c r="AJ709" s="122"/>
      <c r="AK709" s="122"/>
      <c r="AL709" s="123"/>
      <c r="AM709" s="122"/>
      <c r="AN709" s="122"/>
      <c r="AO709" s="122"/>
      <c r="AP709" s="122"/>
      <c r="AQ709" s="122"/>
      <c r="AR709" s="122"/>
      <c r="AS709" s="173"/>
      <c r="AT709" s="173"/>
      <c r="AU709" s="173"/>
      <c r="AV709" s="173"/>
      <c r="AW709" s="173"/>
      <c r="AX709" s="173"/>
      <c r="AY709" s="173"/>
      <c r="AZ709" s="173"/>
      <c r="BA709" s="173"/>
      <c r="BB709" s="123"/>
      <c r="BC709" s="123"/>
      <c r="BD709" s="123"/>
    </row>
    <row r="710" spans="2:56" x14ac:dyDescent="0.25">
      <c r="B710" s="120"/>
      <c r="C710" s="4"/>
      <c r="D710" s="14"/>
      <c r="E710" s="121"/>
      <c r="F710" s="13"/>
      <c r="G710" s="122"/>
      <c r="H710" s="123"/>
      <c r="I710" s="123"/>
      <c r="J710" s="124"/>
      <c r="K710" s="122"/>
      <c r="L710" s="122"/>
      <c r="M710" s="125"/>
      <c r="N710" s="126"/>
      <c r="O710" s="123"/>
      <c r="P710" s="123"/>
      <c r="Q710" s="122"/>
      <c r="R710" s="123"/>
      <c r="S710" s="123"/>
      <c r="T710" s="123"/>
      <c r="U710" s="123"/>
      <c r="V710" s="123"/>
      <c r="W710" s="122"/>
      <c r="X710" s="123"/>
      <c r="Y710" s="123"/>
      <c r="Z710" s="123"/>
      <c r="AA710" s="123"/>
      <c r="AB710" s="123"/>
      <c r="AC710" s="122"/>
      <c r="AD710" s="123"/>
      <c r="AE710" s="123"/>
      <c r="AF710" s="123"/>
      <c r="AG710" s="123"/>
      <c r="AH710" s="122"/>
      <c r="AI710" s="122"/>
      <c r="AJ710" s="122"/>
      <c r="AK710" s="122"/>
      <c r="AL710" s="123"/>
      <c r="AM710" s="122"/>
      <c r="AN710" s="122"/>
      <c r="AO710" s="122"/>
      <c r="AP710" s="122"/>
      <c r="AQ710" s="122"/>
      <c r="AR710" s="122"/>
      <c r="AS710" s="173"/>
      <c r="AT710" s="173"/>
      <c r="AU710" s="173"/>
      <c r="AV710" s="173"/>
      <c r="AW710" s="173"/>
      <c r="AX710" s="173"/>
      <c r="AY710" s="173"/>
      <c r="AZ710" s="173"/>
      <c r="BA710" s="173"/>
      <c r="BB710" s="123"/>
      <c r="BC710" s="123"/>
      <c r="BD710" s="123"/>
    </row>
    <row r="711" spans="2:56" x14ac:dyDescent="0.25">
      <c r="B711" s="120"/>
      <c r="C711" s="4"/>
      <c r="D711" s="14"/>
      <c r="E711" s="121"/>
      <c r="F711" s="13"/>
      <c r="G711" s="122"/>
      <c r="H711" s="123"/>
      <c r="I711" s="123"/>
      <c r="J711" s="124"/>
      <c r="K711" s="122"/>
      <c r="L711" s="122"/>
      <c r="M711" s="125"/>
      <c r="N711" s="126"/>
      <c r="O711" s="123"/>
      <c r="P711" s="123"/>
      <c r="Q711" s="122"/>
      <c r="R711" s="123"/>
      <c r="S711" s="123"/>
      <c r="T711" s="123"/>
      <c r="U711" s="123"/>
      <c r="V711" s="123"/>
      <c r="W711" s="122"/>
      <c r="X711" s="123"/>
      <c r="Y711" s="123"/>
      <c r="Z711" s="123"/>
      <c r="AA711" s="123"/>
      <c r="AB711" s="123"/>
      <c r="AC711" s="122"/>
      <c r="AD711" s="123"/>
      <c r="AE711" s="123"/>
      <c r="AF711" s="123"/>
      <c r="AG711" s="123"/>
      <c r="AH711" s="122"/>
      <c r="AI711" s="122"/>
      <c r="AJ711" s="122"/>
      <c r="AK711" s="122"/>
      <c r="AL711" s="123"/>
      <c r="AM711" s="122"/>
      <c r="AN711" s="122"/>
      <c r="AO711" s="122"/>
      <c r="AP711" s="122"/>
      <c r="AQ711" s="122"/>
      <c r="AR711" s="122"/>
      <c r="AS711" s="173"/>
      <c r="AT711" s="173"/>
      <c r="AU711" s="173"/>
      <c r="AV711" s="173"/>
      <c r="AW711" s="173"/>
      <c r="AX711" s="173"/>
      <c r="AY711" s="173"/>
      <c r="AZ711" s="173"/>
      <c r="BA711" s="173"/>
      <c r="BB711" s="123"/>
      <c r="BC711" s="123"/>
      <c r="BD711" s="123"/>
    </row>
    <row r="712" spans="2:56" x14ac:dyDescent="0.25">
      <c r="B712" s="120"/>
      <c r="C712" s="4"/>
      <c r="D712" s="14"/>
      <c r="E712" s="121"/>
      <c r="F712" s="13"/>
      <c r="G712" s="122"/>
      <c r="H712" s="123"/>
      <c r="I712" s="123"/>
      <c r="J712" s="124"/>
      <c r="K712" s="122"/>
      <c r="L712" s="122"/>
      <c r="M712" s="125"/>
      <c r="N712" s="126"/>
      <c r="O712" s="123"/>
      <c r="P712" s="123"/>
      <c r="Q712" s="122"/>
      <c r="R712" s="123"/>
      <c r="S712" s="123"/>
      <c r="T712" s="123"/>
      <c r="U712" s="123"/>
      <c r="V712" s="123"/>
      <c r="W712" s="122"/>
      <c r="X712" s="123"/>
      <c r="Y712" s="123"/>
      <c r="Z712" s="123"/>
      <c r="AA712" s="123"/>
      <c r="AB712" s="123"/>
      <c r="AC712" s="122"/>
      <c r="AD712" s="123"/>
      <c r="AE712" s="123"/>
      <c r="AF712" s="123"/>
      <c r="AG712" s="123"/>
      <c r="AH712" s="122"/>
      <c r="AI712" s="122"/>
      <c r="AJ712" s="122"/>
      <c r="AK712" s="122"/>
      <c r="AL712" s="123"/>
      <c r="AM712" s="122"/>
      <c r="AN712" s="122"/>
      <c r="AO712" s="122"/>
      <c r="AP712" s="122"/>
      <c r="AQ712" s="122"/>
      <c r="AR712" s="122"/>
      <c r="AS712" s="173"/>
      <c r="AT712" s="173"/>
      <c r="AU712" s="173"/>
      <c r="AV712" s="173"/>
      <c r="AW712" s="173"/>
      <c r="AX712" s="173"/>
      <c r="AY712" s="173"/>
      <c r="AZ712" s="173"/>
      <c r="BA712" s="173"/>
      <c r="BB712" s="123"/>
      <c r="BC712" s="123"/>
      <c r="BD712" s="123"/>
    </row>
    <row r="713" spans="2:56" x14ac:dyDescent="0.25">
      <c r="B713" s="120"/>
      <c r="C713" s="4"/>
      <c r="D713" s="14"/>
      <c r="E713" s="121"/>
      <c r="F713" s="13"/>
      <c r="G713" s="122"/>
      <c r="H713" s="123"/>
      <c r="I713" s="123"/>
      <c r="J713" s="124"/>
      <c r="K713" s="122"/>
      <c r="L713" s="122"/>
      <c r="M713" s="125"/>
      <c r="N713" s="126"/>
      <c r="O713" s="123"/>
      <c r="P713" s="123"/>
      <c r="Q713" s="122"/>
      <c r="R713" s="123"/>
      <c r="S713" s="123"/>
      <c r="T713" s="123"/>
      <c r="U713" s="123"/>
      <c r="V713" s="123"/>
      <c r="W713" s="122"/>
      <c r="X713" s="123"/>
      <c r="Y713" s="123"/>
      <c r="Z713" s="123"/>
      <c r="AA713" s="123"/>
      <c r="AB713" s="123"/>
      <c r="AC713" s="122"/>
      <c r="AD713" s="123"/>
      <c r="AE713" s="123"/>
      <c r="AF713" s="123"/>
      <c r="AG713" s="123"/>
      <c r="AH713" s="122"/>
      <c r="AI713" s="122"/>
      <c r="AJ713" s="122"/>
      <c r="AK713" s="122"/>
      <c r="AL713" s="123"/>
      <c r="AM713" s="122"/>
      <c r="AN713" s="122"/>
      <c r="AO713" s="122"/>
      <c r="AP713" s="122"/>
      <c r="AQ713" s="122"/>
      <c r="AR713" s="122"/>
      <c r="AS713" s="173"/>
      <c r="AT713" s="173"/>
      <c r="AU713" s="173"/>
      <c r="AV713" s="173"/>
      <c r="AW713" s="173"/>
      <c r="AX713" s="173"/>
      <c r="AY713" s="173"/>
      <c r="AZ713" s="173"/>
      <c r="BA713" s="173"/>
      <c r="BB713" s="123"/>
      <c r="BC713" s="123"/>
      <c r="BD713" s="123"/>
    </row>
    <row r="714" spans="2:56" x14ac:dyDescent="0.25">
      <c r="B714" s="120"/>
      <c r="C714" s="4"/>
      <c r="D714" s="14"/>
      <c r="E714" s="121"/>
      <c r="F714" s="13"/>
      <c r="G714" s="122"/>
      <c r="H714" s="123"/>
      <c r="I714" s="123"/>
      <c r="J714" s="124"/>
      <c r="K714" s="122"/>
      <c r="L714" s="122"/>
      <c r="M714" s="125"/>
      <c r="N714" s="126"/>
      <c r="O714" s="123"/>
      <c r="P714" s="123"/>
      <c r="Q714" s="122"/>
      <c r="R714" s="123"/>
      <c r="S714" s="123"/>
      <c r="T714" s="123"/>
      <c r="U714" s="123"/>
      <c r="V714" s="123"/>
      <c r="W714" s="122"/>
      <c r="X714" s="123"/>
      <c r="Y714" s="123"/>
      <c r="Z714" s="123"/>
      <c r="AA714" s="123"/>
      <c r="AB714" s="123"/>
      <c r="AC714" s="122"/>
      <c r="AD714" s="123"/>
      <c r="AE714" s="123"/>
      <c r="AF714" s="123"/>
      <c r="AG714" s="123"/>
      <c r="AH714" s="122"/>
      <c r="AI714" s="122"/>
      <c r="AJ714" s="122"/>
      <c r="AK714" s="122"/>
      <c r="AL714" s="123"/>
      <c r="AM714" s="122"/>
      <c r="AN714" s="122"/>
      <c r="AO714" s="122"/>
      <c r="AP714" s="122"/>
      <c r="AQ714" s="122"/>
      <c r="AR714" s="122"/>
      <c r="AS714" s="173"/>
      <c r="AT714" s="173"/>
      <c r="AU714" s="173"/>
      <c r="AV714" s="173"/>
      <c r="AW714" s="173"/>
      <c r="AX714" s="173"/>
      <c r="AY714" s="173"/>
      <c r="AZ714" s="173"/>
      <c r="BA714" s="173"/>
      <c r="BB714" s="123"/>
      <c r="BC714" s="123"/>
      <c r="BD714" s="123"/>
    </row>
    <row r="715" spans="2:56" x14ac:dyDescent="0.25">
      <c r="B715" s="120"/>
      <c r="C715" s="4"/>
      <c r="D715" s="14"/>
      <c r="E715" s="121"/>
      <c r="F715" s="13"/>
      <c r="G715" s="122"/>
      <c r="H715" s="123"/>
      <c r="I715" s="123"/>
      <c r="J715" s="124"/>
      <c r="K715" s="122"/>
      <c r="L715" s="122"/>
      <c r="M715" s="125"/>
      <c r="N715" s="126"/>
      <c r="O715" s="123"/>
      <c r="P715" s="123"/>
      <c r="Q715" s="122"/>
      <c r="R715" s="123"/>
      <c r="S715" s="123"/>
      <c r="T715" s="123"/>
      <c r="U715" s="123"/>
      <c r="V715" s="123"/>
      <c r="W715" s="122"/>
      <c r="X715" s="123"/>
      <c r="Y715" s="123"/>
      <c r="Z715" s="123"/>
      <c r="AA715" s="123"/>
      <c r="AB715" s="123"/>
      <c r="AC715" s="122"/>
      <c r="AD715" s="123"/>
      <c r="AE715" s="123"/>
      <c r="AF715" s="123"/>
      <c r="AG715" s="123"/>
      <c r="AH715" s="122"/>
      <c r="AI715" s="122"/>
      <c r="AJ715" s="122"/>
      <c r="AK715" s="122"/>
      <c r="AL715" s="123"/>
      <c r="AM715" s="122"/>
      <c r="AN715" s="122"/>
      <c r="AO715" s="122"/>
      <c r="AP715" s="122"/>
      <c r="AQ715" s="122"/>
      <c r="AR715" s="122"/>
      <c r="AS715" s="173"/>
      <c r="AT715" s="173"/>
      <c r="AU715" s="173"/>
      <c r="AV715" s="173"/>
      <c r="AW715" s="173"/>
      <c r="AX715" s="173"/>
      <c r="AY715" s="173"/>
      <c r="AZ715" s="173"/>
      <c r="BA715" s="173"/>
      <c r="BB715" s="123"/>
      <c r="BC715" s="123"/>
      <c r="BD715" s="123"/>
    </row>
    <row r="716" spans="2:56" x14ac:dyDescent="0.25">
      <c r="B716" s="120"/>
      <c r="C716" s="4"/>
      <c r="D716" s="14"/>
      <c r="E716" s="121"/>
      <c r="F716" s="13"/>
      <c r="G716" s="122"/>
      <c r="H716" s="123"/>
      <c r="I716" s="123"/>
      <c r="J716" s="124"/>
      <c r="K716" s="122"/>
      <c r="L716" s="122"/>
      <c r="M716" s="125"/>
      <c r="N716" s="126"/>
      <c r="O716" s="123"/>
      <c r="P716" s="123"/>
      <c r="Q716" s="122"/>
      <c r="R716" s="123"/>
      <c r="S716" s="123"/>
      <c r="T716" s="123"/>
      <c r="U716" s="123"/>
      <c r="V716" s="123"/>
      <c r="W716" s="122"/>
      <c r="X716" s="123"/>
      <c r="Y716" s="123"/>
      <c r="Z716" s="123"/>
      <c r="AA716" s="123"/>
      <c r="AB716" s="123"/>
      <c r="AC716" s="122"/>
      <c r="AD716" s="123"/>
      <c r="AE716" s="123"/>
      <c r="AF716" s="123"/>
      <c r="AG716" s="123"/>
      <c r="AH716" s="122"/>
      <c r="AI716" s="122"/>
      <c r="AJ716" s="122"/>
      <c r="AK716" s="122"/>
      <c r="AL716" s="123"/>
      <c r="AM716" s="122"/>
      <c r="AN716" s="122"/>
      <c r="AO716" s="122"/>
      <c r="AP716" s="122"/>
      <c r="AQ716" s="122"/>
      <c r="AR716" s="122"/>
      <c r="AS716" s="173"/>
      <c r="AT716" s="173"/>
      <c r="AU716" s="173"/>
      <c r="AV716" s="173"/>
      <c r="AW716" s="173"/>
      <c r="AX716" s="173"/>
      <c r="AY716" s="173"/>
      <c r="AZ716" s="173"/>
      <c r="BA716" s="173"/>
      <c r="BB716" s="123"/>
      <c r="BC716" s="123"/>
      <c r="BD716" s="123"/>
    </row>
    <row r="717" spans="2:56" x14ac:dyDescent="0.25">
      <c r="B717" s="120"/>
      <c r="C717" s="4"/>
      <c r="D717" s="14"/>
      <c r="E717" s="121"/>
      <c r="F717" s="13"/>
      <c r="G717" s="122"/>
      <c r="H717" s="123"/>
      <c r="I717" s="123"/>
      <c r="J717" s="124"/>
      <c r="K717" s="122"/>
      <c r="L717" s="122"/>
      <c r="M717" s="125"/>
      <c r="N717" s="126"/>
      <c r="O717" s="123"/>
      <c r="P717" s="123"/>
      <c r="Q717" s="122"/>
      <c r="R717" s="123"/>
      <c r="S717" s="123"/>
      <c r="T717" s="123"/>
      <c r="U717" s="123"/>
      <c r="V717" s="123"/>
      <c r="W717" s="122"/>
      <c r="X717" s="123"/>
      <c r="Y717" s="123"/>
      <c r="Z717" s="123"/>
      <c r="AA717" s="123"/>
      <c r="AB717" s="123"/>
      <c r="AC717" s="122"/>
      <c r="AD717" s="123"/>
      <c r="AE717" s="123"/>
      <c r="AF717" s="123"/>
      <c r="AG717" s="123"/>
      <c r="AH717" s="122"/>
      <c r="AI717" s="122"/>
      <c r="AJ717" s="122"/>
      <c r="AK717" s="122"/>
      <c r="AL717" s="123"/>
      <c r="AM717" s="122"/>
      <c r="AN717" s="122"/>
      <c r="AO717" s="122"/>
      <c r="AP717" s="122"/>
      <c r="AQ717" s="122"/>
      <c r="AR717" s="122"/>
      <c r="AS717" s="173"/>
      <c r="AT717" s="173"/>
      <c r="AU717" s="173"/>
      <c r="AV717" s="173"/>
      <c r="AW717" s="173"/>
      <c r="AX717" s="173"/>
      <c r="AY717" s="173"/>
      <c r="AZ717" s="173"/>
      <c r="BA717" s="173"/>
      <c r="BB717" s="123"/>
      <c r="BC717" s="123"/>
      <c r="BD717" s="123"/>
    </row>
    <row r="718" spans="2:56" x14ac:dyDescent="0.25">
      <c r="B718" s="120"/>
      <c r="C718" s="4"/>
      <c r="D718" s="14"/>
      <c r="E718" s="121"/>
      <c r="F718" s="13"/>
      <c r="G718" s="122"/>
      <c r="H718" s="123"/>
      <c r="I718" s="123"/>
      <c r="J718" s="124"/>
      <c r="K718" s="122"/>
      <c r="L718" s="122"/>
      <c r="M718" s="125"/>
      <c r="N718" s="126"/>
      <c r="O718" s="123"/>
      <c r="P718" s="123"/>
      <c r="Q718" s="122"/>
      <c r="R718" s="123"/>
      <c r="S718" s="123"/>
      <c r="T718" s="123"/>
      <c r="U718" s="123"/>
      <c r="V718" s="123"/>
      <c r="W718" s="122"/>
      <c r="X718" s="123"/>
      <c r="Y718" s="123"/>
      <c r="Z718" s="123"/>
      <c r="AA718" s="123"/>
      <c r="AB718" s="123"/>
      <c r="AC718" s="122"/>
      <c r="AD718" s="123"/>
      <c r="AE718" s="123"/>
      <c r="AF718" s="123"/>
      <c r="AG718" s="123"/>
      <c r="AH718" s="122"/>
      <c r="AI718" s="122"/>
      <c r="AJ718" s="122"/>
      <c r="AK718" s="122"/>
      <c r="AL718" s="123"/>
      <c r="AM718" s="122"/>
      <c r="AN718" s="122"/>
      <c r="AO718" s="122"/>
      <c r="AP718" s="122"/>
      <c r="AQ718" s="122"/>
      <c r="AR718" s="122"/>
      <c r="AS718" s="173"/>
      <c r="AT718" s="173"/>
      <c r="AU718" s="173"/>
      <c r="AV718" s="173"/>
      <c r="AW718" s="173"/>
      <c r="AX718" s="173"/>
      <c r="AY718" s="173"/>
      <c r="AZ718" s="173"/>
      <c r="BA718" s="173"/>
      <c r="BB718" s="123"/>
      <c r="BC718" s="123"/>
      <c r="BD718" s="123"/>
    </row>
    <row r="719" spans="2:56" x14ac:dyDescent="0.25">
      <c r="B719" s="120"/>
      <c r="C719" s="4"/>
      <c r="D719" s="14"/>
      <c r="E719" s="121"/>
      <c r="F719" s="13"/>
      <c r="G719" s="122"/>
      <c r="H719" s="123"/>
      <c r="I719" s="123"/>
      <c r="J719" s="124"/>
      <c r="K719" s="122"/>
      <c r="L719" s="122"/>
      <c r="M719" s="125"/>
      <c r="N719" s="126"/>
      <c r="O719" s="123"/>
      <c r="P719" s="123"/>
      <c r="Q719" s="122"/>
      <c r="R719" s="123"/>
      <c r="S719" s="123"/>
      <c r="T719" s="123"/>
      <c r="U719" s="123"/>
      <c r="V719" s="123"/>
      <c r="W719" s="122"/>
      <c r="X719" s="123"/>
      <c r="Y719" s="123"/>
      <c r="Z719" s="123"/>
      <c r="AA719" s="123"/>
      <c r="AB719" s="123"/>
      <c r="AC719" s="122"/>
      <c r="AD719" s="123"/>
      <c r="AE719" s="123"/>
      <c r="AF719" s="123"/>
      <c r="AG719" s="123"/>
      <c r="AH719" s="122"/>
      <c r="AI719" s="122"/>
      <c r="AJ719" s="122"/>
      <c r="AK719" s="122"/>
      <c r="AL719" s="123"/>
      <c r="AM719" s="122"/>
      <c r="AN719" s="122"/>
      <c r="AO719" s="122"/>
      <c r="AP719" s="122"/>
      <c r="AQ719" s="122"/>
      <c r="AR719" s="122"/>
      <c r="AS719" s="173"/>
      <c r="AT719" s="173"/>
      <c r="AU719" s="173"/>
      <c r="AV719" s="173"/>
      <c r="AW719" s="173"/>
      <c r="AX719" s="173"/>
      <c r="AY719" s="173"/>
      <c r="AZ719" s="173"/>
      <c r="BA719" s="173"/>
      <c r="BB719" s="123"/>
      <c r="BC719" s="123"/>
      <c r="BD719" s="123"/>
    </row>
    <row r="720" spans="2:56" x14ac:dyDescent="0.25">
      <c r="B720" s="120"/>
      <c r="C720" s="4"/>
      <c r="D720" s="14"/>
      <c r="E720" s="121"/>
      <c r="F720" s="13"/>
      <c r="G720" s="122"/>
      <c r="H720" s="123"/>
      <c r="I720" s="123"/>
      <c r="J720" s="124"/>
      <c r="K720" s="122"/>
      <c r="L720" s="122"/>
      <c r="M720" s="125"/>
      <c r="N720" s="126"/>
      <c r="O720" s="123"/>
      <c r="P720" s="123"/>
      <c r="Q720" s="122"/>
      <c r="R720" s="123"/>
      <c r="S720" s="123"/>
      <c r="T720" s="123"/>
      <c r="U720" s="123"/>
      <c r="V720" s="123"/>
      <c r="W720" s="122"/>
      <c r="X720" s="123"/>
      <c r="Y720" s="123"/>
      <c r="Z720" s="123"/>
      <c r="AA720" s="123"/>
      <c r="AB720" s="123"/>
      <c r="AC720" s="122"/>
      <c r="AD720" s="123"/>
      <c r="AE720" s="123"/>
      <c r="AF720" s="123"/>
      <c r="AG720" s="123"/>
      <c r="AH720" s="122"/>
      <c r="AI720" s="122"/>
      <c r="AJ720" s="122"/>
      <c r="AK720" s="122"/>
      <c r="AL720" s="123"/>
      <c r="AM720" s="122"/>
      <c r="AN720" s="122"/>
      <c r="AO720" s="122"/>
      <c r="AP720" s="122"/>
      <c r="AQ720" s="122"/>
      <c r="AR720" s="122"/>
      <c r="AS720" s="173"/>
      <c r="AT720" s="173"/>
      <c r="AU720" s="173"/>
      <c r="AV720" s="173"/>
      <c r="AW720" s="173"/>
      <c r="AX720" s="173"/>
      <c r="AY720" s="173"/>
      <c r="AZ720" s="173"/>
      <c r="BA720" s="173"/>
      <c r="BB720" s="123"/>
      <c r="BC720" s="123"/>
      <c r="BD720" s="123"/>
    </row>
    <row r="721" spans="2:56" x14ac:dyDescent="0.25">
      <c r="B721" s="120"/>
      <c r="C721" s="4"/>
      <c r="D721" s="14"/>
      <c r="E721" s="121"/>
      <c r="F721" s="13"/>
      <c r="G721" s="122"/>
      <c r="H721" s="123"/>
      <c r="I721" s="123"/>
      <c r="J721" s="124"/>
      <c r="K721" s="122"/>
      <c r="L721" s="122"/>
      <c r="M721" s="125"/>
      <c r="N721" s="126"/>
      <c r="O721" s="123"/>
      <c r="P721" s="123"/>
      <c r="Q721" s="122"/>
      <c r="R721" s="123"/>
      <c r="S721" s="123"/>
      <c r="T721" s="123"/>
      <c r="U721" s="123"/>
      <c r="V721" s="123"/>
      <c r="W721" s="122"/>
      <c r="X721" s="123"/>
      <c r="Y721" s="123"/>
      <c r="Z721" s="123"/>
      <c r="AA721" s="123"/>
      <c r="AB721" s="123"/>
      <c r="AC721" s="122"/>
      <c r="AD721" s="123"/>
      <c r="AE721" s="123"/>
      <c r="AF721" s="123"/>
      <c r="AG721" s="123"/>
      <c r="AH721" s="122"/>
      <c r="AI721" s="122"/>
      <c r="AJ721" s="122"/>
      <c r="AK721" s="122"/>
      <c r="AL721" s="123"/>
      <c r="AM721" s="122"/>
      <c r="AN721" s="122"/>
      <c r="AO721" s="122"/>
      <c r="AP721" s="122"/>
      <c r="AQ721" s="122"/>
      <c r="AR721" s="122"/>
      <c r="AS721" s="173"/>
      <c r="AT721" s="173"/>
      <c r="AU721" s="173"/>
      <c r="AV721" s="173"/>
      <c r="AW721" s="173"/>
      <c r="AX721" s="173"/>
      <c r="AY721" s="173"/>
      <c r="AZ721" s="173"/>
      <c r="BA721" s="173"/>
      <c r="BB721" s="123"/>
      <c r="BC721" s="123"/>
      <c r="BD721" s="123"/>
    </row>
    <row r="722" spans="2:56" x14ac:dyDescent="0.25">
      <c r="B722" s="120"/>
      <c r="C722" s="4"/>
      <c r="D722" s="14"/>
      <c r="E722" s="121"/>
      <c r="F722" s="13"/>
      <c r="G722" s="122"/>
      <c r="H722" s="123"/>
      <c r="I722" s="123"/>
      <c r="J722" s="124"/>
      <c r="K722" s="122"/>
      <c r="L722" s="122"/>
      <c r="M722" s="125"/>
      <c r="N722" s="126"/>
      <c r="O722" s="123"/>
      <c r="P722" s="123"/>
      <c r="Q722" s="122"/>
      <c r="R722" s="123"/>
      <c r="S722" s="123"/>
      <c r="T722" s="123"/>
      <c r="U722" s="123"/>
      <c r="V722" s="123"/>
      <c r="W722" s="122"/>
      <c r="X722" s="123"/>
      <c r="Y722" s="123"/>
      <c r="Z722" s="123"/>
      <c r="AA722" s="123"/>
      <c r="AB722" s="123"/>
      <c r="AC722" s="122"/>
      <c r="AD722" s="123"/>
      <c r="AE722" s="123"/>
      <c r="AF722" s="123"/>
      <c r="AG722" s="123"/>
      <c r="AH722" s="122"/>
      <c r="AI722" s="122"/>
      <c r="AJ722" s="122"/>
      <c r="AK722" s="122"/>
      <c r="AL722" s="123"/>
      <c r="AM722" s="122"/>
      <c r="AN722" s="122"/>
      <c r="AO722" s="122"/>
      <c r="AP722" s="122"/>
      <c r="AQ722" s="122"/>
      <c r="AR722" s="122"/>
      <c r="AS722" s="173"/>
      <c r="AT722" s="173"/>
      <c r="AU722" s="173"/>
      <c r="AV722" s="173"/>
      <c r="AW722" s="173"/>
      <c r="AX722" s="173"/>
      <c r="AY722" s="173"/>
      <c r="AZ722" s="173"/>
      <c r="BA722" s="173"/>
      <c r="BB722" s="123"/>
      <c r="BC722" s="123"/>
      <c r="BD722" s="123"/>
    </row>
    <row r="723" spans="2:56" x14ac:dyDescent="0.25">
      <c r="B723" s="120"/>
      <c r="C723" s="4"/>
      <c r="D723" s="14"/>
      <c r="E723" s="121"/>
      <c r="F723" s="13"/>
      <c r="G723" s="122"/>
      <c r="H723" s="123"/>
      <c r="I723" s="123"/>
      <c r="J723" s="124"/>
      <c r="K723" s="122"/>
      <c r="L723" s="122"/>
      <c r="M723" s="125"/>
      <c r="N723" s="126"/>
      <c r="O723" s="123"/>
      <c r="P723" s="123"/>
      <c r="Q723" s="122"/>
      <c r="R723" s="123"/>
      <c r="S723" s="123"/>
      <c r="T723" s="123"/>
      <c r="U723" s="123"/>
      <c r="V723" s="123"/>
      <c r="W723" s="122"/>
      <c r="X723" s="123"/>
      <c r="Y723" s="123"/>
      <c r="Z723" s="123"/>
      <c r="AA723" s="123"/>
      <c r="AB723" s="123"/>
      <c r="AC723" s="122"/>
      <c r="AD723" s="123"/>
      <c r="AE723" s="123"/>
      <c r="AF723" s="123"/>
      <c r="AG723" s="123"/>
      <c r="AH723" s="122"/>
      <c r="AI723" s="122"/>
      <c r="AJ723" s="122"/>
      <c r="AK723" s="122"/>
      <c r="AL723" s="123"/>
      <c r="AM723" s="122"/>
      <c r="AN723" s="122"/>
      <c r="AO723" s="122"/>
      <c r="AP723" s="122"/>
      <c r="AQ723" s="122"/>
      <c r="AR723" s="122"/>
      <c r="AS723" s="173"/>
      <c r="AT723" s="173"/>
      <c r="AU723" s="173"/>
      <c r="AV723" s="173"/>
      <c r="AW723" s="173"/>
      <c r="AX723" s="173"/>
      <c r="AY723" s="173"/>
      <c r="AZ723" s="173"/>
      <c r="BA723" s="173"/>
      <c r="BB723" s="123"/>
      <c r="BC723" s="123"/>
      <c r="BD723" s="123"/>
    </row>
    <row r="724" spans="2:56" x14ac:dyDescent="0.25">
      <c r="B724" s="120"/>
      <c r="C724" s="4"/>
      <c r="D724" s="14"/>
      <c r="E724" s="121"/>
      <c r="F724" s="13"/>
      <c r="G724" s="122"/>
      <c r="H724" s="123"/>
      <c r="I724" s="123"/>
      <c r="J724" s="124"/>
      <c r="K724" s="122"/>
      <c r="L724" s="122"/>
      <c r="M724" s="125"/>
      <c r="N724" s="126"/>
      <c r="O724" s="123"/>
      <c r="P724" s="123"/>
      <c r="Q724" s="122"/>
      <c r="R724" s="123"/>
      <c r="S724" s="123"/>
      <c r="T724" s="123"/>
      <c r="U724" s="123"/>
      <c r="V724" s="123"/>
      <c r="W724" s="122"/>
      <c r="X724" s="123"/>
      <c r="Y724" s="123"/>
      <c r="Z724" s="123"/>
      <c r="AA724" s="123"/>
      <c r="AB724" s="123"/>
      <c r="AC724" s="122"/>
      <c r="AD724" s="123"/>
      <c r="AE724" s="123"/>
      <c r="AF724" s="123"/>
      <c r="AG724" s="123"/>
      <c r="AH724" s="122"/>
      <c r="AI724" s="122"/>
      <c r="AJ724" s="122"/>
      <c r="AK724" s="122"/>
      <c r="AL724" s="123"/>
      <c r="AM724" s="122"/>
      <c r="AN724" s="122"/>
      <c r="AO724" s="122"/>
      <c r="AP724" s="122"/>
      <c r="AQ724" s="122"/>
      <c r="AR724" s="122"/>
      <c r="AS724" s="173"/>
      <c r="AT724" s="173"/>
      <c r="AU724" s="173"/>
      <c r="AV724" s="173"/>
      <c r="AW724" s="173"/>
      <c r="AX724" s="173"/>
      <c r="AY724" s="173"/>
      <c r="AZ724" s="173"/>
      <c r="BA724" s="173"/>
      <c r="BB724" s="123"/>
      <c r="BC724" s="123"/>
      <c r="BD724" s="123"/>
    </row>
    <row r="725" spans="2:56" x14ac:dyDescent="0.25">
      <c r="B725" s="120"/>
      <c r="C725" s="4"/>
      <c r="D725" s="14"/>
      <c r="E725" s="121"/>
      <c r="F725" s="13"/>
      <c r="G725" s="122"/>
      <c r="H725" s="123"/>
      <c r="I725" s="123"/>
      <c r="J725" s="124"/>
      <c r="K725" s="122"/>
      <c r="L725" s="122"/>
      <c r="M725" s="125"/>
      <c r="N725" s="126"/>
      <c r="O725" s="123"/>
      <c r="P725" s="123"/>
      <c r="Q725" s="122"/>
      <c r="R725" s="123"/>
      <c r="S725" s="123"/>
      <c r="T725" s="123"/>
      <c r="U725" s="123"/>
      <c r="V725" s="123"/>
      <c r="W725" s="122"/>
      <c r="X725" s="123"/>
      <c r="Y725" s="123"/>
      <c r="Z725" s="123"/>
      <c r="AA725" s="123"/>
      <c r="AB725" s="123"/>
      <c r="AC725" s="122"/>
      <c r="AD725" s="123"/>
      <c r="AE725" s="123"/>
      <c r="AF725" s="123"/>
      <c r="AG725" s="123"/>
      <c r="AH725" s="122"/>
      <c r="AI725" s="122"/>
      <c r="AJ725" s="122"/>
      <c r="AK725" s="122"/>
      <c r="AL725" s="123"/>
      <c r="AM725" s="122"/>
      <c r="AN725" s="122"/>
      <c r="AO725" s="122"/>
      <c r="AP725" s="122"/>
      <c r="AQ725" s="122"/>
      <c r="AR725" s="122"/>
      <c r="AS725" s="173"/>
      <c r="AT725" s="173"/>
      <c r="AU725" s="173"/>
      <c r="AV725" s="173"/>
      <c r="AW725" s="173"/>
      <c r="AX725" s="173"/>
      <c r="AY725" s="173"/>
      <c r="AZ725" s="173"/>
      <c r="BA725" s="173"/>
      <c r="BB725" s="123"/>
      <c r="BC725" s="123"/>
      <c r="BD725" s="123"/>
    </row>
    <row r="726" spans="2:56" x14ac:dyDescent="0.25">
      <c r="B726" s="120"/>
      <c r="C726" s="4"/>
      <c r="D726" s="14"/>
      <c r="E726" s="121"/>
      <c r="F726" s="13"/>
      <c r="G726" s="122"/>
      <c r="H726" s="123"/>
      <c r="I726" s="123"/>
      <c r="J726" s="124"/>
      <c r="K726" s="122"/>
      <c r="L726" s="122"/>
      <c r="M726" s="125"/>
      <c r="N726" s="126"/>
      <c r="O726" s="123"/>
      <c r="P726" s="123"/>
      <c r="Q726" s="122"/>
      <c r="R726" s="123"/>
      <c r="S726" s="123"/>
      <c r="T726" s="123"/>
      <c r="U726" s="123"/>
      <c r="V726" s="123"/>
      <c r="W726" s="122"/>
      <c r="X726" s="123"/>
      <c r="Y726" s="123"/>
      <c r="Z726" s="123"/>
      <c r="AA726" s="123"/>
      <c r="AB726" s="123"/>
      <c r="AC726" s="122"/>
      <c r="AD726" s="123"/>
      <c r="AE726" s="123"/>
      <c r="AF726" s="123"/>
      <c r="AG726" s="123"/>
      <c r="AH726" s="122"/>
      <c r="AI726" s="122"/>
      <c r="AJ726" s="122"/>
      <c r="AK726" s="122"/>
      <c r="AL726" s="123"/>
      <c r="AM726" s="122"/>
      <c r="AN726" s="122"/>
      <c r="AO726" s="122"/>
      <c r="AP726" s="122"/>
      <c r="AQ726" s="122"/>
      <c r="AR726" s="122"/>
      <c r="AS726" s="173"/>
      <c r="AT726" s="173"/>
      <c r="AU726" s="173"/>
      <c r="AV726" s="173"/>
      <c r="AW726" s="173"/>
      <c r="AX726" s="173"/>
      <c r="AY726" s="173"/>
      <c r="AZ726" s="173"/>
      <c r="BA726" s="173"/>
      <c r="BB726" s="123"/>
      <c r="BC726" s="123"/>
      <c r="BD726" s="123"/>
    </row>
    <row r="727" spans="2:56" x14ac:dyDescent="0.25">
      <c r="B727" s="120"/>
      <c r="C727" s="4"/>
      <c r="D727" s="14"/>
      <c r="E727" s="121"/>
      <c r="F727" s="13"/>
      <c r="G727" s="122"/>
      <c r="H727" s="123"/>
      <c r="I727" s="123"/>
      <c r="J727" s="124"/>
      <c r="K727" s="122"/>
      <c r="L727" s="122"/>
      <c r="M727" s="125"/>
      <c r="N727" s="126"/>
      <c r="O727" s="123"/>
      <c r="P727" s="123"/>
      <c r="Q727" s="122"/>
      <c r="R727" s="123"/>
      <c r="S727" s="123"/>
      <c r="T727" s="123"/>
      <c r="U727" s="123"/>
      <c r="V727" s="123"/>
      <c r="W727" s="122"/>
      <c r="X727" s="123"/>
      <c r="Y727" s="123"/>
      <c r="Z727" s="123"/>
      <c r="AA727" s="123"/>
      <c r="AB727" s="123"/>
      <c r="AC727" s="122"/>
      <c r="AD727" s="123"/>
      <c r="AE727" s="123"/>
      <c r="AF727" s="123"/>
      <c r="AG727" s="123"/>
      <c r="AH727" s="122"/>
      <c r="AI727" s="122"/>
      <c r="AJ727" s="122"/>
      <c r="AK727" s="122"/>
      <c r="AL727" s="123"/>
      <c r="AM727" s="122"/>
      <c r="AN727" s="122"/>
      <c r="AO727" s="122"/>
      <c r="AP727" s="122"/>
      <c r="AQ727" s="122"/>
      <c r="AR727" s="122"/>
      <c r="AS727" s="173"/>
      <c r="AT727" s="173"/>
      <c r="AU727" s="173"/>
      <c r="AV727" s="173"/>
      <c r="AW727" s="173"/>
      <c r="AX727" s="173"/>
      <c r="AY727" s="173"/>
      <c r="AZ727" s="173"/>
      <c r="BA727" s="173"/>
      <c r="BB727" s="123"/>
      <c r="BC727" s="123"/>
      <c r="BD727" s="123"/>
    </row>
    <row r="728" spans="2:56" x14ac:dyDescent="0.25">
      <c r="B728" s="120"/>
      <c r="C728" s="4"/>
      <c r="D728" s="14"/>
      <c r="E728" s="121"/>
      <c r="F728" s="13"/>
      <c r="G728" s="122"/>
      <c r="H728" s="123"/>
      <c r="I728" s="123"/>
      <c r="J728" s="124"/>
      <c r="K728" s="122"/>
      <c r="L728" s="122"/>
      <c r="M728" s="125"/>
      <c r="N728" s="126"/>
      <c r="O728" s="123"/>
      <c r="P728" s="123"/>
      <c r="Q728" s="122"/>
      <c r="R728" s="123"/>
      <c r="S728" s="123"/>
      <c r="T728" s="123"/>
      <c r="U728" s="123"/>
      <c r="V728" s="123"/>
      <c r="W728" s="122"/>
      <c r="X728" s="123"/>
      <c r="Y728" s="123"/>
      <c r="Z728" s="123"/>
      <c r="AA728" s="123"/>
      <c r="AB728" s="123"/>
      <c r="AC728" s="122"/>
      <c r="AD728" s="123"/>
      <c r="AE728" s="123"/>
      <c r="AF728" s="123"/>
      <c r="AG728" s="123"/>
      <c r="AH728" s="122"/>
      <c r="AI728" s="122"/>
      <c r="AJ728" s="122"/>
      <c r="AK728" s="122"/>
      <c r="AL728" s="123"/>
      <c r="AM728" s="122"/>
      <c r="AN728" s="122"/>
      <c r="AO728" s="122"/>
      <c r="AP728" s="122"/>
      <c r="AQ728" s="122"/>
      <c r="AR728" s="122"/>
      <c r="AS728" s="173"/>
      <c r="AT728" s="173"/>
      <c r="AU728" s="173"/>
      <c r="AV728" s="173"/>
      <c r="AW728" s="173"/>
      <c r="AX728" s="173"/>
      <c r="AY728" s="173"/>
      <c r="AZ728" s="173"/>
      <c r="BA728" s="173"/>
      <c r="BB728" s="123"/>
      <c r="BC728" s="123"/>
      <c r="BD728" s="123"/>
    </row>
    <row r="729" spans="2:56" x14ac:dyDescent="0.25">
      <c r="B729" s="120"/>
      <c r="C729" s="4"/>
      <c r="D729" s="14"/>
      <c r="E729" s="121"/>
      <c r="F729" s="13"/>
      <c r="G729" s="122"/>
      <c r="H729" s="123"/>
      <c r="I729" s="123"/>
      <c r="J729" s="124"/>
      <c r="K729" s="122"/>
      <c r="L729" s="122"/>
      <c r="M729" s="125"/>
      <c r="N729" s="126"/>
      <c r="O729" s="123"/>
      <c r="P729" s="123"/>
      <c r="Q729" s="122"/>
      <c r="R729" s="123"/>
      <c r="S729" s="123"/>
      <c r="T729" s="123"/>
      <c r="U729" s="123"/>
      <c r="V729" s="123"/>
      <c r="W729" s="122"/>
      <c r="X729" s="123"/>
      <c r="Y729" s="123"/>
      <c r="Z729" s="123"/>
      <c r="AA729" s="123"/>
      <c r="AB729" s="123"/>
      <c r="AC729" s="122"/>
      <c r="AD729" s="123"/>
      <c r="AE729" s="123"/>
      <c r="AF729" s="123"/>
      <c r="AG729" s="123"/>
      <c r="AH729" s="122"/>
      <c r="AI729" s="122"/>
      <c r="AJ729" s="122"/>
      <c r="AK729" s="122"/>
      <c r="AL729" s="123"/>
      <c r="AM729" s="122"/>
      <c r="AN729" s="122"/>
      <c r="AO729" s="122"/>
      <c r="AP729" s="122"/>
      <c r="AQ729" s="122"/>
      <c r="AR729" s="122"/>
      <c r="AS729" s="173"/>
      <c r="AT729" s="173"/>
      <c r="AU729" s="173"/>
      <c r="AV729" s="173"/>
      <c r="AW729" s="173"/>
      <c r="AX729" s="173"/>
      <c r="AY729" s="173"/>
      <c r="AZ729" s="173"/>
      <c r="BA729" s="173"/>
      <c r="BB729" s="123"/>
      <c r="BC729" s="123"/>
      <c r="BD729" s="123"/>
    </row>
    <row r="730" spans="2:56" x14ac:dyDescent="0.25">
      <c r="B730" s="120"/>
      <c r="C730" s="4"/>
      <c r="D730" s="14"/>
      <c r="E730" s="121"/>
      <c r="F730" s="13"/>
      <c r="G730" s="122"/>
      <c r="H730" s="123"/>
      <c r="I730" s="123"/>
      <c r="J730" s="124"/>
      <c r="K730" s="122"/>
      <c r="L730" s="122"/>
      <c r="M730" s="125"/>
      <c r="N730" s="126"/>
      <c r="O730" s="123"/>
      <c r="P730" s="123"/>
      <c r="Q730" s="122"/>
      <c r="R730" s="123"/>
      <c r="S730" s="123"/>
      <c r="T730" s="123"/>
      <c r="U730" s="123"/>
      <c r="V730" s="123"/>
      <c r="W730" s="122"/>
      <c r="X730" s="123"/>
      <c r="Y730" s="123"/>
      <c r="Z730" s="123"/>
      <c r="AA730" s="123"/>
      <c r="AB730" s="123"/>
      <c r="AC730" s="122"/>
      <c r="AD730" s="123"/>
      <c r="AE730" s="123"/>
      <c r="AF730" s="123"/>
      <c r="AG730" s="123"/>
      <c r="AH730" s="122"/>
      <c r="AI730" s="122"/>
      <c r="AJ730" s="122"/>
      <c r="AK730" s="122"/>
      <c r="AL730" s="123"/>
      <c r="AM730" s="122"/>
      <c r="AN730" s="122"/>
      <c r="AO730" s="122"/>
      <c r="AP730" s="122"/>
      <c r="AQ730" s="122"/>
      <c r="AR730" s="122"/>
      <c r="AS730" s="173"/>
      <c r="AT730" s="173"/>
      <c r="AU730" s="173"/>
      <c r="AV730" s="173"/>
      <c r="AW730" s="173"/>
      <c r="AX730" s="173"/>
      <c r="AY730" s="173"/>
      <c r="AZ730" s="173"/>
      <c r="BA730" s="173"/>
      <c r="BB730" s="123"/>
      <c r="BC730" s="123"/>
      <c r="BD730" s="123"/>
    </row>
    <row r="731" spans="2:56" x14ac:dyDescent="0.25">
      <c r="B731" s="120"/>
      <c r="C731" s="4"/>
      <c r="D731" s="14"/>
      <c r="E731" s="121"/>
      <c r="F731" s="13"/>
      <c r="G731" s="122"/>
      <c r="H731" s="123"/>
      <c r="I731" s="123"/>
      <c r="J731" s="124"/>
      <c r="K731" s="122"/>
      <c r="L731" s="122"/>
      <c r="M731" s="125"/>
      <c r="N731" s="126"/>
      <c r="O731" s="123"/>
      <c r="P731" s="123"/>
      <c r="Q731" s="122"/>
      <c r="R731" s="123"/>
      <c r="S731" s="123"/>
      <c r="T731" s="123"/>
      <c r="U731" s="123"/>
      <c r="V731" s="123"/>
      <c r="W731" s="122"/>
      <c r="X731" s="123"/>
      <c r="Y731" s="123"/>
      <c r="Z731" s="123"/>
      <c r="AA731" s="123"/>
      <c r="AB731" s="123"/>
      <c r="AC731" s="122"/>
      <c r="AD731" s="123"/>
      <c r="AE731" s="123"/>
      <c r="AF731" s="123"/>
      <c r="AG731" s="123"/>
      <c r="AH731" s="122"/>
      <c r="AI731" s="122"/>
      <c r="AJ731" s="122"/>
      <c r="AK731" s="122"/>
      <c r="AL731" s="123"/>
      <c r="AM731" s="122"/>
      <c r="AN731" s="122"/>
      <c r="AO731" s="122"/>
      <c r="AP731" s="122"/>
      <c r="AQ731" s="122"/>
      <c r="AR731" s="122"/>
      <c r="AS731" s="173"/>
      <c r="AT731" s="173"/>
      <c r="AU731" s="173"/>
      <c r="AV731" s="173"/>
      <c r="AW731" s="173"/>
      <c r="AX731" s="173"/>
      <c r="AY731" s="173"/>
      <c r="AZ731" s="173"/>
      <c r="BA731" s="173"/>
      <c r="BB731" s="123"/>
      <c r="BC731" s="123"/>
      <c r="BD731" s="123"/>
    </row>
    <row r="732" spans="2:56" x14ac:dyDescent="0.25">
      <c r="B732" s="120"/>
      <c r="C732" s="4"/>
      <c r="D732" s="14"/>
      <c r="E732" s="121"/>
      <c r="F732" s="13"/>
      <c r="G732" s="122"/>
      <c r="H732" s="123"/>
      <c r="I732" s="123"/>
      <c r="J732" s="124"/>
      <c r="K732" s="122"/>
      <c r="L732" s="122"/>
      <c r="M732" s="125"/>
      <c r="N732" s="126"/>
      <c r="O732" s="123"/>
      <c r="P732" s="123"/>
      <c r="Q732" s="122"/>
      <c r="R732" s="123"/>
      <c r="S732" s="123"/>
      <c r="T732" s="123"/>
      <c r="U732" s="123"/>
      <c r="V732" s="123"/>
      <c r="W732" s="122"/>
      <c r="X732" s="123"/>
      <c r="Y732" s="123"/>
      <c r="Z732" s="123"/>
      <c r="AA732" s="123"/>
      <c r="AB732" s="123"/>
      <c r="AC732" s="122"/>
      <c r="AD732" s="123"/>
      <c r="AE732" s="123"/>
      <c r="AF732" s="123"/>
      <c r="AG732" s="123"/>
      <c r="AH732" s="122"/>
      <c r="AI732" s="122"/>
      <c r="AJ732" s="122"/>
      <c r="AK732" s="122"/>
      <c r="AL732" s="123"/>
      <c r="AM732" s="122"/>
      <c r="AN732" s="122"/>
      <c r="AO732" s="122"/>
      <c r="AP732" s="122"/>
      <c r="AQ732" s="122"/>
      <c r="AR732" s="122"/>
      <c r="AS732" s="173"/>
      <c r="AT732" s="173"/>
      <c r="AU732" s="173"/>
      <c r="AV732" s="173"/>
      <c r="AW732" s="173"/>
      <c r="AX732" s="173"/>
      <c r="AY732" s="173"/>
      <c r="AZ732" s="173"/>
      <c r="BA732" s="173"/>
      <c r="BB732" s="123"/>
      <c r="BC732" s="123"/>
      <c r="BD732" s="123"/>
    </row>
    <row r="733" spans="2:56" x14ac:dyDescent="0.25">
      <c r="B733" s="120"/>
      <c r="C733" s="4"/>
      <c r="D733" s="14"/>
      <c r="E733" s="121"/>
      <c r="F733" s="13"/>
      <c r="G733" s="122"/>
      <c r="H733" s="123"/>
      <c r="I733" s="123"/>
      <c r="J733" s="124"/>
      <c r="K733" s="122"/>
      <c r="L733" s="122"/>
      <c r="M733" s="125"/>
      <c r="N733" s="126"/>
      <c r="O733" s="123"/>
      <c r="P733" s="123"/>
      <c r="Q733" s="122"/>
      <c r="R733" s="123"/>
      <c r="S733" s="123"/>
      <c r="T733" s="123"/>
      <c r="U733" s="123"/>
      <c r="V733" s="123"/>
      <c r="W733" s="122"/>
      <c r="X733" s="123"/>
      <c r="Y733" s="123"/>
      <c r="Z733" s="123"/>
      <c r="AA733" s="123"/>
      <c r="AB733" s="123"/>
      <c r="AC733" s="122"/>
      <c r="AD733" s="123"/>
      <c r="AE733" s="123"/>
      <c r="AF733" s="123"/>
      <c r="AG733" s="123"/>
      <c r="AH733" s="122"/>
      <c r="AI733" s="122"/>
      <c r="AJ733" s="122"/>
      <c r="AK733" s="122"/>
      <c r="AL733" s="123"/>
      <c r="AM733" s="122"/>
      <c r="AN733" s="122"/>
      <c r="AO733" s="122"/>
      <c r="AP733" s="122"/>
      <c r="AQ733" s="122"/>
      <c r="AR733" s="122"/>
      <c r="AS733" s="173"/>
      <c r="AT733" s="173"/>
      <c r="AU733" s="173"/>
      <c r="AV733" s="173"/>
      <c r="AW733" s="173"/>
      <c r="AX733" s="173"/>
      <c r="AY733" s="173"/>
      <c r="AZ733" s="173"/>
      <c r="BA733" s="173"/>
      <c r="BB733" s="123"/>
      <c r="BC733" s="123"/>
      <c r="BD733" s="123"/>
    </row>
    <row r="734" spans="2:56" x14ac:dyDescent="0.25">
      <c r="B734" s="120"/>
      <c r="C734" s="4"/>
      <c r="D734" s="14"/>
      <c r="E734" s="121"/>
      <c r="F734" s="13"/>
      <c r="G734" s="122"/>
      <c r="H734" s="123"/>
      <c r="I734" s="123"/>
      <c r="J734" s="124"/>
      <c r="K734" s="122"/>
      <c r="L734" s="122"/>
      <c r="M734" s="125"/>
      <c r="N734" s="126"/>
      <c r="O734" s="123"/>
      <c r="P734" s="123"/>
      <c r="Q734" s="122"/>
      <c r="R734" s="123"/>
      <c r="S734" s="123"/>
      <c r="T734" s="123"/>
      <c r="U734" s="123"/>
      <c r="V734" s="123"/>
      <c r="W734" s="122"/>
      <c r="X734" s="123"/>
      <c r="Y734" s="123"/>
      <c r="Z734" s="123"/>
      <c r="AA734" s="123"/>
      <c r="AB734" s="123"/>
      <c r="AC734" s="122"/>
      <c r="AD734" s="123"/>
      <c r="AE734" s="123"/>
      <c r="AF734" s="123"/>
      <c r="AG734" s="123"/>
      <c r="AH734" s="122"/>
      <c r="AI734" s="122"/>
      <c r="AJ734" s="122"/>
      <c r="AK734" s="122"/>
      <c r="AL734" s="123"/>
      <c r="AM734" s="122"/>
      <c r="AN734" s="122"/>
      <c r="AO734" s="122"/>
      <c r="AP734" s="122"/>
      <c r="AQ734" s="122"/>
      <c r="AR734" s="122"/>
      <c r="AS734" s="173"/>
      <c r="AT734" s="173"/>
      <c r="AU734" s="173"/>
      <c r="AV734" s="173"/>
      <c r="AW734" s="173"/>
      <c r="AX734" s="173"/>
      <c r="AY734" s="173"/>
      <c r="AZ734" s="173"/>
      <c r="BA734" s="173"/>
      <c r="BB734" s="123"/>
      <c r="BC734" s="123"/>
      <c r="BD734" s="123"/>
    </row>
    <row r="735" spans="2:56" x14ac:dyDescent="0.25">
      <c r="B735" s="120"/>
      <c r="C735" s="4"/>
      <c r="D735" s="14"/>
      <c r="E735" s="121"/>
      <c r="F735" s="13"/>
      <c r="G735" s="122"/>
      <c r="H735" s="123"/>
      <c r="I735" s="123"/>
      <c r="J735" s="124"/>
      <c r="K735" s="122"/>
      <c r="L735" s="122"/>
      <c r="M735" s="125"/>
      <c r="N735" s="126"/>
      <c r="O735" s="123"/>
      <c r="P735" s="123"/>
      <c r="Q735" s="122"/>
      <c r="R735" s="123"/>
      <c r="S735" s="123"/>
      <c r="T735" s="123"/>
      <c r="U735" s="123"/>
      <c r="V735" s="123"/>
      <c r="W735" s="122"/>
      <c r="X735" s="123"/>
      <c r="Y735" s="123"/>
      <c r="Z735" s="123"/>
      <c r="AA735" s="123"/>
      <c r="AB735" s="123"/>
      <c r="AC735" s="122"/>
      <c r="AD735" s="123"/>
      <c r="AE735" s="123"/>
      <c r="AF735" s="123"/>
      <c r="AG735" s="123"/>
      <c r="AH735" s="122"/>
      <c r="AI735" s="122"/>
      <c r="AJ735" s="122"/>
      <c r="AK735" s="122"/>
      <c r="AL735" s="123"/>
      <c r="AM735" s="122"/>
      <c r="AN735" s="122"/>
      <c r="AO735" s="122"/>
      <c r="AP735" s="122"/>
      <c r="AQ735" s="122"/>
      <c r="AR735" s="122"/>
      <c r="AS735" s="173"/>
      <c r="AT735" s="173"/>
      <c r="AU735" s="173"/>
      <c r="AV735" s="173"/>
      <c r="AW735" s="173"/>
      <c r="AX735" s="173"/>
      <c r="AY735" s="173"/>
      <c r="AZ735" s="173"/>
      <c r="BA735" s="173"/>
      <c r="BB735" s="123"/>
      <c r="BC735" s="123"/>
      <c r="BD735" s="123"/>
    </row>
    <row r="736" spans="2:56" x14ac:dyDescent="0.25">
      <c r="B736" s="120"/>
      <c r="C736" s="4"/>
      <c r="D736" s="14"/>
      <c r="E736" s="121"/>
      <c r="F736" s="13"/>
      <c r="G736" s="122"/>
      <c r="H736" s="123"/>
      <c r="I736" s="123"/>
      <c r="J736" s="124"/>
      <c r="K736" s="122"/>
      <c r="L736" s="122"/>
      <c r="M736" s="125"/>
      <c r="N736" s="126"/>
      <c r="O736" s="123"/>
      <c r="P736" s="123"/>
      <c r="Q736" s="122"/>
      <c r="R736" s="123"/>
      <c r="S736" s="123"/>
      <c r="T736" s="123"/>
      <c r="U736" s="123"/>
      <c r="V736" s="123"/>
      <c r="W736" s="122"/>
      <c r="X736" s="123"/>
      <c r="Y736" s="123"/>
      <c r="Z736" s="123"/>
      <c r="AA736" s="123"/>
      <c r="AB736" s="123"/>
      <c r="AC736" s="122"/>
      <c r="AD736" s="123"/>
      <c r="AE736" s="123"/>
      <c r="AF736" s="123"/>
      <c r="AG736" s="123"/>
      <c r="AH736" s="122"/>
      <c r="AI736" s="122"/>
      <c r="AJ736" s="122"/>
      <c r="AK736" s="122"/>
      <c r="AL736" s="123"/>
      <c r="AM736" s="122"/>
      <c r="AN736" s="122"/>
      <c r="AO736" s="122"/>
      <c r="AP736" s="122"/>
      <c r="AQ736" s="122"/>
      <c r="AR736" s="122"/>
      <c r="AS736" s="173"/>
      <c r="AT736" s="173"/>
      <c r="AU736" s="173"/>
      <c r="AV736" s="173"/>
      <c r="AW736" s="173"/>
      <c r="AX736" s="173"/>
      <c r="AY736" s="173"/>
      <c r="AZ736" s="173"/>
      <c r="BA736" s="173"/>
      <c r="BB736" s="123"/>
      <c r="BC736" s="123"/>
      <c r="BD736" s="123"/>
    </row>
    <row r="737" spans="2:56" x14ac:dyDescent="0.25">
      <c r="B737" s="120"/>
      <c r="C737" s="4"/>
      <c r="D737" s="14"/>
      <c r="E737" s="121"/>
      <c r="F737" s="13"/>
      <c r="G737" s="122"/>
      <c r="H737" s="123"/>
      <c r="I737" s="123"/>
      <c r="J737" s="124"/>
      <c r="K737" s="122"/>
      <c r="L737" s="122"/>
      <c r="M737" s="125"/>
      <c r="N737" s="126"/>
      <c r="O737" s="123"/>
      <c r="P737" s="123"/>
      <c r="Q737" s="122"/>
      <c r="R737" s="123"/>
      <c r="S737" s="123"/>
      <c r="T737" s="123"/>
      <c r="U737" s="123"/>
      <c r="V737" s="123"/>
      <c r="W737" s="122"/>
      <c r="X737" s="123"/>
      <c r="Y737" s="123"/>
      <c r="Z737" s="123"/>
      <c r="AA737" s="123"/>
      <c r="AB737" s="123"/>
      <c r="AC737" s="122"/>
      <c r="AD737" s="123"/>
      <c r="AE737" s="123"/>
      <c r="AF737" s="123"/>
      <c r="AG737" s="123"/>
      <c r="AH737" s="122"/>
      <c r="AI737" s="122"/>
      <c r="AJ737" s="122"/>
      <c r="AK737" s="122"/>
      <c r="AL737" s="123"/>
      <c r="AM737" s="122"/>
      <c r="AN737" s="122"/>
      <c r="AO737" s="122"/>
      <c r="AP737" s="122"/>
      <c r="AQ737" s="122"/>
      <c r="AR737" s="122"/>
      <c r="AS737" s="173"/>
      <c r="AT737" s="173"/>
      <c r="AU737" s="173"/>
      <c r="AV737" s="173"/>
      <c r="AW737" s="173"/>
      <c r="AX737" s="173"/>
      <c r="AY737" s="173"/>
      <c r="AZ737" s="173"/>
      <c r="BA737" s="173"/>
      <c r="BB737" s="123"/>
      <c r="BC737" s="123"/>
      <c r="BD737" s="123"/>
    </row>
    <row r="738" spans="2:56" x14ac:dyDescent="0.25">
      <c r="B738" s="120"/>
      <c r="C738" s="4"/>
      <c r="D738" s="14"/>
      <c r="E738" s="121"/>
      <c r="F738" s="13"/>
      <c r="G738" s="122"/>
      <c r="H738" s="123"/>
      <c r="I738" s="123"/>
      <c r="J738" s="124"/>
      <c r="K738" s="122"/>
      <c r="L738" s="122"/>
      <c r="M738" s="125"/>
      <c r="N738" s="126"/>
      <c r="O738" s="123"/>
      <c r="P738" s="123"/>
      <c r="Q738" s="122"/>
      <c r="R738" s="123"/>
      <c r="S738" s="123"/>
      <c r="T738" s="123"/>
      <c r="U738" s="123"/>
      <c r="V738" s="123"/>
      <c r="W738" s="122"/>
      <c r="X738" s="123"/>
      <c r="Y738" s="123"/>
      <c r="Z738" s="123"/>
      <c r="AA738" s="123"/>
      <c r="AB738" s="123"/>
      <c r="AC738" s="122"/>
      <c r="AD738" s="123"/>
      <c r="AE738" s="123"/>
      <c r="AF738" s="123"/>
      <c r="AG738" s="123"/>
      <c r="AH738" s="122"/>
      <c r="AI738" s="122"/>
      <c r="AJ738" s="122"/>
      <c r="AK738" s="122"/>
      <c r="AL738" s="123"/>
      <c r="AM738" s="122"/>
      <c r="AN738" s="122"/>
      <c r="AO738" s="122"/>
      <c r="AP738" s="122"/>
      <c r="AQ738" s="122"/>
      <c r="AR738" s="122"/>
      <c r="AS738" s="173"/>
      <c r="AT738" s="173"/>
      <c r="AU738" s="173"/>
      <c r="AV738" s="173"/>
      <c r="AW738" s="173"/>
      <c r="AX738" s="173"/>
      <c r="AY738" s="173"/>
      <c r="AZ738" s="173"/>
      <c r="BA738" s="173"/>
      <c r="BB738" s="123"/>
      <c r="BC738" s="123"/>
      <c r="BD738" s="123"/>
    </row>
    <row r="739" spans="2:56" x14ac:dyDescent="0.25">
      <c r="B739" s="120"/>
      <c r="C739" s="4"/>
      <c r="D739" s="14"/>
      <c r="E739" s="121"/>
      <c r="F739" s="13"/>
      <c r="G739" s="122"/>
      <c r="H739" s="123"/>
      <c r="I739" s="123"/>
      <c r="J739" s="124"/>
      <c r="K739" s="122"/>
      <c r="L739" s="122"/>
      <c r="M739" s="125"/>
      <c r="N739" s="126"/>
      <c r="O739" s="123"/>
      <c r="P739" s="123"/>
      <c r="Q739" s="122"/>
      <c r="R739" s="123"/>
      <c r="S739" s="123"/>
      <c r="T739" s="123"/>
      <c r="U739" s="123"/>
      <c r="V739" s="123"/>
      <c r="W739" s="122"/>
      <c r="X739" s="123"/>
      <c r="Y739" s="123"/>
      <c r="Z739" s="123"/>
      <c r="AA739" s="123"/>
      <c r="AB739" s="123"/>
      <c r="AC739" s="122"/>
      <c r="AD739" s="123"/>
      <c r="AE739" s="123"/>
      <c r="AF739" s="123"/>
      <c r="AG739" s="123"/>
      <c r="AH739" s="122"/>
      <c r="AI739" s="122"/>
      <c r="AJ739" s="122"/>
      <c r="AK739" s="122"/>
      <c r="AL739" s="123"/>
      <c r="AM739" s="122"/>
      <c r="AN739" s="122"/>
      <c r="AO739" s="122"/>
      <c r="AP739" s="122"/>
      <c r="AQ739" s="122"/>
      <c r="AR739" s="122"/>
      <c r="AS739" s="173"/>
      <c r="AT739" s="173"/>
      <c r="AU739" s="173"/>
      <c r="AV739" s="173"/>
      <c r="AW739" s="173"/>
      <c r="AX739" s="173"/>
      <c r="AY739" s="173"/>
      <c r="AZ739" s="173"/>
      <c r="BA739" s="173"/>
      <c r="BB739" s="123"/>
      <c r="BC739" s="123"/>
      <c r="BD739" s="123"/>
    </row>
    <row r="740" spans="2:56" x14ac:dyDescent="0.25">
      <c r="B740" s="120"/>
      <c r="C740" s="4"/>
      <c r="D740" s="14"/>
      <c r="E740" s="121"/>
      <c r="F740" s="13"/>
      <c r="G740" s="122"/>
      <c r="H740" s="123"/>
      <c r="I740" s="123"/>
      <c r="J740" s="124"/>
      <c r="K740" s="122"/>
      <c r="L740" s="122"/>
      <c r="M740" s="125"/>
      <c r="N740" s="126"/>
      <c r="O740" s="123"/>
      <c r="P740" s="123"/>
      <c r="Q740" s="122"/>
      <c r="R740" s="123"/>
      <c r="S740" s="123"/>
      <c r="T740" s="123"/>
      <c r="U740" s="123"/>
      <c r="V740" s="123"/>
      <c r="W740" s="122"/>
      <c r="X740" s="123"/>
      <c r="Y740" s="123"/>
      <c r="Z740" s="123"/>
      <c r="AA740" s="123"/>
      <c r="AB740" s="123"/>
      <c r="AC740" s="122"/>
      <c r="AD740" s="123"/>
      <c r="AE740" s="123"/>
      <c r="AF740" s="123"/>
      <c r="AG740" s="123"/>
      <c r="AH740" s="122"/>
      <c r="AI740" s="122"/>
      <c r="AJ740" s="122"/>
      <c r="AK740" s="122"/>
      <c r="AL740" s="123"/>
      <c r="AM740" s="122"/>
      <c r="AN740" s="122"/>
      <c r="AO740" s="122"/>
      <c r="AP740" s="122"/>
      <c r="AQ740" s="122"/>
      <c r="AR740" s="122"/>
      <c r="AS740" s="173"/>
      <c r="AT740" s="173"/>
      <c r="AU740" s="173"/>
      <c r="AV740" s="173"/>
      <c r="AW740" s="173"/>
      <c r="AX740" s="173"/>
      <c r="AY740" s="173"/>
      <c r="AZ740" s="173"/>
      <c r="BA740" s="173"/>
      <c r="BB740" s="123"/>
      <c r="BC740" s="123"/>
      <c r="BD740" s="123"/>
    </row>
    <row r="741" spans="2:56" x14ac:dyDescent="0.25">
      <c r="B741" s="120"/>
      <c r="C741" s="4"/>
      <c r="D741" s="14"/>
      <c r="E741" s="121"/>
      <c r="F741" s="13"/>
      <c r="G741" s="122"/>
      <c r="H741" s="123"/>
      <c r="I741" s="123"/>
      <c r="J741" s="124"/>
      <c r="K741" s="122"/>
      <c r="L741" s="122"/>
      <c r="M741" s="125"/>
      <c r="N741" s="126"/>
      <c r="O741" s="123"/>
      <c r="P741" s="123"/>
      <c r="Q741" s="122"/>
      <c r="R741" s="123"/>
      <c r="S741" s="123"/>
      <c r="T741" s="123"/>
      <c r="U741" s="123"/>
      <c r="V741" s="123"/>
      <c r="W741" s="122"/>
      <c r="X741" s="123"/>
      <c r="Y741" s="123"/>
      <c r="Z741" s="123"/>
      <c r="AA741" s="123"/>
      <c r="AB741" s="123"/>
      <c r="AC741" s="122"/>
      <c r="AD741" s="123"/>
      <c r="AE741" s="123"/>
      <c r="AF741" s="123"/>
      <c r="AG741" s="123"/>
      <c r="AH741" s="122"/>
      <c r="AI741" s="122"/>
      <c r="AJ741" s="122"/>
      <c r="AK741" s="122"/>
      <c r="AL741" s="123"/>
      <c r="AM741" s="122"/>
      <c r="AN741" s="122"/>
      <c r="AO741" s="122"/>
      <c r="AP741" s="122"/>
      <c r="AQ741" s="122"/>
      <c r="AR741" s="122"/>
      <c r="AS741" s="173"/>
      <c r="AT741" s="173"/>
      <c r="AU741" s="173"/>
      <c r="AV741" s="173"/>
      <c r="AW741" s="173"/>
      <c r="AX741" s="173"/>
      <c r="AY741" s="173"/>
      <c r="AZ741" s="173"/>
      <c r="BA741" s="173"/>
      <c r="BB741" s="123"/>
      <c r="BC741" s="123"/>
      <c r="BD741" s="123"/>
    </row>
    <row r="742" spans="2:56" x14ac:dyDescent="0.25">
      <c r="B742" s="120"/>
      <c r="C742" s="4"/>
      <c r="D742" s="14"/>
      <c r="E742" s="121"/>
      <c r="F742" s="13"/>
      <c r="G742" s="122"/>
      <c r="H742" s="123"/>
      <c r="I742" s="123"/>
      <c r="J742" s="124"/>
      <c r="K742" s="122"/>
      <c r="L742" s="122"/>
      <c r="M742" s="125"/>
      <c r="N742" s="126"/>
      <c r="O742" s="123"/>
      <c r="P742" s="123"/>
      <c r="Q742" s="122"/>
      <c r="R742" s="123"/>
      <c r="S742" s="123"/>
      <c r="T742" s="123"/>
      <c r="U742" s="123"/>
      <c r="V742" s="123"/>
      <c r="W742" s="122"/>
      <c r="X742" s="123"/>
      <c r="Y742" s="123"/>
      <c r="Z742" s="123"/>
      <c r="AA742" s="123"/>
      <c r="AB742" s="123"/>
      <c r="AC742" s="122"/>
      <c r="AD742" s="123"/>
      <c r="AE742" s="123"/>
      <c r="AF742" s="123"/>
      <c r="AG742" s="123"/>
      <c r="AH742" s="122"/>
      <c r="AI742" s="122"/>
      <c r="AJ742" s="122"/>
      <c r="AK742" s="122"/>
      <c r="AL742" s="123"/>
      <c r="AM742" s="122"/>
      <c r="AN742" s="122"/>
      <c r="AO742" s="122"/>
      <c r="AP742" s="122"/>
      <c r="AQ742" s="122"/>
      <c r="AR742" s="122"/>
      <c r="AS742" s="173"/>
      <c r="AT742" s="173"/>
      <c r="AU742" s="173"/>
      <c r="AV742" s="173"/>
      <c r="AW742" s="173"/>
      <c r="AX742" s="173"/>
      <c r="AY742" s="173"/>
      <c r="AZ742" s="173"/>
      <c r="BA742" s="173"/>
      <c r="BB742" s="123"/>
      <c r="BC742" s="123"/>
      <c r="BD742" s="123"/>
    </row>
    <row r="743" spans="2:56" x14ac:dyDescent="0.25">
      <c r="B743" s="120"/>
      <c r="C743" s="4"/>
      <c r="D743" s="14"/>
      <c r="E743" s="121"/>
      <c r="F743" s="13"/>
      <c r="G743" s="122"/>
      <c r="H743" s="123"/>
      <c r="I743" s="123"/>
      <c r="J743" s="124"/>
      <c r="K743" s="122"/>
      <c r="L743" s="122"/>
      <c r="M743" s="125"/>
      <c r="N743" s="126"/>
      <c r="O743" s="123"/>
      <c r="P743" s="123"/>
      <c r="Q743" s="122"/>
      <c r="R743" s="123"/>
      <c r="S743" s="123"/>
      <c r="T743" s="123"/>
      <c r="U743" s="123"/>
      <c r="V743" s="123"/>
      <c r="W743" s="122"/>
      <c r="X743" s="123"/>
      <c r="Y743" s="123"/>
      <c r="Z743" s="123"/>
      <c r="AA743" s="123"/>
      <c r="AB743" s="123"/>
      <c r="AC743" s="122"/>
      <c r="AD743" s="123"/>
      <c r="AE743" s="123"/>
      <c r="AF743" s="123"/>
      <c r="AG743" s="123"/>
      <c r="AH743" s="122"/>
      <c r="AI743" s="122"/>
      <c r="AJ743" s="122"/>
      <c r="AK743" s="122"/>
      <c r="AL743" s="123"/>
      <c r="AM743" s="122"/>
      <c r="AN743" s="122"/>
      <c r="AO743" s="122"/>
      <c r="AP743" s="122"/>
      <c r="AQ743" s="122"/>
      <c r="AR743" s="122"/>
      <c r="AS743" s="173"/>
      <c r="AT743" s="173"/>
      <c r="AU743" s="173"/>
      <c r="AV743" s="173"/>
      <c r="AW743" s="173"/>
      <c r="AX743" s="173"/>
      <c r="AY743" s="173"/>
      <c r="AZ743" s="173"/>
      <c r="BA743" s="173"/>
      <c r="BB743" s="123"/>
      <c r="BC743" s="123"/>
      <c r="BD743" s="123"/>
    </row>
    <row r="744" spans="2:56" x14ac:dyDescent="0.25">
      <c r="B744" s="120"/>
      <c r="C744" s="4"/>
      <c r="D744" s="14"/>
      <c r="E744" s="121"/>
      <c r="F744" s="13"/>
      <c r="G744" s="122"/>
      <c r="H744" s="123"/>
      <c r="I744" s="123"/>
      <c r="J744" s="124"/>
      <c r="K744" s="122"/>
      <c r="L744" s="122"/>
      <c r="M744" s="125"/>
      <c r="N744" s="126"/>
      <c r="O744" s="123"/>
      <c r="P744" s="123"/>
      <c r="Q744" s="122"/>
      <c r="R744" s="123"/>
      <c r="S744" s="123"/>
      <c r="T744" s="123"/>
      <c r="U744" s="123"/>
      <c r="V744" s="123"/>
      <c r="W744" s="122"/>
      <c r="X744" s="123"/>
      <c r="Y744" s="123"/>
      <c r="Z744" s="123"/>
      <c r="AA744" s="123"/>
      <c r="AB744" s="123"/>
      <c r="AC744" s="122"/>
      <c r="AD744" s="123"/>
      <c r="AE744" s="123"/>
      <c r="AF744" s="123"/>
      <c r="AG744" s="123"/>
      <c r="AH744" s="122"/>
      <c r="AI744" s="122"/>
      <c r="AJ744" s="122"/>
      <c r="AK744" s="122"/>
      <c r="AL744" s="123"/>
      <c r="AM744" s="122"/>
      <c r="AN744" s="122"/>
      <c r="AO744" s="122"/>
      <c r="AP744" s="122"/>
      <c r="AQ744" s="122"/>
      <c r="AR744" s="122"/>
      <c r="AS744" s="173"/>
      <c r="AT744" s="173"/>
      <c r="AU744" s="173"/>
      <c r="AV744" s="173"/>
      <c r="AW744" s="173"/>
      <c r="AX744" s="173"/>
      <c r="AY744" s="173"/>
      <c r="AZ744" s="173"/>
      <c r="BA744" s="173"/>
      <c r="BB744" s="123"/>
      <c r="BC744" s="123"/>
      <c r="BD744" s="123"/>
    </row>
    <row r="745" spans="2:56" x14ac:dyDescent="0.25">
      <c r="B745" s="120"/>
      <c r="C745" s="4"/>
      <c r="D745" s="14"/>
      <c r="E745" s="121"/>
      <c r="F745" s="13"/>
      <c r="G745" s="122"/>
      <c r="H745" s="123"/>
      <c r="I745" s="123"/>
      <c r="J745" s="124"/>
      <c r="K745" s="122"/>
      <c r="L745" s="122"/>
      <c r="M745" s="125"/>
      <c r="N745" s="126"/>
      <c r="O745" s="123"/>
      <c r="P745" s="123"/>
      <c r="Q745" s="122"/>
      <c r="R745" s="123"/>
      <c r="S745" s="123"/>
      <c r="T745" s="123"/>
      <c r="U745" s="123"/>
      <c r="V745" s="123"/>
      <c r="W745" s="122"/>
      <c r="X745" s="123"/>
      <c r="Y745" s="123"/>
      <c r="Z745" s="123"/>
      <c r="AA745" s="123"/>
      <c r="AB745" s="123"/>
      <c r="AC745" s="122"/>
      <c r="AD745" s="123"/>
      <c r="AE745" s="123"/>
      <c r="AF745" s="123"/>
      <c r="AG745" s="123"/>
      <c r="AH745" s="122"/>
      <c r="AI745" s="122"/>
      <c r="AJ745" s="122"/>
      <c r="AK745" s="122"/>
      <c r="AL745" s="123"/>
      <c r="AM745" s="122"/>
      <c r="AN745" s="122"/>
      <c r="AO745" s="122"/>
      <c r="AP745" s="122"/>
      <c r="AQ745" s="122"/>
      <c r="AR745" s="122"/>
      <c r="AS745" s="173"/>
      <c r="AT745" s="173"/>
      <c r="AU745" s="173"/>
      <c r="AV745" s="173"/>
      <c r="AW745" s="173"/>
      <c r="AX745" s="173"/>
      <c r="AY745" s="173"/>
      <c r="AZ745" s="173"/>
      <c r="BA745" s="173"/>
      <c r="BB745" s="123"/>
      <c r="BC745" s="123"/>
      <c r="BD745" s="123"/>
    </row>
    <row r="746" spans="2:56" x14ac:dyDescent="0.25">
      <c r="B746" s="120"/>
      <c r="C746" s="4"/>
      <c r="D746" s="14"/>
      <c r="E746" s="121"/>
      <c r="F746" s="13"/>
      <c r="G746" s="122"/>
      <c r="H746" s="123"/>
      <c r="I746" s="123"/>
      <c r="J746" s="124"/>
      <c r="K746" s="122"/>
      <c r="L746" s="122"/>
      <c r="M746" s="125"/>
      <c r="N746" s="126"/>
      <c r="O746" s="123"/>
      <c r="P746" s="123"/>
      <c r="Q746" s="122"/>
      <c r="R746" s="123"/>
      <c r="S746" s="123"/>
      <c r="T746" s="123"/>
      <c r="U746" s="123"/>
      <c r="V746" s="123"/>
      <c r="W746" s="122"/>
      <c r="X746" s="123"/>
      <c r="Y746" s="123"/>
      <c r="Z746" s="123"/>
      <c r="AA746" s="123"/>
      <c r="AB746" s="123"/>
      <c r="AC746" s="122"/>
      <c r="AD746" s="123"/>
      <c r="AE746" s="123"/>
      <c r="AF746" s="123"/>
      <c r="AG746" s="123"/>
      <c r="AH746" s="122"/>
      <c r="AI746" s="122"/>
      <c r="AJ746" s="122"/>
      <c r="AK746" s="122"/>
      <c r="AL746" s="123"/>
      <c r="AM746" s="122"/>
      <c r="AN746" s="122"/>
      <c r="AO746" s="122"/>
      <c r="AP746" s="122"/>
      <c r="AQ746" s="122"/>
      <c r="AR746" s="122"/>
      <c r="AS746" s="173"/>
      <c r="AT746" s="173"/>
      <c r="AU746" s="173"/>
      <c r="AV746" s="173"/>
      <c r="AW746" s="173"/>
      <c r="AX746" s="173"/>
      <c r="AY746" s="173"/>
      <c r="AZ746" s="173"/>
      <c r="BA746" s="173"/>
      <c r="BB746" s="123"/>
      <c r="BC746" s="123"/>
      <c r="BD746" s="123"/>
    </row>
    <row r="747" spans="2:56" x14ac:dyDescent="0.25">
      <c r="B747" s="120"/>
      <c r="C747" s="4"/>
      <c r="D747" s="14"/>
      <c r="E747" s="121"/>
      <c r="F747" s="13"/>
      <c r="G747" s="122"/>
      <c r="H747" s="123"/>
      <c r="I747" s="123"/>
      <c r="J747" s="124"/>
      <c r="K747" s="122"/>
      <c r="L747" s="122"/>
      <c r="M747" s="125"/>
      <c r="N747" s="126"/>
      <c r="O747" s="123"/>
      <c r="P747" s="123"/>
      <c r="Q747" s="122"/>
      <c r="R747" s="123"/>
      <c r="S747" s="123"/>
      <c r="T747" s="123"/>
      <c r="U747" s="123"/>
      <c r="V747" s="123"/>
      <c r="W747" s="122"/>
      <c r="X747" s="123"/>
      <c r="Y747" s="123"/>
      <c r="Z747" s="123"/>
      <c r="AA747" s="123"/>
      <c r="AB747" s="123"/>
      <c r="AC747" s="122"/>
      <c r="AD747" s="123"/>
      <c r="AE747" s="123"/>
      <c r="AF747" s="123"/>
      <c r="AG747" s="123"/>
      <c r="AH747" s="122"/>
      <c r="AI747" s="122"/>
      <c r="AJ747" s="122"/>
      <c r="AK747" s="122"/>
      <c r="AL747" s="123"/>
      <c r="AM747" s="122"/>
      <c r="AN747" s="122"/>
      <c r="AO747" s="122"/>
      <c r="AP747" s="122"/>
      <c r="AQ747" s="122"/>
      <c r="AR747" s="122"/>
      <c r="AS747" s="173"/>
      <c r="AT747" s="173"/>
      <c r="AU747" s="173"/>
      <c r="AV747" s="173"/>
      <c r="AW747" s="173"/>
      <c r="AX747" s="173"/>
      <c r="AY747" s="173"/>
      <c r="AZ747" s="173"/>
      <c r="BA747" s="173"/>
      <c r="BB747" s="123"/>
      <c r="BC747" s="123"/>
      <c r="BD747" s="123"/>
    </row>
    <row r="748" spans="2:56" x14ac:dyDescent="0.25">
      <c r="B748" s="120"/>
      <c r="C748" s="4"/>
      <c r="D748" s="14"/>
      <c r="E748" s="121"/>
      <c r="F748" s="13"/>
      <c r="G748" s="122"/>
      <c r="H748" s="123"/>
      <c r="I748" s="123"/>
      <c r="J748" s="124"/>
      <c r="K748" s="122"/>
      <c r="L748" s="122"/>
      <c r="M748" s="125"/>
      <c r="N748" s="126"/>
      <c r="O748" s="123"/>
      <c r="P748" s="123"/>
      <c r="Q748" s="122"/>
      <c r="R748" s="123"/>
      <c r="S748" s="123"/>
      <c r="T748" s="123"/>
      <c r="U748" s="123"/>
      <c r="V748" s="123"/>
      <c r="W748" s="122"/>
      <c r="X748" s="123"/>
      <c r="Y748" s="123"/>
      <c r="Z748" s="123"/>
      <c r="AA748" s="123"/>
      <c r="AB748" s="123"/>
      <c r="AC748" s="122"/>
      <c r="AD748" s="123"/>
      <c r="AE748" s="123"/>
      <c r="AF748" s="123"/>
      <c r="AG748" s="123"/>
      <c r="AH748" s="122"/>
      <c r="AI748" s="122"/>
      <c r="AJ748" s="122"/>
      <c r="AK748" s="122"/>
      <c r="AL748" s="123"/>
      <c r="AM748" s="122"/>
      <c r="AN748" s="122"/>
      <c r="AO748" s="122"/>
      <c r="AP748" s="122"/>
      <c r="AQ748" s="122"/>
      <c r="AR748" s="122"/>
      <c r="AS748" s="173"/>
      <c r="AT748" s="173"/>
      <c r="AU748" s="173"/>
      <c r="AV748" s="173"/>
      <c r="AW748" s="173"/>
      <c r="AX748" s="173"/>
      <c r="AY748" s="173"/>
      <c r="AZ748" s="173"/>
      <c r="BA748" s="173"/>
      <c r="BB748" s="123"/>
      <c r="BC748" s="123"/>
      <c r="BD748" s="123"/>
    </row>
    <row r="749" spans="2:56" x14ac:dyDescent="0.25">
      <c r="B749" s="120"/>
      <c r="C749" s="4"/>
      <c r="D749" s="14"/>
      <c r="E749" s="121"/>
      <c r="F749" s="13"/>
      <c r="G749" s="122"/>
      <c r="H749" s="123"/>
      <c r="I749" s="123"/>
      <c r="J749" s="124"/>
      <c r="K749" s="122"/>
      <c r="L749" s="122"/>
      <c r="M749" s="125"/>
      <c r="N749" s="126"/>
      <c r="O749" s="123"/>
      <c r="P749" s="123"/>
      <c r="Q749" s="122"/>
      <c r="R749" s="123"/>
      <c r="S749" s="123"/>
      <c r="T749" s="123"/>
      <c r="U749" s="123"/>
      <c r="V749" s="123"/>
      <c r="W749" s="122"/>
      <c r="X749" s="123"/>
      <c r="Y749" s="123"/>
      <c r="Z749" s="123"/>
      <c r="AA749" s="123"/>
      <c r="AB749" s="123"/>
      <c r="AC749" s="122"/>
      <c r="AD749" s="123"/>
      <c r="AE749" s="123"/>
      <c r="AF749" s="123"/>
      <c r="AG749" s="123"/>
      <c r="AH749" s="122"/>
      <c r="AI749" s="122"/>
      <c r="AJ749" s="122"/>
      <c r="AK749" s="122"/>
      <c r="AL749" s="123"/>
      <c r="AM749" s="122"/>
      <c r="AN749" s="122"/>
      <c r="AO749" s="122"/>
      <c r="AP749" s="122"/>
      <c r="AQ749" s="122"/>
      <c r="AR749" s="122"/>
      <c r="AS749" s="173"/>
      <c r="AT749" s="173"/>
      <c r="AU749" s="173"/>
      <c r="AV749" s="173"/>
      <c r="AW749" s="173"/>
      <c r="AX749" s="173"/>
      <c r="AY749" s="173"/>
      <c r="AZ749" s="173"/>
      <c r="BA749" s="173"/>
      <c r="BB749" s="123"/>
      <c r="BC749" s="123"/>
      <c r="BD749" s="123"/>
    </row>
    <row r="750" spans="2:56" x14ac:dyDescent="0.25">
      <c r="B750" s="120"/>
      <c r="C750" s="4"/>
      <c r="D750" s="14"/>
      <c r="E750" s="121"/>
      <c r="F750" s="13"/>
      <c r="G750" s="122"/>
      <c r="H750" s="123"/>
      <c r="I750" s="123"/>
      <c r="J750" s="124"/>
      <c r="K750" s="122"/>
      <c r="L750" s="122"/>
      <c r="M750" s="125"/>
      <c r="N750" s="126"/>
      <c r="O750" s="123"/>
      <c r="P750" s="123"/>
      <c r="Q750" s="122"/>
      <c r="R750" s="123"/>
      <c r="S750" s="123"/>
      <c r="T750" s="123"/>
      <c r="U750" s="123"/>
      <c r="V750" s="123"/>
      <c r="W750" s="122"/>
      <c r="X750" s="123"/>
      <c r="Y750" s="123"/>
      <c r="Z750" s="123"/>
      <c r="AA750" s="123"/>
      <c r="AB750" s="123"/>
      <c r="AC750" s="122"/>
      <c r="AD750" s="123"/>
      <c r="AE750" s="123"/>
      <c r="AF750" s="123"/>
      <c r="AG750" s="123"/>
      <c r="AH750" s="122"/>
      <c r="AI750" s="122"/>
      <c r="AJ750" s="122"/>
      <c r="AK750" s="122"/>
      <c r="AL750" s="123"/>
      <c r="AM750" s="122"/>
      <c r="AN750" s="122"/>
      <c r="AO750" s="122"/>
      <c r="AP750" s="122"/>
      <c r="AQ750" s="122"/>
      <c r="AR750" s="122"/>
      <c r="AS750" s="173"/>
      <c r="AT750" s="173"/>
      <c r="AU750" s="173"/>
      <c r="AV750" s="173"/>
      <c r="AW750" s="173"/>
      <c r="AX750" s="173"/>
      <c r="AY750" s="173"/>
      <c r="AZ750" s="173"/>
      <c r="BA750" s="173"/>
      <c r="BB750" s="123"/>
      <c r="BC750" s="123"/>
      <c r="BD750" s="123"/>
    </row>
    <row r="751" spans="2:56" x14ac:dyDescent="0.25">
      <c r="B751" s="120"/>
      <c r="C751" s="4"/>
      <c r="D751" s="14"/>
      <c r="E751" s="121"/>
      <c r="F751" s="13"/>
      <c r="G751" s="122"/>
      <c r="H751" s="123"/>
      <c r="I751" s="123"/>
      <c r="J751" s="124"/>
      <c r="K751" s="122"/>
      <c r="L751" s="122"/>
      <c r="M751" s="125"/>
      <c r="N751" s="126"/>
      <c r="O751" s="123"/>
      <c r="P751" s="123"/>
      <c r="Q751" s="122"/>
      <c r="R751" s="123"/>
      <c r="S751" s="123"/>
      <c r="T751" s="123"/>
      <c r="U751" s="123"/>
      <c r="V751" s="123"/>
      <c r="W751" s="122"/>
      <c r="X751" s="123"/>
      <c r="Y751" s="123"/>
      <c r="Z751" s="123"/>
      <c r="AA751" s="123"/>
      <c r="AB751" s="123"/>
      <c r="AC751" s="122"/>
      <c r="AD751" s="123"/>
      <c r="AE751" s="123"/>
      <c r="AF751" s="123"/>
      <c r="AG751" s="123"/>
      <c r="AH751" s="122"/>
      <c r="AI751" s="122"/>
      <c r="AJ751" s="122"/>
      <c r="AK751" s="122"/>
      <c r="AL751" s="123"/>
      <c r="AM751" s="122"/>
      <c r="AN751" s="122"/>
      <c r="AO751" s="122"/>
      <c r="AP751" s="122"/>
      <c r="AQ751" s="122"/>
      <c r="AR751" s="122"/>
      <c r="AS751" s="173"/>
      <c r="AT751" s="173"/>
      <c r="AU751" s="173"/>
      <c r="AV751" s="173"/>
      <c r="AW751" s="173"/>
      <c r="AX751" s="173"/>
      <c r="AY751" s="173"/>
      <c r="AZ751" s="173"/>
      <c r="BA751" s="173"/>
      <c r="BB751" s="123"/>
      <c r="BC751" s="123"/>
      <c r="BD751" s="123"/>
    </row>
    <row r="752" spans="2:56" x14ac:dyDescent="0.25">
      <c r="B752" s="120"/>
      <c r="C752" s="4"/>
      <c r="D752" s="14"/>
      <c r="E752" s="121"/>
      <c r="F752" s="13"/>
      <c r="G752" s="122"/>
      <c r="H752" s="123"/>
      <c r="I752" s="123"/>
      <c r="J752" s="124"/>
      <c r="K752" s="122"/>
      <c r="L752" s="122"/>
      <c r="M752" s="125"/>
      <c r="N752" s="126"/>
      <c r="O752" s="123"/>
      <c r="P752" s="123"/>
      <c r="Q752" s="122"/>
      <c r="R752" s="123"/>
      <c r="S752" s="123"/>
      <c r="T752" s="123"/>
      <c r="U752" s="123"/>
      <c r="V752" s="123"/>
      <c r="W752" s="122"/>
      <c r="X752" s="123"/>
      <c r="Y752" s="123"/>
      <c r="Z752" s="123"/>
      <c r="AA752" s="123"/>
      <c r="AB752" s="123"/>
      <c r="AC752" s="122"/>
      <c r="AD752" s="123"/>
      <c r="AE752" s="123"/>
      <c r="AF752" s="123"/>
      <c r="AG752" s="123"/>
      <c r="AH752" s="122"/>
      <c r="AI752" s="122"/>
      <c r="AJ752" s="122"/>
      <c r="AK752" s="122"/>
      <c r="AL752" s="123"/>
      <c r="AM752" s="122"/>
      <c r="AN752" s="122"/>
      <c r="AO752" s="122"/>
      <c r="AP752" s="122"/>
      <c r="AQ752" s="122"/>
      <c r="AR752" s="122"/>
      <c r="AS752" s="173"/>
      <c r="AT752" s="173"/>
      <c r="AU752" s="173"/>
      <c r="AV752" s="173"/>
      <c r="AW752" s="173"/>
      <c r="AX752" s="173"/>
      <c r="AY752" s="173"/>
      <c r="AZ752" s="173"/>
      <c r="BA752" s="173"/>
      <c r="BB752" s="123"/>
      <c r="BC752" s="123"/>
      <c r="BD752" s="123"/>
    </row>
    <row r="753" spans="2:56" x14ac:dyDescent="0.25">
      <c r="B753" s="120"/>
      <c r="C753" s="4"/>
      <c r="D753" s="14"/>
      <c r="E753" s="121"/>
      <c r="F753" s="13"/>
      <c r="G753" s="122"/>
      <c r="H753" s="123"/>
      <c r="I753" s="123"/>
      <c r="J753" s="124"/>
      <c r="K753" s="122"/>
      <c r="L753" s="122"/>
      <c r="M753" s="125"/>
      <c r="N753" s="126"/>
      <c r="O753" s="123"/>
      <c r="P753" s="123"/>
      <c r="Q753" s="122"/>
      <c r="R753" s="123"/>
      <c r="S753" s="123"/>
      <c r="T753" s="123"/>
      <c r="U753" s="123"/>
      <c r="V753" s="123"/>
      <c r="W753" s="122"/>
      <c r="X753" s="123"/>
      <c r="Y753" s="123"/>
      <c r="Z753" s="123"/>
      <c r="AA753" s="123"/>
      <c r="AB753" s="123"/>
      <c r="AC753" s="122"/>
      <c r="AD753" s="123"/>
      <c r="AE753" s="123"/>
      <c r="AF753" s="123"/>
      <c r="AG753" s="123"/>
      <c r="AH753" s="122"/>
      <c r="AI753" s="122"/>
      <c r="AJ753" s="122"/>
      <c r="AK753" s="122"/>
      <c r="AL753" s="123"/>
      <c r="AM753" s="122"/>
      <c r="AN753" s="122"/>
      <c r="AO753" s="122"/>
      <c r="AP753" s="122"/>
      <c r="AQ753" s="122"/>
      <c r="AR753" s="122"/>
      <c r="AS753" s="173"/>
      <c r="AT753" s="173"/>
      <c r="AU753" s="173"/>
      <c r="AV753" s="173"/>
      <c r="AW753" s="173"/>
      <c r="AX753" s="173"/>
      <c r="AY753" s="173"/>
      <c r="AZ753" s="173"/>
      <c r="BA753" s="173"/>
      <c r="BB753" s="123"/>
      <c r="BC753" s="123"/>
      <c r="BD753" s="123"/>
    </row>
    <row r="754" spans="2:56" x14ac:dyDescent="0.25">
      <c r="B754" s="120"/>
      <c r="C754" s="4"/>
      <c r="D754" s="14"/>
      <c r="E754" s="121"/>
      <c r="F754" s="13"/>
      <c r="G754" s="122"/>
      <c r="H754" s="123"/>
      <c r="I754" s="123"/>
      <c r="J754" s="124"/>
      <c r="K754" s="122"/>
      <c r="L754" s="122"/>
      <c r="M754" s="125"/>
      <c r="N754" s="126"/>
      <c r="O754" s="123"/>
      <c r="P754" s="123"/>
      <c r="Q754" s="122"/>
      <c r="R754" s="123"/>
      <c r="S754" s="123"/>
      <c r="T754" s="123"/>
      <c r="U754" s="123"/>
      <c r="V754" s="123"/>
      <c r="W754" s="122"/>
      <c r="X754" s="123"/>
      <c r="Y754" s="123"/>
      <c r="Z754" s="123"/>
      <c r="AA754" s="123"/>
      <c r="AB754" s="123"/>
      <c r="AC754" s="122"/>
      <c r="AD754" s="123"/>
      <c r="AE754" s="123"/>
      <c r="AF754" s="123"/>
      <c r="AG754" s="123"/>
      <c r="AH754" s="122"/>
      <c r="AI754" s="122"/>
      <c r="AJ754" s="122"/>
      <c r="AK754" s="122"/>
      <c r="AL754" s="123"/>
      <c r="AM754" s="122"/>
      <c r="AN754" s="122"/>
      <c r="AO754" s="122"/>
      <c r="AP754" s="122"/>
      <c r="AQ754" s="122"/>
      <c r="AR754" s="122"/>
      <c r="AS754" s="173"/>
      <c r="AT754" s="173"/>
      <c r="AU754" s="173"/>
      <c r="AV754" s="173"/>
      <c r="AW754" s="173"/>
      <c r="AX754" s="173"/>
      <c r="AY754" s="173"/>
      <c r="AZ754" s="173"/>
      <c r="BA754" s="173"/>
      <c r="BB754" s="123"/>
      <c r="BC754" s="123"/>
      <c r="BD754" s="123"/>
    </row>
    <row r="755" spans="2:56" x14ac:dyDescent="0.25">
      <c r="B755" s="120"/>
      <c r="C755" s="4"/>
      <c r="D755" s="14"/>
      <c r="E755" s="121"/>
      <c r="F755" s="13"/>
      <c r="G755" s="122"/>
      <c r="H755" s="123"/>
      <c r="I755" s="123"/>
      <c r="J755" s="124"/>
      <c r="K755" s="122"/>
      <c r="L755" s="122"/>
      <c r="M755" s="125"/>
      <c r="N755" s="126"/>
      <c r="O755" s="123"/>
      <c r="P755" s="123"/>
      <c r="Q755" s="122"/>
      <c r="R755" s="123"/>
      <c r="S755" s="123"/>
      <c r="T755" s="123"/>
      <c r="U755" s="123"/>
      <c r="V755" s="123"/>
      <c r="W755" s="122"/>
      <c r="X755" s="123"/>
      <c r="Y755" s="123"/>
      <c r="Z755" s="123"/>
      <c r="AA755" s="123"/>
      <c r="AB755" s="123"/>
      <c r="AC755" s="122"/>
      <c r="AD755" s="123"/>
      <c r="AE755" s="123"/>
      <c r="AF755" s="123"/>
      <c r="AG755" s="123"/>
      <c r="AH755" s="122"/>
      <c r="AI755" s="122"/>
      <c r="AJ755" s="122"/>
      <c r="AK755" s="122"/>
      <c r="AL755" s="123"/>
      <c r="AM755" s="122"/>
      <c r="AN755" s="122"/>
      <c r="AO755" s="122"/>
      <c r="AP755" s="122"/>
      <c r="AQ755" s="122"/>
      <c r="AR755" s="122"/>
      <c r="AS755" s="173"/>
      <c r="AT755" s="173"/>
      <c r="AU755" s="173"/>
      <c r="AV755" s="173"/>
      <c r="AW755" s="173"/>
      <c r="AX755" s="173"/>
      <c r="AY755" s="173"/>
      <c r="AZ755" s="173"/>
      <c r="BA755" s="173"/>
      <c r="BB755" s="123"/>
      <c r="BC755" s="123"/>
      <c r="BD755" s="123"/>
    </row>
    <row r="756" spans="2:56" x14ac:dyDescent="0.25">
      <c r="B756" s="120"/>
      <c r="C756" s="4"/>
      <c r="D756" s="14"/>
      <c r="E756" s="121"/>
      <c r="F756" s="13"/>
      <c r="G756" s="122"/>
      <c r="H756" s="123"/>
      <c r="I756" s="123"/>
      <c r="J756" s="124"/>
      <c r="K756" s="122"/>
      <c r="L756" s="122"/>
      <c r="M756" s="125"/>
      <c r="N756" s="126"/>
      <c r="O756" s="123"/>
      <c r="P756" s="123"/>
      <c r="Q756" s="122"/>
      <c r="R756" s="123"/>
      <c r="S756" s="123"/>
      <c r="T756" s="123"/>
      <c r="U756" s="123"/>
      <c r="V756" s="123"/>
      <c r="W756" s="122"/>
      <c r="X756" s="123"/>
      <c r="Y756" s="123"/>
      <c r="Z756" s="123"/>
      <c r="AA756" s="123"/>
      <c r="AB756" s="123"/>
      <c r="AC756" s="122"/>
      <c r="AD756" s="123"/>
      <c r="AE756" s="123"/>
      <c r="AF756" s="123"/>
      <c r="AG756" s="123"/>
      <c r="AH756" s="122"/>
      <c r="AI756" s="122"/>
      <c r="AJ756" s="122"/>
      <c r="AK756" s="122"/>
      <c r="AL756" s="123"/>
      <c r="AM756" s="122"/>
      <c r="AN756" s="122"/>
      <c r="AO756" s="122"/>
      <c r="AP756" s="122"/>
      <c r="AQ756" s="122"/>
      <c r="AR756" s="122"/>
      <c r="AS756" s="173"/>
      <c r="AT756" s="173"/>
      <c r="AU756" s="173"/>
      <c r="AV756" s="173"/>
      <c r="AW756" s="173"/>
      <c r="AX756" s="173"/>
      <c r="AY756" s="173"/>
      <c r="AZ756" s="173"/>
      <c r="BA756" s="173"/>
      <c r="BB756" s="123"/>
      <c r="BC756" s="123"/>
      <c r="BD756" s="123"/>
    </row>
    <row r="757" spans="2:56" x14ac:dyDescent="0.25">
      <c r="B757" s="120"/>
      <c r="C757" s="4"/>
      <c r="D757" s="14"/>
      <c r="E757" s="121"/>
      <c r="F757" s="13"/>
      <c r="G757" s="122"/>
      <c r="H757" s="123"/>
      <c r="I757" s="123"/>
      <c r="J757" s="124"/>
      <c r="K757" s="122"/>
      <c r="L757" s="122"/>
      <c r="M757" s="125"/>
      <c r="N757" s="126"/>
      <c r="O757" s="123"/>
      <c r="P757" s="123"/>
      <c r="Q757" s="122"/>
      <c r="R757" s="123"/>
      <c r="S757" s="123"/>
      <c r="T757" s="123"/>
      <c r="U757" s="123"/>
      <c r="V757" s="123"/>
      <c r="W757" s="122"/>
      <c r="X757" s="123"/>
      <c r="Y757" s="123"/>
      <c r="Z757" s="123"/>
      <c r="AA757" s="123"/>
      <c r="AB757" s="123"/>
      <c r="AC757" s="122"/>
      <c r="AD757" s="123"/>
      <c r="AE757" s="123"/>
      <c r="AF757" s="123"/>
      <c r="AG757" s="123"/>
      <c r="AH757" s="122"/>
      <c r="AI757" s="122"/>
      <c r="AJ757" s="122"/>
      <c r="AK757" s="122"/>
      <c r="AL757" s="123"/>
      <c r="AM757" s="122"/>
      <c r="AN757" s="122"/>
      <c r="AO757" s="122"/>
      <c r="AP757" s="122"/>
      <c r="AQ757" s="122"/>
      <c r="AR757" s="122"/>
      <c r="AS757" s="173"/>
      <c r="AT757" s="173"/>
      <c r="AU757" s="173"/>
      <c r="AV757" s="173"/>
      <c r="AW757" s="173"/>
      <c r="AX757" s="173"/>
      <c r="AY757" s="173"/>
      <c r="AZ757" s="173"/>
      <c r="BA757" s="173"/>
      <c r="BB757" s="123"/>
      <c r="BC757" s="123"/>
      <c r="BD757" s="123"/>
    </row>
    <row r="758" spans="2:56" x14ac:dyDescent="0.25">
      <c r="B758" s="120"/>
      <c r="C758" s="4"/>
      <c r="D758" s="14"/>
      <c r="E758" s="121"/>
      <c r="F758" s="13"/>
      <c r="G758" s="122"/>
      <c r="H758" s="123"/>
      <c r="I758" s="123"/>
      <c r="J758" s="124"/>
      <c r="K758" s="122"/>
      <c r="L758" s="122"/>
      <c r="M758" s="125"/>
      <c r="N758" s="126"/>
      <c r="O758" s="123"/>
      <c r="P758" s="123"/>
      <c r="Q758" s="122"/>
      <c r="R758" s="123"/>
      <c r="S758" s="123"/>
      <c r="T758" s="123"/>
      <c r="U758" s="123"/>
      <c r="V758" s="123"/>
      <c r="W758" s="122"/>
      <c r="X758" s="123"/>
      <c r="Y758" s="123"/>
      <c r="Z758" s="123"/>
      <c r="AA758" s="123"/>
      <c r="AB758" s="123"/>
      <c r="AC758" s="122"/>
      <c r="AD758" s="123"/>
      <c r="AE758" s="123"/>
      <c r="AF758" s="123"/>
      <c r="AG758" s="123"/>
      <c r="AH758" s="122"/>
      <c r="AI758" s="122"/>
      <c r="AJ758" s="122"/>
      <c r="AK758" s="122"/>
      <c r="AL758" s="123"/>
      <c r="AM758" s="122"/>
      <c r="AN758" s="122"/>
      <c r="AO758" s="122"/>
      <c r="AP758" s="122"/>
      <c r="AQ758" s="122"/>
      <c r="AR758" s="122"/>
      <c r="AS758" s="173"/>
      <c r="AT758" s="173"/>
      <c r="AU758" s="173"/>
      <c r="AV758" s="173"/>
      <c r="AW758" s="173"/>
      <c r="AX758" s="173"/>
      <c r="AY758" s="173"/>
      <c r="AZ758" s="173"/>
      <c r="BA758" s="173"/>
      <c r="BB758" s="123"/>
      <c r="BC758" s="123"/>
      <c r="BD758" s="123"/>
    </row>
    <row r="759" spans="2:56" x14ac:dyDescent="0.25">
      <c r="B759" s="120"/>
      <c r="C759" s="4"/>
      <c r="D759" s="14"/>
      <c r="E759" s="121"/>
      <c r="F759" s="13"/>
      <c r="G759" s="122"/>
      <c r="H759" s="123"/>
      <c r="I759" s="123"/>
      <c r="J759" s="124"/>
      <c r="K759" s="122"/>
      <c r="L759" s="122"/>
      <c r="M759" s="125"/>
      <c r="N759" s="126"/>
      <c r="O759" s="123"/>
      <c r="P759" s="123"/>
      <c r="Q759" s="122"/>
      <c r="R759" s="123"/>
      <c r="S759" s="123"/>
      <c r="T759" s="123"/>
      <c r="U759" s="123"/>
      <c r="V759" s="123"/>
      <c r="W759" s="122"/>
      <c r="X759" s="123"/>
      <c r="Y759" s="123"/>
      <c r="Z759" s="123"/>
      <c r="AA759" s="123"/>
      <c r="AB759" s="123"/>
      <c r="AC759" s="122"/>
      <c r="AD759" s="123"/>
      <c r="AE759" s="123"/>
      <c r="AF759" s="123"/>
      <c r="AG759" s="123"/>
      <c r="AH759" s="122"/>
      <c r="AI759" s="122"/>
      <c r="AJ759" s="122"/>
      <c r="AK759" s="122"/>
      <c r="AL759" s="123"/>
      <c r="AM759" s="122"/>
      <c r="AN759" s="122"/>
      <c r="AO759" s="122"/>
      <c r="AP759" s="122"/>
      <c r="AQ759" s="122"/>
      <c r="AR759" s="122"/>
      <c r="AS759" s="173"/>
      <c r="AT759" s="173"/>
      <c r="AU759" s="173"/>
      <c r="AV759" s="173"/>
      <c r="AW759" s="173"/>
      <c r="AX759" s="173"/>
      <c r="AY759" s="173"/>
      <c r="AZ759" s="173"/>
      <c r="BA759" s="173"/>
      <c r="BB759" s="123"/>
      <c r="BC759" s="123"/>
      <c r="BD759" s="123"/>
    </row>
    <row r="760" spans="2:56" x14ac:dyDescent="0.25">
      <c r="B760" s="120"/>
      <c r="C760" s="4"/>
      <c r="D760" s="14"/>
      <c r="E760" s="121"/>
      <c r="F760" s="13"/>
      <c r="G760" s="122"/>
      <c r="H760" s="123"/>
      <c r="I760" s="123"/>
      <c r="J760" s="124"/>
      <c r="K760" s="122"/>
      <c r="L760" s="122"/>
      <c r="M760" s="125"/>
      <c r="N760" s="126"/>
      <c r="O760" s="123"/>
      <c r="P760" s="123"/>
      <c r="Q760" s="122"/>
      <c r="R760" s="123"/>
      <c r="S760" s="123"/>
      <c r="T760" s="123"/>
      <c r="U760" s="123"/>
      <c r="V760" s="123"/>
      <c r="W760" s="122"/>
      <c r="X760" s="123"/>
      <c r="Y760" s="123"/>
      <c r="Z760" s="123"/>
      <c r="AA760" s="123"/>
      <c r="AB760" s="123"/>
      <c r="AC760" s="122"/>
      <c r="AD760" s="123"/>
      <c r="AE760" s="123"/>
      <c r="AF760" s="123"/>
      <c r="AG760" s="123"/>
      <c r="AH760" s="122"/>
      <c r="AI760" s="122"/>
      <c r="AJ760" s="122"/>
      <c r="AK760" s="122"/>
      <c r="AL760" s="123"/>
      <c r="AM760" s="122"/>
      <c r="AN760" s="122"/>
      <c r="AO760" s="122"/>
      <c r="AP760" s="122"/>
      <c r="AQ760" s="122"/>
      <c r="AR760" s="122"/>
      <c r="AS760" s="173"/>
      <c r="AT760" s="173"/>
      <c r="AU760" s="173"/>
      <c r="AV760" s="173"/>
      <c r="AW760" s="173"/>
      <c r="AX760" s="173"/>
      <c r="AY760" s="173"/>
      <c r="AZ760" s="173"/>
      <c r="BA760" s="173"/>
      <c r="BB760" s="123"/>
      <c r="BC760" s="123"/>
      <c r="BD760" s="123"/>
    </row>
    <row r="761" spans="2:56" x14ac:dyDescent="0.25">
      <c r="B761" s="120"/>
      <c r="C761" s="4"/>
      <c r="D761" s="14"/>
      <c r="E761" s="121"/>
      <c r="F761" s="13"/>
      <c r="G761" s="122"/>
      <c r="H761" s="123"/>
      <c r="I761" s="123"/>
      <c r="J761" s="124"/>
      <c r="K761" s="122"/>
      <c r="L761" s="122"/>
      <c r="M761" s="125"/>
      <c r="N761" s="126"/>
      <c r="O761" s="123"/>
      <c r="P761" s="123"/>
      <c r="Q761" s="122"/>
      <c r="R761" s="123"/>
      <c r="S761" s="123"/>
      <c r="T761" s="123"/>
      <c r="U761" s="123"/>
      <c r="V761" s="123"/>
      <c r="W761" s="122"/>
      <c r="X761" s="123"/>
      <c r="Y761" s="123"/>
      <c r="Z761" s="123"/>
      <c r="AA761" s="123"/>
      <c r="AB761" s="123"/>
      <c r="AC761" s="122"/>
      <c r="AD761" s="123"/>
      <c r="AE761" s="123"/>
      <c r="AF761" s="123"/>
      <c r="AG761" s="123"/>
      <c r="AH761" s="122"/>
      <c r="AI761" s="122"/>
      <c r="AJ761" s="122"/>
      <c r="AK761" s="122"/>
      <c r="AL761" s="123"/>
      <c r="AM761" s="122"/>
      <c r="AN761" s="122"/>
      <c r="AO761" s="122"/>
      <c r="AP761" s="122"/>
      <c r="AQ761" s="122"/>
      <c r="AR761" s="122"/>
      <c r="AS761" s="173"/>
      <c r="AT761" s="173"/>
      <c r="AU761" s="173"/>
      <c r="AV761" s="173"/>
      <c r="AW761" s="173"/>
      <c r="AX761" s="173"/>
      <c r="AY761" s="173"/>
      <c r="AZ761" s="173"/>
      <c r="BA761" s="173"/>
      <c r="BB761" s="123"/>
      <c r="BC761" s="123"/>
      <c r="BD761" s="123"/>
    </row>
    <row r="762" spans="2:56" x14ac:dyDescent="0.25">
      <c r="B762" s="120"/>
      <c r="C762" s="4"/>
      <c r="D762" s="14"/>
      <c r="E762" s="121"/>
      <c r="F762" s="13"/>
      <c r="G762" s="122"/>
      <c r="H762" s="123"/>
      <c r="I762" s="123"/>
      <c r="J762" s="124"/>
      <c r="K762" s="122"/>
      <c r="L762" s="122"/>
      <c r="M762" s="125"/>
      <c r="N762" s="126"/>
      <c r="O762" s="123"/>
      <c r="P762" s="123"/>
      <c r="Q762" s="122"/>
      <c r="R762" s="123"/>
      <c r="S762" s="123"/>
      <c r="T762" s="123"/>
      <c r="U762" s="123"/>
      <c r="V762" s="123"/>
      <c r="W762" s="122"/>
      <c r="X762" s="123"/>
      <c r="Y762" s="123"/>
      <c r="Z762" s="123"/>
      <c r="AA762" s="123"/>
      <c r="AB762" s="123"/>
      <c r="AC762" s="122"/>
      <c r="AD762" s="123"/>
      <c r="AE762" s="123"/>
      <c r="AF762" s="123"/>
      <c r="AG762" s="123"/>
      <c r="AH762" s="122"/>
      <c r="AI762" s="122"/>
      <c r="AJ762" s="122"/>
      <c r="AK762" s="122"/>
      <c r="AL762" s="123"/>
      <c r="AM762" s="122"/>
      <c r="AN762" s="122"/>
      <c r="AO762" s="122"/>
      <c r="AP762" s="122"/>
      <c r="AQ762" s="122"/>
      <c r="AR762" s="122"/>
      <c r="AS762" s="173"/>
      <c r="AT762" s="173"/>
      <c r="AU762" s="173"/>
      <c r="AV762" s="173"/>
      <c r="AW762" s="173"/>
      <c r="AX762" s="173"/>
      <c r="AY762" s="173"/>
      <c r="AZ762" s="173"/>
      <c r="BA762" s="173"/>
      <c r="BB762" s="123"/>
      <c r="BC762" s="123"/>
      <c r="BD762" s="123"/>
    </row>
    <row r="763" spans="2:56" x14ac:dyDescent="0.25">
      <c r="B763" s="120"/>
      <c r="C763" s="4"/>
      <c r="D763" s="14"/>
      <c r="E763" s="121"/>
      <c r="F763" s="13"/>
      <c r="G763" s="122"/>
      <c r="H763" s="123"/>
      <c r="I763" s="123"/>
      <c r="J763" s="124"/>
      <c r="K763" s="122"/>
      <c r="L763" s="122"/>
      <c r="M763" s="125"/>
      <c r="N763" s="126"/>
      <c r="O763" s="123"/>
      <c r="P763" s="123"/>
      <c r="Q763" s="122"/>
      <c r="R763" s="123"/>
      <c r="S763" s="123"/>
      <c r="T763" s="123"/>
      <c r="U763" s="123"/>
      <c r="V763" s="123"/>
      <c r="W763" s="122"/>
      <c r="X763" s="123"/>
      <c r="Y763" s="123"/>
      <c r="Z763" s="123"/>
      <c r="AA763" s="123"/>
      <c r="AB763" s="123"/>
      <c r="AC763" s="122"/>
      <c r="AD763" s="123"/>
      <c r="AE763" s="123"/>
      <c r="AF763" s="123"/>
      <c r="AG763" s="123"/>
      <c r="AH763" s="122"/>
      <c r="AI763" s="122"/>
      <c r="AJ763" s="122"/>
      <c r="AK763" s="122"/>
      <c r="AL763" s="123"/>
      <c r="AM763" s="122"/>
      <c r="AN763" s="122"/>
      <c r="AO763" s="122"/>
      <c r="AP763" s="122"/>
      <c r="AQ763" s="122"/>
      <c r="AR763" s="122"/>
      <c r="AS763" s="173"/>
      <c r="AT763" s="173"/>
      <c r="AU763" s="173"/>
      <c r="AV763" s="173"/>
      <c r="AW763" s="173"/>
      <c r="AX763" s="173"/>
      <c r="AY763" s="173"/>
      <c r="AZ763" s="173"/>
      <c r="BA763" s="173"/>
      <c r="BB763" s="123"/>
      <c r="BC763" s="123"/>
      <c r="BD763" s="123"/>
    </row>
    <row r="764" spans="2:56" x14ac:dyDescent="0.25">
      <c r="B764" s="120"/>
      <c r="C764" s="4"/>
      <c r="D764" s="14"/>
      <c r="E764" s="121"/>
      <c r="F764" s="13"/>
      <c r="G764" s="122"/>
      <c r="H764" s="123"/>
      <c r="I764" s="123"/>
      <c r="J764" s="124"/>
      <c r="K764" s="122"/>
      <c r="L764" s="122"/>
      <c r="M764" s="125"/>
      <c r="N764" s="126"/>
      <c r="O764" s="123"/>
      <c r="P764" s="123"/>
      <c r="Q764" s="122"/>
      <c r="R764" s="123"/>
      <c r="S764" s="123"/>
      <c r="T764" s="123"/>
      <c r="U764" s="123"/>
      <c r="V764" s="123"/>
      <c r="W764" s="122"/>
      <c r="X764" s="123"/>
      <c r="Y764" s="123"/>
      <c r="Z764" s="123"/>
      <c r="AA764" s="123"/>
      <c r="AB764" s="123"/>
      <c r="AC764" s="122"/>
      <c r="AD764" s="123"/>
      <c r="AE764" s="123"/>
      <c r="AF764" s="123"/>
      <c r="AG764" s="123"/>
      <c r="AH764" s="122"/>
      <c r="AI764" s="122"/>
      <c r="AJ764" s="122"/>
      <c r="AK764" s="122"/>
      <c r="AL764" s="123"/>
      <c r="AM764" s="122"/>
      <c r="AN764" s="122"/>
      <c r="AO764" s="122"/>
      <c r="AP764" s="122"/>
      <c r="AQ764" s="122"/>
      <c r="AR764" s="122"/>
      <c r="AS764" s="173"/>
      <c r="AT764" s="173"/>
      <c r="AU764" s="173"/>
      <c r="AV764" s="173"/>
      <c r="AW764" s="173"/>
      <c r="AX764" s="173"/>
      <c r="AY764" s="173"/>
      <c r="AZ764" s="173"/>
      <c r="BA764" s="173"/>
      <c r="BB764" s="123"/>
      <c r="BC764" s="123"/>
      <c r="BD764" s="123"/>
    </row>
    <row r="765" spans="2:56" x14ac:dyDescent="0.25">
      <c r="B765" s="120"/>
      <c r="C765" s="4"/>
      <c r="D765" s="14"/>
      <c r="E765" s="121"/>
      <c r="F765" s="13"/>
      <c r="G765" s="122"/>
      <c r="H765" s="123"/>
      <c r="I765" s="123"/>
      <c r="J765" s="124"/>
      <c r="K765" s="122"/>
      <c r="L765" s="122"/>
      <c r="M765" s="125"/>
      <c r="N765" s="126"/>
      <c r="O765" s="123"/>
      <c r="P765" s="123"/>
      <c r="Q765" s="122"/>
      <c r="R765" s="123"/>
      <c r="S765" s="123"/>
      <c r="T765" s="123"/>
      <c r="U765" s="123"/>
      <c r="V765" s="123"/>
      <c r="W765" s="122"/>
      <c r="X765" s="123"/>
      <c r="Y765" s="123"/>
      <c r="Z765" s="123"/>
      <c r="AA765" s="123"/>
      <c r="AB765" s="123"/>
      <c r="AC765" s="122"/>
      <c r="AD765" s="123"/>
      <c r="AE765" s="123"/>
      <c r="AF765" s="123"/>
      <c r="AG765" s="123"/>
      <c r="AH765" s="122"/>
      <c r="AI765" s="122"/>
      <c r="AJ765" s="122"/>
      <c r="AK765" s="122"/>
      <c r="AL765" s="123"/>
      <c r="AM765" s="122"/>
      <c r="AN765" s="122"/>
      <c r="AO765" s="122"/>
      <c r="AP765" s="122"/>
      <c r="AQ765" s="122"/>
      <c r="AR765" s="122"/>
      <c r="AS765" s="173"/>
      <c r="AT765" s="173"/>
      <c r="AU765" s="173"/>
      <c r="AV765" s="173"/>
      <c r="AW765" s="173"/>
      <c r="AX765" s="173"/>
      <c r="AY765" s="173"/>
      <c r="AZ765" s="173"/>
      <c r="BA765" s="173"/>
      <c r="BB765" s="123"/>
      <c r="BC765" s="123"/>
      <c r="BD765" s="123"/>
    </row>
    <row r="766" spans="2:56" x14ac:dyDescent="0.25">
      <c r="B766" s="120"/>
      <c r="C766" s="4"/>
      <c r="D766" s="14"/>
      <c r="E766" s="121"/>
      <c r="F766" s="13"/>
      <c r="G766" s="122"/>
      <c r="H766" s="123"/>
      <c r="I766" s="123"/>
      <c r="J766" s="124"/>
      <c r="K766" s="122"/>
      <c r="L766" s="122"/>
      <c r="M766" s="125"/>
      <c r="N766" s="126"/>
      <c r="O766" s="123"/>
      <c r="P766" s="123"/>
      <c r="Q766" s="122"/>
      <c r="R766" s="123"/>
      <c r="S766" s="123"/>
      <c r="T766" s="123"/>
      <c r="U766" s="123"/>
      <c r="V766" s="123"/>
      <c r="W766" s="122"/>
      <c r="X766" s="123"/>
      <c r="Y766" s="123"/>
      <c r="Z766" s="123"/>
      <c r="AA766" s="123"/>
      <c r="AB766" s="123"/>
      <c r="AC766" s="122"/>
      <c r="AD766" s="123"/>
      <c r="AE766" s="123"/>
      <c r="AF766" s="123"/>
      <c r="AG766" s="123"/>
      <c r="AH766" s="122"/>
      <c r="AI766" s="122"/>
      <c r="AJ766" s="122"/>
      <c r="AK766" s="122"/>
      <c r="AL766" s="123"/>
      <c r="AM766" s="122"/>
      <c r="AN766" s="122"/>
      <c r="AO766" s="122"/>
      <c r="AP766" s="122"/>
      <c r="AQ766" s="122"/>
      <c r="AR766" s="122"/>
      <c r="AS766" s="173"/>
      <c r="AT766" s="173"/>
      <c r="AU766" s="173"/>
      <c r="AV766" s="173"/>
      <c r="AW766" s="173"/>
      <c r="AX766" s="173"/>
      <c r="AY766" s="173"/>
      <c r="AZ766" s="173"/>
      <c r="BA766" s="173"/>
      <c r="BB766" s="123"/>
      <c r="BC766" s="123"/>
      <c r="BD766" s="123"/>
    </row>
    <row r="767" spans="2:56" x14ac:dyDescent="0.25">
      <c r="B767" s="120"/>
      <c r="C767" s="4"/>
      <c r="D767" s="14"/>
      <c r="E767" s="121"/>
      <c r="F767" s="13"/>
      <c r="G767" s="122"/>
      <c r="H767" s="123"/>
      <c r="I767" s="123"/>
      <c r="J767" s="124"/>
      <c r="K767" s="122"/>
      <c r="L767" s="122"/>
      <c r="M767" s="125"/>
      <c r="N767" s="126"/>
      <c r="O767" s="123"/>
      <c r="P767" s="123"/>
      <c r="Q767" s="122"/>
      <c r="R767" s="123"/>
      <c r="S767" s="123"/>
      <c r="T767" s="123"/>
      <c r="U767" s="123"/>
      <c r="V767" s="123"/>
      <c r="W767" s="122"/>
      <c r="X767" s="123"/>
      <c r="Y767" s="123"/>
      <c r="Z767" s="123"/>
      <c r="AA767" s="123"/>
      <c r="AB767" s="123"/>
      <c r="AC767" s="122"/>
      <c r="AD767" s="123"/>
      <c r="AE767" s="123"/>
      <c r="AF767" s="123"/>
      <c r="AG767" s="123"/>
      <c r="AH767" s="122"/>
      <c r="AI767" s="122"/>
      <c r="AJ767" s="122"/>
      <c r="AK767" s="122"/>
      <c r="AL767" s="123"/>
      <c r="AM767" s="122"/>
      <c r="AN767" s="122"/>
      <c r="AO767" s="122"/>
      <c r="AP767" s="122"/>
      <c r="AQ767" s="122"/>
      <c r="AR767" s="122"/>
      <c r="AS767" s="173"/>
      <c r="AT767" s="173"/>
      <c r="AU767" s="173"/>
      <c r="AV767" s="173"/>
      <c r="AW767" s="173"/>
      <c r="AX767" s="173"/>
      <c r="AY767" s="173"/>
      <c r="AZ767" s="173"/>
      <c r="BA767" s="173"/>
      <c r="BB767" s="123"/>
      <c r="BC767" s="123"/>
      <c r="BD767" s="123"/>
    </row>
    <row r="768" spans="2:56" x14ac:dyDescent="0.25">
      <c r="B768" s="120"/>
      <c r="C768" s="4"/>
      <c r="D768" s="14"/>
      <c r="E768" s="121"/>
      <c r="F768" s="13"/>
      <c r="G768" s="122"/>
      <c r="H768" s="123"/>
      <c r="I768" s="123"/>
      <c r="J768" s="124"/>
      <c r="K768" s="122"/>
      <c r="L768" s="122"/>
      <c r="M768" s="125"/>
      <c r="N768" s="126"/>
      <c r="O768" s="123"/>
      <c r="P768" s="123"/>
      <c r="Q768" s="122"/>
      <c r="R768" s="123"/>
      <c r="S768" s="123"/>
      <c r="T768" s="123"/>
      <c r="U768" s="123"/>
      <c r="V768" s="123"/>
      <c r="W768" s="122"/>
      <c r="X768" s="123"/>
      <c r="Y768" s="123"/>
      <c r="Z768" s="123"/>
      <c r="AA768" s="123"/>
      <c r="AB768" s="123"/>
      <c r="AC768" s="122"/>
      <c r="AD768" s="123"/>
      <c r="AE768" s="123"/>
      <c r="AF768" s="123"/>
      <c r="AG768" s="123"/>
      <c r="AH768" s="122"/>
      <c r="AI768" s="122"/>
      <c r="AJ768" s="122"/>
      <c r="AK768" s="122"/>
      <c r="AL768" s="123"/>
      <c r="AM768" s="122"/>
      <c r="AN768" s="122"/>
      <c r="AO768" s="122"/>
      <c r="AP768" s="122"/>
      <c r="AQ768" s="122"/>
      <c r="AR768" s="122"/>
      <c r="AS768" s="173"/>
      <c r="AT768" s="173"/>
      <c r="AU768" s="173"/>
      <c r="AV768" s="173"/>
      <c r="AW768" s="173"/>
      <c r="AX768" s="173"/>
      <c r="AY768" s="173"/>
      <c r="AZ768" s="173"/>
      <c r="BA768" s="173"/>
      <c r="BB768" s="123"/>
      <c r="BC768" s="123"/>
      <c r="BD768" s="123"/>
    </row>
    <row r="769" spans="2:56" x14ac:dyDescent="0.25">
      <c r="B769" s="120"/>
      <c r="C769" s="4"/>
      <c r="D769" s="14"/>
      <c r="E769" s="121"/>
      <c r="F769" s="13"/>
      <c r="G769" s="122"/>
      <c r="H769" s="123"/>
      <c r="I769" s="123"/>
      <c r="J769" s="124"/>
      <c r="K769" s="122"/>
      <c r="L769" s="122"/>
      <c r="M769" s="125"/>
      <c r="N769" s="126"/>
      <c r="O769" s="123"/>
      <c r="P769" s="123"/>
      <c r="Q769" s="122"/>
      <c r="R769" s="123"/>
      <c r="S769" s="123"/>
      <c r="T769" s="123"/>
      <c r="U769" s="123"/>
      <c r="V769" s="123"/>
      <c r="W769" s="122"/>
      <c r="X769" s="123"/>
      <c r="Y769" s="123"/>
      <c r="Z769" s="123"/>
      <c r="AA769" s="123"/>
      <c r="AB769" s="123"/>
      <c r="AC769" s="122"/>
      <c r="AD769" s="123"/>
      <c r="AE769" s="123"/>
      <c r="AF769" s="123"/>
      <c r="AG769" s="123"/>
      <c r="AH769" s="122"/>
      <c r="AI769" s="122"/>
      <c r="AJ769" s="122"/>
      <c r="AK769" s="122"/>
      <c r="AL769" s="123"/>
      <c r="AM769" s="122"/>
      <c r="AN769" s="122"/>
      <c r="AO769" s="122"/>
      <c r="AP769" s="122"/>
      <c r="AQ769" s="122"/>
      <c r="AR769" s="122"/>
      <c r="AS769" s="173"/>
      <c r="AT769" s="173"/>
      <c r="AU769" s="173"/>
      <c r="AV769" s="173"/>
      <c r="AW769" s="173"/>
      <c r="AX769" s="173"/>
      <c r="AY769" s="173"/>
      <c r="AZ769" s="173"/>
      <c r="BA769" s="173"/>
      <c r="BB769" s="123"/>
      <c r="BC769" s="123"/>
      <c r="BD769" s="123"/>
    </row>
    <row r="770" spans="2:56" x14ac:dyDescent="0.25">
      <c r="B770" s="120"/>
      <c r="C770" s="4"/>
      <c r="D770" s="14"/>
      <c r="E770" s="121"/>
      <c r="F770" s="13"/>
      <c r="G770" s="122"/>
      <c r="H770" s="123"/>
      <c r="I770" s="123"/>
      <c r="J770" s="124"/>
      <c r="K770" s="122"/>
      <c r="L770" s="122"/>
      <c r="M770" s="125"/>
      <c r="N770" s="126"/>
      <c r="O770" s="123"/>
      <c r="P770" s="123"/>
      <c r="Q770" s="122"/>
      <c r="R770" s="123"/>
      <c r="S770" s="123"/>
      <c r="T770" s="123"/>
      <c r="U770" s="123"/>
      <c r="V770" s="123"/>
      <c r="W770" s="122"/>
      <c r="X770" s="123"/>
      <c r="Y770" s="123"/>
      <c r="Z770" s="123"/>
      <c r="AA770" s="123"/>
      <c r="AB770" s="123"/>
      <c r="AC770" s="122"/>
      <c r="AD770" s="123"/>
      <c r="AE770" s="123"/>
      <c r="AF770" s="123"/>
      <c r="AG770" s="123"/>
      <c r="AH770" s="122"/>
      <c r="AI770" s="122"/>
      <c r="AJ770" s="122"/>
      <c r="AK770" s="122"/>
      <c r="AL770" s="123"/>
      <c r="AM770" s="122"/>
      <c r="AN770" s="122"/>
      <c r="AO770" s="122"/>
      <c r="AP770" s="122"/>
      <c r="AQ770" s="122"/>
      <c r="AR770" s="122"/>
      <c r="AS770" s="173"/>
      <c r="AT770" s="173"/>
      <c r="AU770" s="173"/>
      <c r="AV770" s="173"/>
      <c r="AW770" s="173"/>
      <c r="AX770" s="173"/>
      <c r="AY770" s="173"/>
      <c r="AZ770" s="173"/>
      <c r="BA770" s="173"/>
      <c r="BB770" s="123"/>
      <c r="BC770" s="123"/>
      <c r="BD770" s="123"/>
    </row>
    <row r="771" spans="2:56" x14ac:dyDescent="0.25">
      <c r="B771" s="120"/>
      <c r="C771" s="4"/>
      <c r="D771" s="14"/>
      <c r="E771" s="121"/>
      <c r="F771" s="13"/>
      <c r="G771" s="122"/>
      <c r="H771" s="123"/>
      <c r="I771" s="123"/>
      <c r="J771" s="124"/>
      <c r="K771" s="122"/>
      <c r="L771" s="122"/>
      <c r="M771" s="125"/>
      <c r="N771" s="126"/>
      <c r="O771" s="123"/>
      <c r="P771" s="123"/>
      <c r="Q771" s="122"/>
      <c r="R771" s="123"/>
      <c r="S771" s="123"/>
      <c r="T771" s="123"/>
      <c r="U771" s="123"/>
      <c r="V771" s="123"/>
      <c r="W771" s="122"/>
      <c r="X771" s="123"/>
      <c r="Y771" s="123"/>
      <c r="Z771" s="123"/>
      <c r="AA771" s="123"/>
      <c r="AB771" s="123"/>
      <c r="AC771" s="122"/>
      <c r="AD771" s="123"/>
      <c r="AE771" s="123"/>
      <c r="AF771" s="123"/>
      <c r="AG771" s="123"/>
      <c r="AH771" s="122"/>
      <c r="AI771" s="122"/>
      <c r="AJ771" s="122"/>
      <c r="AK771" s="122"/>
      <c r="AL771" s="123"/>
      <c r="AM771" s="122"/>
      <c r="AN771" s="122"/>
      <c r="AO771" s="122"/>
      <c r="AP771" s="122"/>
      <c r="AQ771" s="122"/>
      <c r="AR771" s="122"/>
      <c r="AS771" s="173"/>
      <c r="AT771" s="173"/>
      <c r="AU771" s="173"/>
      <c r="AV771" s="173"/>
      <c r="AW771" s="173"/>
      <c r="AX771" s="173"/>
      <c r="AY771" s="173"/>
      <c r="AZ771" s="173"/>
      <c r="BA771" s="173"/>
      <c r="BB771" s="123"/>
      <c r="BC771" s="123"/>
      <c r="BD771" s="123"/>
    </row>
    <row r="772" spans="2:56" x14ac:dyDescent="0.25">
      <c r="B772" s="120"/>
      <c r="C772" s="4"/>
      <c r="D772" s="14"/>
      <c r="E772" s="121"/>
      <c r="F772" s="13"/>
      <c r="G772" s="122"/>
      <c r="H772" s="123"/>
      <c r="I772" s="123"/>
      <c r="J772" s="124"/>
      <c r="K772" s="122"/>
      <c r="L772" s="122"/>
      <c r="M772" s="125"/>
      <c r="N772" s="126"/>
      <c r="O772" s="123"/>
      <c r="P772" s="123"/>
      <c r="Q772" s="122"/>
      <c r="R772" s="123"/>
      <c r="S772" s="123"/>
      <c r="T772" s="123"/>
      <c r="U772" s="123"/>
      <c r="V772" s="123"/>
      <c r="W772" s="122"/>
      <c r="X772" s="123"/>
      <c r="Y772" s="123"/>
      <c r="Z772" s="123"/>
      <c r="AA772" s="123"/>
      <c r="AB772" s="123"/>
      <c r="AC772" s="122"/>
      <c r="AD772" s="123"/>
      <c r="AE772" s="123"/>
      <c r="AF772" s="123"/>
      <c r="AG772" s="123"/>
      <c r="AH772" s="122"/>
      <c r="AI772" s="122"/>
      <c r="AJ772" s="122"/>
      <c r="AK772" s="122"/>
      <c r="AL772" s="123"/>
      <c r="AM772" s="122"/>
      <c r="AN772" s="122"/>
      <c r="AO772" s="122"/>
      <c r="AP772" s="122"/>
      <c r="AQ772" s="122"/>
      <c r="AR772" s="122"/>
      <c r="AS772" s="173"/>
      <c r="AT772" s="173"/>
      <c r="AU772" s="173"/>
      <c r="AV772" s="173"/>
      <c r="AW772" s="173"/>
      <c r="AX772" s="173"/>
      <c r="AY772" s="173"/>
      <c r="AZ772" s="173"/>
      <c r="BA772" s="173"/>
      <c r="BB772" s="123"/>
      <c r="BC772" s="123"/>
      <c r="BD772" s="123"/>
    </row>
    <row r="773" spans="2:56" x14ac:dyDescent="0.25">
      <c r="B773" s="120"/>
      <c r="C773" s="4"/>
      <c r="D773" s="14"/>
      <c r="E773" s="121"/>
      <c r="F773" s="13"/>
      <c r="G773" s="122"/>
      <c r="H773" s="123"/>
      <c r="I773" s="123"/>
      <c r="J773" s="124"/>
      <c r="K773" s="122"/>
      <c r="L773" s="122"/>
      <c r="M773" s="125"/>
      <c r="N773" s="126"/>
      <c r="O773" s="123"/>
      <c r="P773" s="123"/>
      <c r="Q773" s="122"/>
      <c r="R773" s="123"/>
      <c r="S773" s="123"/>
      <c r="T773" s="123"/>
      <c r="U773" s="123"/>
      <c r="V773" s="123"/>
      <c r="W773" s="122"/>
      <c r="X773" s="123"/>
      <c r="Y773" s="123"/>
      <c r="Z773" s="123"/>
      <c r="AA773" s="123"/>
      <c r="AB773" s="123"/>
      <c r="AC773" s="122"/>
      <c r="AD773" s="123"/>
      <c r="AE773" s="123"/>
      <c r="AF773" s="123"/>
      <c r="AG773" s="123"/>
      <c r="AH773" s="122"/>
      <c r="AI773" s="122"/>
      <c r="AJ773" s="122"/>
      <c r="AK773" s="122"/>
      <c r="AL773" s="123"/>
      <c r="AM773" s="122"/>
      <c r="AN773" s="122"/>
      <c r="AO773" s="122"/>
      <c r="AP773" s="122"/>
      <c r="AQ773" s="122"/>
      <c r="AR773" s="122"/>
      <c r="AS773" s="173"/>
      <c r="AT773" s="173"/>
      <c r="AU773" s="173"/>
      <c r="AV773" s="173"/>
      <c r="AW773" s="173"/>
      <c r="AX773" s="173"/>
      <c r="AY773" s="173"/>
      <c r="AZ773" s="173"/>
      <c r="BA773" s="173"/>
      <c r="BB773" s="123"/>
      <c r="BC773" s="123"/>
      <c r="BD773" s="123"/>
    </row>
    <row r="774" spans="2:56" x14ac:dyDescent="0.25">
      <c r="B774" s="120"/>
      <c r="C774" s="4"/>
      <c r="D774" s="14"/>
      <c r="E774" s="121"/>
      <c r="F774" s="13"/>
      <c r="G774" s="122"/>
      <c r="H774" s="123"/>
      <c r="I774" s="123"/>
      <c r="J774" s="124"/>
      <c r="K774" s="122"/>
      <c r="L774" s="122"/>
      <c r="M774" s="125"/>
      <c r="N774" s="126"/>
      <c r="O774" s="123"/>
      <c r="P774" s="123"/>
      <c r="Q774" s="122"/>
      <c r="R774" s="123"/>
      <c r="S774" s="123"/>
      <c r="T774" s="123"/>
      <c r="U774" s="123"/>
      <c r="V774" s="123"/>
      <c r="W774" s="122"/>
      <c r="X774" s="123"/>
      <c r="Y774" s="123"/>
      <c r="Z774" s="123"/>
      <c r="AA774" s="123"/>
      <c r="AB774" s="123"/>
      <c r="AC774" s="122"/>
      <c r="AD774" s="123"/>
      <c r="AE774" s="123"/>
      <c r="AF774" s="123"/>
      <c r="AG774" s="123"/>
      <c r="AH774" s="122"/>
      <c r="AI774" s="122"/>
      <c r="AJ774" s="122"/>
      <c r="AK774" s="122"/>
      <c r="AL774" s="123"/>
      <c r="AM774" s="122"/>
      <c r="AN774" s="122"/>
      <c r="AO774" s="122"/>
      <c r="AP774" s="122"/>
      <c r="AQ774" s="122"/>
      <c r="AR774" s="122"/>
      <c r="AS774" s="173"/>
      <c r="AT774" s="173"/>
      <c r="AU774" s="173"/>
      <c r="AV774" s="173"/>
      <c r="AW774" s="173"/>
      <c r="AX774" s="173"/>
      <c r="AY774" s="173"/>
      <c r="AZ774" s="173"/>
      <c r="BA774" s="173"/>
      <c r="BB774" s="123"/>
      <c r="BC774" s="123"/>
      <c r="BD774" s="123"/>
    </row>
    <row r="775" spans="2:56" x14ac:dyDescent="0.25">
      <c r="B775" s="120"/>
      <c r="C775" s="4"/>
      <c r="D775" s="14"/>
      <c r="E775" s="121"/>
      <c r="F775" s="13"/>
      <c r="G775" s="122"/>
      <c r="H775" s="123"/>
      <c r="I775" s="123"/>
      <c r="J775" s="124"/>
      <c r="K775" s="122"/>
      <c r="L775" s="122"/>
      <c r="M775" s="125"/>
      <c r="N775" s="126"/>
      <c r="O775" s="123"/>
      <c r="P775" s="123"/>
      <c r="Q775" s="122"/>
      <c r="R775" s="123"/>
      <c r="S775" s="123"/>
      <c r="T775" s="123"/>
      <c r="U775" s="123"/>
      <c r="V775" s="123"/>
      <c r="W775" s="122"/>
      <c r="X775" s="123"/>
      <c r="Y775" s="123"/>
      <c r="Z775" s="123"/>
      <c r="AA775" s="123"/>
      <c r="AB775" s="123"/>
      <c r="AC775" s="122"/>
      <c r="AD775" s="123"/>
      <c r="AE775" s="123"/>
      <c r="AF775" s="123"/>
      <c r="AG775" s="123"/>
      <c r="AH775" s="122"/>
      <c r="AI775" s="122"/>
      <c r="AJ775" s="122"/>
      <c r="AK775" s="122"/>
      <c r="AL775" s="123"/>
      <c r="AM775" s="122"/>
      <c r="AN775" s="122"/>
      <c r="AO775" s="122"/>
      <c r="AP775" s="122"/>
      <c r="AQ775" s="122"/>
      <c r="AR775" s="122"/>
      <c r="AS775" s="173"/>
      <c r="AT775" s="173"/>
      <c r="AU775" s="173"/>
      <c r="AV775" s="173"/>
      <c r="AW775" s="173"/>
      <c r="AX775" s="173"/>
      <c r="AY775" s="173"/>
      <c r="AZ775" s="173"/>
      <c r="BA775" s="173"/>
      <c r="BB775" s="123"/>
      <c r="BC775" s="123"/>
      <c r="BD775" s="123"/>
    </row>
    <row r="776" spans="2:56" x14ac:dyDescent="0.25">
      <c r="B776" s="120"/>
      <c r="C776" s="4"/>
      <c r="D776" s="14"/>
      <c r="E776" s="121"/>
      <c r="F776" s="13"/>
      <c r="G776" s="122"/>
      <c r="H776" s="123"/>
      <c r="I776" s="123"/>
      <c r="J776" s="124"/>
      <c r="K776" s="122"/>
      <c r="L776" s="122"/>
      <c r="M776" s="125"/>
      <c r="N776" s="126"/>
      <c r="O776" s="123"/>
      <c r="P776" s="123"/>
      <c r="Q776" s="122"/>
      <c r="R776" s="123"/>
      <c r="S776" s="123"/>
      <c r="T776" s="123"/>
      <c r="U776" s="123"/>
      <c r="V776" s="123"/>
      <c r="W776" s="122"/>
      <c r="X776" s="123"/>
      <c r="Y776" s="123"/>
      <c r="Z776" s="123"/>
      <c r="AA776" s="123"/>
      <c r="AB776" s="123"/>
      <c r="AC776" s="122"/>
      <c r="AD776" s="123"/>
      <c r="AE776" s="123"/>
      <c r="AF776" s="123"/>
      <c r="AG776" s="123"/>
      <c r="AH776" s="122"/>
      <c r="AI776" s="122"/>
      <c r="AJ776" s="122"/>
      <c r="AK776" s="122"/>
      <c r="AL776" s="123"/>
      <c r="AM776" s="122"/>
      <c r="AN776" s="122"/>
      <c r="AO776" s="122"/>
      <c r="AP776" s="122"/>
      <c r="AQ776" s="122"/>
      <c r="AR776" s="122"/>
      <c r="AS776" s="173"/>
      <c r="AT776" s="173"/>
      <c r="AU776" s="173"/>
      <c r="AV776" s="173"/>
      <c r="AW776" s="173"/>
      <c r="AX776" s="173"/>
      <c r="AY776" s="173"/>
      <c r="AZ776" s="173"/>
      <c r="BA776" s="173"/>
      <c r="BB776" s="123"/>
      <c r="BC776" s="123"/>
      <c r="BD776" s="123"/>
    </row>
    <row r="777" spans="2:56" x14ac:dyDescent="0.25">
      <c r="B777" s="120"/>
      <c r="C777" s="4"/>
      <c r="D777" s="14"/>
      <c r="E777" s="121"/>
      <c r="F777" s="13"/>
      <c r="G777" s="122"/>
      <c r="H777" s="123"/>
      <c r="I777" s="123"/>
      <c r="J777" s="124"/>
      <c r="K777" s="122"/>
      <c r="L777" s="122"/>
      <c r="M777" s="125"/>
      <c r="N777" s="126"/>
      <c r="O777" s="123"/>
      <c r="P777" s="123"/>
      <c r="Q777" s="122"/>
      <c r="R777" s="123"/>
      <c r="S777" s="123"/>
      <c r="T777" s="123"/>
      <c r="U777" s="123"/>
      <c r="V777" s="123"/>
      <c r="W777" s="122"/>
      <c r="X777" s="123"/>
      <c r="Y777" s="123"/>
      <c r="Z777" s="123"/>
      <c r="AA777" s="123"/>
      <c r="AB777" s="123"/>
      <c r="AC777" s="122"/>
      <c r="AD777" s="123"/>
      <c r="AE777" s="123"/>
      <c r="AF777" s="123"/>
      <c r="AG777" s="123"/>
      <c r="AH777" s="122"/>
      <c r="AI777" s="122"/>
      <c r="AJ777" s="122"/>
      <c r="AK777" s="122"/>
      <c r="AL777" s="123"/>
      <c r="AM777" s="122"/>
      <c r="AN777" s="122"/>
      <c r="AO777" s="122"/>
      <c r="AP777" s="122"/>
      <c r="AQ777" s="122"/>
      <c r="AR777" s="122"/>
      <c r="AS777" s="173"/>
      <c r="AT777" s="173"/>
      <c r="AU777" s="173"/>
      <c r="AV777" s="173"/>
      <c r="AW777" s="173"/>
      <c r="AX777" s="173"/>
      <c r="AY777" s="173"/>
      <c r="AZ777" s="173"/>
      <c r="BA777" s="173"/>
      <c r="BB777" s="123"/>
      <c r="BC777" s="123"/>
      <c r="BD777" s="123"/>
    </row>
    <row r="778" spans="2:56" x14ac:dyDescent="0.25">
      <c r="B778" s="120"/>
      <c r="C778" s="4"/>
      <c r="D778" s="14"/>
      <c r="E778" s="121"/>
      <c r="F778" s="13"/>
      <c r="G778" s="122"/>
      <c r="H778" s="123"/>
      <c r="I778" s="123"/>
      <c r="J778" s="124"/>
      <c r="K778" s="122"/>
      <c r="L778" s="122"/>
      <c r="M778" s="125"/>
      <c r="N778" s="126"/>
      <c r="O778" s="123"/>
      <c r="P778" s="123"/>
      <c r="Q778" s="122"/>
      <c r="R778" s="123"/>
      <c r="S778" s="123"/>
      <c r="T778" s="123"/>
      <c r="U778" s="123"/>
      <c r="V778" s="123"/>
      <c r="W778" s="122"/>
      <c r="X778" s="123"/>
      <c r="Y778" s="123"/>
      <c r="Z778" s="123"/>
      <c r="AA778" s="123"/>
      <c r="AB778" s="123"/>
      <c r="AC778" s="122"/>
      <c r="AD778" s="123"/>
      <c r="AE778" s="123"/>
      <c r="AF778" s="123"/>
      <c r="AG778" s="123"/>
      <c r="AH778" s="122"/>
      <c r="AI778" s="122"/>
      <c r="AJ778" s="122"/>
      <c r="AK778" s="122"/>
      <c r="AL778" s="123"/>
      <c r="AM778" s="122"/>
      <c r="AN778" s="122"/>
      <c r="AO778" s="122"/>
      <c r="AP778" s="122"/>
      <c r="AQ778" s="122"/>
      <c r="AR778" s="122"/>
      <c r="AS778" s="173"/>
      <c r="AT778" s="173"/>
      <c r="AU778" s="173"/>
      <c r="AV778" s="173"/>
      <c r="AW778" s="173"/>
      <c r="AX778" s="173"/>
      <c r="AY778" s="173"/>
      <c r="AZ778" s="173"/>
      <c r="BA778" s="173"/>
      <c r="BB778" s="123"/>
      <c r="BC778" s="123"/>
      <c r="BD778" s="123"/>
    </row>
    <row r="779" spans="2:56" x14ac:dyDescent="0.25">
      <c r="B779" s="120"/>
      <c r="C779" s="4"/>
      <c r="D779" s="14"/>
      <c r="E779" s="121"/>
      <c r="F779" s="13"/>
      <c r="G779" s="122"/>
      <c r="H779" s="123"/>
      <c r="I779" s="123"/>
      <c r="J779" s="124"/>
      <c r="K779" s="122"/>
      <c r="L779" s="122"/>
      <c r="M779" s="125"/>
      <c r="N779" s="126"/>
      <c r="O779" s="123"/>
      <c r="P779" s="123"/>
      <c r="Q779" s="122"/>
      <c r="R779" s="123"/>
      <c r="S779" s="123"/>
      <c r="T779" s="123"/>
      <c r="U779" s="123"/>
      <c r="V779" s="123"/>
      <c r="W779" s="122"/>
      <c r="X779" s="123"/>
      <c r="Y779" s="123"/>
      <c r="Z779" s="123"/>
      <c r="AA779" s="123"/>
      <c r="AB779" s="123"/>
      <c r="AC779" s="122"/>
      <c r="AD779" s="123"/>
      <c r="AE779" s="123"/>
      <c r="AF779" s="123"/>
      <c r="AG779" s="123"/>
      <c r="AH779" s="122"/>
      <c r="AI779" s="122"/>
      <c r="AJ779" s="122"/>
      <c r="AK779" s="122"/>
      <c r="AL779" s="123"/>
      <c r="AM779" s="122"/>
      <c r="AN779" s="122"/>
      <c r="AO779" s="122"/>
      <c r="AP779" s="122"/>
      <c r="AQ779" s="122"/>
      <c r="AR779" s="122"/>
      <c r="AS779" s="173"/>
      <c r="AT779" s="173"/>
      <c r="AU779" s="173"/>
      <c r="AV779" s="173"/>
      <c r="AW779" s="173"/>
      <c r="AX779" s="173"/>
      <c r="AY779" s="173"/>
      <c r="AZ779" s="173"/>
      <c r="BA779" s="173"/>
      <c r="BB779" s="123"/>
      <c r="BC779" s="123"/>
      <c r="BD779" s="123"/>
    </row>
    <row r="780" spans="2:56" x14ac:dyDescent="0.25">
      <c r="B780" s="120"/>
      <c r="C780" s="4"/>
      <c r="D780" s="14"/>
      <c r="E780" s="121"/>
      <c r="F780" s="13"/>
      <c r="G780" s="122"/>
      <c r="H780" s="123"/>
      <c r="I780" s="123"/>
      <c r="J780" s="124"/>
      <c r="K780" s="122"/>
      <c r="L780" s="122"/>
      <c r="M780" s="125"/>
      <c r="N780" s="126"/>
      <c r="O780" s="123"/>
      <c r="P780" s="123"/>
      <c r="Q780" s="122"/>
      <c r="R780" s="123"/>
      <c r="S780" s="123"/>
      <c r="T780" s="123"/>
      <c r="U780" s="123"/>
      <c r="V780" s="123"/>
      <c r="W780" s="122"/>
      <c r="X780" s="123"/>
      <c r="Y780" s="123"/>
      <c r="Z780" s="123"/>
      <c r="AA780" s="123"/>
      <c r="AB780" s="123"/>
      <c r="AC780" s="122"/>
      <c r="AD780" s="123"/>
      <c r="AE780" s="123"/>
      <c r="AF780" s="123"/>
      <c r="AG780" s="123"/>
      <c r="AH780" s="122"/>
      <c r="AI780" s="122"/>
      <c r="AJ780" s="122"/>
      <c r="AK780" s="122"/>
      <c r="AL780" s="123"/>
      <c r="AM780" s="122"/>
      <c r="AN780" s="122"/>
      <c r="AO780" s="122"/>
      <c r="AP780" s="122"/>
      <c r="AQ780" s="122"/>
      <c r="AR780" s="122"/>
      <c r="AS780" s="173"/>
      <c r="AT780" s="173"/>
      <c r="AU780" s="173"/>
      <c r="AV780" s="173"/>
      <c r="AW780" s="173"/>
      <c r="AX780" s="173"/>
      <c r="AY780" s="173"/>
      <c r="AZ780" s="173"/>
      <c r="BA780" s="173"/>
      <c r="BB780" s="123"/>
      <c r="BC780" s="123"/>
      <c r="BD780" s="123"/>
    </row>
    <row r="781" spans="2:56" x14ac:dyDescent="0.25">
      <c r="B781" s="120"/>
      <c r="C781" s="4"/>
      <c r="D781" s="14"/>
      <c r="E781" s="121"/>
      <c r="F781" s="13"/>
      <c r="G781" s="122"/>
      <c r="H781" s="123"/>
      <c r="I781" s="123"/>
      <c r="J781" s="124"/>
      <c r="K781" s="122"/>
      <c r="L781" s="122"/>
      <c r="M781" s="125"/>
      <c r="N781" s="126"/>
      <c r="O781" s="123"/>
      <c r="P781" s="123"/>
      <c r="Q781" s="122"/>
      <c r="R781" s="123"/>
      <c r="S781" s="123"/>
      <c r="T781" s="123"/>
      <c r="U781" s="123"/>
      <c r="V781" s="123"/>
      <c r="W781" s="122"/>
      <c r="X781" s="123"/>
      <c r="Y781" s="123"/>
      <c r="Z781" s="123"/>
      <c r="AA781" s="123"/>
      <c r="AB781" s="123"/>
      <c r="AC781" s="122"/>
      <c r="AD781" s="123"/>
      <c r="AE781" s="123"/>
      <c r="AF781" s="123"/>
      <c r="AG781" s="123"/>
      <c r="AH781" s="122"/>
      <c r="AI781" s="122"/>
      <c r="AJ781" s="122"/>
      <c r="AK781" s="122"/>
      <c r="AL781" s="123"/>
      <c r="AM781" s="122"/>
      <c r="AN781" s="122"/>
      <c r="AO781" s="122"/>
      <c r="AP781" s="122"/>
      <c r="AQ781" s="122"/>
      <c r="AR781" s="122"/>
      <c r="AS781" s="173"/>
      <c r="AT781" s="173"/>
      <c r="AU781" s="173"/>
      <c r="AV781" s="173"/>
      <c r="AW781" s="173"/>
      <c r="AX781" s="173"/>
      <c r="AY781" s="173"/>
      <c r="AZ781" s="173"/>
      <c r="BA781" s="173"/>
      <c r="BB781" s="123"/>
      <c r="BC781" s="123"/>
      <c r="BD781" s="123"/>
    </row>
    <row r="782" spans="2:56" x14ac:dyDescent="0.25">
      <c r="B782" s="120"/>
      <c r="C782" s="4"/>
      <c r="D782" s="14"/>
      <c r="E782" s="121"/>
      <c r="F782" s="13"/>
      <c r="G782" s="122"/>
      <c r="H782" s="123"/>
      <c r="I782" s="123"/>
      <c r="J782" s="124"/>
      <c r="K782" s="122"/>
      <c r="L782" s="122"/>
      <c r="M782" s="125"/>
      <c r="N782" s="126"/>
      <c r="O782" s="123"/>
      <c r="P782" s="123"/>
      <c r="Q782" s="122"/>
      <c r="R782" s="123"/>
      <c r="S782" s="123"/>
      <c r="T782" s="123"/>
      <c r="U782" s="123"/>
      <c r="V782" s="123"/>
      <c r="W782" s="122"/>
      <c r="X782" s="123"/>
      <c r="Y782" s="123"/>
      <c r="Z782" s="123"/>
      <c r="AA782" s="123"/>
      <c r="AB782" s="123"/>
      <c r="AC782" s="122"/>
      <c r="AD782" s="123"/>
      <c r="AE782" s="123"/>
      <c r="AF782" s="123"/>
      <c r="AG782" s="123"/>
      <c r="AH782" s="122"/>
      <c r="AI782" s="122"/>
      <c r="AJ782" s="122"/>
      <c r="AK782" s="122"/>
      <c r="AL782" s="123"/>
      <c r="AM782" s="122"/>
      <c r="AN782" s="122"/>
      <c r="AO782" s="122"/>
      <c r="AP782" s="122"/>
      <c r="AQ782" s="122"/>
      <c r="AR782" s="122"/>
      <c r="AS782" s="173"/>
      <c r="AT782" s="173"/>
      <c r="AU782" s="173"/>
      <c r="AV782" s="173"/>
      <c r="AW782" s="173"/>
      <c r="AX782" s="173"/>
      <c r="AY782" s="173"/>
      <c r="AZ782" s="173"/>
      <c r="BA782" s="173"/>
      <c r="BB782" s="123"/>
      <c r="BC782" s="123"/>
      <c r="BD782" s="123"/>
    </row>
    <row r="783" spans="2:56" x14ac:dyDescent="0.25">
      <c r="B783" s="120"/>
      <c r="C783" s="4"/>
      <c r="D783" s="14"/>
      <c r="E783" s="121"/>
      <c r="F783" s="13"/>
      <c r="G783" s="122"/>
      <c r="H783" s="123"/>
      <c r="I783" s="123"/>
      <c r="J783" s="124"/>
      <c r="K783" s="122"/>
      <c r="L783" s="122"/>
      <c r="M783" s="125"/>
      <c r="N783" s="126"/>
      <c r="O783" s="123"/>
      <c r="P783" s="123"/>
      <c r="Q783" s="122"/>
      <c r="R783" s="123"/>
      <c r="S783" s="123"/>
      <c r="T783" s="123"/>
      <c r="U783" s="123"/>
      <c r="V783" s="123"/>
      <c r="W783" s="122"/>
      <c r="X783" s="123"/>
      <c r="Y783" s="123"/>
      <c r="Z783" s="123"/>
      <c r="AA783" s="123"/>
      <c r="AB783" s="123"/>
      <c r="AC783" s="122"/>
      <c r="AD783" s="123"/>
      <c r="AE783" s="123"/>
      <c r="AF783" s="123"/>
      <c r="AG783" s="123"/>
      <c r="AH783" s="122"/>
      <c r="AI783" s="122"/>
      <c r="AJ783" s="122"/>
      <c r="AK783" s="122"/>
      <c r="AL783" s="123"/>
      <c r="AM783" s="122"/>
      <c r="AN783" s="122"/>
      <c r="AO783" s="122"/>
      <c r="AP783" s="122"/>
      <c r="AQ783" s="122"/>
      <c r="AR783" s="122"/>
      <c r="AS783" s="173"/>
      <c r="AT783" s="173"/>
      <c r="AU783" s="173"/>
      <c r="AV783" s="173"/>
      <c r="AW783" s="173"/>
      <c r="AX783" s="173"/>
      <c r="AY783" s="173"/>
      <c r="AZ783" s="173"/>
      <c r="BA783" s="173"/>
      <c r="BB783" s="123"/>
      <c r="BC783" s="123"/>
      <c r="BD783" s="123"/>
    </row>
    <row r="784" spans="2:56" x14ac:dyDescent="0.25">
      <c r="B784" s="120"/>
      <c r="C784" s="4"/>
      <c r="D784" s="14"/>
      <c r="E784" s="121"/>
      <c r="F784" s="13"/>
      <c r="G784" s="122"/>
      <c r="H784" s="123"/>
      <c r="I784" s="123"/>
      <c r="J784" s="124"/>
      <c r="K784" s="122"/>
      <c r="L784" s="122"/>
      <c r="M784" s="125"/>
      <c r="N784" s="126"/>
      <c r="O784" s="123"/>
      <c r="P784" s="123"/>
      <c r="Q784" s="122"/>
      <c r="R784" s="123"/>
      <c r="S784" s="123"/>
      <c r="T784" s="123"/>
      <c r="U784" s="123"/>
      <c r="V784" s="123"/>
      <c r="W784" s="122"/>
      <c r="X784" s="123"/>
      <c r="Y784" s="123"/>
      <c r="Z784" s="123"/>
      <c r="AA784" s="123"/>
      <c r="AB784" s="123"/>
      <c r="AC784" s="122"/>
      <c r="AD784" s="123"/>
      <c r="AE784" s="123"/>
      <c r="AF784" s="123"/>
      <c r="AG784" s="123"/>
      <c r="AH784" s="122"/>
      <c r="AI784" s="122"/>
      <c r="AJ784" s="122"/>
      <c r="AK784" s="122"/>
      <c r="AL784" s="123"/>
      <c r="AM784" s="122"/>
      <c r="AN784" s="122"/>
      <c r="AO784" s="122"/>
      <c r="AP784" s="122"/>
      <c r="AQ784" s="122"/>
      <c r="AR784" s="122"/>
      <c r="AS784" s="173"/>
      <c r="AT784" s="173"/>
      <c r="AU784" s="173"/>
      <c r="AV784" s="173"/>
      <c r="AW784" s="173"/>
      <c r="AX784" s="173"/>
      <c r="AY784" s="173"/>
      <c r="AZ784" s="173"/>
      <c r="BA784" s="173"/>
      <c r="BB784" s="123"/>
      <c r="BC784" s="123"/>
      <c r="BD784" s="123"/>
    </row>
    <row r="785" spans="2:56" x14ac:dyDescent="0.25">
      <c r="B785" s="120"/>
      <c r="C785" s="4"/>
      <c r="D785" s="14"/>
      <c r="E785" s="121"/>
      <c r="F785" s="13"/>
      <c r="G785" s="122"/>
      <c r="H785" s="123"/>
      <c r="I785" s="123"/>
      <c r="J785" s="124"/>
      <c r="K785" s="122"/>
      <c r="L785" s="122"/>
      <c r="M785" s="125"/>
      <c r="N785" s="126"/>
      <c r="O785" s="123"/>
      <c r="P785" s="123"/>
      <c r="Q785" s="122"/>
      <c r="R785" s="123"/>
      <c r="S785" s="123"/>
      <c r="T785" s="123"/>
      <c r="U785" s="123"/>
      <c r="V785" s="123"/>
      <c r="W785" s="122"/>
      <c r="X785" s="123"/>
      <c r="Y785" s="123"/>
      <c r="Z785" s="123"/>
      <c r="AA785" s="123"/>
      <c r="AB785" s="123"/>
      <c r="AC785" s="122"/>
      <c r="AD785" s="123"/>
      <c r="AE785" s="123"/>
      <c r="AF785" s="123"/>
      <c r="AG785" s="123"/>
      <c r="AH785" s="122"/>
      <c r="AI785" s="122"/>
      <c r="AJ785" s="122"/>
      <c r="AK785" s="122"/>
      <c r="AL785" s="123"/>
      <c r="AM785" s="122"/>
      <c r="AN785" s="122"/>
      <c r="AO785" s="122"/>
      <c r="AP785" s="122"/>
      <c r="AQ785" s="122"/>
      <c r="AR785" s="122"/>
      <c r="AS785" s="173"/>
      <c r="AT785" s="173"/>
      <c r="AU785" s="173"/>
      <c r="AV785" s="173"/>
      <c r="AW785" s="173"/>
      <c r="AX785" s="173"/>
      <c r="AY785" s="173"/>
      <c r="AZ785" s="173"/>
      <c r="BA785" s="173"/>
      <c r="BB785" s="123"/>
      <c r="BC785" s="123"/>
      <c r="BD785" s="123"/>
    </row>
    <row r="786" spans="2:56" x14ac:dyDescent="0.25">
      <c r="B786" s="120"/>
      <c r="C786" s="4"/>
      <c r="D786" s="14"/>
      <c r="E786" s="121"/>
      <c r="F786" s="13"/>
      <c r="G786" s="122"/>
      <c r="H786" s="123"/>
      <c r="I786" s="123"/>
      <c r="J786" s="124"/>
      <c r="K786" s="122"/>
      <c r="L786" s="122"/>
      <c r="M786" s="125"/>
      <c r="N786" s="126"/>
      <c r="O786" s="123"/>
      <c r="P786" s="123"/>
      <c r="Q786" s="122"/>
      <c r="R786" s="123"/>
      <c r="S786" s="123"/>
      <c r="T786" s="123"/>
      <c r="U786" s="123"/>
      <c r="V786" s="123"/>
      <c r="W786" s="122"/>
      <c r="X786" s="123"/>
      <c r="Y786" s="123"/>
      <c r="Z786" s="123"/>
      <c r="AA786" s="123"/>
      <c r="AB786" s="123"/>
      <c r="AC786" s="122"/>
      <c r="AD786" s="123"/>
      <c r="AE786" s="123"/>
      <c r="AF786" s="123"/>
      <c r="AG786" s="123"/>
      <c r="AH786" s="122"/>
      <c r="AI786" s="122"/>
      <c r="AJ786" s="122"/>
      <c r="AK786" s="122"/>
      <c r="AL786" s="123"/>
      <c r="AM786" s="122"/>
      <c r="AN786" s="122"/>
      <c r="AO786" s="122"/>
      <c r="AP786" s="122"/>
      <c r="AQ786" s="122"/>
      <c r="AR786" s="122"/>
      <c r="AS786" s="173"/>
      <c r="AT786" s="173"/>
      <c r="AU786" s="173"/>
      <c r="AV786" s="173"/>
      <c r="AW786" s="173"/>
      <c r="AX786" s="173"/>
      <c r="AY786" s="173"/>
      <c r="AZ786" s="173"/>
      <c r="BA786" s="173"/>
      <c r="BB786" s="123"/>
      <c r="BC786" s="123"/>
      <c r="BD786" s="123"/>
    </row>
    <row r="787" spans="2:56" x14ac:dyDescent="0.25">
      <c r="B787" s="120"/>
      <c r="C787" s="4"/>
      <c r="D787" s="14"/>
      <c r="E787" s="121"/>
      <c r="F787" s="13"/>
      <c r="G787" s="122"/>
      <c r="H787" s="123"/>
      <c r="I787" s="123"/>
      <c r="J787" s="124"/>
      <c r="K787" s="122"/>
      <c r="L787" s="122"/>
      <c r="M787" s="125"/>
      <c r="N787" s="126"/>
      <c r="O787" s="123"/>
      <c r="P787" s="123"/>
      <c r="Q787" s="122"/>
      <c r="R787" s="123"/>
      <c r="S787" s="123"/>
      <c r="T787" s="123"/>
      <c r="U787" s="123"/>
      <c r="V787" s="123"/>
      <c r="W787" s="122"/>
      <c r="X787" s="123"/>
      <c r="Y787" s="123"/>
      <c r="Z787" s="123"/>
      <c r="AA787" s="123"/>
      <c r="AB787" s="123"/>
      <c r="AC787" s="122"/>
      <c r="AD787" s="123"/>
      <c r="AE787" s="123"/>
      <c r="AF787" s="123"/>
      <c r="AG787" s="123"/>
      <c r="AH787" s="122"/>
      <c r="AI787" s="122"/>
      <c r="AJ787" s="122"/>
      <c r="AK787" s="122"/>
      <c r="AL787" s="123"/>
      <c r="AM787" s="122"/>
      <c r="AN787" s="122"/>
      <c r="AO787" s="122"/>
      <c r="AP787" s="122"/>
      <c r="AQ787" s="122"/>
      <c r="AR787" s="122"/>
      <c r="AS787" s="173"/>
      <c r="AT787" s="173"/>
      <c r="AU787" s="173"/>
      <c r="AV787" s="173"/>
      <c r="AW787" s="173"/>
      <c r="AX787" s="173"/>
      <c r="AY787" s="173"/>
      <c r="AZ787" s="173"/>
      <c r="BA787" s="173"/>
      <c r="BB787" s="123"/>
      <c r="BC787" s="123"/>
      <c r="BD787" s="123"/>
    </row>
    <row r="788" spans="2:56" x14ac:dyDescent="0.25">
      <c r="B788" s="120"/>
      <c r="C788" s="4"/>
      <c r="D788" s="14"/>
      <c r="E788" s="121"/>
      <c r="F788" s="13"/>
      <c r="G788" s="122"/>
      <c r="H788" s="123"/>
      <c r="I788" s="123"/>
      <c r="J788" s="124"/>
      <c r="K788" s="122"/>
      <c r="L788" s="122"/>
      <c r="M788" s="125"/>
      <c r="N788" s="126"/>
      <c r="O788" s="123"/>
      <c r="P788" s="123"/>
      <c r="Q788" s="122"/>
      <c r="R788" s="123"/>
      <c r="S788" s="123"/>
      <c r="T788" s="123"/>
      <c r="U788" s="123"/>
      <c r="V788" s="123"/>
      <c r="W788" s="122"/>
      <c r="X788" s="123"/>
      <c r="Y788" s="123"/>
      <c r="Z788" s="123"/>
      <c r="AA788" s="123"/>
      <c r="AB788" s="123"/>
      <c r="AC788" s="122"/>
      <c r="AD788" s="123"/>
      <c r="AE788" s="123"/>
      <c r="AF788" s="123"/>
      <c r="AG788" s="123"/>
      <c r="AH788" s="122"/>
      <c r="AI788" s="122"/>
      <c r="AJ788" s="122"/>
      <c r="AK788" s="122"/>
      <c r="AL788" s="123"/>
      <c r="AM788" s="122"/>
      <c r="AN788" s="122"/>
      <c r="AO788" s="122"/>
      <c r="AP788" s="122"/>
      <c r="AQ788" s="122"/>
      <c r="AR788" s="122"/>
      <c r="AS788" s="173"/>
      <c r="AT788" s="173"/>
      <c r="AU788" s="173"/>
      <c r="AV788" s="173"/>
      <c r="AW788" s="173"/>
      <c r="AX788" s="173"/>
      <c r="AY788" s="173"/>
      <c r="AZ788" s="173"/>
      <c r="BA788" s="173"/>
      <c r="BB788" s="123"/>
      <c r="BC788" s="123"/>
      <c r="BD788" s="123"/>
    </row>
    <row r="789" spans="2:56" x14ac:dyDescent="0.25">
      <c r="B789" s="120"/>
      <c r="C789" s="4"/>
      <c r="D789" s="14"/>
      <c r="E789" s="121"/>
      <c r="F789" s="13"/>
      <c r="G789" s="122"/>
      <c r="H789" s="123"/>
      <c r="I789" s="123"/>
      <c r="J789" s="124"/>
      <c r="K789" s="122"/>
      <c r="L789" s="122"/>
      <c r="M789" s="125"/>
      <c r="N789" s="126"/>
      <c r="O789" s="123"/>
      <c r="P789" s="123"/>
      <c r="Q789" s="122"/>
      <c r="R789" s="123"/>
      <c r="S789" s="123"/>
      <c r="T789" s="123"/>
      <c r="U789" s="123"/>
      <c r="V789" s="123"/>
      <c r="W789" s="122"/>
      <c r="X789" s="123"/>
      <c r="Y789" s="123"/>
      <c r="Z789" s="123"/>
      <c r="AA789" s="123"/>
      <c r="AB789" s="123"/>
      <c r="AC789" s="122"/>
      <c r="AD789" s="123"/>
      <c r="AE789" s="123"/>
      <c r="AF789" s="123"/>
      <c r="AG789" s="123"/>
      <c r="AH789" s="122"/>
      <c r="AI789" s="122"/>
      <c r="AJ789" s="122"/>
      <c r="AK789" s="122"/>
      <c r="AL789" s="123"/>
      <c r="AM789" s="122"/>
      <c r="AN789" s="122"/>
      <c r="AO789" s="122"/>
      <c r="AP789" s="122"/>
      <c r="AQ789" s="122"/>
      <c r="AR789" s="122"/>
      <c r="AS789" s="173"/>
      <c r="AT789" s="173"/>
      <c r="AU789" s="173"/>
      <c r="AV789" s="173"/>
      <c r="AW789" s="173"/>
      <c r="AX789" s="173"/>
      <c r="AY789" s="173"/>
      <c r="AZ789" s="173"/>
      <c r="BA789" s="173"/>
      <c r="BB789" s="123"/>
      <c r="BC789" s="123"/>
      <c r="BD789" s="123"/>
    </row>
    <row r="790" spans="2:56" x14ac:dyDescent="0.25">
      <c r="B790" s="120"/>
      <c r="C790" s="4"/>
      <c r="D790" s="14"/>
      <c r="E790" s="121"/>
      <c r="F790" s="13"/>
      <c r="G790" s="122"/>
      <c r="H790" s="123"/>
      <c r="I790" s="123"/>
      <c r="J790" s="124"/>
      <c r="K790" s="122"/>
      <c r="L790" s="122"/>
      <c r="M790" s="125"/>
      <c r="N790" s="126"/>
      <c r="O790" s="123"/>
      <c r="P790" s="123"/>
      <c r="Q790" s="122"/>
      <c r="R790" s="123"/>
      <c r="S790" s="123"/>
      <c r="T790" s="123"/>
      <c r="U790" s="123"/>
      <c r="V790" s="123"/>
      <c r="W790" s="122"/>
      <c r="X790" s="123"/>
      <c r="Y790" s="123"/>
      <c r="Z790" s="123"/>
      <c r="AA790" s="123"/>
      <c r="AB790" s="123"/>
      <c r="AC790" s="122"/>
      <c r="AD790" s="123"/>
      <c r="AE790" s="123"/>
      <c r="AF790" s="123"/>
      <c r="AG790" s="123"/>
      <c r="AH790" s="122"/>
      <c r="AI790" s="122"/>
      <c r="AJ790" s="122"/>
      <c r="AK790" s="122"/>
      <c r="AL790" s="123"/>
      <c r="AM790" s="122"/>
      <c r="AN790" s="122"/>
      <c r="AO790" s="122"/>
      <c r="AP790" s="122"/>
      <c r="AQ790" s="122"/>
      <c r="AR790" s="122"/>
      <c r="AS790" s="173"/>
      <c r="AT790" s="173"/>
      <c r="AU790" s="173"/>
      <c r="AV790" s="173"/>
      <c r="AW790" s="173"/>
      <c r="AX790" s="173"/>
      <c r="AY790" s="173"/>
      <c r="AZ790" s="173"/>
      <c r="BA790" s="173"/>
      <c r="BB790" s="123"/>
      <c r="BC790" s="123"/>
      <c r="BD790" s="123"/>
    </row>
    <row r="791" spans="2:56" x14ac:dyDescent="0.25">
      <c r="B791" s="120"/>
      <c r="C791" s="4"/>
      <c r="D791" s="14"/>
      <c r="E791" s="121"/>
      <c r="F791" s="13"/>
      <c r="G791" s="122"/>
      <c r="H791" s="123"/>
      <c r="I791" s="123"/>
      <c r="J791" s="124"/>
      <c r="K791" s="122"/>
      <c r="L791" s="122"/>
      <c r="M791" s="125"/>
      <c r="N791" s="126"/>
      <c r="O791" s="123"/>
      <c r="P791" s="123"/>
      <c r="Q791" s="122"/>
      <c r="R791" s="123"/>
      <c r="S791" s="123"/>
      <c r="T791" s="123"/>
      <c r="U791" s="123"/>
      <c r="V791" s="123"/>
      <c r="W791" s="122"/>
      <c r="X791" s="123"/>
      <c r="Y791" s="123"/>
      <c r="Z791" s="123"/>
      <c r="AA791" s="123"/>
      <c r="AB791" s="123"/>
      <c r="AC791" s="122"/>
      <c r="AD791" s="123"/>
      <c r="AE791" s="123"/>
      <c r="AF791" s="123"/>
      <c r="AG791" s="123"/>
      <c r="AH791" s="122"/>
      <c r="AI791" s="122"/>
      <c r="AJ791" s="122"/>
      <c r="AK791" s="122"/>
      <c r="AL791" s="123"/>
      <c r="AM791" s="122"/>
      <c r="AN791" s="122"/>
      <c r="AO791" s="122"/>
      <c r="AP791" s="122"/>
      <c r="AQ791" s="122"/>
      <c r="AR791" s="122"/>
      <c r="AS791" s="173"/>
      <c r="AT791" s="173"/>
      <c r="AU791" s="173"/>
      <c r="AV791" s="173"/>
      <c r="AW791" s="173"/>
      <c r="AX791" s="173"/>
      <c r="AY791" s="173"/>
      <c r="AZ791" s="173"/>
      <c r="BA791" s="173"/>
      <c r="BB791" s="123"/>
      <c r="BC791" s="123"/>
      <c r="BD791" s="123"/>
    </row>
    <row r="792" spans="2:56" x14ac:dyDescent="0.25">
      <c r="B792" s="120"/>
      <c r="C792" s="4"/>
      <c r="D792" s="14"/>
      <c r="E792" s="121"/>
      <c r="F792" s="13"/>
      <c r="G792" s="122"/>
      <c r="H792" s="123"/>
      <c r="I792" s="123"/>
      <c r="J792" s="124"/>
      <c r="K792" s="122"/>
      <c r="L792" s="122"/>
      <c r="M792" s="125"/>
      <c r="N792" s="126"/>
      <c r="O792" s="123"/>
      <c r="P792" s="123"/>
      <c r="Q792" s="122"/>
      <c r="R792" s="123"/>
      <c r="S792" s="123"/>
      <c r="T792" s="123"/>
      <c r="U792" s="123"/>
      <c r="V792" s="123"/>
      <c r="W792" s="122"/>
      <c r="X792" s="123"/>
      <c r="Y792" s="123"/>
      <c r="Z792" s="123"/>
      <c r="AA792" s="123"/>
      <c r="AB792" s="123"/>
      <c r="AC792" s="122"/>
      <c r="AD792" s="123"/>
      <c r="AE792" s="123"/>
      <c r="AF792" s="123"/>
      <c r="AG792" s="123"/>
      <c r="AH792" s="122"/>
      <c r="AI792" s="122"/>
      <c r="AJ792" s="122"/>
      <c r="AK792" s="122"/>
      <c r="AL792" s="123"/>
      <c r="AM792" s="122"/>
      <c r="AN792" s="122"/>
      <c r="AO792" s="122"/>
      <c r="AP792" s="122"/>
      <c r="AQ792" s="122"/>
      <c r="AR792" s="122"/>
      <c r="AS792" s="173"/>
      <c r="AT792" s="173"/>
      <c r="AU792" s="173"/>
      <c r="AV792" s="173"/>
      <c r="AW792" s="173"/>
      <c r="AX792" s="173"/>
      <c r="AY792" s="173"/>
      <c r="AZ792" s="173"/>
      <c r="BA792" s="173"/>
      <c r="BB792" s="123"/>
      <c r="BC792" s="123"/>
      <c r="BD792" s="123"/>
    </row>
    <row r="793" spans="2:56" x14ac:dyDescent="0.25">
      <c r="B793" s="120"/>
      <c r="C793" s="4"/>
      <c r="D793" s="14"/>
      <c r="E793" s="121"/>
      <c r="F793" s="13"/>
      <c r="G793" s="122"/>
      <c r="H793" s="123"/>
      <c r="I793" s="123"/>
      <c r="J793" s="124"/>
      <c r="K793" s="122"/>
      <c r="L793" s="122"/>
      <c r="M793" s="125"/>
      <c r="N793" s="126"/>
      <c r="O793" s="123"/>
      <c r="P793" s="123"/>
      <c r="Q793" s="122"/>
      <c r="R793" s="123"/>
      <c r="S793" s="123"/>
      <c r="T793" s="123"/>
      <c r="U793" s="123"/>
      <c r="V793" s="123"/>
      <c r="W793" s="122"/>
      <c r="X793" s="123"/>
      <c r="Y793" s="123"/>
      <c r="Z793" s="123"/>
      <c r="AA793" s="123"/>
      <c r="AB793" s="123"/>
      <c r="AC793" s="122"/>
      <c r="AD793" s="123"/>
      <c r="AE793" s="123"/>
      <c r="AF793" s="123"/>
      <c r="AG793" s="123"/>
      <c r="AH793" s="122"/>
      <c r="AI793" s="122"/>
      <c r="AJ793" s="122"/>
      <c r="AK793" s="122"/>
      <c r="AL793" s="123"/>
      <c r="AM793" s="122"/>
      <c r="AN793" s="122"/>
      <c r="AO793" s="122"/>
      <c r="AP793" s="122"/>
      <c r="AQ793" s="122"/>
      <c r="AR793" s="122"/>
      <c r="AS793" s="173"/>
      <c r="AT793" s="173"/>
      <c r="AU793" s="173"/>
      <c r="AV793" s="173"/>
      <c r="AW793" s="173"/>
      <c r="AX793" s="173"/>
      <c r="AY793" s="173"/>
      <c r="AZ793" s="173"/>
      <c r="BA793" s="173"/>
      <c r="BB793" s="123"/>
      <c r="BC793" s="123"/>
      <c r="BD793" s="123"/>
    </row>
    <row r="794" spans="2:56" x14ac:dyDescent="0.25">
      <c r="B794" s="120"/>
      <c r="C794" s="4"/>
      <c r="D794" s="14"/>
      <c r="E794" s="121"/>
      <c r="F794" s="13"/>
      <c r="G794" s="122"/>
      <c r="H794" s="123"/>
      <c r="I794" s="123"/>
      <c r="J794" s="124"/>
      <c r="K794" s="122"/>
      <c r="L794" s="122"/>
      <c r="M794" s="125"/>
      <c r="N794" s="126"/>
      <c r="O794" s="123"/>
      <c r="P794" s="123"/>
      <c r="Q794" s="122"/>
      <c r="R794" s="123"/>
      <c r="S794" s="123"/>
      <c r="T794" s="123"/>
      <c r="U794" s="123"/>
      <c r="V794" s="123"/>
      <c r="W794" s="122"/>
      <c r="X794" s="123"/>
      <c r="Y794" s="123"/>
      <c r="Z794" s="123"/>
      <c r="AA794" s="123"/>
      <c r="AB794" s="123"/>
      <c r="AC794" s="122"/>
      <c r="AD794" s="123"/>
      <c r="AE794" s="123"/>
      <c r="AF794" s="123"/>
      <c r="AG794" s="123"/>
      <c r="AH794" s="122"/>
      <c r="AI794" s="122"/>
      <c r="AJ794" s="122"/>
      <c r="AK794" s="122"/>
      <c r="AL794" s="123"/>
      <c r="AM794" s="122"/>
      <c r="AN794" s="122"/>
      <c r="AO794" s="122"/>
      <c r="AP794" s="122"/>
      <c r="AQ794" s="122"/>
      <c r="AR794" s="122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23"/>
      <c r="BC794" s="123"/>
      <c r="BD794" s="123"/>
    </row>
    <row r="795" spans="2:56" x14ac:dyDescent="0.25">
      <c r="B795" s="120"/>
      <c r="C795" s="4"/>
      <c r="D795" s="14"/>
      <c r="E795" s="121"/>
      <c r="F795" s="13"/>
      <c r="G795" s="122"/>
      <c r="H795" s="123"/>
      <c r="I795" s="123"/>
      <c r="J795" s="124"/>
      <c r="K795" s="122"/>
      <c r="L795" s="122"/>
      <c r="M795" s="125"/>
      <c r="N795" s="126"/>
      <c r="O795" s="123"/>
      <c r="P795" s="123"/>
      <c r="Q795" s="122"/>
      <c r="R795" s="123"/>
      <c r="S795" s="123"/>
      <c r="T795" s="123"/>
      <c r="U795" s="123"/>
      <c r="V795" s="123"/>
      <c r="W795" s="122"/>
      <c r="X795" s="123"/>
      <c r="Y795" s="123"/>
      <c r="Z795" s="123"/>
      <c r="AA795" s="123"/>
      <c r="AB795" s="123"/>
      <c r="AC795" s="122"/>
      <c r="AD795" s="123"/>
      <c r="AE795" s="123"/>
      <c r="AF795" s="123"/>
      <c r="AG795" s="123"/>
      <c r="AH795" s="122"/>
      <c r="AI795" s="122"/>
      <c r="AJ795" s="122"/>
      <c r="AK795" s="122"/>
      <c r="AL795" s="123"/>
      <c r="AM795" s="122"/>
      <c r="AN795" s="122"/>
      <c r="AO795" s="122"/>
      <c r="AP795" s="122"/>
      <c r="AQ795" s="122"/>
      <c r="AR795" s="122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23"/>
      <c r="BC795" s="123"/>
      <c r="BD795" s="123"/>
    </row>
    <row r="796" spans="2:56" x14ac:dyDescent="0.25">
      <c r="B796" s="120"/>
      <c r="C796" s="4"/>
      <c r="D796" s="14"/>
      <c r="E796" s="121"/>
      <c r="F796" s="13"/>
      <c r="G796" s="122"/>
      <c r="H796" s="123"/>
      <c r="I796" s="123"/>
      <c r="J796" s="124"/>
      <c r="K796" s="122"/>
      <c r="L796" s="122"/>
      <c r="M796" s="125"/>
      <c r="N796" s="126"/>
      <c r="O796" s="123"/>
      <c r="P796" s="123"/>
      <c r="Q796" s="122"/>
      <c r="R796" s="123"/>
      <c r="S796" s="123"/>
      <c r="T796" s="123"/>
      <c r="U796" s="123"/>
      <c r="V796" s="123"/>
      <c r="W796" s="122"/>
      <c r="X796" s="123"/>
      <c r="Y796" s="123"/>
      <c r="Z796" s="123"/>
      <c r="AA796" s="123"/>
      <c r="AB796" s="123"/>
      <c r="AC796" s="122"/>
      <c r="AD796" s="123"/>
      <c r="AE796" s="123"/>
      <c r="AF796" s="123"/>
      <c r="AG796" s="123"/>
      <c r="AH796" s="122"/>
      <c r="AI796" s="122"/>
      <c r="AJ796" s="122"/>
      <c r="AK796" s="122"/>
      <c r="AL796" s="123"/>
      <c r="AM796" s="122"/>
      <c r="AN796" s="122"/>
      <c r="AO796" s="122"/>
      <c r="AP796" s="122"/>
      <c r="AQ796" s="122"/>
      <c r="AR796" s="122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23"/>
      <c r="BC796" s="123"/>
      <c r="BD796" s="123"/>
    </row>
    <row r="797" spans="2:56" x14ac:dyDescent="0.25">
      <c r="B797" s="120"/>
      <c r="C797" s="4"/>
      <c r="D797" s="14"/>
      <c r="E797" s="121"/>
      <c r="F797" s="13"/>
      <c r="G797" s="122"/>
      <c r="H797" s="123"/>
      <c r="I797" s="123"/>
      <c r="J797" s="124"/>
      <c r="K797" s="122"/>
      <c r="L797" s="122"/>
      <c r="M797" s="125"/>
      <c r="N797" s="126"/>
      <c r="O797" s="123"/>
      <c r="P797" s="123"/>
      <c r="Q797" s="122"/>
      <c r="R797" s="123"/>
      <c r="S797" s="123"/>
      <c r="T797" s="123"/>
      <c r="U797" s="123"/>
      <c r="V797" s="123"/>
      <c r="W797" s="122"/>
      <c r="X797" s="123"/>
      <c r="Y797" s="123"/>
      <c r="Z797" s="123"/>
      <c r="AA797" s="123"/>
      <c r="AB797" s="123"/>
      <c r="AC797" s="122"/>
      <c r="AD797" s="123"/>
      <c r="AE797" s="123"/>
      <c r="AF797" s="123"/>
      <c r="AG797" s="123"/>
      <c r="AH797" s="122"/>
      <c r="AI797" s="122"/>
      <c r="AJ797" s="122"/>
      <c r="AK797" s="122"/>
      <c r="AL797" s="123"/>
      <c r="AM797" s="122"/>
      <c r="AN797" s="122"/>
      <c r="AO797" s="122"/>
      <c r="AP797" s="122"/>
      <c r="AQ797" s="122"/>
      <c r="AR797" s="122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23"/>
      <c r="BC797" s="123"/>
      <c r="BD797" s="123"/>
    </row>
    <row r="798" spans="2:56" x14ac:dyDescent="0.25">
      <c r="B798" s="120"/>
      <c r="C798" s="4"/>
      <c r="D798" s="14"/>
      <c r="E798" s="121"/>
      <c r="F798" s="13"/>
      <c r="G798" s="122"/>
      <c r="H798" s="123"/>
      <c r="I798" s="123"/>
      <c r="J798" s="124"/>
      <c r="K798" s="122"/>
      <c r="L798" s="122"/>
      <c r="M798" s="125"/>
      <c r="N798" s="126"/>
      <c r="O798" s="123"/>
      <c r="P798" s="123"/>
      <c r="Q798" s="122"/>
      <c r="R798" s="123"/>
      <c r="S798" s="123"/>
      <c r="T798" s="123"/>
      <c r="U798" s="123"/>
      <c r="V798" s="123"/>
      <c r="W798" s="122"/>
      <c r="X798" s="123"/>
      <c r="Y798" s="123"/>
      <c r="Z798" s="123"/>
      <c r="AA798" s="123"/>
      <c r="AB798" s="123"/>
      <c r="AC798" s="122"/>
      <c r="AD798" s="123"/>
      <c r="AE798" s="123"/>
      <c r="AF798" s="123"/>
      <c r="AG798" s="123"/>
      <c r="AH798" s="122"/>
      <c r="AI798" s="122"/>
      <c r="AJ798" s="122"/>
      <c r="AK798" s="122"/>
      <c r="AL798" s="123"/>
      <c r="AM798" s="122"/>
      <c r="AN798" s="122"/>
      <c r="AO798" s="122"/>
      <c r="AP798" s="122"/>
      <c r="AQ798" s="122"/>
      <c r="AR798" s="122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23"/>
      <c r="BC798" s="123"/>
      <c r="BD798" s="123"/>
    </row>
    <row r="799" spans="2:56" x14ac:dyDescent="0.25">
      <c r="B799" s="120"/>
      <c r="C799" s="4"/>
      <c r="D799" s="14"/>
      <c r="E799" s="121"/>
      <c r="F799" s="13"/>
      <c r="G799" s="122"/>
      <c r="H799" s="123"/>
      <c r="I799" s="123"/>
      <c r="J799" s="124"/>
      <c r="K799" s="122"/>
      <c r="L799" s="122"/>
      <c r="M799" s="125"/>
      <c r="N799" s="126"/>
      <c r="O799" s="123"/>
      <c r="P799" s="123"/>
      <c r="Q799" s="122"/>
      <c r="R799" s="123"/>
      <c r="S799" s="123"/>
      <c r="T799" s="123"/>
      <c r="U799" s="123"/>
      <c r="V799" s="123"/>
      <c r="W799" s="122"/>
      <c r="X799" s="123"/>
      <c r="Y799" s="123"/>
      <c r="Z799" s="123"/>
      <c r="AA799" s="123"/>
      <c r="AB799" s="123"/>
      <c r="AC799" s="122"/>
      <c r="AD799" s="123"/>
      <c r="AE799" s="123"/>
      <c r="AF799" s="123"/>
      <c r="AG799" s="123"/>
      <c r="AH799" s="122"/>
      <c r="AI799" s="122"/>
      <c r="AJ799" s="122"/>
      <c r="AK799" s="122"/>
      <c r="AL799" s="123"/>
      <c r="AM799" s="122"/>
      <c r="AN799" s="122"/>
      <c r="AO799" s="122"/>
      <c r="AP799" s="122"/>
      <c r="AQ799" s="122"/>
      <c r="AR799" s="122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23"/>
      <c r="BC799" s="123"/>
      <c r="BD799" s="123"/>
    </row>
    <row r="800" spans="2:56" x14ac:dyDescent="0.25">
      <c r="B800" s="120"/>
      <c r="C800" s="4"/>
      <c r="D800" s="14"/>
      <c r="E800" s="121"/>
      <c r="F800" s="13"/>
      <c r="G800" s="122"/>
      <c r="H800" s="123"/>
      <c r="I800" s="123"/>
      <c r="J800" s="124"/>
      <c r="K800" s="122"/>
      <c r="L800" s="122"/>
      <c r="M800" s="125"/>
      <c r="N800" s="126"/>
      <c r="O800" s="123"/>
      <c r="P800" s="123"/>
      <c r="Q800" s="122"/>
      <c r="R800" s="123"/>
      <c r="S800" s="123"/>
      <c r="T800" s="123"/>
      <c r="U800" s="123"/>
      <c r="V800" s="123"/>
      <c r="W800" s="122"/>
      <c r="X800" s="123"/>
      <c r="Y800" s="123"/>
      <c r="Z800" s="123"/>
      <c r="AA800" s="123"/>
      <c r="AB800" s="123"/>
      <c r="AC800" s="122"/>
      <c r="AD800" s="123"/>
      <c r="AE800" s="123"/>
      <c r="AF800" s="123"/>
      <c r="AG800" s="123"/>
      <c r="AH800" s="122"/>
      <c r="AI800" s="122"/>
      <c r="AJ800" s="122"/>
      <c r="AK800" s="122"/>
      <c r="AL800" s="123"/>
      <c r="AM800" s="122"/>
      <c r="AN800" s="122"/>
      <c r="AO800" s="122"/>
      <c r="AP800" s="122"/>
      <c r="AQ800" s="122"/>
      <c r="AR800" s="122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23"/>
      <c r="BC800" s="123"/>
      <c r="BD800" s="123"/>
    </row>
    <row r="801" spans="2:56" x14ac:dyDescent="0.25">
      <c r="B801" s="120"/>
      <c r="C801" s="4"/>
      <c r="D801" s="14"/>
      <c r="E801" s="121"/>
      <c r="F801" s="13"/>
      <c r="G801" s="122"/>
      <c r="H801" s="123"/>
      <c r="I801" s="123"/>
      <c r="J801" s="124"/>
      <c r="K801" s="122"/>
      <c r="L801" s="122"/>
      <c r="M801" s="125"/>
      <c r="N801" s="126"/>
      <c r="O801" s="123"/>
      <c r="P801" s="123"/>
      <c r="Q801" s="122"/>
      <c r="R801" s="123"/>
      <c r="S801" s="123"/>
      <c r="T801" s="123"/>
      <c r="U801" s="123"/>
      <c r="V801" s="123"/>
      <c r="W801" s="122"/>
      <c r="X801" s="123"/>
      <c r="Y801" s="123"/>
      <c r="Z801" s="123"/>
      <c r="AA801" s="123"/>
      <c r="AB801" s="123"/>
      <c r="AC801" s="122"/>
      <c r="AD801" s="123"/>
      <c r="AE801" s="123"/>
      <c r="AF801" s="123"/>
      <c r="AG801" s="123"/>
      <c r="AH801" s="122"/>
      <c r="AI801" s="122"/>
      <c r="AJ801" s="122"/>
      <c r="AK801" s="122"/>
      <c r="AL801" s="123"/>
      <c r="AM801" s="122"/>
      <c r="AN801" s="122"/>
      <c r="AO801" s="122"/>
      <c r="AP801" s="122"/>
      <c r="AQ801" s="122"/>
      <c r="AR801" s="122"/>
      <c r="AS801" s="173"/>
      <c r="AT801" s="173"/>
      <c r="AU801" s="173"/>
      <c r="AV801" s="173"/>
      <c r="AW801" s="173"/>
      <c r="AX801" s="173"/>
      <c r="AY801" s="173"/>
      <c r="AZ801" s="173"/>
      <c r="BA801" s="173"/>
      <c r="BB801" s="123"/>
      <c r="BC801" s="123"/>
      <c r="BD801" s="123"/>
    </row>
    <row r="802" spans="2:56" x14ac:dyDescent="0.25">
      <c r="B802" s="120"/>
      <c r="C802" s="4"/>
      <c r="D802" s="14"/>
      <c r="E802" s="121"/>
      <c r="F802" s="13"/>
      <c r="G802" s="122"/>
      <c r="H802" s="123"/>
      <c r="I802" s="123"/>
      <c r="J802" s="124"/>
      <c r="K802" s="122"/>
      <c r="L802" s="122"/>
      <c r="M802" s="125"/>
      <c r="N802" s="126"/>
      <c r="O802" s="123"/>
      <c r="P802" s="123"/>
      <c r="Q802" s="122"/>
      <c r="R802" s="123"/>
      <c r="S802" s="123"/>
      <c r="T802" s="123"/>
      <c r="U802" s="123"/>
      <c r="V802" s="123"/>
      <c r="W802" s="122"/>
      <c r="X802" s="123"/>
      <c r="Y802" s="123"/>
      <c r="Z802" s="123"/>
      <c r="AA802" s="123"/>
      <c r="AB802" s="123"/>
      <c r="AC802" s="122"/>
      <c r="AD802" s="123"/>
      <c r="AE802" s="123"/>
      <c r="AF802" s="123"/>
      <c r="AG802" s="123"/>
      <c r="AH802" s="122"/>
      <c r="AI802" s="122"/>
      <c r="AJ802" s="122"/>
      <c r="AK802" s="122"/>
      <c r="AL802" s="123"/>
      <c r="AM802" s="122"/>
      <c r="AN802" s="122"/>
      <c r="AO802" s="122"/>
      <c r="AP802" s="122"/>
      <c r="AQ802" s="122"/>
      <c r="AR802" s="122"/>
      <c r="AS802" s="173"/>
      <c r="AT802" s="173"/>
      <c r="AU802" s="173"/>
      <c r="AV802" s="173"/>
      <c r="AW802" s="173"/>
      <c r="AX802" s="173"/>
      <c r="AY802" s="173"/>
      <c r="AZ802" s="173"/>
      <c r="BA802" s="173"/>
      <c r="BB802" s="123"/>
      <c r="BC802" s="123"/>
      <c r="BD802" s="123"/>
    </row>
    <row r="803" spans="2:56" x14ac:dyDescent="0.25">
      <c r="B803" s="120"/>
      <c r="C803" s="4"/>
      <c r="D803" s="14"/>
      <c r="E803" s="121"/>
      <c r="F803" s="13"/>
      <c r="G803" s="122"/>
      <c r="H803" s="123"/>
      <c r="I803" s="123"/>
      <c r="J803" s="124"/>
      <c r="K803" s="122"/>
      <c r="L803" s="122"/>
      <c r="M803" s="125"/>
      <c r="N803" s="126"/>
      <c r="O803" s="123"/>
      <c r="P803" s="123"/>
      <c r="Q803" s="122"/>
      <c r="R803" s="123"/>
      <c r="S803" s="123"/>
      <c r="T803" s="123"/>
      <c r="U803" s="123"/>
      <c r="V803" s="123"/>
      <c r="W803" s="122"/>
      <c r="X803" s="123"/>
      <c r="Y803" s="123"/>
      <c r="Z803" s="123"/>
      <c r="AA803" s="123"/>
      <c r="AB803" s="123"/>
      <c r="AC803" s="122"/>
      <c r="AD803" s="123"/>
      <c r="AE803" s="123"/>
      <c r="AF803" s="123"/>
      <c r="AG803" s="123"/>
      <c r="AH803" s="122"/>
      <c r="AI803" s="122"/>
      <c r="AJ803" s="122"/>
      <c r="AK803" s="122"/>
      <c r="AL803" s="123"/>
      <c r="AM803" s="122"/>
      <c r="AN803" s="122"/>
      <c r="AO803" s="122"/>
      <c r="AP803" s="122"/>
      <c r="AQ803" s="122"/>
      <c r="AR803" s="122"/>
      <c r="AS803" s="173"/>
      <c r="AT803" s="173"/>
      <c r="AU803" s="173"/>
      <c r="AV803" s="173"/>
      <c r="AW803" s="173"/>
      <c r="AX803" s="173"/>
      <c r="AY803" s="173"/>
      <c r="AZ803" s="173"/>
      <c r="BA803" s="173"/>
      <c r="BB803" s="123"/>
      <c r="BC803" s="123"/>
      <c r="BD803" s="123"/>
    </row>
    <row r="804" spans="2:56" x14ac:dyDescent="0.25">
      <c r="B804" s="120"/>
      <c r="C804" s="4"/>
      <c r="D804" s="14"/>
      <c r="E804" s="121"/>
      <c r="F804" s="13"/>
      <c r="G804" s="122"/>
      <c r="H804" s="123"/>
      <c r="I804" s="123"/>
      <c r="J804" s="124"/>
      <c r="K804" s="122"/>
      <c r="L804" s="122"/>
      <c r="M804" s="125"/>
      <c r="N804" s="126"/>
      <c r="O804" s="123"/>
      <c r="P804" s="123"/>
      <c r="Q804" s="122"/>
      <c r="R804" s="123"/>
      <c r="S804" s="123"/>
      <c r="T804" s="123"/>
      <c r="U804" s="123"/>
      <c r="V804" s="123"/>
      <c r="W804" s="122"/>
      <c r="X804" s="123"/>
      <c r="Y804" s="123"/>
      <c r="Z804" s="123"/>
      <c r="AA804" s="123"/>
      <c r="AB804" s="123"/>
      <c r="AC804" s="122"/>
      <c r="AD804" s="123"/>
      <c r="AE804" s="123"/>
      <c r="AF804" s="123"/>
      <c r="AG804" s="123"/>
      <c r="AH804" s="122"/>
      <c r="AI804" s="122"/>
      <c r="AJ804" s="122"/>
      <c r="AK804" s="122"/>
      <c r="AL804" s="123"/>
      <c r="AM804" s="122"/>
      <c r="AN804" s="122"/>
      <c r="AO804" s="122"/>
      <c r="AP804" s="122"/>
      <c r="AQ804" s="122"/>
      <c r="AR804" s="122"/>
      <c r="AS804" s="173"/>
      <c r="AT804" s="173"/>
      <c r="AU804" s="173"/>
      <c r="AV804" s="173"/>
      <c r="AW804" s="173"/>
      <c r="AX804" s="173"/>
      <c r="AY804" s="173"/>
      <c r="AZ804" s="173"/>
      <c r="BA804" s="173"/>
      <c r="BB804" s="123"/>
      <c r="BC804" s="123"/>
      <c r="BD804" s="123"/>
    </row>
    <row r="805" spans="2:56" x14ac:dyDescent="0.25">
      <c r="B805" s="120"/>
      <c r="C805" s="4"/>
      <c r="D805" s="14"/>
      <c r="E805" s="121"/>
      <c r="F805" s="13"/>
      <c r="G805" s="122"/>
      <c r="H805" s="123"/>
      <c r="I805" s="123"/>
      <c r="J805" s="124"/>
      <c r="K805" s="122"/>
      <c r="L805" s="122"/>
      <c r="M805" s="125"/>
      <c r="N805" s="126"/>
      <c r="O805" s="123"/>
      <c r="P805" s="123"/>
      <c r="Q805" s="122"/>
      <c r="R805" s="123"/>
      <c r="S805" s="123"/>
      <c r="T805" s="123"/>
      <c r="U805" s="123"/>
      <c r="V805" s="123"/>
      <c r="W805" s="122"/>
      <c r="X805" s="123"/>
      <c r="Y805" s="123"/>
      <c r="Z805" s="123"/>
      <c r="AA805" s="123"/>
      <c r="AB805" s="123"/>
      <c r="AC805" s="122"/>
      <c r="AD805" s="123"/>
      <c r="AE805" s="123"/>
      <c r="AF805" s="123"/>
      <c r="AG805" s="123"/>
      <c r="AH805" s="122"/>
      <c r="AI805" s="122"/>
      <c r="AJ805" s="122"/>
      <c r="AK805" s="122"/>
      <c r="AL805" s="123"/>
      <c r="AM805" s="122"/>
      <c r="AN805" s="122"/>
      <c r="AO805" s="122"/>
      <c r="AP805" s="122"/>
      <c r="AQ805" s="122"/>
      <c r="AR805" s="122"/>
      <c r="AS805" s="173"/>
      <c r="AT805" s="173"/>
      <c r="AU805" s="173"/>
      <c r="AV805" s="173"/>
      <c r="AW805" s="173"/>
      <c r="AX805" s="173"/>
      <c r="AY805" s="173"/>
      <c r="AZ805" s="173"/>
      <c r="BA805" s="173"/>
      <c r="BB805" s="123"/>
      <c r="BC805" s="123"/>
      <c r="BD805" s="123"/>
    </row>
    <row r="806" spans="2:56" x14ac:dyDescent="0.25">
      <c r="B806" s="120"/>
      <c r="C806" s="4"/>
      <c r="D806" s="14"/>
      <c r="E806" s="121"/>
      <c r="F806" s="13"/>
      <c r="G806" s="122"/>
      <c r="H806" s="123"/>
      <c r="I806" s="123"/>
      <c r="J806" s="124"/>
      <c r="K806" s="122"/>
      <c r="L806" s="122"/>
      <c r="M806" s="125"/>
      <c r="N806" s="126"/>
      <c r="O806" s="123"/>
      <c r="P806" s="123"/>
      <c r="Q806" s="122"/>
      <c r="R806" s="123"/>
      <c r="S806" s="123"/>
      <c r="T806" s="123"/>
      <c r="U806" s="123"/>
      <c r="V806" s="123"/>
      <c r="W806" s="122"/>
      <c r="X806" s="123"/>
      <c r="Y806" s="123"/>
      <c r="Z806" s="123"/>
      <c r="AA806" s="123"/>
      <c r="AB806" s="123"/>
      <c r="AC806" s="122"/>
      <c r="AD806" s="123"/>
      <c r="AE806" s="123"/>
      <c r="AF806" s="123"/>
      <c r="AG806" s="123"/>
      <c r="AH806" s="122"/>
      <c r="AI806" s="122"/>
      <c r="AJ806" s="122"/>
      <c r="AK806" s="122"/>
      <c r="AL806" s="123"/>
      <c r="AM806" s="122"/>
      <c r="AN806" s="122"/>
      <c r="AO806" s="122"/>
      <c r="AP806" s="122"/>
      <c r="AQ806" s="122"/>
      <c r="AR806" s="122"/>
      <c r="AS806" s="173"/>
      <c r="AT806" s="173"/>
      <c r="AU806" s="173"/>
      <c r="AV806" s="173"/>
      <c r="AW806" s="173"/>
      <c r="AX806" s="173"/>
      <c r="AY806" s="173"/>
      <c r="AZ806" s="173"/>
      <c r="BA806" s="173"/>
      <c r="BB806" s="123"/>
      <c r="BC806" s="123"/>
      <c r="BD806" s="123"/>
    </row>
    <row r="807" spans="2:56" x14ac:dyDescent="0.25">
      <c r="B807" s="120"/>
      <c r="C807" s="4"/>
      <c r="D807" s="14"/>
      <c r="E807" s="121"/>
      <c r="F807" s="13"/>
      <c r="G807" s="122"/>
      <c r="H807" s="123"/>
      <c r="I807" s="123"/>
      <c r="J807" s="124"/>
      <c r="K807" s="122"/>
      <c r="L807" s="122"/>
      <c r="M807" s="125"/>
      <c r="N807" s="126"/>
      <c r="O807" s="123"/>
      <c r="P807" s="123"/>
      <c r="Q807" s="122"/>
      <c r="R807" s="123"/>
      <c r="S807" s="123"/>
      <c r="T807" s="123"/>
      <c r="U807" s="123"/>
      <c r="V807" s="123"/>
      <c r="W807" s="122"/>
      <c r="X807" s="123"/>
      <c r="Y807" s="123"/>
      <c r="Z807" s="123"/>
      <c r="AA807" s="123"/>
      <c r="AB807" s="123"/>
      <c r="AC807" s="122"/>
      <c r="AD807" s="123"/>
      <c r="AE807" s="123"/>
      <c r="AF807" s="123"/>
      <c r="AG807" s="123"/>
      <c r="AH807" s="122"/>
      <c r="AI807" s="122"/>
      <c r="AJ807" s="122"/>
      <c r="AK807" s="122"/>
      <c r="AL807" s="123"/>
      <c r="AM807" s="122"/>
      <c r="AN807" s="122"/>
      <c r="AO807" s="122"/>
      <c r="AP807" s="122"/>
      <c r="AQ807" s="122"/>
      <c r="AR807" s="122"/>
      <c r="AS807" s="173"/>
      <c r="AT807" s="173"/>
      <c r="AU807" s="173"/>
      <c r="AV807" s="173"/>
      <c r="AW807" s="173"/>
      <c r="AX807" s="173"/>
      <c r="AY807" s="173"/>
      <c r="AZ807" s="173"/>
      <c r="BA807" s="173"/>
      <c r="BB807" s="123"/>
      <c r="BC807" s="123"/>
      <c r="BD807" s="123"/>
    </row>
    <row r="808" spans="2:56" x14ac:dyDescent="0.25">
      <c r="B808" s="120"/>
      <c r="C808" s="4"/>
      <c r="D808" s="14"/>
      <c r="E808" s="121"/>
      <c r="F808" s="13"/>
      <c r="G808" s="122"/>
      <c r="H808" s="123"/>
      <c r="I808" s="123"/>
      <c r="J808" s="124"/>
      <c r="K808" s="122"/>
      <c r="L808" s="122"/>
      <c r="M808" s="125"/>
      <c r="N808" s="126"/>
      <c r="O808" s="123"/>
      <c r="P808" s="123"/>
      <c r="Q808" s="122"/>
      <c r="R808" s="123"/>
      <c r="S808" s="123"/>
      <c r="T808" s="123"/>
      <c r="U808" s="123"/>
      <c r="V808" s="123"/>
      <c r="W808" s="122"/>
      <c r="X808" s="123"/>
      <c r="Y808" s="123"/>
      <c r="Z808" s="123"/>
      <c r="AA808" s="123"/>
      <c r="AB808" s="123"/>
      <c r="AC808" s="122"/>
      <c r="AD808" s="123"/>
      <c r="AE808" s="123"/>
      <c r="AF808" s="123"/>
      <c r="AG808" s="123"/>
      <c r="AH808" s="122"/>
      <c r="AI808" s="122"/>
      <c r="AJ808" s="122"/>
      <c r="AK808" s="122"/>
      <c r="AL808" s="123"/>
      <c r="AM808" s="122"/>
      <c r="AN808" s="122"/>
      <c r="AO808" s="122"/>
      <c r="AP808" s="122"/>
      <c r="AQ808" s="122"/>
      <c r="AR808" s="122"/>
      <c r="AS808" s="173"/>
      <c r="AT808" s="173"/>
      <c r="AU808" s="173"/>
      <c r="AV808" s="173"/>
      <c r="AW808" s="173"/>
      <c r="AX808" s="173"/>
      <c r="AY808" s="173"/>
      <c r="AZ808" s="173"/>
      <c r="BA808" s="173"/>
      <c r="BB808" s="123"/>
      <c r="BC808" s="123"/>
      <c r="BD808" s="123"/>
    </row>
    <row r="809" spans="2:56" x14ac:dyDescent="0.25">
      <c r="B809" s="120"/>
      <c r="C809" s="4"/>
      <c r="D809" s="14"/>
      <c r="E809" s="121"/>
      <c r="F809" s="13"/>
      <c r="G809" s="122"/>
      <c r="H809" s="123"/>
      <c r="I809" s="123"/>
      <c r="J809" s="124"/>
      <c r="K809" s="122"/>
      <c r="L809" s="122"/>
      <c r="M809" s="125"/>
      <c r="N809" s="126"/>
      <c r="O809" s="123"/>
      <c r="P809" s="123"/>
      <c r="Q809" s="122"/>
      <c r="R809" s="123"/>
      <c r="S809" s="123"/>
      <c r="T809" s="123"/>
      <c r="U809" s="123"/>
      <c r="V809" s="123"/>
      <c r="W809" s="122"/>
      <c r="X809" s="123"/>
      <c r="Y809" s="123"/>
      <c r="Z809" s="123"/>
      <c r="AA809" s="123"/>
      <c r="AB809" s="123"/>
      <c r="AC809" s="122"/>
      <c r="AD809" s="123"/>
      <c r="AE809" s="123"/>
      <c r="AF809" s="123"/>
      <c r="AG809" s="123"/>
      <c r="AH809" s="122"/>
      <c r="AI809" s="122"/>
      <c r="AJ809" s="122"/>
      <c r="AK809" s="122"/>
      <c r="AL809" s="123"/>
      <c r="AM809" s="122"/>
      <c r="AN809" s="122"/>
      <c r="AO809" s="122"/>
      <c r="AP809" s="122"/>
      <c r="AQ809" s="122"/>
      <c r="AR809" s="122"/>
      <c r="AS809" s="173"/>
      <c r="AT809" s="173"/>
      <c r="AU809" s="173"/>
      <c r="AV809" s="173"/>
      <c r="AW809" s="173"/>
      <c r="AX809" s="173"/>
      <c r="AY809" s="173"/>
      <c r="AZ809" s="173"/>
      <c r="BA809" s="173"/>
      <c r="BB809" s="123"/>
      <c r="BC809" s="123"/>
      <c r="BD809" s="123"/>
    </row>
    <row r="810" spans="2:56" x14ac:dyDescent="0.25">
      <c r="B810" s="120"/>
      <c r="C810" s="4"/>
      <c r="D810" s="14"/>
      <c r="E810" s="121"/>
      <c r="F810" s="13"/>
      <c r="G810" s="122"/>
      <c r="H810" s="123"/>
      <c r="I810" s="123"/>
      <c r="J810" s="124"/>
      <c r="K810" s="122"/>
      <c r="L810" s="122"/>
      <c r="M810" s="125"/>
      <c r="N810" s="126"/>
      <c r="O810" s="123"/>
      <c r="P810" s="123"/>
      <c r="Q810" s="122"/>
      <c r="R810" s="123"/>
      <c r="S810" s="123"/>
      <c r="T810" s="123"/>
      <c r="U810" s="123"/>
      <c r="V810" s="123"/>
      <c r="W810" s="122"/>
      <c r="X810" s="123"/>
      <c r="Y810" s="123"/>
      <c r="Z810" s="123"/>
      <c r="AA810" s="123"/>
      <c r="AB810" s="123"/>
      <c r="AC810" s="122"/>
      <c r="AD810" s="123"/>
      <c r="AE810" s="123"/>
      <c r="AF810" s="123"/>
      <c r="AG810" s="123"/>
      <c r="AH810" s="122"/>
      <c r="AI810" s="122"/>
      <c r="AJ810" s="122"/>
      <c r="AK810" s="122"/>
      <c r="AL810" s="123"/>
      <c r="AM810" s="122"/>
      <c r="AN810" s="122"/>
      <c r="AO810" s="122"/>
      <c r="AP810" s="122"/>
      <c r="AQ810" s="122"/>
      <c r="AR810" s="122"/>
      <c r="AS810" s="173"/>
      <c r="AT810" s="173"/>
      <c r="AU810" s="173"/>
      <c r="AV810" s="173"/>
      <c r="AW810" s="173"/>
      <c r="AX810" s="173"/>
      <c r="AY810" s="173"/>
      <c r="AZ810" s="173"/>
      <c r="BA810" s="173"/>
      <c r="BB810" s="123"/>
      <c r="BC810" s="123"/>
      <c r="BD810" s="123"/>
    </row>
    <row r="811" spans="2:56" x14ac:dyDescent="0.25">
      <c r="B811" s="120"/>
      <c r="C811" s="4"/>
      <c r="D811" s="14"/>
      <c r="E811" s="121"/>
      <c r="F811" s="13"/>
      <c r="G811" s="122"/>
      <c r="H811" s="123"/>
      <c r="I811" s="123"/>
      <c r="J811" s="124"/>
      <c r="K811" s="122"/>
      <c r="L811" s="122"/>
      <c r="M811" s="125"/>
      <c r="N811" s="126"/>
      <c r="O811" s="123"/>
      <c r="P811" s="123"/>
      <c r="Q811" s="122"/>
      <c r="R811" s="123"/>
      <c r="S811" s="123"/>
      <c r="T811" s="123"/>
      <c r="U811" s="123"/>
      <c r="V811" s="123"/>
      <c r="W811" s="122"/>
      <c r="X811" s="123"/>
      <c r="Y811" s="123"/>
      <c r="Z811" s="123"/>
      <c r="AA811" s="123"/>
      <c r="AB811" s="123"/>
      <c r="AC811" s="122"/>
      <c r="AD811" s="123"/>
      <c r="AE811" s="123"/>
      <c r="AF811" s="123"/>
      <c r="AG811" s="123"/>
      <c r="AH811" s="122"/>
      <c r="AI811" s="122"/>
      <c r="AJ811" s="122"/>
      <c r="AK811" s="122"/>
      <c r="AL811" s="123"/>
      <c r="AM811" s="122"/>
      <c r="AN811" s="122"/>
      <c r="AO811" s="122"/>
      <c r="AP811" s="122"/>
      <c r="AQ811" s="122"/>
      <c r="AR811" s="122"/>
      <c r="AS811" s="173"/>
      <c r="AT811" s="173"/>
      <c r="AU811" s="173"/>
      <c r="AV811" s="173"/>
      <c r="AW811" s="173"/>
      <c r="AX811" s="173"/>
      <c r="AY811" s="173"/>
      <c r="AZ811" s="173"/>
      <c r="BA811" s="173"/>
      <c r="BB811" s="123"/>
      <c r="BC811" s="123"/>
      <c r="BD811" s="123"/>
    </row>
    <row r="812" spans="2:56" x14ac:dyDescent="0.25">
      <c r="B812" s="120"/>
      <c r="C812" s="4"/>
      <c r="D812" s="14"/>
      <c r="E812" s="121"/>
      <c r="F812" s="13"/>
      <c r="G812" s="122"/>
      <c r="H812" s="123"/>
      <c r="I812" s="123"/>
      <c r="J812" s="124"/>
      <c r="K812" s="122"/>
      <c r="L812" s="122"/>
      <c r="M812" s="125"/>
      <c r="N812" s="126"/>
      <c r="O812" s="123"/>
      <c r="P812" s="123"/>
      <c r="Q812" s="122"/>
      <c r="R812" s="123"/>
      <c r="S812" s="123"/>
      <c r="T812" s="123"/>
      <c r="U812" s="123"/>
      <c r="V812" s="123"/>
      <c r="W812" s="122"/>
      <c r="X812" s="123"/>
      <c r="Y812" s="123"/>
      <c r="Z812" s="123"/>
      <c r="AA812" s="123"/>
      <c r="AB812" s="123"/>
      <c r="AC812" s="122"/>
      <c r="AD812" s="123"/>
      <c r="AE812" s="123"/>
      <c r="AF812" s="123"/>
      <c r="AG812" s="123"/>
      <c r="AH812" s="122"/>
      <c r="AI812" s="122"/>
      <c r="AJ812" s="122"/>
      <c r="AK812" s="122"/>
      <c r="AL812" s="123"/>
      <c r="AM812" s="122"/>
      <c r="AN812" s="122"/>
      <c r="AO812" s="122"/>
      <c r="AP812" s="122"/>
      <c r="AQ812" s="122"/>
      <c r="AR812" s="122"/>
      <c r="AS812" s="173"/>
      <c r="AT812" s="173"/>
      <c r="AU812" s="173"/>
      <c r="AV812" s="173"/>
      <c r="AW812" s="173"/>
      <c r="AX812" s="173"/>
      <c r="AY812" s="173"/>
      <c r="AZ812" s="173"/>
      <c r="BA812" s="173"/>
      <c r="BB812" s="123"/>
      <c r="BC812" s="123"/>
      <c r="BD812" s="123"/>
    </row>
    <row r="813" spans="2:56" x14ac:dyDescent="0.25">
      <c r="B813" s="120"/>
      <c r="C813" s="4"/>
      <c r="D813" s="14"/>
      <c r="E813" s="121"/>
      <c r="F813" s="13"/>
      <c r="G813" s="122"/>
      <c r="H813" s="123"/>
      <c r="I813" s="123"/>
      <c r="J813" s="124"/>
      <c r="K813" s="122"/>
      <c r="L813" s="122"/>
      <c r="M813" s="125"/>
      <c r="N813" s="126"/>
      <c r="O813" s="123"/>
      <c r="P813" s="123"/>
      <c r="Q813" s="122"/>
      <c r="R813" s="123"/>
      <c r="S813" s="123"/>
      <c r="T813" s="123"/>
      <c r="U813" s="123"/>
      <c r="V813" s="123"/>
      <c r="W813" s="122"/>
      <c r="X813" s="123"/>
      <c r="Y813" s="123"/>
      <c r="Z813" s="123"/>
      <c r="AA813" s="123"/>
      <c r="AB813" s="123"/>
      <c r="AC813" s="122"/>
      <c r="AD813" s="123"/>
      <c r="AE813" s="123"/>
      <c r="AF813" s="123"/>
      <c r="AG813" s="123"/>
      <c r="AH813" s="122"/>
      <c r="AI813" s="122"/>
      <c r="AJ813" s="122"/>
      <c r="AK813" s="122"/>
      <c r="AL813" s="123"/>
      <c r="AM813" s="122"/>
      <c r="AN813" s="122"/>
      <c r="AO813" s="122"/>
      <c r="AP813" s="122"/>
      <c r="AQ813" s="122"/>
      <c r="AR813" s="122"/>
      <c r="AS813" s="173"/>
      <c r="AT813" s="173"/>
      <c r="AU813" s="173"/>
      <c r="AV813" s="173"/>
      <c r="AW813" s="173"/>
      <c r="AX813" s="173"/>
      <c r="AY813" s="173"/>
      <c r="AZ813" s="173"/>
      <c r="BA813" s="173"/>
      <c r="BB813" s="123"/>
      <c r="BC813" s="123"/>
      <c r="BD813" s="123"/>
    </row>
    <row r="814" spans="2:56" x14ac:dyDescent="0.25">
      <c r="B814" s="120"/>
      <c r="C814" s="4"/>
      <c r="D814" s="14"/>
      <c r="E814" s="121"/>
      <c r="F814" s="13"/>
      <c r="G814" s="122"/>
      <c r="H814" s="123"/>
      <c r="I814" s="123"/>
      <c r="J814" s="124"/>
      <c r="K814" s="122"/>
      <c r="L814" s="122"/>
      <c r="M814" s="125"/>
      <c r="N814" s="126"/>
      <c r="O814" s="123"/>
      <c r="P814" s="123"/>
      <c r="Q814" s="122"/>
      <c r="R814" s="123"/>
      <c r="S814" s="123"/>
      <c r="T814" s="123"/>
      <c r="U814" s="123"/>
      <c r="V814" s="123"/>
      <c r="W814" s="122"/>
      <c r="X814" s="123"/>
      <c r="Y814" s="123"/>
      <c r="Z814" s="123"/>
      <c r="AA814" s="123"/>
      <c r="AB814" s="123"/>
      <c r="AC814" s="122"/>
      <c r="AD814" s="123"/>
      <c r="AE814" s="123"/>
      <c r="AF814" s="123"/>
      <c r="AG814" s="123"/>
      <c r="AH814" s="122"/>
      <c r="AI814" s="122"/>
      <c r="AJ814" s="122"/>
      <c r="AK814" s="122"/>
      <c r="AL814" s="123"/>
      <c r="AM814" s="122"/>
      <c r="AN814" s="122"/>
      <c r="AO814" s="122"/>
      <c r="AP814" s="122"/>
      <c r="AQ814" s="122"/>
      <c r="AR814" s="122"/>
      <c r="AS814" s="173"/>
      <c r="AT814" s="173"/>
      <c r="AU814" s="173"/>
      <c r="AV814" s="173"/>
      <c r="AW814" s="173"/>
      <c r="AX814" s="173"/>
      <c r="AY814" s="173"/>
      <c r="AZ814" s="173"/>
      <c r="BA814" s="173"/>
      <c r="BB814" s="123"/>
      <c r="BC814" s="123"/>
      <c r="BD814" s="123"/>
    </row>
    <row r="815" spans="2:56" x14ac:dyDescent="0.25">
      <c r="B815" s="120"/>
      <c r="C815" s="4"/>
      <c r="D815" s="14"/>
      <c r="E815" s="121"/>
      <c r="F815" s="13"/>
      <c r="G815" s="122"/>
      <c r="H815" s="123"/>
      <c r="I815" s="123"/>
      <c r="J815" s="124"/>
      <c r="K815" s="122"/>
      <c r="L815" s="122"/>
      <c r="M815" s="125"/>
      <c r="N815" s="126"/>
      <c r="O815" s="123"/>
      <c r="P815" s="123"/>
      <c r="Q815" s="122"/>
      <c r="R815" s="123"/>
      <c r="S815" s="123"/>
      <c r="T815" s="123"/>
      <c r="U815" s="123"/>
      <c r="V815" s="123"/>
      <c r="W815" s="122"/>
      <c r="X815" s="123"/>
      <c r="Y815" s="123"/>
      <c r="Z815" s="123"/>
      <c r="AA815" s="123"/>
      <c r="AB815" s="123"/>
      <c r="AC815" s="122"/>
      <c r="AD815" s="123"/>
      <c r="AE815" s="123"/>
      <c r="AF815" s="123"/>
      <c r="AG815" s="123"/>
      <c r="AH815" s="122"/>
      <c r="AI815" s="122"/>
      <c r="AJ815" s="122"/>
      <c r="AK815" s="122"/>
      <c r="AL815" s="123"/>
      <c r="AM815" s="122"/>
      <c r="AN815" s="122"/>
      <c r="AO815" s="122"/>
      <c r="AP815" s="122"/>
      <c r="AQ815" s="122"/>
      <c r="AR815" s="122"/>
      <c r="AS815" s="173"/>
      <c r="AT815" s="173"/>
      <c r="AU815" s="173"/>
      <c r="AV815" s="173"/>
      <c r="AW815" s="173"/>
      <c r="AX815" s="173"/>
      <c r="AY815" s="173"/>
      <c r="AZ815" s="173"/>
      <c r="BA815" s="173"/>
      <c r="BB815" s="123"/>
      <c r="BC815" s="123"/>
      <c r="BD815" s="123"/>
    </row>
    <row r="816" spans="2:56" x14ac:dyDescent="0.25">
      <c r="B816" s="120"/>
      <c r="C816" s="4"/>
      <c r="D816" s="14"/>
      <c r="E816" s="121"/>
      <c r="F816" s="13"/>
      <c r="G816" s="122"/>
      <c r="H816" s="123"/>
      <c r="I816" s="123"/>
      <c r="J816" s="124"/>
      <c r="K816" s="122"/>
      <c r="L816" s="122"/>
      <c r="M816" s="125"/>
      <c r="N816" s="126"/>
      <c r="O816" s="123"/>
      <c r="P816" s="123"/>
      <c r="Q816" s="122"/>
      <c r="R816" s="123"/>
      <c r="S816" s="123"/>
      <c r="T816" s="123"/>
      <c r="U816" s="123"/>
      <c r="V816" s="123"/>
      <c r="W816" s="122"/>
      <c r="X816" s="123"/>
      <c r="Y816" s="123"/>
      <c r="Z816" s="123"/>
      <c r="AA816" s="123"/>
      <c r="AB816" s="123"/>
      <c r="AC816" s="122"/>
      <c r="AD816" s="123"/>
      <c r="AE816" s="123"/>
      <c r="AF816" s="123"/>
      <c r="AG816" s="123"/>
      <c r="AH816" s="122"/>
      <c r="AI816" s="122"/>
      <c r="AJ816" s="122"/>
      <c r="AK816" s="122"/>
      <c r="AL816" s="123"/>
      <c r="AM816" s="122"/>
      <c r="AN816" s="122"/>
      <c r="AO816" s="122"/>
      <c r="AP816" s="122"/>
      <c r="AQ816" s="122"/>
      <c r="AR816" s="122"/>
      <c r="AS816" s="173"/>
      <c r="AT816" s="173"/>
      <c r="AU816" s="173"/>
      <c r="AV816" s="173"/>
      <c r="AW816" s="173"/>
      <c r="AX816" s="173"/>
      <c r="AY816" s="173"/>
      <c r="AZ816" s="173"/>
      <c r="BA816" s="173"/>
      <c r="BB816" s="123"/>
      <c r="BC816" s="123"/>
      <c r="BD816" s="123"/>
    </row>
    <row r="817" spans="2:56" x14ac:dyDescent="0.25">
      <c r="B817" s="120"/>
      <c r="C817" s="4"/>
      <c r="D817" s="14"/>
      <c r="E817" s="121"/>
      <c r="F817" s="13"/>
      <c r="G817" s="122"/>
      <c r="H817" s="123"/>
      <c r="I817" s="123"/>
      <c r="J817" s="124"/>
      <c r="K817" s="122"/>
      <c r="L817" s="122"/>
      <c r="M817" s="125"/>
      <c r="N817" s="126"/>
      <c r="O817" s="123"/>
      <c r="P817" s="123"/>
      <c r="Q817" s="122"/>
      <c r="R817" s="123"/>
      <c r="S817" s="123"/>
      <c r="T817" s="123"/>
      <c r="U817" s="123"/>
      <c r="V817" s="123"/>
      <c r="W817" s="122"/>
      <c r="X817" s="123"/>
      <c r="Y817" s="123"/>
      <c r="Z817" s="123"/>
      <c r="AA817" s="123"/>
      <c r="AB817" s="123"/>
      <c r="AC817" s="122"/>
      <c r="AD817" s="123"/>
      <c r="AE817" s="123"/>
      <c r="AF817" s="123"/>
      <c r="AG817" s="123"/>
      <c r="AH817" s="122"/>
      <c r="AI817" s="122"/>
      <c r="AJ817" s="122"/>
      <c r="AK817" s="122"/>
      <c r="AL817" s="123"/>
      <c r="AM817" s="122"/>
      <c r="AN817" s="122"/>
      <c r="AO817" s="122"/>
      <c r="AP817" s="122"/>
      <c r="AQ817" s="122"/>
      <c r="AR817" s="122"/>
      <c r="AS817" s="173"/>
      <c r="AT817" s="173"/>
      <c r="AU817" s="173"/>
      <c r="AV817" s="173"/>
      <c r="AW817" s="173"/>
      <c r="AX817" s="173"/>
      <c r="AY817" s="173"/>
      <c r="AZ817" s="173"/>
      <c r="BA817" s="173"/>
      <c r="BB817" s="123"/>
      <c r="BC817" s="123"/>
      <c r="BD817" s="123"/>
    </row>
    <row r="818" spans="2:56" x14ac:dyDescent="0.25">
      <c r="B818" s="120"/>
      <c r="C818" s="4"/>
      <c r="D818" s="14"/>
      <c r="E818" s="121"/>
      <c r="F818" s="13"/>
      <c r="G818" s="122"/>
      <c r="H818" s="123"/>
      <c r="I818" s="123"/>
      <c r="J818" s="124"/>
      <c r="K818" s="122"/>
      <c r="L818" s="122"/>
      <c r="M818" s="125"/>
      <c r="N818" s="126"/>
      <c r="O818" s="123"/>
      <c r="P818" s="123"/>
      <c r="Q818" s="122"/>
      <c r="R818" s="123"/>
      <c r="S818" s="123"/>
      <c r="T818" s="123"/>
      <c r="U818" s="123"/>
      <c r="V818" s="123"/>
      <c r="W818" s="122"/>
      <c r="X818" s="123"/>
      <c r="Y818" s="123"/>
      <c r="Z818" s="123"/>
      <c r="AA818" s="123"/>
      <c r="AB818" s="123"/>
      <c r="AC818" s="122"/>
      <c r="AD818" s="123"/>
      <c r="AE818" s="123"/>
      <c r="AF818" s="123"/>
      <c r="AG818" s="123"/>
      <c r="AH818" s="122"/>
      <c r="AI818" s="122"/>
      <c r="AJ818" s="122"/>
      <c r="AK818" s="122"/>
      <c r="AL818" s="123"/>
      <c r="AM818" s="122"/>
      <c r="AN818" s="122"/>
      <c r="AO818" s="122"/>
      <c r="AP818" s="122"/>
      <c r="AQ818" s="122"/>
      <c r="AR818" s="122"/>
      <c r="AS818" s="173"/>
      <c r="AT818" s="173"/>
      <c r="AU818" s="173"/>
      <c r="AV818" s="173"/>
      <c r="AW818" s="173"/>
      <c r="AX818" s="173"/>
      <c r="AY818" s="173"/>
      <c r="AZ818" s="173"/>
      <c r="BA818" s="173"/>
      <c r="BB818" s="123"/>
      <c r="BC818" s="123"/>
      <c r="BD818" s="123"/>
    </row>
    <row r="819" spans="2:56" x14ac:dyDescent="0.25">
      <c r="B819" s="120"/>
      <c r="C819" s="4"/>
      <c r="D819" s="14"/>
      <c r="E819" s="121"/>
      <c r="F819" s="13"/>
      <c r="G819" s="122"/>
      <c r="H819" s="123"/>
      <c r="I819" s="123"/>
      <c r="J819" s="124"/>
      <c r="K819" s="122"/>
      <c r="L819" s="122"/>
      <c r="M819" s="125"/>
      <c r="N819" s="126"/>
      <c r="O819" s="123"/>
      <c r="P819" s="123"/>
      <c r="Q819" s="122"/>
      <c r="R819" s="123"/>
      <c r="S819" s="123"/>
      <c r="T819" s="123"/>
      <c r="U819" s="123"/>
      <c r="V819" s="123"/>
      <c r="W819" s="122"/>
      <c r="X819" s="123"/>
      <c r="Y819" s="123"/>
      <c r="Z819" s="123"/>
      <c r="AA819" s="123"/>
      <c r="AB819" s="123"/>
      <c r="AC819" s="122"/>
      <c r="AD819" s="123"/>
      <c r="AE819" s="123"/>
      <c r="AF819" s="123"/>
      <c r="AG819" s="123"/>
      <c r="AH819" s="122"/>
      <c r="AI819" s="122"/>
      <c r="AJ819" s="122"/>
      <c r="AK819" s="122"/>
      <c r="AL819" s="123"/>
      <c r="AM819" s="122"/>
      <c r="AN819" s="122"/>
      <c r="AO819" s="122"/>
      <c r="AP819" s="122"/>
      <c r="AQ819" s="122"/>
      <c r="AR819" s="122"/>
      <c r="AS819" s="173"/>
      <c r="AT819" s="173"/>
      <c r="AU819" s="173"/>
      <c r="AV819" s="173"/>
      <c r="AW819" s="173"/>
      <c r="AX819" s="173"/>
      <c r="AY819" s="173"/>
      <c r="AZ819" s="173"/>
      <c r="BA819" s="173"/>
      <c r="BB819" s="123"/>
      <c r="BC819" s="123"/>
      <c r="BD819" s="123"/>
    </row>
    <row r="820" spans="2:56" x14ac:dyDescent="0.25">
      <c r="B820" s="120"/>
      <c r="C820" s="4"/>
      <c r="D820" s="14"/>
      <c r="E820" s="121"/>
      <c r="F820" s="13"/>
      <c r="G820" s="122"/>
      <c r="H820" s="123"/>
      <c r="I820" s="123"/>
      <c r="J820" s="124"/>
      <c r="K820" s="122"/>
      <c r="L820" s="122"/>
      <c r="M820" s="125"/>
      <c r="N820" s="126"/>
      <c r="O820" s="123"/>
      <c r="P820" s="123"/>
      <c r="Q820" s="122"/>
      <c r="R820" s="123"/>
      <c r="S820" s="123"/>
      <c r="T820" s="123"/>
      <c r="U820" s="123"/>
      <c r="V820" s="123"/>
      <c r="W820" s="122"/>
      <c r="X820" s="123"/>
      <c r="Y820" s="123"/>
      <c r="Z820" s="123"/>
      <c r="AA820" s="123"/>
      <c r="AB820" s="123"/>
      <c r="AC820" s="122"/>
      <c r="AD820" s="123"/>
      <c r="AE820" s="123"/>
      <c r="AF820" s="123"/>
      <c r="AG820" s="123"/>
      <c r="AH820" s="122"/>
      <c r="AI820" s="122"/>
      <c r="AJ820" s="122"/>
      <c r="AK820" s="122"/>
      <c r="AL820" s="123"/>
      <c r="AM820" s="122"/>
      <c r="AN820" s="122"/>
      <c r="AO820" s="122"/>
      <c r="AP820" s="122"/>
      <c r="AQ820" s="122"/>
      <c r="AR820" s="122"/>
      <c r="AS820" s="173"/>
      <c r="AT820" s="173"/>
      <c r="AU820" s="173"/>
      <c r="AV820" s="173"/>
      <c r="AW820" s="173"/>
      <c r="AX820" s="173"/>
      <c r="AY820" s="173"/>
      <c r="AZ820" s="173"/>
      <c r="BA820" s="173"/>
      <c r="BB820" s="123"/>
      <c r="BC820" s="123"/>
      <c r="BD820" s="123"/>
    </row>
    <row r="821" spans="2:56" x14ac:dyDescent="0.25">
      <c r="B821" s="120"/>
      <c r="C821" s="4"/>
      <c r="D821" s="14"/>
      <c r="E821" s="121"/>
      <c r="F821" s="13"/>
      <c r="G821" s="122"/>
      <c r="H821" s="123"/>
      <c r="I821" s="123"/>
      <c r="J821" s="124"/>
      <c r="K821" s="122"/>
      <c r="L821" s="122"/>
      <c r="M821" s="125"/>
      <c r="N821" s="126"/>
      <c r="O821" s="123"/>
      <c r="P821" s="123"/>
      <c r="Q821" s="122"/>
      <c r="R821" s="123"/>
      <c r="S821" s="123"/>
      <c r="T821" s="123"/>
      <c r="U821" s="123"/>
      <c r="V821" s="123"/>
      <c r="W821" s="122"/>
      <c r="X821" s="123"/>
      <c r="Y821" s="123"/>
      <c r="Z821" s="123"/>
      <c r="AA821" s="123"/>
      <c r="AB821" s="123"/>
      <c r="AC821" s="122"/>
      <c r="AD821" s="123"/>
      <c r="AE821" s="123"/>
      <c r="AF821" s="123"/>
      <c r="AG821" s="123"/>
      <c r="AH821" s="122"/>
      <c r="AI821" s="122"/>
      <c r="AJ821" s="122"/>
      <c r="AK821" s="122"/>
      <c r="AL821" s="123"/>
      <c r="AM821" s="122"/>
      <c r="AN821" s="122"/>
      <c r="AO821" s="122"/>
      <c r="AP821" s="122"/>
      <c r="AQ821" s="122"/>
      <c r="AR821" s="122"/>
      <c r="AS821" s="173"/>
      <c r="AT821" s="173"/>
      <c r="AU821" s="173"/>
      <c r="AV821" s="173"/>
      <c r="AW821" s="173"/>
      <c r="AX821" s="173"/>
      <c r="AY821" s="173"/>
      <c r="AZ821" s="173"/>
      <c r="BA821" s="173"/>
      <c r="BB821" s="123"/>
      <c r="BC821" s="123"/>
      <c r="BD821" s="123"/>
    </row>
    <row r="822" spans="2:56" x14ac:dyDescent="0.25">
      <c r="B822" s="120"/>
      <c r="C822" s="4"/>
      <c r="D822" s="14"/>
      <c r="E822" s="121"/>
      <c r="F822" s="13"/>
      <c r="G822" s="122"/>
      <c r="H822" s="123"/>
      <c r="I822" s="123"/>
      <c r="J822" s="124"/>
      <c r="K822" s="122"/>
      <c r="L822" s="122"/>
      <c r="M822" s="125"/>
      <c r="N822" s="126"/>
      <c r="O822" s="123"/>
      <c r="P822" s="123"/>
      <c r="Q822" s="122"/>
      <c r="R822" s="123"/>
      <c r="S822" s="123"/>
      <c r="T822" s="123"/>
      <c r="U822" s="123"/>
      <c r="V822" s="123"/>
      <c r="W822" s="122"/>
      <c r="X822" s="123"/>
      <c r="Y822" s="123"/>
      <c r="Z822" s="123"/>
      <c r="AA822" s="123"/>
      <c r="AB822" s="123"/>
      <c r="AC822" s="122"/>
      <c r="AD822" s="123"/>
      <c r="AE822" s="123"/>
      <c r="AF822" s="123"/>
      <c r="AG822" s="123"/>
      <c r="AH822" s="122"/>
      <c r="AI822" s="122"/>
      <c r="AJ822" s="122"/>
      <c r="AK822" s="122"/>
      <c r="AL822" s="123"/>
      <c r="AM822" s="122"/>
      <c r="AN822" s="122"/>
      <c r="AO822" s="122"/>
      <c r="AP822" s="122"/>
      <c r="AQ822" s="122"/>
      <c r="AR822" s="122"/>
      <c r="AS822" s="173"/>
      <c r="AT822" s="173"/>
      <c r="AU822" s="173"/>
      <c r="AV822" s="173"/>
      <c r="AW822" s="173"/>
      <c r="AX822" s="173"/>
      <c r="AY822" s="173"/>
      <c r="AZ822" s="173"/>
      <c r="BA822" s="173"/>
      <c r="BB822" s="123"/>
      <c r="BC822" s="123"/>
      <c r="BD822" s="123"/>
    </row>
    <row r="823" spans="2:56" x14ac:dyDescent="0.25">
      <c r="B823" s="120"/>
      <c r="C823" s="4"/>
      <c r="D823" s="14"/>
      <c r="E823" s="121"/>
      <c r="F823" s="13"/>
      <c r="G823" s="122"/>
      <c r="H823" s="123"/>
      <c r="I823" s="123"/>
      <c r="J823" s="124"/>
      <c r="K823" s="122"/>
      <c r="L823" s="122"/>
      <c r="M823" s="125"/>
      <c r="N823" s="126"/>
      <c r="O823" s="123"/>
      <c r="P823" s="123"/>
      <c r="Q823" s="122"/>
      <c r="R823" s="123"/>
      <c r="S823" s="123"/>
      <c r="T823" s="123"/>
      <c r="U823" s="123"/>
      <c r="V823" s="123"/>
      <c r="W823" s="122"/>
      <c r="X823" s="123"/>
      <c r="Y823" s="123"/>
      <c r="Z823" s="123"/>
      <c r="AA823" s="123"/>
      <c r="AB823" s="123"/>
      <c r="AC823" s="122"/>
      <c r="AD823" s="123"/>
      <c r="AE823" s="123"/>
      <c r="AF823" s="123"/>
      <c r="AG823" s="123"/>
      <c r="AH823" s="122"/>
      <c r="AI823" s="122"/>
      <c r="AJ823" s="122"/>
      <c r="AK823" s="122"/>
      <c r="AL823" s="123"/>
      <c r="AM823" s="122"/>
      <c r="AN823" s="122"/>
      <c r="AO823" s="122"/>
      <c r="AP823" s="122"/>
      <c r="AQ823" s="122"/>
      <c r="AR823" s="122"/>
      <c r="AS823" s="173"/>
      <c r="AT823" s="173"/>
      <c r="AU823" s="173"/>
      <c r="AV823" s="173"/>
      <c r="AW823" s="173"/>
      <c r="AX823" s="173"/>
      <c r="AY823" s="173"/>
      <c r="AZ823" s="173"/>
      <c r="BA823" s="173"/>
      <c r="BB823" s="123"/>
      <c r="BC823" s="123"/>
      <c r="BD823" s="123"/>
    </row>
    <row r="824" spans="2:56" x14ac:dyDescent="0.25">
      <c r="B824" s="120"/>
      <c r="C824" s="4"/>
      <c r="D824" s="14"/>
      <c r="E824" s="121"/>
      <c r="F824" s="13"/>
      <c r="G824" s="122"/>
      <c r="H824" s="123"/>
      <c r="I824" s="123"/>
      <c r="J824" s="124"/>
      <c r="K824" s="122"/>
      <c r="L824" s="122"/>
      <c r="M824" s="125"/>
      <c r="N824" s="126"/>
      <c r="O824" s="123"/>
      <c r="P824" s="123"/>
      <c r="Q824" s="122"/>
      <c r="R824" s="123"/>
      <c r="S824" s="123"/>
      <c r="T824" s="123"/>
      <c r="U824" s="123"/>
      <c r="V824" s="123"/>
      <c r="W824" s="122"/>
      <c r="X824" s="123"/>
      <c r="Y824" s="123"/>
      <c r="Z824" s="123"/>
      <c r="AA824" s="123"/>
      <c r="AB824" s="123"/>
      <c r="AC824" s="122"/>
      <c r="AD824" s="123"/>
      <c r="AE824" s="123"/>
      <c r="AF824" s="123"/>
      <c r="AG824" s="123"/>
      <c r="AH824" s="122"/>
      <c r="AI824" s="122"/>
      <c r="AJ824" s="122"/>
      <c r="AK824" s="122"/>
      <c r="AL824" s="123"/>
      <c r="AM824" s="122"/>
      <c r="AN824" s="122"/>
      <c r="AO824" s="122"/>
      <c r="AP824" s="122"/>
      <c r="AQ824" s="122"/>
      <c r="AR824" s="122"/>
      <c r="AS824" s="173"/>
      <c r="AT824" s="173"/>
      <c r="AU824" s="173"/>
      <c r="AV824" s="173"/>
      <c r="AW824" s="173"/>
      <c r="AX824" s="173"/>
      <c r="AY824" s="173"/>
      <c r="AZ824" s="173"/>
      <c r="BA824" s="173"/>
      <c r="BB824" s="123"/>
      <c r="BC824" s="123"/>
      <c r="BD824" s="123"/>
    </row>
    <row r="825" spans="2:56" x14ac:dyDescent="0.25">
      <c r="B825" s="120"/>
      <c r="C825" s="4"/>
      <c r="D825" s="14"/>
      <c r="E825" s="121"/>
      <c r="F825" s="13"/>
      <c r="G825" s="122"/>
      <c r="H825" s="123"/>
      <c r="I825" s="123"/>
      <c r="J825" s="124"/>
      <c r="K825" s="122"/>
      <c r="L825" s="122"/>
      <c r="M825" s="125"/>
      <c r="N825" s="126"/>
      <c r="O825" s="123"/>
      <c r="P825" s="123"/>
      <c r="Q825" s="122"/>
      <c r="R825" s="123"/>
      <c r="S825" s="123"/>
      <c r="T825" s="123"/>
      <c r="U825" s="123"/>
      <c r="V825" s="123"/>
      <c r="W825" s="122"/>
      <c r="X825" s="123"/>
      <c r="Y825" s="123"/>
      <c r="Z825" s="123"/>
      <c r="AA825" s="123"/>
      <c r="AB825" s="123"/>
      <c r="AC825" s="122"/>
      <c r="AD825" s="123"/>
      <c r="AE825" s="123"/>
      <c r="AF825" s="123"/>
      <c r="AG825" s="123"/>
      <c r="AH825" s="122"/>
      <c r="AI825" s="122"/>
      <c r="AJ825" s="122"/>
      <c r="AK825" s="122"/>
      <c r="AL825" s="123"/>
      <c r="AM825" s="122"/>
      <c r="AN825" s="122"/>
      <c r="AO825" s="122"/>
      <c r="AP825" s="122"/>
      <c r="AQ825" s="122"/>
      <c r="AR825" s="122"/>
      <c r="AS825" s="173"/>
      <c r="AT825" s="173"/>
      <c r="AU825" s="173"/>
      <c r="AV825" s="173"/>
      <c r="AW825" s="173"/>
      <c r="AX825" s="173"/>
      <c r="AY825" s="173"/>
      <c r="AZ825" s="173"/>
      <c r="BA825" s="173"/>
      <c r="BB825" s="123"/>
      <c r="BC825" s="123"/>
      <c r="BD825" s="123"/>
    </row>
    <row r="826" spans="2:56" x14ac:dyDescent="0.25">
      <c r="B826" s="120"/>
      <c r="C826" s="4"/>
      <c r="D826" s="14"/>
      <c r="E826" s="121"/>
      <c r="F826" s="13"/>
      <c r="G826" s="122"/>
      <c r="H826" s="123"/>
      <c r="I826" s="123"/>
      <c r="J826" s="124"/>
      <c r="K826" s="122"/>
      <c r="L826" s="122"/>
      <c r="M826" s="125"/>
      <c r="N826" s="126"/>
      <c r="O826" s="123"/>
      <c r="P826" s="123"/>
      <c r="Q826" s="122"/>
      <c r="R826" s="123"/>
      <c r="S826" s="123"/>
      <c r="T826" s="123"/>
      <c r="U826" s="123"/>
      <c r="V826" s="123"/>
      <c r="W826" s="122"/>
      <c r="X826" s="123"/>
      <c r="Y826" s="123"/>
      <c r="Z826" s="123"/>
      <c r="AA826" s="123"/>
      <c r="AB826" s="123"/>
      <c r="AC826" s="122"/>
      <c r="AD826" s="123"/>
      <c r="AE826" s="123"/>
      <c r="AF826" s="123"/>
      <c r="AG826" s="123"/>
      <c r="AH826" s="122"/>
      <c r="AI826" s="122"/>
      <c r="AJ826" s="122"/>
      <c r="AK826" s="122"/>
      <c r="AL826" s="123"/>
      <c r="AM826" s="122"/>
      <c r="AN826" s="122"/>
      <c r="AO826" s="122"/>
      <c r="AP826" s="122"/>
      <c r="AQ826" s="122"/>
      <c r="AR826" s="122"/>
      <c r="AS826" s="173"/>
      <c r="AT826" s="173"/>
      <c r="AU826" s="173"/>
      <c r="AV826" s="173"/>
      <c r="AW826" s="173"/>
      <c r="AX826" s="173"/>
      <c r="AY826" s="173"/>
      <c r="AZ826" s="173"/>
      <c r="BA826" s="173"/>
      <c r="BB826" s="123"/>
      <c r="BC826" s="123"/>
      <c r="BD826" s="123"/>
    </row>
    <row r="827" spans="2:56" x14ac:dyDescent="0.25">
      <c r="B827" s="120"/>
      <c r="C827" s="4"/>
      <c r="D827" s="14"/>
      <c r="E827" s="121"/>
      <c r="F827" s="13"/>
      <c r="G827" s="122"/>
      <c r="H827" s="123"/>
      <c r="I827" s="123"/>
      <c r="J827" s="124"/>
      <c r="K827" s="122"/>
      <c r="L827" s="122"/>
      <c r="M827" s="125"/>
      <c r="N827" s="126"/>
      <c r="O827" s="123"/>
      <c r="P827" s="123"/>
      <c r="Q827" s="122"/>
      <c r="R827" s="123"/>
      <c r="S827" s="123"/>
      <c r="T827" s="123"/>
      <c r="U827" s="123"/>
      <c r="V827" s="123"/>
      <c r="W827" s="122"/>
      <c r="X827" s="123"/>
      <c r="Y827" s="123"/>
      <c r="Z827" s="123"/>
      <c r="AA827" s="123"/>
      <c r="AB827" s="123"/>
      <c r="AC827" s="122"/>
      <c r="AD827" s="123"/>
      <c r="AE827" s="123"/>
      <c r="AF827" s="123"/>
      <c r="AG827" s="123"/>
      <c r="AH827" s="122"/>
      <c r="AI827" s="122"/>
      <c r="AJ827" s="122"/>
      <c r="AK827" s="122"/>
      <c r="AL827" s="123"/>
      <c r="AM827" s="122"/>
      <c r="AN827" s="122"/>
      <c r="AO827" s="122"/>
      <c r="AP827" s="122"/>
      <c r="AQ827" s="122"/>
      <c r="AR827" s="122"/>
      <c r="AS827" s="173"/>
      <c r="AT827" s="173"/>
      <c r="AU827" s="173"/>
      <c r="AV827" s="173"/>
      <c r="AW827" s="173"/>
      <c r="AX827" s="173"/>
      <c r="AY827" s="173"/>
      <c r="AZ827" s="173"/>
      <c r="BA827" s="173"/>
      <c r="BB827" s="123"/>
      <c r="BC827" s="123"/>
      <c r="BD827" s="123"/>
    </row>
    <row r="828" spans="2:56" x14ac:dyDescent="0.25">
      <c r="B828" s="120"/>
      <c r="C828" s="4"/>
      <c r="D828" s="14"/>
      <c r="E828" s="121"/>
      <c r="F828" s="13"/>
      <c r="G828" s="122"/>
      <c r="H828" s="123"/>
      <c r="I828" s="123"/>
      <c r="J828" s="124"/>
      <c r="K828" s="122"/>
      <c r="L828" s="122"/>
      <c r="M828" s="125"/>
      <c r="N828" s="126"/>
      <c r="O828" s="123"/>
      <c r="P828" s="123"/>
      <c r="Q828" s="122"/>
      <c r="R828" s="123"/>
      <c r="S828" s="123"/>
      <c r="T828" s="123"/>
      <c r="U828" s="123"/>
      <c r="V828" s="123"/>
      <c r="W828" s="122"/>
      <c r="X828" s="123"/>
      <c r="Y828" s="123"/>
      <c r="Z828" s="123"/>
      <c r="AA828" s="123"/>
      <c r="AB828" s="123"/>
      <c r="AC828" s="122"/>
      <c r="AD828" s="123"/>
      <c r="AE828" s="123"/>
      <c r="AF828" s="123"/>
      <c r="AG828" s="123"/>
      <c r="AH828" s="122"/>
      <c r="AI828" s="122"/>
      <c r="AJ828" s="122"/>
      <c r="AK828" s="122"/>
      <c r="AL828" s="123"/>
      <c r="AM828" s="122"/>
      <c r="AN828" s="122"/>
      <c r="AO828" s="122"/>
      <c r="AP828" s="122"/>
      <c r="AQ828" s="122"/>
      <c r="AR828" s="122"/>
      <c r="AS828" s="173"/>
      <c r="AT828" s="173"/>
      <c r="AU828" s="173"/>
      <c r="AV828" s="173"/>
      <c r="AW828" s="173"/>
      <c r="AX828" s="173"/>
      <c r="AY828" s="173"/>
      <c r="AZ828" s="173"/>
      <c r="BA828" s="173"/>
      <c r="BB828" s="123"/>
      <c r="BC828" s="123"/>
      <c r="BD828" s="123"/>
    </row>
    <row r="829" spans="2:56" x14ac:dyDescent="0.25">
      <c r="B829" s="120"/>
      <c r="C829" s="4"/>
      <c r="D829" s="14"/>
      <c r="E829" s="121"/>
      <c r="F829" s="13"/>
      <c r="G829" s="122"/>
      <c r="H829" s="123"/>
      <c r="I829" s="123"/>
      <c r="J829" s="124"/>
      <c r="K829" s="122"/>
      <c r="L829" s="122"/>
      <c r="M829" s="125"/>
      <c r="N829" s="126"/>
      <c r="O829" s="123"/>
      <c r="P829" s="123"/>
      <c r="Q829" s="122"/>
      <c r="R829" s="123"/>
      <c r="S829" s="123"/>
      <c r="T829" s="123"/>
      <c r="U829" s="123"/>
      <c r="V829" s="123"/>
      <c r="W829" s="122"/>
      <c r="X829" s="123"/>
      <c r="Y829" s="123"/>
      <c r="Z829" s="123"/>
      <c r="AA829" s="123"/>
      <c r="AB829" s="123"/>
      <c r="AC829" s="122"/>
      <c r="AD829" s="123"/>
      <c r="AE829" s="123"/>
      <c r="AF829" s="123"/>
      <c r="AG829" s="123"/>
      <c r="AH829" s="122"/>
      <c r="AI829" s="122"/>
      <c r="AJ829" s="122"/>
      <c r="AK829" s="122"/>
      <c r="AL829" s="123"/>
      <c r="AM829" s="122"/>
      <c r="AN829" s="122"/>
      <c r="AO829" s="122"/>
      <c r="AP829" s="122"/>
      <c r="AQ829" s="122"/>
      <c r="AR829" s="122"/>
      <c r="AS829" s="173"/>
      <c r="AT829" s="173"/>
      <c r="AU829" s="173"/>
      <c r="AV829" s="173"/>
      <c r="AW829" s="173"/>
      <c r="AX829" s="173"/>
      <c r="AY829" s="173"/>
      <c r="AZ829" s="173"/>
      <c r="BA829" s="173"/>
      <c r="BB829" s="123"/>
      <c r="BC829" s="123"/>
      <c r="BD829" s="123"/>
    </row>
    <row r="830" spans="2:56" x14ac:dyDescent="0.25">
      <c r="B830" s="120"/>
      <c r="C830" s="4"/>
      <c r="D830" s="14"/>
      <c r="E830" s="121"/>
      <c r="F830" s="13"/>
      <c r="G830" s="122"/>
      <c r="H830" s="123"/>
      <c r="I830" s="123"/>
      <c r="J830" s="124"/>
      <c r="K830" s="122"/>
      <c r="L830" s="122"/>
      <c r="M830" s="125"/>
      <c r="N830" s="126"/>
      <c r="O830" s="123"/>
      <c r="P830" s="123"/>
      <c r="Q830" s="122"/>
      <c r="R830" s="123"/>
      <c r="S830" s="123"/>
      <c r="T830" s="123"/>
      <c r="U830" s="123"/>
      <c r="V830" s="123"/>
      <c r="W830" s="122"/>
      <c r="X830" s="123"/>
      <c r="Y830" s="123"/>
      <c r="Z830" s="123"/>
      <c r="AA830" s="123"/>
      <c r="AB830" s="123"/>
      <c r="AC830" s="122"/>
      <c r="AD830" s="123"/>
      <c r="AE830" s="123"/>
      <c r="AF830" s="123"/>
      <c r="AG830" s="123"/>
      <c r="AH830" s="122"/>
      <c r="AI830" s="122"/>
      <c r="AJ830" s="122"/>
      <c r="AK830" s="122"/>
      <c r="AL830" s="123"/>
      <c r="AM830" s="122"/>
      <c r="AN830" s="122"/>
      <c r="AO830" s="122"/>
      <c r="AP830" s="122"/>
      <c r="AQ830" s="122"/>
      <c r="AR830" s="122"/>
      <c r="AS830" s="173"/>
      <c r="AT830" s="173"/>
      <c r="AU830" s="173"/>
      <c r="AV830" s="173"/>
      <c r="AW830" s="173"/>
      <c r="AX830" s="173"/>
      <c r="AY830" s="173"/>
      <c r="AZ830" s="173"/>
      <c r="BA830" s="173"/>
      <c r="BB830" s="123"/>
      <c r="BC830" s="123"/>
      <c r="BD830" s="123"/>
    </row>
    <row r="831" spans="2:56" x14ac:dyDescent="0.25">
      <c r="B831" s="120"/>
      <c r="C831" s="4"/>
      <c r="D831" s="14"/>
      <c r="E831" s="121"/>
      <c r="F831" s="13"/>
      <c r="G831" s="122"/>
      <c r="H831" s="123"/>
      <c r="I831" s="123"/>
      <c r="J831" s="124"/>
      <c r="K831" s="122"/>
      <c r="L831" s="122"/>
      <c r="M831" s="125"/>
      <c r="N831" s="126"/>
      <c r="O831" s="123"/>
      <c r="P831" s="123"/>
      <c r="Q831" s="122"/>
      <c r="R831" s="123"/>
      <c r="S831" s="123"/>
      <c r="T831" s="123"/>
      <c r="U831" s="123"/>
      <c r="V831" s="123"/>
      <c r="W831" s="122"/>
      <c r="X831" s="123"/>
      <c r="Y831" s="123"/>
      <c r="Z831" s="123"/>
      <c r="AA831" s="123"/>
      <c r="AB831" s="123"/>
      <c r="AC831" s="122"/>
      <c r="AD831" s="123"/>
      <c r="AE831" s="123"/>
      <c r="AF831" s="123"/>
      <c r="AG831" s="123"/>
      <c r="AH831" s="122"/>
      <c r="AI831" s="122"/>
      <c r="AJ831" s="122"/>
      <c r="AK831" s="122"/>
      <c r="AL831" s="123"/>
      <c r="AM831" s="122"/>
      <c r="AN831" s="122"/>
      <c r="AO831" s="122"/>
      <c r="AP831" s="122"/>
      <c r="AQ831" s="122"/>
      <c r="AR831" s="122"/>
      <c r="AS831" s="173"/>
      <c r="AT831" s="173"/>
      <c r="AU831" s="173"/>
      <c r="AV831" s="173"/>
      <c r="AW831" s="173"/>
      <c r="AX831" s="173"/>
      <c r="AY831" s="173"/>
      <c r="AZ831" s="173"/>
      <c r="BA831" s="173"/>
      <c r="BB831" s="123"/>
      <c r="BC831" s="123"/>
      <c r="BD831" s="123"/>
    </row>
    <row r="832" spans="2:56" x14ac:dyDescent="0.25">
      <c r="B832" s="120"/>
      <c r="C832" s="4"/>
      <c r="D832" s="14"/>
      <c r="E832" s="121"/>
      <c r="F832" s="13"/>
      <c r="G832" s="122"/>
      <c r="H832" s="123"/>
      <c r="I832" s="123"/>
      <c r="J832" s="124"/>
      <c r="K832" s="122"/>
      <c r="L832" s="122"/>
      <c r="M832" s="125"/>
      <c r="N832" s="126"/>
      <c r="O832" s="123"/>
      <c r="P832" s="123"/>
      <c r="Q832" s="122"/>
      <c r="R832" s="123"/>
      <c r="S832" s="123"/>
      <c r="T832" s="123"/>
      <c r="U832" s="123"/>
      <c r="V832" s="123"/>
      <c r="W832" s="122"/>
      <c r="X832" s="123"/>
      <c r="Y832" s="123"/>
      <c r="Z832" s="123"/>
      <c r="AA832" s="123"/>
      <c r="AB832" s="123"/>
      <c r="AC832" s="122"/>
      <c r="AD832" s="123"/>
      <c r="AE832" s="123"/>
      <c r="AF832" s="123"/>
      <c r="AG832" s="123"/>
      <c r="AH832" s="122"/>
      <c r="AI832" s="122"/>
      <c r="AJ832" s="122"/>
      <c r="AK832" s="122"/>
      <c r="AL832" s="123"/>
      <c r="AM832" s="122"/>
      <c r="AN832" s="122"/>
      <c r="AO832" s="122"/>
      <c r="AP832" s="122"/>
      <c r="AQ832" s="122"/>
      <c r="AR832" s="122"/>
      <c r="AS832" s="173"/>
      <c r="AT832" s="173"/>
      <c r="AU832" s="173"/>
      <c r="AV832" s="173"/>
      <c r="AW832" s="173"/>
      <c r="AX832" s="173"/>
      <c r="AY832" s="173"/>
      <c r="AZ832" s="173"/>
      <c r="BA832" s="173"/>
      <c r="BB832" s="123"/>
      <c r="BC832" s="123"/>
      <c r="BD832" s="123"/>
    </row>
    <row r="833" spans="2:56" x14ac:dyDescent="0.25">
      <c r="B833" s="120"/>
      <c r="C833" s="4"/>
      <c r="D833" s="14"/>
      <c r="E833" s="121"/>
      <c r="F833" s="13"/>
      <c r="G833" s="122"/>
      <c r="H833" s="123"/>
      <c r="I833" s="123"/>
      <c r="J833" s="124"/>
      <c r="K833" s="122"/>
      <c r="L833" s="122"/>
      <c r="M833" s="125"/>
      <c r="N833" s="126"/>
      <c r="O833" s="123"/>
      <c r="P833" s="123"/>
      <c r="Q833" s="122"/>
      <c r="R833" s="123"/>
      <c r="S833" s="123"/>
      <c r="T833" s="123"/>
      <c r="U833" s="123"/>
      <c r="V833" s="123"/>
      <c r="W833" s="122"/>
      <c r="X833" s="123"/>
      <c r="Y833" s="123"/>
      <c r="Z833" s="123"/>
      <c r="AA833" s="123"/>
      <c r="AB833" s="123"/>
      <c r="AC833" s="122"/>
      <c r="AD833" s="123"/>
      <c r="AE833" s="123"/>
      <c r="AF833" s="123"/>
      <c r="AG833" s="123"/>
      <c r="AH833" s="122"/>
      <c r="AI833" s="122"/>
      <c r="AJ833" s="122"/>
      <c r="AK833" s="122"/>
      <c r="AL833" s="123"/>
      <c r="AM833" s="122"/>
      <c r="AN833" s="122"/>
      <c r="AO833" s="122"/>
      <c r="AP833" s="122"/>
      <c r="AQ833" s="122"/>
      <c r="AR833" s="122"/>
      <c r="AS833" s="173"/>
      <c r="AT833" s="173"/>
      <c r="AU833" s="173"/>
      <c r="AV833" s="173"/>
      <c r="AW833" s="173"/>
      <c r="AX833" s="173"/>
      <c r="AY833" s="173"/>
      <c r="AZ833" s="173"/>
      <c r="BA833" s="173"/>
      <c r="BB833" s="123"/>
      <c r="BC833" s="123"/>
      <c r="BD833" s="123"/>
    </row>
    <row r="834" spans="2:56" x14ac:dyDescent="0.25">
      <c r="B834" s="120"/>
      <c r="C834" s="4"/>
      <c r="D834" s="14"/>
      <c r="E834" s="121"/>
      <c r="F834" s="13"/>
      <c r="G834" s="122"/>
      <c r="H834" s="123"/>
      <c r="I834" s="123"/>
      <c r="J834" s="124"/>
      <c r="K834" s="122"/>
      <c r="L834" s="122"/>
      <c r="M834" s="125"/>
      <c r="N834" s="126"/>
      <c r="O834" s="123"/>
      <c r="P834" s="123"/>
      <c r="Q834" s="122"/>
      <c r="R834" s="123"/>
      <c r="S834" s="123"/>
      <c r="T834" s="123"/>
      <c r="U834" s="123"/>
      <c r="V834" s="123"/>
      <c r="W834" s="122"/>
      <c r="X834" s="123"/>
      <c r="Y834" s="123"/>
      <c r="Z834" s="123"/>
      <c r="AA834" s="123"/>
      <c r="AB834" s="123"/>
      <c r="AC834" s="122"/>
      <c r="AD834" s="123"/>
      <c r="AE834" s="123"/>
      <c r="AF834" s="123"/>
      <c r="AG834" s="123"/>
      <c r="AH834" s="122"/>
      <c r="AI834" s="122"/>
      <c r="AJ834" s="122"/>
      <c r="AK834" s="122"/>
      <c r="AL834" s="123"/>
      <c r="AM834" s="122"/>
      <c r="AN834" s="122"/>
      <c r="AO834" s="122"/>
      <c r="AP834" s="122"/>
      <c r="AQ834" s="122"/>
      <c r="AR834" s="122"/>
      <c r="AS834" s="173"/>
      <c r="AT834" s="173"/>
      <c r="AU834" s="173"/>
      <c r="AV834" s="173"/>
      <c r="AW834" s="173"/>
      <c r="AX834" s="173"/>
      <c r="AY834" s="173"/>
      <c r="AZ834" s="173"/>
      <c r="BA834" s="173"/>
      <c r="BB834" s="123"/>
      <c r="BC834" s="123"/>
      <c r="BD834" s="123"/>
    </row>
    <row r="835" spans="2:56" x14ac:dyDescent="0.25">
      <c r="B835" s="120"/>
      <c r="C835" s="4"/>
      <c r="D835" s="14"/>
      <c r="E835" s="121"/>
      <c r="F835" s="13"/>
      <c r="G835" s="122"/>
      <c r="H835" s="123"/>
      <c r="I835" s="123"/>
      <c r="J835" s="124"/>
      <c r="K835" s="122"/>
      <c r="L835" s="122"/>
      <c r="M835" s="125"/>
      <c r="N835" s="126"/>
      <c r="O835" s="123"/>
      <c r="P835" s="123"/>
      <c r="Q835" s="122"/>
      <c r="R835" s="123"/>
      <c r="S835" s="123"/>
      <c r="T835" s="123"/>
      <c r="U835" s="123"/>
      <c r="V835" s="123"/>
      <c r="W835" s="122"/>
      <c r="X835" s="123"/>
      <c r="Y835" s="123"/>
      <c r="Z835" s="123"/>
      <c r="AA835" s="123"/>
      <c r="AB835" s="123"/>
      <c r="AC835" s="122"/>
      <c r="AD835" s="123"/>
      <c r="AE835" s="123"/>
      <c r="AF835" s="123"/>
      <c r="AG835" s="123"/>
      <c r="AH835" s="122"/>
      <c r="AI835" s="122"/>
      <c r="AJ835" s="122"/>
      <c r="AK835" s="122"/>
      <c r="AL835" s="123"/>
      <c r="AM835" s="122"/>
      <c r="AN835" s="122"/>
      <c r="AO835" s="122"/>
      <c r="AP835" s="122"/>
      <c r="AQ835" s="122"/>
      <c r="AR835" s="122"/>
      <c r="AS835" s="173"/>
      <c r="AT835" s="173"/>
      <c r="AU835" s="173"/>
      <c r="AV835" s="173"/>
      <c r="AW835" s="173"/>
      <c r="AX835" s="173"/>
      <c r="AY835" s="173"/>
      <c r="AZ835" s="173"/>
      <c r="BA835" s="173"/>
      <c r="BB835" s="123"/>
      <c r="BC835" s="123"/>
      <c r="BD835" s="123"/>
    </row>
    <row r="836" spans="2:56" x14ac:dyDescent="0.25">
      <c r="B836" s="120"/>
      <c r="C836" s="4"/>
      <c r="D836" s="14"/>
      <c r="E836" s="121"/>
      <c r="F836" s="13"/>
      <c r="G836" s="122"/>
      <c r="H836" s="123"/>
      <c r="I836" s="123"/>
      <c r="J836" s="124"/>
      <c r="K836" s="122"/>
      <c r="L836" s="122"/>
      <c r="M836" s="125"/>
      <c r="N836" s="126"/>
      <c r="O836" s="123"/>
      <c r="P836" s="123"/>
      <c r="Q836" s="122"/>
      <c r="R836" s="123"/>
      <c r="S836" s="123"/>
      <c r="T836" s="123"/>
      <c r="U836" s="123"/>
      <c r="V836" s="123"/>
      <c r="W836" s="122"/>
      <c r="X836" s="123"/>
      <c r="Y836" s="123"/>
      <c r="Z836" s="123"/>
      <c r="AA836" s="123"/>
      <c r="AB836" s="123"/>
      <c r="AC836" s="122"/>
      <c r="AD836" s="123"/>
      <c r="AE836" s="123"/>
      <c r="AF836" s="123"/>
      <c r="AG836" s="123"/>
      <c r="AH836" s="122"/>
      <c r="AI836" s="122"/>
      <c r="AJ836" s="122"/>
      <c r="AK836" s="122"/>
      <c r="AL836" s="123"/>
      <c r="AM836" s="122"/>
      <c r="AN836" s="122"/>
      <c r="AO836" s="122"/>
      <c r="AP836" s="122"/>
      <c r="AQ836" s="122"/>
      <c r="AR836" s="122"/>
      <c r="AS836" s="173"/>
      <c r="AT836" s="173"/>
      <c r="AU836" s="173"/>
      <c r="AV836" s="173"/>
      <c r="AW836" s="173"/>
      <c r="AX836" s="173"/>
      <c r="AY836" s="173"/>
      <c r="AZ836" s="173"/>
      <c r="BA836" s="173"/>
      <c r="BB836" s="123"/>
      <c r="BC836" s="123"/>
      <c r="BD836" s="123"/>
    </row>
    <row r="837" spans="2:56" x14ac:dyDescent="0.25">
      <c r="B837" s="120"/>
      <c r="C837" s="4"/>
      <c r="D837" s="14"/>
      <c r="E837" s="121"/>
      <c r="F837" s="13"/>
      <c r="G837" s="122"/>
      <c r="H837" s="123"/>
      <c r="I837" s="123"/>
      <c r="J837" s="124"/>
      <c r="K837" s="122"/>
      <c r="L837" s="122"/>
      <c r="M837" s="125"/>
      <c r="N837" s="126"/>
      <c r="O837" s="123"/>
      <c r="P837" s="123"/>
      <c r="Q837" s="122"/>
      <c r="R837" s="123"/>
      <c r="S837" s="123"/>
      <c r="T837" s="123"/>
      <c r="U837" s="123"/>
      <c r="V837" s="123"/>
      <c r="W837" s="122"/>
      <c r="X837" s="123"/>
      <c r="Y837" s="123"/>
      <c r="Z837" s="123"/>
      <c r="AA837" s="123"/>
      <c r="AB837" s="123"/>
      <c r="AC837" s="122"/>
      <c r="AD837" s="123"/>
      <c r="AE837" s="123"/>
      <c r="AF837" s="123"/>
      <c r="AG837" s="123"/>
      <c r="AH837" s="122"/>
      <c r="AI837" s="122"/>
      <c r="AJ837" s="122"/>
      <c r="AK837" s="122"/>
      <c r="AL837" s="123"/>
      <c r="AM837" s="122"/>
      <c r="AN837" s="122"/>
      <c r="AO837" s="122"/>
      <c r="AP837" s="122"/>
      <c r="AQ837" s="122"/>
      <c r="AR837" s="122"/>
      <c r="AS837" s="173"/>
      <c r="AT837" s="173"/>
      <c r="AU837" s="173"/>
      <c r="AV837" s="173"/>
      <c r="AW837" s="173"/>
      <c r="AX837" s="173"/>
      <c r="AY837" s="173"/>
      <c r="AZ837" s="173"/>
      <c r="BA837" s="173"/>
      <c r="BB837" s="123"/>
      <c r="BC837" s="123"/>
      <c r="BD837" s="123"/>
    </row>
    <row r="838" spans="2:56" x14ac:dyDescent="0.25">
      <c r="B838" s="120"/>
      <c r="C838" s="4"/>
      <c r="D838" s="14"/>
      <c r="E838" s="121"/>
      <c r="F838" s="13"/>
      <c r="G838" s="122"/>
      <c r="H838" s="123"/>
      <c r="I838" s="123"/>
      <c r="J838" s="124"/>
      <c r="K838" s="122"/>
      <c r="L838" s="122"/>
      <c r="M838" s="125"/>
      <c r="N838" s="126"/>
      <c r="O838" s="123"/>
      <c r="P838" s="123"/>
      <c r="Q838" s="122"/>
      <c r="R838" s="123"/>
      <c r="S838" s="123"/>
      <c r="T838" s="123"/>
      <c r="U838" s="123"/>
      <c r="V838" s="123"/>
      <c r="W838" s="122"/>
      <c r="X838" s="123"/>
      <c r="Y838" s="123"/>
      <c r="Z838" s="123"/>
      <c r="AA838" s="123"/>
      <c r="AB838" s="123"/>
      <c r="AC838" s="122"/>
      <c r="AD838" s="123"/>
      <c r="AE838" s="123"/>
      <c r="AF838" s="123"/>
      <c r="AG838" s="123"/>
      <c r="AH838" s="122"/>
      <c r="AI838" s="122"/>
      <c r="AJ838" s="122"/>
      <c r="AK838" s="122"/>
      <c r="AL838" s="123"/>
      <c r="AM838" s="122"/>
      <c r="AN838" s="122"/>
      <c r="AO838" s="122"/>
      <c r="AP838" s="122"/>
      <c r="AQ838" s="122"/>
      <c r="AR838" s="122"/>
      <c r="AS838" s="173"/>
      <c r="AT838" s="173"/>
      <c r="AU838" s="173"/>
      <c r="AV838" s="173"/>
      <c r="AW838" s="173"/>
      <c r="AX838" s="173"/>
      <c r="AY838" s="173"/>
      <c r="AZ838" s="173"/>
      <c r="BA838" s="173"/>
      <c r="BB838" s="123"/>
      <c r="BC838" s="123"/>
      <c r="BD838" s="123"/>
    </row>
    <row r="839" spans="2:56" x14ac:dyDescent="0.25">
      <c r="B839" s="120"/>
      <c r="C839" s="4"/>
      <c r="D839" s="14"/>
      <c r="E839" s="121"/>
      <c r="F839" s="13"/>
      <c r="G839" s="122"/>
      <c r="H839" s="123"/>
      <c r="I839" s="123"/>
      <c r="J839" s="124"/>
      <c r="K839" s="122"/>
      <c r="L839" s="122"/>
      <c r="M839" s="125"/>
      <c r="N839" s="126"/>
      <c r="O839" s="123"/>
      <c r="P839" s="123"/>
      <c r="Q839" s="122"/>
      <c r="R839" s="123"/>
      <c r="S839" s="123"/>
      <c r="T839" s="123"/>
      <c r="U839" s="123"/>
      <c r="V839" s="123"/>
      <c r="W839" s="122"/>
      <c r="X839" s="123"/>
      <c r="Y839" s="123"/>
      <c r="Z839" s="123"/>
      <c r="AA839" s="123"/>
      <c r="AB839" s="123"/>
      <c r="AC839" s="122"/>
      <c r="AD839" s="123"/>
      <c r="AE839" s="123"/>
      <c r="AF839" s="123"/>
      <c r="AG839" s="123"/>
      <c r="AH839" s="122"/>
      <c r="AI839" s="122"/>
      <c r="AJ839" s="122"/>
      <c r="AK839" s="122"/>
      <c r="AL839" s="123"/>
      <c r="AM839" s="122"/>
      <c r="AN839" s="122"/>
      <c r="AO839" s="122"/>
      <c r="AP839" s="122"/>
      <c r="AQ839" s="122"/>
      <c r="AR839" s="122"/>
      <c r="AS839" s="173"/>
      <c r="AT839" s="173"/>
      <c r="AU839" s="173"/>
      <c r="AV839" s="173"/>
      <c r="AW839" s="173"/>
      <c r="AX839" s="173"/>
      <c r="AY839" s="173"/>
      <c r="AZ839" s="173"/>
      <c r="BA839" s="173"/>
      <c r="BB839" s="123"/>
      <c r="BC839" s="123"/>
      <c r="BD839" s="123"/>
    </row>
    <row r="840" spans="2:56" x14ac:dyDescent="0.25">
      <c r="B840" s="120"/>
      <c r="C840" s="4"/>
      <c r="D840" s="14"/>
      <c r="E840" s="121"/>
      <c r="F840" s="13"/>
      <c r="G840" s="122"/>
      <c r="H840" s="123"/>
      <c r="I840" s="123"/>
      <c r="J840" s="124"/>
      <c r="K840" s="122"/>
      <c r="L840" s="122"/>
      <c r="M840" s="125"/>
      <c r="N840" s="126"/>
      <c r="O840" s="123"/>
      <c r="P840" s="123"/>
      <c r="Q840" s="122"/>
      <c r="R840" s="123"/>
      <c r="S840" s="123"/>
      <c r="T840" s="123"/>
      <c r="U840" s="123"/>
      <c r="V840" s="123"/>
      <c r="W840" s="122"/>
      <c r="X840" s="123"/>
      <c r="Y840" s="123"/>
      <c r="Z840" s="123"/>
      <c r="AA840" s="123"/>
      <c r="AB840" s="123"/>
      <c r="AC840" s="122"/>
      <c r="AD840" s="123"/>
      <c r="AE840" s="123"/>
      <c r="AF840" s="123"/>
      <c r="AG840" s="123"/>
      <c r="AH840" s="122"/>
      <c r="AI840" s="122"/>
      <c r="AJ840" s="122"/>
      <c r="AK840" s="122"/>
      <c r="AL840" s="123"/>
      <c r="AM840" s="122"/>
      <c r="AN840" s="122"/>
      <c r="AO840" s="122"/>
      <c r="AP840" s="122"/>
      <c r="AQ840" s="122"/>
      <c r="AR840" s="122"/>
      <c r="AS840" s="173"/>
      <c r="AT840" s="173"/>
      <c r="AU840" s="173"/>
      <c r="AV840" s="173"/>
      <c r="AW840" s="173"/>
      <c r="AX840" s="173"/>
      <c r="AY840" s="173"/>
      <c r="AZ840" s="173"/>
      <c r="BA840" s="173"/>
      <c r="BB840" s="123"/>
      <c r="BC840" s="123"/>
      <c r="BD840" s="123"/>
    </row>
    <row r="841" spans="2:56" x14ac:dyDescent="0.25">
      <c r="B841" s="120"/>
      <c r="C841" s="4"/>
      <c r="D841" s="14"/>
      <c r="E841" s="121"/>
      <c r="F841" s="13"/>
      <c r="G841" s="122"/>
      <c r="H841" s="123"/>
      <c r="I841" s="123"/>
      <c r="J841" s="124"/>
      <c r="K841" s="122"/>
      <c r="L841" s="122"/>
      <c r="M841" s="125"/>
      <c r="N841" s="126"/>
      <c r="O841" s="123"/>
      <c r="P841" s="123"/>
      <c r="Q841" s="122"/>
      <c r="R841" s="123"/>
      <c r="S841" s="123"/>
      <c r="T841" s="123"/>
      <c r="U841" s="123"/>
      <c r="V841" s="123"/>
      <c r="W841" s="122"/>
      <c r="X841" s="123"/>
      <c r="Y841" s="123"/>
      <c r="Z841" s="123"/>
      <c r="AA841" s="123"/>
      <c r="AB841" s="123"/>
      <c r="AC841" s="122"/>
      <c r="AD841" s="123"/>
      <c r="AE841" s="123"/>
      <c r="AF841" s="123"/>
      <c r="AG841" s="123"/>
      <c r="AH841" s="122"/>
      <c r="AI841" s="122"/>
      <c r="AJ841" s="122"/>
      <c r="AK841" s="122"/>
      <c r="AL841" s="123"/>
      <c r="AM841" s="122"/>
      <c r="AN841" s="122"/>
      <c r="AO841" s="122"/>
      <c r="AP841" s="122"/>
      <c r="AQ841" s="122"/>
      <c r="AR841" s="122"/>
      <c r="AS841" s="173"/>
      <c r="AT841" s="173"/>
      <c r="AU841" s="173"/>
      <c r="AV841" s="173"/>
      <c r="AW841" s="173"/>
      <c r="AX841" s="173"/>
      <c r="AY841" s="173"/>
      <c r="AZ841" s="173"/>
      <c r="BA841" s="173"/>
      <c r="BB841" s="123"/>
      <c r="BC841" s="123"/>
      <c r="BD841" s="123"/>
    </row>
    <row r="842" spans="2:56" x14ac:dyDescent="0.25">
      <c r="B842" s="120"/>
      <c r="C842" s="4"/>
      <c r="D842" s="14"/>
      <c r="E842" s="121"/>
      <c r="F842" s="13"/>
      <c r="G842" s="122"/>
      <c r="H842" s="123"/>
      <c r="I842" s="123"/>
      <c r="J842" s="124"/>
      <c r="K842" s="122"/>
      <c r="L842" s="122"/>
      <c r="M842" s="125"/>
      <c r="N842" s="126"/>
      <c r="O842" s="123"/>
      <c r="P842" s="123"/>
      <c r="Q842" s="122"/>
      <c r="R842" s="123"/>
      <c r="S842" s="123"/>
      <c r="T842" s="123"/>
      <c r="U842" s="123"/>
      <c r="V842" s="123"/>
      <c r="W842" s="122"/>
      <c r="X842" s="123"/>
      <c r="Y842" s="123"/>
      <c r="Z842" s="123"/>
      <c r="AA842" s="123"/>
      <c r="AB842" s="123"/>
      <c r="AC842" s="122"/>
      <c r="AD842" s="123"/>
      <c r="AE842" s="123"/>
      <c r="AF842" s="123"/>
      <c r="AG842" s="123"/>
      <c r="AH842" s="122"/>
      <c r="AI842" s="122"/>
      <c r="AJ842" s="122"/>
      <c r="AK842" s="122"/>
      <c r="AL842" s="123"/>
      <c r="AM842" s="122"/>
      <c r="AN842" s="122"/>
      <c r="AO842" s="122"/>
      <c r="AP842" s="122"/>
      <c r="AQ842" s="122"/>
      <c r="AR842" s="122"/>
      <c r="AS842" s="173"/>
      <c r="AT842" s="173"/>
      <c r="AU842" s="173"/>
      <c r="AV842" s="173"/>
      <c r="AW842" s="173"/>
      <c r="AX842" s="173"/>
      <c r="AY842" s="173"/>
      <c r="AZ842" s="173"/>
      <c r="BA842" s="173"/>
      <c r="BB842" s="123"/>
      <c r="BC842" s="123"/>
      <c r="BD842" s="123"/>
    </row>
    <row r="843" spans="2:56" x14ac:dyDescent="0.25">
      <c r="B843" s="120"/>
      <c r="C843" s="4"/>
      <c r="D843" s="14"/>
      <c r="E843" s="121"/>
      <c r="F843" s="13"/>
      <c r="G843" s="122"/>
      <c r="H843" s="123"/>
      <c r="I843" s="123"/>
      <c r="J843" s="124"/>
      <c r="K843" s="122"/>
      <c r="L843" s="122"/>
      <c r="M843" s="125"/>
      <c r="N843" s="126"/>
      <c r="O843" s="123"/>
      <c r="P843" s="123"/>
      <c r="Q843" s="122"/>
      <c r="R843" s="123"/>
      <c r="S843" s="123"/>
      <c r="T843" s="123"/>
      <c r="U843" s="123"/>
      <c r="V843" s="123"/>
      <c r="W843" s="122"/>
      <c r="X843" s="123"/>
      <c r="Y843" s="123"/>
      <c r="Z843" s="123"/>
      <c r="AA843" s="123"/>
      <c r="AB843" s="123"/>
      <c r="AC843" s="122"/>
      <c r="AD843" s="123"/>
      <c r="AE843" s="123"/>
      <c r="AF843" s="123"/>
      <c r="AG843" s="123"/>
      <c r="AH843" s="122"/>
      <c r="AI843" s="122"/>
      <c r="AJ843" s="122"/>
      <c r="AK843" s="122"/>
      <c r="AL843" s="123"/>
      <c r="AM843" s="122"/>
      <c r="AN843" s="122"/>
      <c r="AO843" s="122"/>
      <c r="AP843" s="122"/>
      <c r="AQ843" s="122"/>
      <c r="AR843" s="122"/>
      <c r="AS843" s="173"/>
      <c r="AT843" s="173"/>
      <c r="AU843" s="173"/>
      <c r="AV843" s="173"/>
      <c r="AW843" s="173"/>
      <c r="AX843" s="173"/>
      <c r="AY843" s="173"/>
      <c r="AZ843" s="173"/>
      <c r="BA843" s="173"/>
      <c r="BB843" s="123"/>
      <c r="BC843" s="123"/>
      <c r="BD843" s="123"/>
    </row>
    <row r="844" spans="2:56" x14ac:dyDescent="0.25">
      <c r="B844" s="120"/>
      <c r="C844" s="4"/>
      <c r="D844" s="14"/>
      <c r="E844" s="121"/>
      <c r="F844" s="13"/>
      <c r="G844" s="122"/>
      <c r="H844" s="123"/>
      <c r="I844" s="123"/>
      <c r="J844" s="124"/>
      <c r="K844" s="122"/>
      <c r="L844" s="122"/>
      <c r="M844" s="125"/>
      <c r="N844" s="126"/>
      <c r="O844" s="123"/>
      <c r="P844" s="123"/>
      <c r="Q844" s="122"/>
      <c r="R844" s="123"/>
      <c r="S844" s="123"/>
      <c r="T844" s="123"/>
      <c r="U844" s="123"/>
      <c r="V844" s="123"/>
      <c r="W844" s="122"/>
      <c r="X844" s="123"/>
      <c r="Y844" s="123"/>
      <c r="Z844" s="123"/>
      <c r="AA844" s="123"/>
      <c r="AB844" s="123"/>
      <c r="AC844" s="122"/>
      <c r="AD844" s="123"/>
      <c r="AE844" s="123"/>
      <c r="AF844" s="123"/>
      <c r="AG844" s="123"/>
      <c r="AH844" s="122"/>
      <c r="AI844" s="122"/>
      <c r="AJ844" s="122"/>
      <c r="AK844" s="122"/>
      <c r="AL844" s="123"/>
      <c r="AM844" s="122"/>
      <c r="AN844" s="122"/>
      <c r="AO844" s="122"/>
      <c r="AP844" s="122"/>
      <c r="AQ844" s="122"/>
      <c r="AR844" s="122"/>
      <c r="AS844" s="173"/>
      <c r="AT844" s="173"/>
      <c r="AU844" s="173"/>
      <c r="AV844" s="173"/>
      <c r="AW844" s="173"/>
      <c r="AX844" s="173"/>
      <c r="AY844" s="173"/>
      <c r="AZ844" s="173"/>
      <c r="BA844" s="173"/>
      <c r="BB844" s="123"/>
      <c r="BC844" s="123"/>
      <c r="BD844" s="123"/>
    </row>
    <row r="845" spans="2:56" x14ac:dyDescent="0.25">
      <c r="B845" s="120"/>
      <c r="C845" s="4"/>
      <c r="D845" s="14"/>
      <c r="E845" s="121"/>
      <c r="F845" s="13"/>
      <c r="G845" s="122"/>
      <c r="H845" s="123"/>
      <c r="I845" s="123"/>
      <c r="J845" s="124"/>
      <c r="K845" s="122"/>
      <c r="L845" s="122"/>
      <c r="M845" s="125"/>
      <c r="N845" s="126"/>
      <c r="O845" s="123"/>
      <c r="P845" s="123"/>
      <c r="Q845" s="122"/>
      <c r="R845" s="123"/>
      <c r="S845" s="123"/>
      <c r="T845" s="123"/>
      <c r="U845" s="123"/>
      <c r="V845" s="123"/>
      <c r="W845" s="122"/>
      <c r="X845" s="123"/>
      <c r="Y845" s="123"/>
      <c r="Z845" s="123"/>
      <c r="AA845" s="123"/>
      <c r="AB845" s="123"/>
      <c r="AC845" s="122"/>
      <c r="AD845" s="123"/>
      <c r="AE845" s="123"/>
      <c r="AF845" s="123"/>
      <c r="AG845" s="123"/>
      <c r="AH845" s="122"/>
      <c r="AI845" s="122"/>
      <c r="AJ845" s="122"/>
      <c r="AK845" s="122"/>
      <c r="AL845" s="123"/>
      <c r="AM845" s="122"/>
      <c r="AN845" s="122"/>
      <c r="AO845" s="122"/>
      <c r="AP845" s="122"/>
      <c r="AQ845" s="122"/>
      <c r="AR845" s="122"/>
      <c r="AS845" s="173"/>
      <c r="AT845" s="173"/>
      <c r="AU845" s="173"/>
      <c r="AV845" s="173"/>
      <c r="AW845" s="173"/>
      <c r="AX845" s="173"/>
      <c r="AY845" s="173"/>
      <c r="AZ845" s="173"/>
      <c r="BA845" s="173"/>
      <c r="BB845" s="123"/>
      <c r="BC845" s="123"/>
      <c r="BD845" s="123"/>
    </row>
    <row r="846" spans="2:56" x14ac:dyDescent="0.25">
      <c r="B846" s="120"/>
      <c r="C846" s="4"/>
      <c r="D846" s="14"/>
      <c r="E846" s="121"/>
      <c r="F846" s="13"/>
      <c r="G846" s="122"/>
      <c r="H846" s="123"/>
      <c r="I846" s="123"/>
      <c r="J846" s="124"/>
      <c r="K846" s="122"/>
      <c r="L846" s="122"/>
      <c r="M846" s="125"/>
      <c r="N846" s="126"/>
      <c r="O846" s="123"/>
      <c r="P846" s="123"/>
      <c r="Q846" s="122"/>
      <c r="R846" s="123"/>
      <c r="S846" s="123"/>
      <c r="T846" s="123"/>
      <c r="U846" s="123"/>
      <c r="V846" s="123"/>
      <c r="W846" s="122"/>
      <c r="X846" s="123"/>
      <c r="Y846" s="123"/>
      <c r="Z846" s="123"/>
      <c r="AA846" s="123"/>
      <c r="AB846" s="123"/>
      <c r="AC846" s="122"/>
      <c r="AD846" s="123"/>
      <c r="AE846" s="123"/>
      <c r="AF846" s="123"/>
      <c r="AG846" s="123"/>
      <c r="AH846" s="122"/>
      <c r="AI846" s="122"/>
      <c r="AJ846" s="122"/>
      <c r="AK846" s="122"/>
      <c r="AL846" s="123"/>
      <c r="AM846" s="122"/>
      <c r="AN846" s="122"/>
      <c r="AO846" s="122"/>
      <c r="AP846" s="122"/>
      <c r="AQ846" s="122"/>
      <c r="AR846" s="122"/>
      <c r="AS846" s="173"/>
      <c r="AT846" s="173"/>
      <c r="AU846" s="173"/>
      <c r="AV846" s="173"/>
      <c r="AW846" s="173"/>
      <c r="AX846" s="173"/>
      <c r="AY846" s="173"/>
      <c r="AZ846" s="173"/>
      <c r="BA846" s="173"/>
      <c r="BB846" s="123"/>
      <c r="BC846" s="123"/>
      <c r="BD846" s="123"/>
    </row>
    <row r="847" spans="2:56" x14ac:dyDescent="0.25">
      <c r="B847" s="120"/>
      <c r="C847" s="4"/>
      <c r="D847" s="14"/>
      <c r="E847" s="121"/>
      <c r="F847" s="13"/>
      <c r="G847" s="122"/>
      <c r="H847" s="123"/>
      <c r="I847" s="123"/>
      <c r="J847" s="124"/>
      <c r="K847" s="122"/>
      <c r="L847" s="122"/>
      <c r="M847" s="125"/>
      <c r="N847" s="126"/>
      <c r="O847" s="123"/>
      <c r="P847" s="123"/>
      <c r="Q847" s="122"/>
      <c r="R847" s="123"/>
      <c r="S847" s="123"/>
      <c r="T847" s="123"/>
      <c r="U847" s="123"/>
      <c r="V847" s="123"/>
      <c r="W847" s="122"/>
      <c r="X847" s="123"/>
      <c r="Y847" s="123"/>
      <c r="Z847" s="123"/>
      <c r="AA847" s="123"/>
      <c r="AB847" s="123"/>
      <c r="AC847" s="122"/>
      <c r="AD847" s="123"/>
      <c r="AE847" s="123"/>
      <c r="AF847" s="123"/>
      <c r="AG847" s="123"/>
      <c r="AH847" s="122"/>
      <c r="AI847" s="122"/>
      <c r="AJ847" s="122"/>
      <c r="AK847" s="122"/>
      <c r="AL847" s="123"/>
      <c r="AM847" s="122"/>
      <c r="AN847" s="122"/>
      <c r="AO847" s="122"/>
      <c r="AP847" s="122"/>
      <c r="AQ847" s="122"/>
      <c r="AR847" s="122"/>
      <c r="AS847" s="173"/>
      <c r="AT847" s="173"/>
      <c r="AU847" s="173"/>
      <c r="AV847" s="173"/>
      <c r="AW847" s="173"/>
      <c r="AX847" s="173"/>
      <c r="AY847" s="173"/>
      <c r="AZ847" s="173"/>
      <c r="BA847" s="173"/>
      <c r="BB847" s="123"/>
      <c r="BC847" s="123"/>
      <c r="BD847" s="123"/>
    </row>
    <row r="848" spans="2:56" x14ac:dyDescent="0.25">
      <c r="B848" s="120"/>
      <c r="C848" s="4"/>
      <c r="D848" s="14"/>
      <c r="E848" s="121"/>
      <c r="F848" s="13"/>
      <c r="G848" s="122"/>
      <c r="H848" s="123"/>
      <c r="I848" s="123"/>
      <c r="J848" s="124"/>
      <c r="K848" s="122"/>
      <c r="L848" s="122"/>
      <c r="M848" s="125"/>
      <c r="N848" s="126"/>
      <c r="O848" s="123"/>
      <c r="P848" s="123"/>
      <c r="Q848" s="122"/>
      <c r="R848" s="123"/>
      <c r="S848" s="123"/>
      <c r="T848" s="123"/>
      <c r="U848" s="123"/>
      <c r="V848" s="123"/>
      <c r="W848" s="122"/>
      <c r="X848" s="123"/>
      <c r="Y848" s="123"/>
      <c r="Z848" s="123"/>
      <c r="AA848" s="123"/>
      <c r="AB848" s="123"/>
      <c r="AC848" s="122"/>
      <c r="AD848" s="123"/>
      <c r="AE848" s="123"/>
      <c r="AF848" s="123"/>
      <c r="AG848" s="123"/>
      <c r="AH848" s="122"/>
      <c r="AI848" s="122"/>
      <c r="AJ848" s="122"/>
      <c r="AK848" s="122"/>
      <c r="AL848" s="123"/>
      <c r="AM848" s="122"/>
      <c r="AN848" s="122"/>
      <c r="AO848" s="122"/>
      <c r="AP848" s="122"/>
      <c r="AQ848" s="122"/>
      <c r="AR848" s="122"/>
      <c r="AS848" s="173"/>
      <c r="AT848" s="173"/>
      <c r="AU848" s="173"/>
      <c r="AV848" s="173"/>
      <c r="AW848" s="173"/>
      <c r="AX848" s="173"/>
      <c r="AY848" s="173"/>
      <c r="AZ848" s="173"/>
      <c r="BA848" s="173"/>
      <c r="BB848" s="123"/>
      <c r="BC848" s="123"/>
      <c r="BD848" s="123"/>
    </row>
    <row r="849" spans="2:56" x14ac:dyDescent="0.25">
      <c r="B849" s="120"/>
      <c r="C849" s="4"/>
      <c r="D849" s="14"/>
      <c r="E849" s="121"/>
      <c r="F849" s="13"/>
      <c r="G849" s="122"/>
      <c r="H849" s="123"/>
      <c r="I849" s="123"/>
      <c r="J849" s="124"/>
      <c r="K849" s="122"/>
      <c r="L849" s="122"/>
      <c r="M849" s="125"/>
      <c r="N849" s="126"/>
      <c r="O849" s="123"/>
      <c r="P849" s="123"/>
      <c r="Q849" s="122"/>
      <c r="R849" s="123"/>
      <c r="S849" s="123"/>
      <c r="T849" s="123"/>
      <c r="U849" s="123"/>
      <c r="V849" s="123"/>
      <c r="W849" s="122"/>
      <c r="X849" s="123"/>
      <c r="Y849" s="123"/>
      <c r="Z849" s="123"/>
      <c r="AA849" s="123"/>
      <c r="AB849" s="123"/>
      <c r="AC849" s="122"/>
      <c r="AD849" s="123"/>
      <c r="AE849" s="123"/>
      <c r="AF849" s="123"/>
      <c r="AG849" s="123"/>
      <c r="AH849" s="122"/>
      <c r="AI849" s="122"/>
      <c r="AJ849" s="122"/>
      <c r="AK849" s="122"/>
      <c r="AL849" s="123"/>
      <c r="AM849" s="122"/>
      <c r="AN849" s="122"/>
      <c r="AO849" s="122"/>
      <c r="AP849" s="122"/>
      <c r="AQ849" s="122"/>
      <c r="AR849" s="122"/>
      <c r="AS849" s="173"/>
      <c r="AT849" s="173"/>
      <c r="AU849" s="173"/>
      <c r="AV849" s="173"/>
      <c r="AW849" s="173"/>
      <c r="AX849" s="173"/>
      <c r="AY849" s="173"/>
      <c r="AZ849" s="173"/>
      <c r="BA849" s="173"/>
      <c r="BB849" s="123"/>
      <c r="BC849" s="123"/>
      <c r="BD849" s="123"/>
    </row>
    <row r="850" spans="2:56" x14ac:dyDescent="0.25">
      <c r="B850" s="120"/>
      <c r="C850" s="4"/>
      <c r="D850" s="14"/>
      <c r="E850" s="121"/>
      <c r="F850" s="13"/>
      <c r="G850" s="122"/>
      <c r="H850" s="123"/>
      <c r="I850" s="123"/>
      <c r="J850" s="124"/>
      <c r="K850" s="122"/>
      <c r="L850" s="122"/>
      <c r="M850" s="125"/>
      <c r="N850" s="126"/>
      <c r="O850" s="123"/>
      <c r="P850" s="123"/>
      <c r="Q850" s="122"/>
      <c r="R850" s="123"/>
      <c r="S850" s="123"/>
      <c r="T850" s="123"/>
      <c r="U850" s="123"/>
      <c r="V850" s="123"/>
      <c r="W850" s="122"/>
      <c r="X850" s="123"/>
      <c r="Y850" s="123"/>
      <c r="Z850" s="123"/>
      <c r="AA850" s="123"/>
      <c r="AB850" s="123"/>
      <c r="AC850" s="122"/>
      <c r="AD850" s="123"/>
      <c r="AE850" s="123"/>
      <c r="AF850" s="123"/>
      <c r="AG850" s="123"/>
      <c r="AH850" s="122"/>
      <c r="AI850" s="122"/>
      <c r="AJ850" s="122"/>
      <c r="AK850" s="122"/>
      <c r="AL850" s="123"/>
      <c r="AM850" s="122"/>
      <c r="AN850" s="122"/>
      <c r="AO850" s="122"/>
      <c r="AP850" s="122"/>
      <c r="AQ850" s="122"/>
      <c r="AR850" s="122"/>
      <c r="AS850" s="173"/>
      <c r="AT850" s="173"/>
      <c r="AU850" s="173"/>
      <c r="AV850" s="173"/>
      <c r="AW850" s="173"/>
      <c r="AX850" s="173"/>
      <c r="AY850" s="173"/>
      <c r="AZ850" s="173"/>
      <c r="BA850" s="173"/>
      <c r="BB850" s="123"/>
      <c r="BC850" s="123"/>
      <c r="BD850" s="123"/>
    </row>
    <row r="851" spans="2:56" x14ac:dyDescent="0.25">
      <c r="B851" s="120"/>
      <c r="C851" s="4"/>
      <c r="D851" s="14"/>
      <c r="E851" s="121"/>
      <c r="F851" s="13"/>
      <c r="G851" s="122"/>
      <c r="H851" s="123"/>
      <c r="I851" s="123"/>
      <c r="J851" s="124"/>
      <c r="K851" s="122"/>
      <c r="L851" s="122"/>
      <c r="M851" s="125"/>
      <c r="N851" s="126"/>
      <c r="O851" s="123"/>
      <c r="P851" s="123"/>
      <c r="Q851" s="122"/>
      <c r="R851" s="123"/>
      <c r="S851" s="123"/>
      <c r="T851" s="123"/>
      <c r="U851" s="123"/>
      <c r="V851" s="123"/>
      <c r="W851" s="122"/>
      <c r="X851" s="123"/>
      <c r="Y851" s="123"/>
      <c r="Z851" s="123"/>
      <c r="AA851" s="123"/>
      <c r="AB851" s="123"/>
      <c r="AC851" s="122"/>
      <c r="AD851" s="123"/>
      <c r="AE851" s="123"/>
      <c r="AF851" s="123"/>
      <c r="AG851" s="123"/>
      <c r="AH851" s="122"/>
      <c r="AI851" s="122"/>
      <c r="AJ851" s="122"/>
      <c r="AK851" s="122"/>
      <c r="AL851" s="123"/>
      <c r="AM851" s="122"/>
      <c r="AN851" s="122"/>
      <c r="AO851" s="122"/>
      <c r="AP851" s="122"/>
      <c r="AQ851" s="122"/>
      <c r="AR851" s="122"/>
      <c r="AS851" s="173"/>
      <c r="AT851" s="173"/>
      <c r="AU851" s="173"/>
      <c r="AV851" s="173"/>
      <c r="AW851" s="173"/>
      <c r="AX851" s="173"/>
      <c r="AY851" s="173"/>
      <c r="AZ851" s="173"/>
      <c r="BA851" s="173"/>
      <c r="BB851" s="123"/>
      <c r="BC851" s="123"/>
      <c r="BD851" s="123"/>
    </row>
    <row r="852" spans="2:56" x14ac:dyDescent="0.25">
      <c r="B852" s="120"/>
      <c r="C852" s="4"/>
      <c r="D852" s="14"/>
      <c r="E852" s="121"/>
      <c r="F852" s="13"/>
      <c r="G852" s="122"/>
      <c r="H852" s="123"/>
      <c r="I852" s="123"/>
      <c r="J852" s="124"/>
      <c r="K852" s="122"/>
      <c r="L852" s="122"/>
      <c r="M852" s="125"/>
      <c r="N852" s="126"/>
      <c r="O852" s="123"/>
      <c r="P852" s="123"/>
      <c r="Q852" s="122"/>
      <c r="R852" s="123"/>
      <c r="S852" s="123"/>
      <c r="T852" s="123"/>
      <c r="U852" s="123"/>
      <c r="V852" s="123"/>
      <c r="W852" s="122"/>
      <c r="X852" s="123"/>
      <c r="Y852" s="123"/>
      <c r="Z852" s="123"/>
      <c r="AA852" s="123"/>
      <c r="AB852" s="123"/>
      <c r="AC852" s="122"/>
      <c r="AD852" s="123"/>
      <c r="AE852" s="123"/>
      <c r="AF852" s="123"/>
      <c r="AG852" s="123"/>
      <c r="AH852" s="122"/>
      <c r="AI852" s="122"/>
      <c r="AJ852" s="122"/>
      <c r="AK852" s="122"/>
      <c r="AL852" s="123"/>
      <c r="AM852" s="122"/>
      <c r="AN852" s="122"/>
      <c r="AO852" s="122"/>
      <c r="AP852" s="122"/>
      <c r="AQ852" s="122"/>
      <c r="AR852" s="122"/>
      <c r="AS852" s="173"/>
      <c r="AT852" s="173"/>
      <c r="AU852" s="173"/>
      <c r="AV852" s="173"/>
      <c r="AW852" s="173"/>
      <c r="AX852" s="173"/>
      <c r="AY852" s="173"/>
      <c r="AZ852" s="173"/>
      <c r="BA852" s="173"/>
      <c r="BB852" s="123"/>
      <c r="BC852" s="123"/>
      <c r="BD852" s="123"/>
    </row>
    <row r="853" spans="2:56" x14ac:dyDescent="0.25">
      <c r="B853" s="120"/>
      <c r="C853" s="4"/>
      <c r="D853" s="14"/>
      <c r="E853" s="121"/>
      <c r="F853" s="13"/>
      <c r="G853" s="122"/>
      <c r="H853" s="123"/>
      <c r="I853" s="123"/>
      <c r="J853" s="124"/>
      <c r="K853" s="122"/>
      <c r="L853" s="122"/>
      <c r="M853" s="125"/>
      <c r="N853" s="126"/>
      <c r="O853" s="123"/>
      <c r="P853" s="123"/>
      <c r="Q853" s="122"/>
      <c r="R853" s="123"/>
      <c r="S853" s="123"/>
      <c r="T853" s="123"/>
      <c r="U853" s="123"/>
      <c r="V853" s="123"/>
      <c r="W853" s="122"/>
      <c r="X853" s="123"/>
      <c r="Y853" s="123"/>
      <c r="Z853" s="123"/>
      <c r="AA853" s="123"/>
      <c r="AB853" s="123"/>
      <c r="AC853" s="122"/>
      <c r="AD853" s="123"/>
      <c r="AE853" s="123"/>
      <c r="AF853" s="123"/>
      <c r="AG853" s="123"/>
      <c r="AH853" s="122"/>
      <c r="AI853" s="122"/>
      <c r="AJ853" s="122"/>
      <c r="AK853" s="122"/>
      <c r="AL853" s="123"/>
      <c r="AM853" s="122"/>
      <c r="AN853" s="122"/>
      <c r="AO853" s="122"/>
      <c r="AP853" s="122"/>
      <c r="AQ853" s="122"/>
      <c r="AR853" s="122"/>
      <c r="AS853" s="173"/>
      <c r="AT853" s="173"/>
      <c r="AU853" s="173"/>
      <c r="AV853" s="173"/>
      <c r="AW853" s="173"/>
      <c r="AX853" s="173"/>
      <c r="AY853" s="173"/>
      <c r="AZ853" s="173"/>
      <c r="BA853" s="173"/>
      <c r="BB853" s="123"/>
      <c r="BC853" s="123"/>
      <c r="BD853" s="123"/>
    </row>
    <row r="854" spans="2:56" x14ac:dyDescent="0.25">
      <c r="B854" s="120"/>
      <c r="C854" s="4"/>
      <c r="D854" s="14"/>
      <c r="E854" s="121"/>
      <c r="F854" s="13"/>
      <c r="G854" s="122"/>
      <c r="H854" s="123"/>
      <c r="I854" s="123"/>
      <c r="J854" s="124"/>
      <c r="K854" s="122"/>
      <c r="L854" s="122"/>
      <c r="M854" s="125"/>
      <c r="N854" s="126"/>
      <c r="O854" s="123"/>
      <c r="P854" s="123"/>
      <c r="Q854" s="122"/>
      <c r="R854" s="123"/>
      <c r="S854" s="123"/>
      <c r="T854" s="123"/>
      <c r="U854" s="123"/>
      <c r="V854" s="123"/>
      <c r="W854" s="122"/>
      <c r="X854" s="123"/>
      <c r="Y854" s="123"/>
      <c r="Z854" s="123"/>
      <c r="AA854" s="123"/>
      <c r="AB854" s="123"/>
      <c r="AC854" s="122"/>
      <c r="AD854" s="123"/>
      <c r="AE854" s="123"/>
      <c r="AF854" s="123"/>
      <c r="AG854" s="123"/>
      <c r="AH854" s="122"/>
      <c r="AI854" s="122"/>
      <c r="AJ854" s="122"/>
      <c r="AK854" s="122"/>
      <c r="AL854" s="123"/>
      <c r="AM854" s="122"/>
      <c r="AN854" s="122"/>
      <c r="AO854" s="122"/>
      <c r="AP854" s="122"/>
      <c r="AQ854" s="122"/>
      <c r="AR854" s="122"/>
      <c r="AS854" s="173"/>
      <c r="AT854" s="173"/>
      <c r="AU854" s="173"/>
      <c r="AV854" s="173"/>
      <c r="AW854" s="173"/>
      <c r="AX854" s="173"/>
      <c r="AY854" s="173"/>
      <c r="AZ854" s="173"/>
      <c r="BA854" s="173"/>
      <c r="BB854" s="123"/>
      <c r="BC854" s="123"/>
      <c r="BD854" s="123"/>
    </row>
    <row r="855" spans="2:56" x14ac:dyDescent="0.25">
      <c r="B855" s="120"/>
      <c r="C855" s="4"/>
      <c r="D855" s="14"/>
      <c r="E855" s="121"/>
      <c r="F855" s="13"/>
      <c r="G855" s="122"/>
      <c r="H855" s="123"/>
      <c r="I855" s="123"/>
      <c r="J855" s="124"/>
      <c r="K855" s="122"/>
      <c r="L855" s="122"/>
      <c r="M855" s="125"/>
      <c r="N855" s="126"/>
      <c r="O855" s="123"/>
      <c r="P855" s="123"/>
      <c r="Q855" s="122"/>
      <c r="R855" s="123"/>
      <c r="S855" s="123"/>
      <c r="T855" s="123"/>
      <c r="U855" s="123"/>
      <c r="V855" s="123"/>
      <c r="W855" s="122"/>
      <c r="X855" s="123"/>
      <c r="Y855" s="123"/>
      <c r="Z855" s="123"/>
      <c r="AA855" s="123"/>
      <c r="AB855" s="123"/>
      <c r="AC855" s="122"/>
      <c r="AD855" s="123"/>
      <c r="AE855" s="123"/>
      <c r="AF855" s="123"/>
      <c r="AG855" s="123"/>
      <c r="AH855" s="122"/>
      <c r="AI855" s="122"/>
      <c r="AJ855" s="122"/>
      <c r="AK855" s="122"/>
      <c r="AL855" s="123"/>
      <c r="AM855" s="122"/>
      <c r="AN855" s="122"/>
      <c r="AO855" s="122"/>
      <c r="AP855" s="122"/>
      <c r="AQ855" s="122"/>
      <c r="AR855" s="122"/>
      <c r="AS855" s="173"/>
      <c r="AT855" s="173"/>
      <c r="AU855" s="173"/>
      <c r="AV855" s="173"/>
      <c r="AW855" s="173"/>
      <c r="AX855" s="173"/>
      <c r="AY855" s="173"/>
      <c r="AZ855" s="173"/>
      <c r="BA855" s="173"/>
      <c r="BB855" s="123"/>
      <c r="BC855" s="123"/>
      <c r="BD855" s="123"/>
    </row>
    <row r="856" spans="2:56" x14ac:dyDescent="0.25">
      <c r="B856" s="120"/>
      <c r="C856" s="4"/>
      <c r="D856" s="14"/>
      <c r="E856" s="121"/>
      <c r="F856" s="13"/>
      <c r="G856" s="122"/>
      <c r="H856" s="123"/>
      <c r="I856" s="123"/>
      <c r="J856" s="124"/>
      <c r="K856" s="122"/>
      <c r="L856" s="122"/>
      <c r="M856" s="125"/>
      <c r="N856" s="126"/>
      <c r="O856" s="123"/>
      <c r="P856" s="123"/>
      <c r="Q856" s="122"/>
      <c r="R856" s="123"/>
      <c r="S856" s="123"/>
      <c r="T856" s="123"/>
      <c r="U856" s="123"/>
      <c r="V856" s="123"/>
      <c r="W856" s="122"/>
      <c r="X856" s="123"/>
      <c r="Y856" s="123"/>
      <c r="Z856" s="123"/>
      <c r="AA856" s="123"/>
      <c r="AB856" s="123"/>
      <c r="AC856" s="122"/>
      <c r="AD856" s="123"/>
      <c r="AE856" s="123"/>
      <c r="AF856" s="123"/>
      <c r="AG856" s="123"/>
      <c r="AH856" s="122"/>
      <c r="AI856" s="122"/>
      <c r="AJ856" s="122"/>
      <c r="AK856" s="122"/>
      <c r="AL856" s="123"/>
      <c r="AM856" s="122"/>
      <c r="AN856" s="122"/>
      <c r="AO856" s="122"/>
      <c r="AP856" s="122"/>
      <c r="AQ856" s="122"/>
      <c r="AR856" s="122"/>
      <c r="AS856" s="173"/>
      <c r="AT856" s="173"/>
      <c r="AU856" s="173"/>
      <c r="AV856" s="173"/>
      <c r="AW856" s="173"/>
      <c r="AX856" s="173"/>
      <c r="AY856" s="173"/>
      <c r="AZ856" s="173"/>
      <c r="BA856" s="173"/>
      <c r="BB856" s="123"/>
      <c r="BC856" s="123"/>
      <c r="BD856" s="123"/>
    </row>
    <row r="857" spans="2:56" x14ac:dyDescent="0.25">
      <c r="B857" s="120"/>
      <c r="C857" s="4"/>
      <c r="D857" s="14"/>
      <c r="E857" s="121"/>
      <c r="F857" s="13"/>
      <c r="G857" s="122"/>
      <c r="H857" s="123"/>
      <c r="I857" s="123"/>
      <c r="J857" s="124"/>
      <c r="K857" s="122"/>
      <c r="L857" s="122"/>
      <c r="M857" s="125"/>
      <c r="N857" s="126"/>
      <c r="O857" s="123"/>
      <c r="P857" s="123"/>
      <c r="Q857" s="122"/>
      <c r="R857" s="123"/>
      <c r="S857" s="123"/>
      <c r="T857" s="123"/>
      <c r="U857" s="123"/>
      <c r="V857" s="123"/>
      <c r="W857" s="122"/>
      <c r="X857" s="123"/>
      <c r="Y857" s="123"/>
      <c r="Z857" s="123"/>
      <c r="AA857" s="123"/>
      <c r="AB857" s="123"/>
      <c r="AC857" s="122"/>
      <c r="AD857" s="123"/>
      <c r="AE857" s="123"/>
      <c r="AF857" s="123"/>
      <c r="AG857" s="123"/>
      <c r="AH857" s="122"/>
      <c r="AI857" s="122"/>
      <c r="AJ857" s="122"/>
      <c r="AK857" s="122"/>
      <c r="AL857" s="123"/>
      <c r="AM857" s="122"/>
      <c r="AN857" s="122"/>
      <c r="AO857" s="122"/>
      <c r="AP857" s="122"/>
      <c r="AQ857" s="122"/>
      <c r="AR857" s="122"/>
      <c r="AS857" s="173"/>
      <c r="AT857" s="173"/>
      <c r="AU857" s="173"/>
      <c r="AV857" s="173"/>
      <c r="AW857" s="173"/>
      <c r="AX857" s="173"/>
      <c r="AY857" s="173"/>
      <c r="AZ857" s="173"/>
      <c r="BA857" s="173"/>
      <c r="BB857" s="123"/>
      <c r="BC857" s="123"/>
      <c r="BD857" s="123"/>
    </row>
    <row r="858" spans="2:56" x14ac:dyDescent="0.25">
      <c r="B858" s="120"/>
      <c r="C858" s="4"/>
      <c r="D858" s="14"/>
      <c r="E858" s="121"/>
      <c r="F858" s="13"/>
      <c r="G858" s="122"/>
      <c r="H858" s="123"/>
      <c r="I858" s="123"/>
      <c r="J858" s="124"/>
      <c r="K858" s="122"/>
      <c r="L858" s="122"/>
      <c r="M858" s="125"/>
      <c r="N858" s="126"/>
      <c r="O858" s="123"/>
      <c r="P858" s="123"/>
      <c r="Q858" s="122"/>
      <c r="R858" s="123"/>
      <c r="S858" s="123"/>
      <c r="T858" s="123"/>
      <c r="U858" s="123"/>
      <c r="V858" s="123"/>
      <c r="W858" s="122"/>
      <c r="X858" s="123"/>
      <c r="Y858" s="123"/>
      <c r="Z858" s="123"/>
      <c r="AA858" s="123"/>
      <c r="AB858" s="123"/>
      <c r="AC858" s="122"/>
      <c r="AD858" s="123"/>
      <c r="AE858" s="123"/>
      <c r="AF858" s="123"/>
      <c r="AG858" s="123"/>
      <c r="AH858" s="122"/>
      <c r="AI858" s="122"/>
      <c r="AJ858" s="122"/>
      <c r="AK858" s="122"/>
      <c r="AL858" s="123"/>
      <c r="AM858" s="122"/>
      <c r="AN858" s="122"/>
      <c r="AO858" s="122"/>
      <c r="AP858" s="122"/>
      <c r="AQ858" s="122"/>
      <c r="AR858" s="122"/>
      <c r="AS858" s="173"/>
      <c r="AT858" s="173"/>
      <c r="AU858" s="173"/>
      <c r="AV858" s="173"/>
      <c r="AW858" s="173"/>
      <c r="AX858" s="173"/>
      <c r="AY858" s="173"/>
      <c r="AZ858" s="173"/>
      <c r="BA858" s="173"/>
      <c r="BB858" s="123"/>
      <c r="BC858" s="123"/>
      <c r="BD858" s="123"/>
    </row>
    <row r="859" spans="2:56" x14ac:dyDescent="0.25">
      <c r="B859" s="120"/>
      <c r="C859" s="4"/>
      <c r="D859" s="14"/>
      <c r="E859" s="121"/>
      <c r="F859" s="13"/>
      <c r="G859" s="122"/>
      <c r="H859" s="123"/>
      <c r="I859" s="123"/>
      <c r="J859" s="124"/>
      <c r="K859" s="122"/>
      <c r="L859" s="122"/>
      <c r="M859" s="125"/>
      <c r="N859" s="126"/>
      <c r="O859" s="123"/>
      <c r="P859" s="123"/>
      <c r="Q859" s="122"/>
      <c r="R859" s="123"/>
      <c r="S859" s="123"/>
      <c r="T859" s="123"/>
      <c r="U859" s="123"/>
      <c r="V859" s="123"/>
      <c r="W859" s="122"/>
      <c r="X859" s="123"/>
      <c r="Y859" s="123"/>
      <c r="Z859" s="123"/>
      <c r="AA859" s="123"/>
      <c r="AB859" s="123"/>
      <c r="AC859" s="122"/>
      <c r="AD859" s="123"/>
      <c r="AE859" s="123"/>
      <c r="AF859" s="123"/>
      <c r="AG859" s="123"/>
      <c r="AH859" s="122"/>
      <c r="AI859" s="122"/>
      <c r="AJ859" s="122"/>
      <c r="AK859" s="122"/>
      <c r="AL859" s="123"/>
      <c r="AM859" s="122"/>
      <c r="AN859" s="122"/>
      <c r="AO859" s="122"/>
      <c r="AP859" s="122"/>
      <c r="AQ859" s="122"/>
      <c r="AR859" s="122"/>
      <c r="AS859" s="173"/>
      <c r="AT859" s="173"/>
      <c r="AU859" s="173"/>
      <c r="AV859" s="173"/>
      <c r="AW859" s="173"/>
      <c r="AX859" s="173"/>
      <c r="AY859" s="173"/>
      <c r="AZ859" s="173"/>
      <c r="BA859" s="173"/>
      <c r="BB859" s="123"/>
      <c r="BC859" s="123"/>
      <c r="BD859" s="123"/>
    </row>
    <row r="860" spans="2:56" x14ac:dyDescent="0.25">
      <c r="B860" s="120"/>
      <c r="C860" s="4"/>
      <c r="D860" s="14"/>
      <c r="E860" s="121"/>
      <c r="F860" s="13"/>
      <c r="G860" s="122"/>
      <c r="H860" s="123"/>
      <c r="I860" s="123"/>
      <c r="J860" s="124"/>
      <c r="K860" s="122"/>
      <c r="L860" s="122"/>
      <c r="M860" s="125"/>
      <c r="N860" s="126"/>
      <c r="O860" s="123"/>
      <c r="P860" s="123"/>
      <c r="Q860" s="122"/>
      <c r="R860" s="123"/>
      <c r="S860" s="123"/>
      <c r="T860" s="123"/>
      <c r="U860" s="123"/>
      <c r="V860" s="123"/>
      <c r="W860" s="122"/>
      <c r="X860" s="123"/>
      <c r="Y860" s="123"/>
      <c r="Z860" s="123"/>
      <c r="AA860" s="123"/>
      <c r="AB860" s="123"/>
      <c r="AC860" s="122"/>
      <c r="AD860" s="123"/>
      <c r="AE860" s="123"/>
      <c r="AF860" s="123"/>
      <c r="AG860" s="123"/>
      <c r="AH860" s="122"/>
      <c r="AI860" s="122"/>
      <c r="AJ860" s="122"/>
      <c r="AK860" s="122"/>
      <c r="AL860" s="123"/>
      <c r="AM860" s="122"/>
      <c r="AN860" s="122"/>
      <c r="AO860" s="122"/>
      <c r="AP860" s="122"/>
      <c r="AQ860" s="122"/>
      <c r="AR860" s="122"/>
      <c r="AS860" s="173"/>
      <c r="AT860" s="173"/>
      <c r="AU860" s="173"/>
      <c r="AV860" s="173"/>
      <c r="AW860" s="173"/>
      <c r="AX860" s="173"/>
      <c r="AY860" s="173"/>
      <c r="AZ860" s="173"/>
      <c r="BA860" s="173"/>
      <c r="BB860" s="123"/>
      <c r="BC860" s="123"/>
      <c r="BD860" s="123"/>
    </row>
    <row r="861" spans="2:56" x14ac:dyDescent="0.25">
      <c r="B861" s="120"/>
      <c r="C861" s="4"/>
      <c r="D861" s="14"/>
      <c r="E861" s="121"/>
      <c r="F861" s="13"/>
      <c r="G861" s="122"/>
      <c r="H861" s="123"/>
      <c r="I861" s="123"/>
      <c r="J861" s="124"/>
      <c r="K861" s="122"/>
      <c r="L861" s="122"/>
      <c r="M861" s="125"/>
      <c r="N861" s="126"/>
      <c r="O861" s="123"/>
      <c r="P861" s="123"/>
      <c r="Q861" s="122"/>
      <c r="R861" s="123"/>
      <c r="S861" s="123"/>
      <c r="T861" s="123"/>
      <c r="U861" s="123"/>
      <c r="V861" s="123"/>
      <c r="W861" s="122"/>
      <c r="X861" s="123"/>
      <c r="Y861" s="123"/>
      <c r="Z861" s="123"/>
      <c r="AA861" s="123"/>
      <c r="AB861" s="123"/>
      <c r="AC861" s="122"/>
      <c r="AD861" s="123"/>
      <c r="AE861" s="123"/>
      <c r="AF861" s="123"/>
      <c r="AG861" s="123"/>
      <c r="AH861" s="122"/>
      <c r="AI861" s="122"/>
      <c r="AJ861" s="122"/>
      <c r="AK861" s="122"/>
      <c r="AL861" s="123"/>
      <c r="AM861" s="122"/>
      <c r="AN861" s="122"/>
      <c r="AO861" s="122"/>
      <c r="AP861" s="122"/>
      <c r="AQ861" s="122"/>
      <c r="AR861" s="122"/>
      <c r="AS861" s="173"/>
      <c r="AT861" s="173"/>
      <c r="AU861" s="173"/>
      <c r="AV861" s="173"/>
      <c r="AW861" s="173"/>
      <c r="AX861" s="173"/>
      <c r="AY861" s="173"/>
      <c r="AZ861" s="173"/>
      <c r="BA861" s="173"/>
      <c r="BB861" s="123"/>
      <c r="BC861" s="123"/>
      <c r="BD861" s="123"/>
    </row>
    <row r="862" spans="2:56" x14ac:dyDescent="0.25">
      <c r="B862" s="120"/>
      <c r="C862" s="4"/>
      <c r="D862" s="14"/>
      <c r="E862" s="121"/>
      <c r="F862" s="13"/>
      <c r="G862" s="122"/>
      <c r="H862" s="123"/>
      <c r="I862" s="123"/>
      <c r="J862" s="124"/>
      <c r="K862" s="122"/>
      <c r="L862" s="122"/>
      <c r="M862" s="125"/>
      <c r="N862" s="126"/>
      <c r="O862" s="123"/>
      <c r="P862" s="123"/>
      <c r="Q862" s="122"/>
      <c r="R862" s="123"/>
      <c r="S862" s="123"/>
      <c r="T862" s="123"/>
      <c r="U862" s="123"/>
      <c r="V862" s="123"/>
      <c r="W862" s="122"/>
      <c r="X862" s="123"/>
      <c r="Y862" s="123"/>
      <c r="Z862" s="123"/>
      <c r="AA862" s="123"/>
      <c r="AB862" s="123"/>
      <c r="AC862" s="122"/>
      <c r="AD862" s="123"/>
      <c r="AE862" s="123"/>
      <c r="AF862" s="123"/>
      <c r="AG862" s="123"/>
      <c r="AH862" s="122"/>
      <c r="AI862" s="122"/>
      <c r="AJ862" s="122"/>
      <c r="AK862" s="122"/>
      <c r="AL862" s="123"/>
      <c r="AM862" s="122"/>
      <c r="AN862" s="122"/>
      <c r="AO862" s="122"/>
      <c r="AP862" s="122"/>
      <c r="AQ862" s="122"/>
      <c r="AR862" s="122"/>
      <c r="AS862" s="173"/>
      <c r="AT862" s="173"/>
      <c r="AU862" s="173"/>
      <c r="AV862" s="173"/>
      <c r="AW862" s="173"/>
      <c r="AX862" s="173"/>
      <c r="AY862" s="173"/>
      <c r="AZ862" s="173"/>
      <c r="BA862" s="173"/>
      <c r="BB862" s="123"/>
      <c r="BC862" s="123"/>
      <c r="BD862" s="123"/>
    </row>
    <row r="863" spans="2:56" x14ac:dyDescent="0.25">
      <c r="B863" s="120"/>
      <c r="C863" s="4"/>
      <c r="D863" s="14"/>
      <c r="E863" s="121"/>
      <c r="F863" s="13"/>
      <c r="G863" s="122"/>
      <c r="H863" s="123"/>
      <c r="I863" s="123"/>
      <c r="J863" s="124"/>
      <c r="K863" s="122"/>
      <c r="L863" s="122"/>
      <c r="M863" s="125"/>
      <c r="N863" s="126"/>
      <c r="O863" s="123"/>
      <c r="P863" s="123"/>
      <c r="Q863" s="122"/>
      <c r="R863" s="123"/>
      <c r="S863" s="123"/>
      <c r="T863" s="123"/>
      <c r="U863" s="123"/>
      <c r="V863" s="123"/>
      <c r="W863" s="122"/>
      <c r="X863" s="123"/>
      <c r="Y863" s="123"/>
      <c r="Z863" s="123"/>
      <c r="AA863" s="123"/>
      <c r="AB863" s="123"/>
      <c r="AC863" s="122"/>
      <c r="AD863" s="123"/>
      <c r="AE863" s="123"/>
      <c r="AF863" s="123"/>
      <c r="AG863" s="123"/>
      <c r="AH863" s="122"/>
      <c r="AI863" s="122"/>
      <c r="AJ863" s="122"/>
      <c r="AK863" s="122"/>
      <c r="AL863" s="123"/>
      <c r="AM863" s="122"/>
      <c r="AN863" s="122"/>
      <c r="AO863" s="122"/>
      <c r="AP863" s="122"/>
      <c r="AQ863" s="122"/>
      <c r="AR863" s="122"/>
      <c r="AS863" s="173"/>
      <c r="AT863" s="173"/>
      <c r="AU863" s="173"/>
      <c r="AV863" s="173"/>
      <c r="AW863" s="173"/>
      <c r="AX863" s="173"/>
      <c r="AY863" s="173"/>
      <c r="AZ863" s="173"/>
      <c r="BA863" s="173"/>
      <c r="BB863" s="123"/>
      <c r="BC863" s="123"/>
      <c r="BD863" s="123"/>
    </row>
    <row r="864" spans="2:56" x14ac:dyDescent="0.25">
      <c r="B864" s="120"/>
      <c r="C864" s="4"/>
      <c r="D864" s="14"/>
      <c r="E864" s="121"/>
      <c r="F864" s="13"/>
      <c r="G864" s="122"/>
      <c r="H864" s="123"/>
      <c r="I864" s="123"/>
      <c r="J864" s="124"/>
      <c r="K864" s="122"/>
      <c r="L864" s="122"/>
      <c r="M864" s="125"/>
      <c r="N864" s="126"/>
      <c r="O864" s="123"/>
      <c r="P864" s="123"/>
      <c r="Q864" s="122"/>
      <c r="R864" s="123"/>
      <c r="S864" s="123"/>
      <c r="T864" s="123"/>
      <c r="U864" s="123"/>
      <c r="V864" s="123"/>
      <c r="W864" s="122"/>
      <c r="X864" s="123"/>
      <c r="Y864" s="123"/>
      <c r="Z864" s="123"/>
      <c r="AA864" s="123"/>
      <c r="AB864" s="123"/>
      <c r="AC864" s="122"/>
      <c r="AD864" s="123"/>
      <c r="AE864" s="123"/>
      <c r="AF864" s="123"/>
      <c r="AG864" s="123"/>
      <c r="AH864" s="122"/>
      <c r="AI864" s="122"/>
      <c r="AJ864" s="122"/>
      <c r="AK864" s="122"/>
      <c r="AL864" s="123"/>
      <c r="AM864" s="122"/>
      <c r="AN864" s="122"/>
      <c r="AO864" s="122"/>
      <c r="AP864" s="122"/>
      <c r="AQ864" s="122"/>
      <c r="AR864" s="122"/>
      <c r="AS864" s="173"/>
      <c r="AT864" s="173"/>
      <c r="AU864" s="173"/>
      <c r="AV864" s="173"/>
      <c r="AW864" s="173"/>
      <c r="AX864" s="173"/>
      <c r="AY864" s="173"/>
      <c r="AZ864" s="173"/>
      <c r="BA864" s="173"/>
      <c r="BB864" s="123"/>
      <c r="BC864" s="123"/>
      <c r="BD864" s="123"/>
    </row>
    <row r="865" spans="2:56" x14ac:dyDescent="0.25">
      <c r="B865" s="120"/>
      <c r="C865" s="4"/>
      <c r="D865" s="14"/>
      <c r="E865" s="121"/>
      <c r="F865" s="13"/>
      <c r="G865" s="122"/>
      <c r="H865" s="123"/>
      <c r="I865" s="123"/>
      <c r="J865" s="124"/>
      <c r="K865" s="122"/>
      <c r="L865" s="122"/>
      <c r="M865" s="125"/>
      <c r="N865" s="126"/>
      <c r="O865" s="123"/>
      <c r="P865" s="123"/>
      <c r="Q865" s="122"/>
      <c r="R865" s="123"/>
      <c r="S865" s="123"/>
      <c r="T865" s="123"/>
      <c r="U865" s="123"/>
      <c r="V865" s="123"/>
      <c r="W865" s="122"/>
      <c r="X865" s="123"/>
      <c r="Y865" s="123"/>
      <c r="Z865" s="123"/>
      <c r="AA865" s="123"/>
      <c r="AB865" s="123"/>
      <c r="AC865" s="122"/>
      <c r="AD865" s="123"/>
      <c r="AE865" s="123"/>
      <c r="AF865" s="123"/>
      <c r="AG865" s="123"/>
      <c r="AH865" s="122"/>
      <c r="AI865" s="122"/>
      <c r="AJ865" s="122"/>
      <c r="AK865" s="122"/>
      <c r="AL865" s="123"/>
      <c r="AM865" s="122"/>
      <c r="AN865" s="122"/>
      <c r="AO865" s="122"/>
      <c r="AP865" s="122"/>
      <c r="AQ865" s="122"/>
      <c r="AR865" s="122"/>
      <c r="AS865" s="173"/>
      <c r="AT865" s="173"/>
      <c r="AU865" s="173"/>
      <c r="AV865" s="173"/>
      <c r="AW865" s="173"/>
      <c r="AX865" s="173"/>
      <c r="AY865" s="173"/>
      <c r="AZ865" s="173"/>
      <c r="BA865" s="173"/>
      <c r="BB865" s="123"/>
      <c r="BC865" s="123"/>
      <c r="BD865" s="123"/>
    </row>
    <row r="866" spans="2:56" x14ac:dyDescent="0.25">
      <c r="B866" s="120"/>
      <c r="C866" s="4"/>
      <c r="D866" s="14"/>
      <c r="E866" s="121"/>
      <c r="F866" s="13"/>
      <c r="G866" s="122"/>
      <c r="H866" s="123"/>
      <c r="I866" s="123"/>
      <c r="J866" s="124"/>
      <c r="K866" s="122"/>
      <c r="L866" s="122"/>
      <c r="M866" s="125"/>
      <c r="N866" s="126"/>
      <c r="O866" s="123"/>
      <c r="P866" s="123"/>
      <c r="Q866" s="122"/>
      <c r="R866" s="123"/>
      <c r="S866" s="123"/>
      <c r="T866" s="123"/>
      <c r="U866" s="123"/>
      <c r="V866" s="123"/>
      <c r="W866" s="122"/>
      <c r="X866" s="123"/>
      <c r="Y866" s="123"/>
      <c r="Z866" s="123"/>
      <c r="AA866" s="123"/>
      <c r="AB866" s="123"/>
      <c r="AC866" s="122"/>
      <c r="AD866" s="123"/>
      <c r="AE866" s="123"/>
      <c r="AF866" s="123"/>
      <c r="AG866" s="123"/>
      <c r="AH866" s="122"/>
      <c r="AI866" s="122"/>
      <c r="AJ866" s="122"/>
      <c r="AK866" s="122"/>
      <c r="AL866" s="123"/>
      <c r="AM866" s="122"/>
      <c r="AN866" s="122"/>
      <c r="AO866" s="122"/>
      <c r="AP866" s="122"/>
      <c r="AQ866" s="122"/>
      <c r="AR866" s="122"/>
      <c r="AS866" s="173"/>
      <c r="AT866" s="173"/>
      <c r="AU866" s="173"/>
      <c r="AV866" s="173"/>
      <c r="AW866" s="173"/>
      <c r="AX866" s="173"/>
      <c r="AY866" s="173"/>
      <c r="AZ866" s="173"/>
      <c r="BA866" s="173"/>
      <c r="BB866" s="123"/>
      <c r="BC866" s="123"/>
      <c r="BD866" s="123"/>
    </row>
    <row r="867" spans="2:56" x14ac:dyDescent="0.25">
      <c r="B867" s="120"/>
      <c r="C867" s="4"/>
      <c r="D867" s="14"/>
      <c r="E867" s="121"/>
      <c r="F867" s="13"/>
      <c r="G867" s="122"/>
      <c r="H867" s="123"/>
      <c r="I867" s="123"/>
      <c r="J867" s="124"/>
      <c r="K867" s="122"/>
      <c r="L867" s="122"/>
      <c r="M867" s="125"/>
      <c r="N867" s="126"/>
      <c r="O867" s="123"/>
      <c r="P867" s="123"/>
      <c r="Q867" s="122"/>
      <c r="R867" s="123"/>
      <c r="S867" s="123"/>
      <c r="T867" s="123"/>
      <c r="U867" s="123"/>
      <c r="V867" s="123"/>
      <c r="W867" s="122"/>
      <c r="X867" s="123"/>
      <c r="Y867" s="123"/>
      <c r="Z867" s="123"/>
      <c r="AA867" s="123"/>
      <c r="AB867" s="123"/>
      <c r="AC867" s="122"/>
      <c r="AD867" s="123"/>
      <c r="AE867" s="123"/>
      <c r="AF867" s="123"/>
      <c r="AG867" s="123"/>
      <c r="AH867" s="122"/>
      <c r="AI867" s="122"/>
      <c r="AJ867" s="122"/>
      <c r="AK867" s="122"/>
      <c r="AL867" s="123"/>
      <c r="AM867" s="122"/>
      <c r="AN867" s="122"/>
      <c r="AO867" s="122"/>
      <c r="AP867" s="122"/>
      <c r="AQ867" s="122"/>
      <c r="AR867" s="122"/>
      <c r="AS867" s="173"/>
      <c r="AT867" s="173"/>
      <c r="AU867" s="173"/>
      <c r="AV867" s="173"/>
      <c r="AW867" s="173"/>
      <c r="AX867" s="173"/>
      <c r="AY867" s="173"/>
      <c r="AZ867" s="173"/>
      <c r="BA867" s="173"/>
      <c r="BB867" s="123"/>
      <c r="BC867" s="123"/>
      <c r="BD867" s="123"/>
    </row>
    <row r="868" spans="2:56" x14ac:dyDescent="0.25">
      <c r="B868" s="120"/>
      <c r="C868" s="4"/>
      <c r="D868" s="14"/>
      <c r="E868" s="121"/>
      <c r="F868" s="13"/>
      <c r="G868" s="122"/>
      <c r="H868" s="123"/>
      <c r="I868" s="123"/>
      <c r="J868" s="124"/>
      <c r="K868" s="122"/>
      <c r="L868" s="122"/>
      <c r="M868" s="125"/>
      <c r="N868" s="126"/>
      <c r="O868" s="123"/>
      <c r="P868" s="123"/>
      <c r="Q868" s="122"/>
      <c r="R868" s="123"/>
      <c r="S868" s="123"/>
      <c r="T868" s="123"/>
      <c r="U868" s="123"/>
      <c r="V868" s="123"/>
      <c r="W868" s="122"/>
      <c r="X868" s="123"/>
      <c r="Y868" s="123"/>
      <c r="Z868" s="123"/>
      <c r="AA868" s="123"/>
      <c r="AB868" s="123"/>
      <c r="AC868" s="122"/>
      <c r="AD868" s="123"/>
      <c r="AE868" s="123"/>
      <c r="AF868" s="123"/>
      <c r="AG868" s="123"/>
      <c r="AH868" s="122"/>
      <c r="AI868" s="122"/>
      <c r="AJ868" s="122"/>
      <c r="AK868" s="122"/>
      <c r="AL868" s="123"/>
      <c r="AM868" s="122"/>
      <c r="AN868" s="122"/>
      <c r="AO868" s="122"/>
      <c r="AP868" s="122"/>
      <c r="AQ868" s="122"/>
      <c r="AR868" s="122"/>
      <c r="AS868" s="173"/>
      <c r="AT868" s="173"/>
      <c r="AU868" s="173"/>
      <c r="AV868" s="173"/>
      <c r="AW868" s="173"/>
      <c r="AX868" s="173"/>
      <c r="AY868" s="173"/>
      <c r="AZ868" s="173"/>
      <c r="BA868" s="173"/>
      <c r="BB868" s="123"/>
      <c r="BC868" s="123"/>
      <c r="BD868" s="123"/>
    </row>
    <row r="869" spans="2:56" x14ac:dyDescent="0.25">
      <c r="B869" s="120"/>
      <c r="C869" s="4"/>
      <c r="D869" s="14"/>
      <c r="E869" s="121"/>
      <c r="F869" s="13"/>
      <c r="G869" s="122"/>
      <c r="H869" s="123"/>
      <c r="I869" s="123"/>
      <c r="J869" s="124"/>
      <c r="K869" s="122"/>
      <c r="L869" s="122"/>
      <c r="M869" s="125"/>
      <c r="N869" s="126"/>
      <c r="O869" s="123"/>
      <c r="P869" s="123"/>
      <c r="Q869" s="122"/>
      <c r="R869" s="123"/>
      <c r="S869" s="123"/>
      <c r="T869" s="123"/>
      <c r="U869" s="123"/>
      <c r="V869" s="123"/>
      <c r="W869" s="122"/>
      <c r="X869" s="123"/>
      <c r="Y869" s="123"/>
      <c r="Z869" s="123"/>
      <c r="AA869" s="123"/>
      <c r="AB869" s="123"/>
      <c r="AC869" s="122"/>
      <c r="AD869" s="123"/>
      <c r="AE869" s="123"/>
      <c r="AF869" s="123"/>
      <c r="AG869" s="123"/>
      <c r="AH869" s="122"/>
      <c r="AI869" s="122"/>
      <c r="AJ869" s="122"/>
      <c r="AK869" s="122"/>
      <c r="AL869" s="123"/>
      <c r="AM869" s="122"/>
      <c r="AN869" s="122"/>
      <c r="AO869" s="122"/>
      <c r="AP869" s="122"/>
      <c r="AQ869" s="122"/>
      <c r="AR869" s="122"/>
      <c r="AS869" s="173"/>
      <c r="AT869" s="173"/>
      <c r="AU869" s="173"/>
      <c r="AV869" s="173"/>
      <c r="AW869" s="173"/>
      <c r="AX869" s="173"/>
      <c r="AY869" s="173"/>
      <c r="AZ869" s="173"/>
      <c r="BA869" s="173"/>
      <c r="BB869" s="123"/>
      <c r="BC869" s="123"/>
      <c r="BD869" s="123"/>
    </row>
    <row r="870" spans="2:56" x14ac:dyDescent="0.25">
      <c r="B870" s="120"/>
      <c r="C870" s="4"/>
      <c r="D870" s="14"/>
      <c r="E870" s="121"/>
      <c r="F870" s="13"/>
      <c r="G870" s="122"/>
      <c r="H870" s="123"/>
      <c r="I870" s="123"/>
      <c r="J870" s="124"/>
      <c r="K870" s="122"/>
      <c r="L870" s="122"/>
      <c r="M870" s="125"/>
      <c r="N870" s="126"/>
      <c r="O870" s="123"/>
      <c r="P870" s="123"/>
      <c r="Q870" s="122"/>
      <c r="R870" s="123"/>
      <c r="S870" s="123"/>
      <c r="T870" s="123"/>
      <c r="U870" s="123"/>
      <c r="V870" s="123"/>
      <c r="W870" s="122"/>
      <c r="X870" s="123"/>
      <c r="Y870" s="123"/>
      <c r="Z870" s="123"/>
      <c r="AA870" s="123"/>
      <c r="AB870" s="123"/>
      <c r="AC870" s="122"/>
      <c r="AD870" s="123"/>
      <c r="AE870" s="123"/>
      <c r="AF870" s="123"/>
      <c r="AG870" s="123"/>
      <c r="AH870" s="122"/>
      <c r="AI870" s="122"/>
      <c r="AJ870" s="122"/>
      <c r="AK870" s="122"/>
      <c r="AL870" s="123"/>
      <c r="AM870" s="122"/>
      <c r="AN870" s="122"/>
      <c r="AO870" s="122"/>
      <c r="AP870" s="122"/>
      <c r="AQ870" s="122"/>
      <c r="AR870" s="122"/>
      <c r="AS870" s="173"/>
      <c r="AT870" s="173"/>
      <c r="AU870" s="173"/>
      <c r="AV870" s="173"/>
      <c r="AW870" s="173"/>
      <c r="AX870" s="173"/>
      <c r="AY870" s="173"/>
      <c r="AZ870" s="173"/>
      <c r="BA870" s="173"/>
      <c r="BB870" s="123"/>
      <c r="BC870" s="123"/>
      <c r="BD870" s="123"/>
    </row>
    <row r="871" spans="2:56" x14ac:dyDescent="0.25">
      <c r="B871" s="120"/>
      <c r="C871" s="4"/>
      <c r="D871" s="14"/>
      <c r="E871" s="121"/>
      <c r="F871" s="13"/>
      <c r="G871" s="122"/>
      <c r="H871" s="123"/>
      <c r="I871" s="123"/>
      <c r="J871" s="124"/>
      <c r="K871" s="122"/>
      <c r="L871" s="122"/>
      <c r="M871" s="125"/>
      <c r="N871" s="126"/>
      <c r="O871" s="123"/>
      <c r="P871" s="123"/>
      <c r="Q871" s="122"/>
      <c r="R871" s="123"/>
      <c r="S871" s="123"/>
      <c r="T871" s="123"/>
      <c r="U871" s="123"/>
      <c r="V871" s="123"/>
      <c r="W871" s="122"/>
      <c r="X871" s="123"/>
      <c r="Y871" s="123"/>
      <c r="Z871" s="123"/>
      <c r="AA871" s="123"/>
      <c r="AB871" s="123"/>
      <c r="AC871" s="122"/>
      <c r="AD871" s="123"/>
      <c r="AE871" s="123"/>
      <c r="AF871" s="123"/>
      <c r="AG871" s="123"/>
      <c r="AH871" s="122"/>
      <c r="AI871" s="122"/>
      <c r="AJ871" s="122"/>
      <c r="AK871" s="122"/>
      <c r="AL871" s="123"/>
      <c r="AM871" s="122"/>
      <c r="AN871" s="122"/>
      <c r="AO871" s="122"/>
      <c r="AP871" s="122"/>
      <c r="AQ871" s="122"/>
      <c r="AR871" s="122"/>
      <c r="AS871" s="173"/>
      <c r="AT871" s="173"/>
      <c r="AU871" s="173"/>
      <c r="AV871" s="173"/>
      <c r="AW871" s="173"/>
      <c r="AX871" s="173"/>
      <c r="AY871" s="173"/>
      <c r="AZ871" s="173"/>
      <c r="BA871" s="173"/>
      <c r="BB871" s="123"/>
      <c r="BC871" s="123"/>
      <c r="BD871" s="123"/>
    </row>
    <row r="872" spans="2:56" x14ac:dyDescent="0.25">
      <c r="B872" s="120"/>
      <c r="C872" s="4"/>
      <c r="D872" s="14"/>
      <c r="E872" s="121"/>
      <c r="F872" s="13"/>
      <c r="G872" s="122"/>
      <c r="H872" s="123"/>
      <c r="I872" s="123"/>
      <c r="J872" s="124"/>
      <c r="K872" s="122"/>
      <c r="L872" s="122"/>
      <c r="M872" s="125"/>
      <c r="N872" s="126"/>
      <c r="O872" s="123"/>
      <c r="P872" s="123"/>
      <c r="Q872" s="122"/>
      <c r="R872" s="123"/>
      <c r="S872" s="123"/>
      <c r="T872" s="123"/>
      <c r="U872" s="123"/>
      <c r="V872" s="123"/>
      <c r="W872" s="122"/>
      <c r="X872" s="123"/>
      <c r="Y872" s="123"/>
      <c r="Z872" s="123"/>
      <c r="AA872" s="123"/>
      <c r="AB872" s="123"/>
      <c r="AC872" s="122"/>
      <c r="AD872" s="123"/>
      <c r="AE872" s="123"/>
      <c r="AF872" s="123"/>
      <c r="AG872" s="123"/>
      <c r="AH872" s="122"/>
      <c r="AI872" s="122"/>
      <c r="AJ872" s="122"/>
      <c r="AK872" s="122"/>
      <c r="AL872" s="123"/>
      <c r="AM872" s="122"/>
      <c r="AN872" s="122"/>
      <c r="AO872" s="122"/>
      <c r="AP872" s="122"/>
      <c r="AQ872" s="122"/>
      <c r="AR872" s="122"/>
      <c r="AS872" s="173"/>
      <c r="AT872" s="173"/>
      <c r="AU872" s="173"/>
      <c r="AV872" s="173"/>
      <c r="AW872" s="173"/>
      <c r="AX872" s="173"/>
      <c r="AY872" s="173"/>
      <c r="AZ872" s="173"/>
      <c r="BA872" s="173"/>
      <c r="BB872" s="123"/>
      <c r="BC872" s="123"/>
      <c r="BD872" s="123"/>
    </row>
    <row r="873" spans="2:56" x14ac:dyDescent="0.25">
      <c r="B873" s="120"/>
      <c r="C873" s="4"/>
      <c r="D873" s="14"/>
      <c r="E873" s="121"/>
      <c r="F873" s="13"/>
      <c r="G873" s="122"/>
      <c r="H873" s="123"/>
      <c r="I873" s="123"/>
      <c r="J873" s="124"/>
      <c r="K873" s="122"/>
      <c r="L873" s="122"/>
      <c r="M873" s="125"/>
      <c r="N873" s="126"/>
      <c r="O873" s="123"/>
      <c r="P873" s="123"/>
      <c r="Q873" s="122"/>
      <c r="R873" s="123"/>
      <c r="S873" s="123"/>
      <c r="T873" s="123"/>
      <c r="U873" s="123"/>
      <c r="V873" s="123"/>
      <c r="W873" s="122"/>
      <c r="X873" s="123"/>
      <c r="Y873" s="123"/>
      <c r="Z873" s="123"/>
      <c r="AA873" s="123"/>
      <c r="AB873" s="123"/>
      <c r="AC873" s="122"/>
      <c r="AD873" s="123"/>
      <c r="AE873" s="123"/>
      <c r="AF873" s="123"/>
      <c r="AG873" s="123"/>
      <c r="AH873" s="122"/>
      <c r="AI873" s="122"/>
      <c r="AJ873" s="122"/>
      <c r="AK873" s="122"/>
      <c r="AL873" s="123"/>
      <c r="AM873" s="122"/>
      <c r="AN873" s="122"/>
      <c r="AO873" s="122"/>
      <c r="AP873" s="122"/>
      <c r="AQ873" s="122"/>
      <c r="AR873" s="122"/>
      <c r="AS873" s="173"/>
      <c r="AT873" s="173"/>
      <c r="AU873" s="173"/>
      <c r="AV873" s="173"/>
      <c r="AW873" s="173"/>
      <c r="AX873" s="173"/>
      <c r="AY873" s="173"/>
      <c r="AZ873" s="173"/>
      <c r="BA873" s="173"/>
      <c r="BB873" s="123"/>
      <c r="BC873" s="123"/>
      <c r="BD873" s="123"/>
    </row>
    <row r="874" spans="2:56" x14ac:dyDescent="0.25">
      <c r="B874" s="120"/>
      <c r="C874" s="4"/>
      <c r="D874" s="14"/>
      <c r="E874" s="121"/>
      <c r="F874" s="13"/>
      <c r="G874" s="122"/>
      <c r="H874" s="123"/>
      <c r="I874" s="123"/>
      <c r="J874" s="124"/>
      <c r="K874" s="122"/>
      <c r="L874" s="122"/>
      <c r="M874" s="125"/>
      <c r="N874" s="126"/>
      <c r="O874" s="123"/>
      <c r="P874" s="123"/>
      <c r="Q874" s="122"/>
      <c r="R874" s="123"/>
      <c r="S874" s="123"/>
      <c r="T874" s="123"/>
      <c r="U874" s="123"/>
      <c r="V874" s="123"/>
      <c r="W874" s="122"/>
      <c r="X874" s="123"/>
      <c r="Y874" s="123"/>
      <c r="Z874" s="123"/>
      <c r="AA874" s="123"/>
      <c r="AB874" s="123"/>
      <c r="AC874" s="122"/>
      <c r="AD874" s="123"/>
      <c r="AE874" s="123"/>
      <c r="AF874" s="123"/>
      <c r="AG874" s="123"/>
      <c r="AH874" s="122"/>
      <c r="AI874" s="122"/>
      <c r="AJ874" s="122"/>
      <c r="AK874" s="122"/>
      <c r="AL874" s="123"/>
      <c r="AM874" s="122"/>
      <c r="AN874" s="122"/>
      <c r="AO874" s="122"/>
      <c r="AP874" s="122"/>
      <c r="AQ874" s="122"/>
      <c r="AR874" s="122"/>
      <c r="AS874" s="173"/>
      <c r="AT874" s="173"/>
      <c r="AU874" s="173"/>
      <c r="AV874" s="173"/>
      <c r="AW874" s="173"/>
      <c r="AX874" s="173"/>
      <c r="AY874" s="173"/>
      <c r="AZ874" s="173"/>
      <c r="BA874" s="173"/>
      <c r="BB874" s="123"/>
      <c r="BC874" s="123"/>
      <c r="BD874" s="123"/>
    </row>
    <row r="875" spans="2:56" x14ac:dyDescent="0.25">
      <c r="B875" s="120"/>
      <c r="C875" s="4"/>
      <c r="D875" s="14"/>
      <c r="E875" s="121"/>
      <c r="F875" s="13"/>
      <c r="G875" s="122"/>
      <c r="H875" s="123"/>
      <c r="I875" s="123"/>
      <c r="J875" s="124"/>
      <c r="K875" s="122"/>
      <c r="L875" s="122"/>
      <c r="M875" s="125"/>
      <c r="N875" s="126"/>
      <c r="O875" s="123"/>
      <c r="P875" s="123"/>
      <c r="Q875" s="122"/>
      <c r="R875" s="123"/>
      <c r="S875" s="123"/>
      <c r="T875" s="123"/>
      <c r="U875" s="123"/>
      <c r="V875" s="123"/>
      <c r="W875" s="122"/>
      <c r="X875" s="123"/>
      <c r="Y875" s="123"/>
      <c r="Z875" s="123"/>
      <c r="AA875" s="123"/>
      <c r="AB875" s="123"/>
      <c r="AC875" s="122"/>
      <c r="AD875" s="123"/>
      <c r="AE875" s="123"/>
      <c r="AF875" s="123"/>
      <c r="AG875" s="123"/>
      <c r="AH875" s="122"/>
      <c r="AI875" s="122"/>
      <c r="AJ875" s="122"/>
      <c r="AK875" s="122"/>
      <c r="AL875" s="123"/>
      <c r="AM875" s="122"/>
      <c r="AN875" s="122"/>
      <c r="AO875" s="122"/>
      <c r="AP875" s="122"/>
      <c r="AQ875" s="122"/>
      <c r="AR875" s="122"/>
      <c r="AS875" s="173"/>
      <c r="AT875" s="173"/>
      <c r="AU875" s="173"/>
      <c r="AV875" s="173"/>
      <c r="AW875" s="173"/>
      <c r="AX875" s="173"/>
      <c r="AY875" s="173"/>
      <c r="AZ875" s="173"/>
      <c r="BA875" s="173"/>
      <c r="BB875" s="123"/>
      <c r="BC875" s="123"/>
      <c r="BD875" s="123"/>
    </row>
    <row r="876" spans="2:56" x14ac:dyDescent="0.25">
      <c r="B876" s="120"/>
      <c r="C876" s="4"/>
      <c r="D876" s="14"/>
      <c r="E876" s="121"/>
      <c r="F876" s="13"/>
      <c r="G876" s="122"/>
      <c r="H876" s="123"/>
      <c r="I876" s="123"/>
      <c r="J876" s="124"/>
      <c r="K876" s="122"/>
      <c r="L876" s="122"/>
      <c r="M876" s="125"/>
      <c r="N876" s="126"/>
      <c r="O876" s="123"/>
      <c r="P876" s="123"/>
      <c r="Q876" s="122"/>
      <c r="R876" s="123"/>
      <c r="S876" s="123"/>
      <c r="T876" s="123"/>
      <c r="U876" s="123"/>
      <c r="V876" s="123"/>
      <c r="W876" s="122"/>
      <c r="X876" s="123"/>
      <c r="Y876" s="123"/>
      <c r="Z876" s="123"/>
      <c r="AA876" s="123"/>
      <c r="AB876" s="123"/>
      <c r="AC876" s="122"/>
      <c r="AD876" s="123"/>
      <c r="AE876" s="123"/>
      <c r="AF876" s="123"/>
      <c r="AG876" s="123"/>
      <c r="AH876" s="122"/>
      <c r="AI876" s="122"/>
      <c r="AJ876" s="122"/>
      <c r="AK876" s="122"/>
      <c r="AL876" s="123"/>
      <c r="AM876" s="122"/>
      <c r="AN876" s="122"/>
      <c r="AO876" s="122"/>
      <c r="AP876" s="122"/>
      <c r="AQ876" s="122"/>
      <c r="AR876" s="122"/>
      <c r="AS876" s="173"/>
      <c r="AT876" s="173"/>
      <c r="AU876" s="173"/>
      <c r="AV876" s="173"/>
      <c r="AW876" s="173"/>
      <c r="AX876" s="173"/>
      <c r="AY876" s="173"/>
      <c r="AZ876" s="173"/>
      <c r="BA876" s="173"/>
      <c r="BB876" s="123"/>
      <c r="BC876" s="123"/>
      <c r="BD876" s="123"/>
    </row>
    <row r="877" spans="2:56" x14ac:dyDescent="0.25">
      <c r="B877" s="120"/>
      <c r="C877" s="4"/>
      <c r="D877" s="14"/>
      <c r="E877" s="121"/>
      <c r="F877" s="13"/>
      <c r="G877" s="122"/>
      <c r="H877" s="123"/>
      <c r="I877" s="123"/>
      <c r="J877" s="124"/>
      <c r="K877" s="122"/>
      <c r="L877" s="122"/>
      <c r="M877" s="125"/>
      <c r="N877" s="126"/>
      <c r="O877" s="123"/>
      <c r="P877" s="123"/>
      <c r="Q877" s="122"/>
      <c r="R877" s="123"/>
      <c r="S877" s="123"/>
      <c r="T877" s="123"/>
      <c r="U877" s="123"/>
      <c r="V877" s="123"/>
      <c r="W877" s="122"/>
      <c r="X877" s="123"/>
      <c r="Y877" s="123"/>
      <c r="Z877" s="123"/>
      <c r="AA877" s="123"/>
      <c r="AB877" s="123"/>
      <c r="AC877" s="122"/>
      <c r="AD877" s="123"/>
      <c r="AE877" s="123"/>
      <c r="AF877" s="123"/>
      <c r="AG877" s="123"/>
      <c r="AH877" s="122"/>
      <c r="AI877" s="122"/>
      <c r="AJ877" s="122"/>
      <c r="AK877" s="122"/>
      <c r="AL877" s="123"/>
      <c r="AM877" s="122"/>
      <c r="AN877" s="122"/>
      <c r="AO877" s="122"/>
      <c r="AP877" s="122"/>
      <c r="AQ877" s="122"/>
      <c r="AR877" s="122"/>
      <c r="AS877" s="173"/>
      <c r="AT877" s="173"/>
      <c r="AU877" s="173"/>
      <c r="AV877" s="173"/>
      <c r="AW877" s="173"/>
      <c r="AX877" s="173"/>
      <c r="AY877" s="173"/>
      <c r="AZ877" s="173"/>
      <c r="BA877" s="173"/>
      <c r="BB877" s="123"/>
      <c r="BC877" s="123"/>
      <c r="BD877" s="123"/>
    </row>
    <row r="878" spans="2:56" x14ac:dyDescent="0.25">
      <c r="B878" s="120"/>
      <c r="C878" s="4"/>
      <c r="D878" s="14"/>
      <c r="E878" s="121"/>
      <c r="F878" s="13"/>
      <c r="G878" s="122"/>
      <c r="H878" s="123"/>
      <c r="I878" s="123"/>
      <c r="J878" s="124"/>
      <c r="K878" s="122"/>
      <c r="L878" s="122"/>
      <c r="M878" s="125"/>
      <c r="N878" s="126"/>
      <c r="O878" s="123"/>
      <c r="P878" s="123"/>
      <c r="Q878" s="122"/>
      <c r="R878" s="123"/>
      <c r="S878" s="123"/>
      <c r="T878" s="123"/>
      <c r="U878" s="123"/>
      <c r="V878" s="123"/>
      <c r="W878" s="122"/>
      <c r="X878" s="123"/>
      <c r="Y878" s="123"/>
      <c r="Z878" s="123"/>
      <c r="AA878" s="123"/>
      <c r="AB878" s="123"/>
      <c r="AC878" s="122"/>
      <c r="AD878" s="123"/>
      <c r="AE878" s="123"/>
      <c r="AF878" s="123"/>
      <c r="AG878" s="123"/>
      <c r="AH878" s="122"/>
      <c r="AI878" s="122"/>
      <c r="AJ878" s="122"/>
      <c r="AK878" s="122"/>
      <c r="AL878" s="123"/>
      <c r="AM878" s="122"/>
      <c r="AN878" s="122"/>
      <c r="AO878" s="122"/>
      <c r="AP878" s="122"/>
      <c r="AQ878" s="122"/>
      <c r="AR878" s="122"/>
      <c r="AS878" s="173"/>
      <c r="AT878" s="173"/>
      <c r="AU878" s="173"/>
      <c r="AV878" s="173"/>
      <c r="AW878" s="173"/>
      <c r="AX878" s="173"/>
      <c r="AY878" s="173"/>
      <c r="AZ878" s="173"/>
      <c r="BA878" s="173"/>
      <c r="BB878" s="123"/>
      <c r="BC878" s="123"/>
      <c r="BD878" s="123"/>
    </row>
    <row r="879" spans="2:56" x14ac:dyDescent="0.25">
      <c r="B879" s="120"/>
      <c r="C879" s="4"/>
      <c r="D879" s="14"/>
      <c r="E879" s="121"/>
      <c r="F879" s="13"/>
      <c r="G879" s="122"/>
      <c r="H879" s="123"/>
      <c r="I879" s="123"/>
      <c r="J879" s="124"/>
      <c r="K879" s="122"/>
      <c r="L879" s="122"/>
      <c r="M879" s="125"/>
      <c r="N879" s="126"/>
      <c r="O879" s="123"/>
      <c r="P879" s="123"/>
      <c r="Q879" s="122"/>
      <c r="R879" s="123"/>
      <c r="S879" s="123"/>
      <c r="T879" s="123"/>
      <c r="U879" s="123"/>
      <c r="V879" s="123"/>
      <c r="W879" s="122"/>
      <c r="X879" s="123"/>
      <c r="Y879" s="123"/>
      <c r="Z879" s="123"/>
      <c r="AA879" s="123"/>
      <c r="AB879" s="123"/>
      <c r="AC879" s="122"/>
      <c r="AD879" s="123"/>
      <c r="AE879" s="123"/>
      <c r="AF879" s="123"/>
      <c r="AG879" s="123"/>
      <c r="AH879" s="122"/>
      <c r="AI879" s="122"/>
      <c r="AJ879" s="122"/>
      <c r="AK879" s="122"/>
      <c r="AL879" s="123"/>
      <c r="AM879" s="122"/>
      <c r="AN879" s="122"/>
      <c r="AO879" s="122"/>
      <c r="AP879" s="122"/>
      <c r="AQ879" s="122"/>
      <c r="AR879" s="122"/>
      <c r="AS879" s="173"/>
      <c r="AT879" s="173"/>
      <c r="AU879" s="173"/>
      <c r="AV879" s="173"/>
      <c r="AW879" s="173"/>
      <c r="AX879" s="173"/>
      <c r="AY879" s="173"/>
      <c r="AZ879" s="173"/>
      <c r="BA879" s="173"/>
      <c r="BB879" s="123"/>
      <c r="BC879" s="123"/>
      <c r="BD879" s="123"/>
    </row>
    <row r="880" spans="2:56" x14ac:dyDescent="0.25">
      <c r="B880" s="120"/>
      <c r="C880" s="4"/>
      <c r="D880" s="14"/>
      <c r="E880" s="121"/>
      <c r="F880" s="13"/>
      <c r="G880" s="122"/>
      <c r="H880" s="123"/>
      <c r="I880" s="123"/>
      <c r="J880" s="124"/>
      <c r="K880" s="122"/>
      <c r="L880" s="122"/>
      <c r="M880" s="125"/>
      <c r="N880" s="126"/>
      <c r="O880" s="123"/>
      <c r="P880" s="123"/>
      <c r="Q880" s="122"/>
      <c r="R880" s="123"/>
      <c r="S880" s="123"/>
      <c r="T880" s="123"/>
      <c r="U880" s="123"/>
      <c r="V880" s="123"/>
      <c r="W880" s="122"/>
      <c r="X880" s="123"/>
      <c r="Y880" s="123"/>
      <c r="Z880" s="123"/>
      <c r="AA880" s="123"/>
      <c r="AB880" s="123"/>
      <c r="AC880" s="122"/>
      <c r="AD880" s="123"/>
      <c r="AE880" s="123"/>
      <c r="AF880" s="123"/>
      <c r="AG880" s="123"/>
      <c r="AH880" s="122"/>
      <c r="AI880" s="122"/>
      <c r="AJ880" s="122"/>
      <c r="AK880" s="122"/>
      <c r="AL880" s="123"/>
      <c r="AM880" s="122"/>
      <c r="AN880" s="122"/>
      <c r="AO880" s="122"/>
      <c r="AP880" s="122"/>
      <c r="AQ880" s="122"/>
      <c r="AR880" s="122"/>
      <c r="AS880" s="173"/>
      <c r="AT880" s="173"/>
      <c r="AU880" s="173"/>
      <c r="AV880" s="173"/>
      <c r="AW880" s="173"/>
      <c r="AX880" s="173"/>
      <c r="AY880" s="173"/>
      <c r="AZ880" s="173"/>
      <c r="BA880" s="173"/>
      <c r="BB880" s="123"/>
      <c r="BC880" s="123"/>
      <c r="BD880" s="123"/>
    </row>
    <row r="881" spans="2:56" x14ac:dyDescent="0.25">
      <c r="B881" s="120"/>
      <c r="C881" s="4"/>
      <c r="D881" s="14"/>
      <c r="E881" s="121"/>
      <c r="F881" s="13"/>
      <c r="G881" s="122"/>
      <c r="H881" s="123"/>
      <c r="I881" s="123"/>
      <c r="J881" s="124"/>
      <c r="K881" s="122"/>
      <c r="L881" s="122"/>
      <c r="M881" s="125"/>
      <c r="N881" s="126"/>
      <c r="O881" s="123"/>
      <c r="P881" s="123"/>
      <c r="Q881" s="122"/>
      <c r="R881" s="123"/>
      <c r="S881" s="123"/>
      <c r="T881" s="123"/>
      <c r="U881" s="123"/>
      <c r="V881" s="123"/>
      <c r="W881" s="122"/>
      <c r="X881" s="123"/>
      <c r="Y881" s="123"/>
      <c r="Z881" s="123"/>
      <c r="AA881" s="123"/>
      <c r="AB881" s="123"/>
      <c r="AC881" s="122"/>
      <c r="AD881" s="123"/>
      <c r="AE881" s="123"/>
      <c r="AF881" s="123"/>
      <c r="AG881" s="123"/>
      <c r="AH881" s="122"/>
      <c r="AI881" s="122"/>
      <c r="AJ881" s="122"/>
      <c r="AK881" s="122"/>
      <c r="AL881" s="123"/>
      <c r="AM881" s="122"/>
      <c r="AN881" s="122"/>
      <c r="AO881" s="122"/>
      <c r="AP881" s="122"/>
      <c r="AQ881" s="122"/>
      <c r="AR881" s="122"/>
      <c r="AS881" s="173"/>
      <c r="AT881" s="173"/>
      <c r="AU881" s="173"/>
      <c r="AV881" s="173"/>
      <c r="AW881" s="173"/>
      <c r="AX881" s="173"/>
      <c r="AY881" s="173"/>
      <c r="AZ881" s="173"/>
      <c r="BA881" s="173"/>
      <c r="BB881" s="123"/>
      <c r="BC881" s="123"/>
      <c r="BD881" s="123"/>
    </row>
    <row r="882" spans="2:56" x14ac:dyDescent="0.25">
      <c r="B882" s="120"/>
      <c r="C882" s="4"/>
      <c r="D882" s="14"/>
      <c r="E882" s="121"/>
      <c r="F882" s="13"/>
      <c r="G882" s="122"/>
      <c r="H882" s="123"/>
      <c r="I882" s="123"/>
      <c r="J882" s="124"/>
      <c r="K882" s="122"/>
      <c r="L882" s="122"/>
      <c r="M882" s="125"/>
      <c r="N882" s="126"/>
      <c r="O882" s="123"/>
      <c r="P882" s="123"/>
      <c r="Q882" s="122"/>
      <c r="R882" s="123"/>
      <c r="S882" s="123"/>
      <c r="T882" s="123"/>
      <c r="U882" s="123"/>
      <c r="V882" s="123"/>
      <c r="W882" s="122"/>
      <c r="X882" s="123"/>
      <c r="Y882" s="123"/>
      <c r="Z882" s="123"/>
      <c r="AA882" s="123"/>
      <c r="AB882" s="123"/>
      <c r="AC882" s="122"/>
      <c r="AD882" s="123"/>
      <c r="AE882" s="123"/>
      <c r="AF882" s="123"/>
      <c r="AG882" s="123"/>
      <c r="AH882" s="122"/>
      <c r="AI882" s="122"/>
      <c r="AJ882" s="122"/>
      <c r="AK882" s="122"/>
      <c r="AL882" s="123"/>
      <c r="AM882" s="122"/>
      <c r="AN882" s="122"/>
      <c r="AO882" s="122"/>
      <c r="AP882" s="122"/>
      <c r="AQ882" s="122"/>
      <c r="AR882" s="122"/>
      <c r="AS882" s="173"/>
      <c r="AT882" s="173"/>
      <c r="AU882" s="173"/>
      <c r="AV882" s="173"/>
      <c r="AW882" s="173"/>
      <c r="AX882" s="173"/>
      <c r="AY882" s="173"/>
      <c r="AZ882" s="173"/>
      <c r="BA882" s="173"/>
      <c r="BB882" s="123"/>
      <c r="BC882" s="123"/>
      <c r="BD882" s="123"/>
    </row>
    <row r="883" spans="2:56" x14ac:dyDescent="0.25">
      <c r="B883" s="120"/>
      <c r="C883" s="4"/>
      <c r="D883" s="14"/>
      <c r="E883" s="121"/>
      <c r="F883" s="13"/>
      <c r="G883" s="122"/>
      <c r="H883" s="123"/>
      <c r="I883" s="123"/>
      <c r="J883" s="124"/>
      <c r="K883" s="122"/>
      <c r="L883" s="122"/>
      <c r="M883" s="125"/>
      <c r="N883" s="126"/>
      <c r="O883" s="123"/>
      <c r="P883" s="123"/>
      <c r="Q883" s="122"/>
      <c r="R883" s="123"/>
      <c r="S883" s="123"/>
      <c r="T883" s="123"/>
      <c r="U883" s="123"/>
      <c r="V883" s="123"/>
      <c r="W883" s="122"/>
      <c r="X883" s="123"/>
      <c r="Y883" s="123"/>
      <c r="Z883" s="123"/>
      <c r="AA883" s="123"/>
      <c r="AB883" s="123"/>
      <c r="AC883" s="122"/>
      <c r="AD883" s="123"/>
      <c r="AE883" s="123"/>
      <c r="AF883" s="123"/>
      <c r="AG883" s="123"/>
      <c r="AH883" s="122"/>
      <c r="AI883" s="122"/>
      <c r="AJ883" s="122"/>
      <c r="AK883" s="122"/>
      <c r="AL883" s="123"/>
      <c r="AM883" s="122"/>
      <c r="AN883" s="122"/>
      <c r="AO883" s="122"/>
      <c r="AP883" s="122"/>
      <c r="AQ883" s="122"/>
      <c r="AR883" s="122"/>
      <c r="AS883" s="173"/>
      <c r="AT883" s="173"/>
      <c r="AU883" s="173"/>
      <c r="AV883" s="173"/>
      <c r="AW883" s="173"/>
      <c r="AX883" s="173"/>
      <c r="AY883" s="173"/>
      <c r="AZ883" s="173"/>
      <c r="BA883" s="173"/>
      <c r="BB883" s="123"/>
      <c r="BC883" s="123"/>
      <c r="BD883" s="123"/>
    </row>
    <row r="884" spans="2:56" x14ac:dyDescent="0.25">
      <c r="B884" s="120"/>
      <c r="C884" s="4"/>
      <c r="D884" s="14"/>
      <c r="E884" s="121"/>
      <c r="F884" s="13"/>
      <c r="G884" s="122"/>
      <c r="H884" s="123"/>
      <c r="I884" s="123"/>
      <c r="J884" s="124"/>
      <c r="K884" s="122"/>
      <c r="L884" s="122"/>
      <c r="M884" s="125"/>
      <c r="N884" s="126"/>
      <c r="O884" s="123"/>
      <c r="P884" s="123"/>
      <c r="Q884" s="122"/>
      <c r="R884" s="123"/>
      <c r="S884" s="123"/>
      <c r="T884" s="123"/>
      <c r="U884" s="123"/>
      <c r="V884" s="123"/>
      <c r="W884" s="122"/>
      <c r="X884" s="123"/>
      <c r="Y884" s="123"/>
      <c r="Z884" s="123"/>
      <c r="AA884" s="123"/>
      <c r="AB884" s="123"/>
      <c r="AC884" s="122"/>
      <c r="AD884" s="123"/>
      <c r="AE884" s="123"/>
      <c r="AF884" s="123"/>
      <c r="AG884" s="123"/>
      <c r="AH884" s="122"/>
      <c r="AI884" s="122"/>
      <c r="AJ884" s="122"/>
      <c r="AK884" s="122"/>
      <c r="AL884" s="123"/>
      <c r="AM884" s="122"/>
      <c r="AN884" s="122"/>
      <c r="AO884" s="122"/>
      <c r="AP884" s="122"/>
      <c r="AQ884" s="122"/>
      <c r="AR884" s="122"/>
      <c r="AS884" s="173"/>
      <c r="AT884" s="173"/>
      <c r="AU884" s="173"/>
      <c r="AV884" s="173"/>
      <c r="AW884" s="173"/>
      <c r="AX884" s="173"/>
      <c r="AY884" s="173"/>
      <c r="AZ884" s="173"/>
      <c r="BA884" s="173"/>
      <c r="BB884" s="123"/>
      <c r="BC884" s="123"/>
      <c r="BD884" s="123"/>
    </row>
    <row r="885" spans="2:56" x14ac:dyDescent="0.25">
      <c r="B885" s="120"/>
      <c r="C885" s="4"/>
      <c r="D885" s="14"/>
      <c r="E885" s="121"/>
      <c r="F885" s="13"/>
      <c r="G885" s="122"/>
      <c r="H885" s="123"/>
      <c r="I885" s="123"/>
      <c r="J885" s="124"/>
      <c r="K885" s="122"/>
      <c r="L885" s="122"/>
      <c r="M885" s="125"/>
      <c r="N885" s="126"/>
      <c r="O885" s="123"/>
      <c r="P885" s="123"/>
      <c r="Q885" s="122"/>
      <c r="R885" s="123"/>
      <c r="S885" s="123"/>
      <c r="T885" s="123"/>
      <c r="U885" s="123"/>
      <c r="V885" s="123"/>
      <c r="W885" s="122"/>
      <c r="X885" s="123"/>
      <c r="Y885" s="123"/>
      <c r="Z885" s="123"/>
      <c r="AA885" s="123"/>
      <c r="AB885" s="123"/>
      <c r="AC885" s="122"/>
      <c r="AD885" s="123"/>
      <c r="AE885" s="123"/>
      <c r="AF885" s="123"/>
      <c r="AG885" s="123"/>
      <c r="AH885" s="122"/>
      <c r="AI885" s="122"/>
      <c r="AJ885" s="122"/>
      <c r="AK885" s="122"/>
      <c r="AL885" s="123"/>
      <c r="AM885" s="122"/>
      <c r="AN885" s="122"/>
      <c r="AO885" s="122"/>
      <c r="AP885" s="122"/>
      <c r="AQ885" s="122"/>
      <c r="AR885" s="122"/>
      <c r="AS885" s="173"/>
      <c r="AT885" s="173"/>
      <c r="AU885" s="173"/>
      <c r="AV885" s="173"/>
      <c r="AW885" s="173"/>
      <c r="AX885" s="173"/>
      <c r="AY885" s="173"/>
      <c r="AZ885" s="173"/>
      <c r="BA885" s="173"/>
      <c r="BB885" s="123"/>
      <c r="BC885" s="123"/>
      <c r="BD885" s="123"/>
    </row>
    <row r="886" spans="2:56" x14ac:dyDescent="0.25">
      <c r="B886" s="120"/>
      <c r="C886" s="4"/>
      <c r="D886" s="14"/>
      <c r="E886" s="121"/>
      <c r="F886" s="13"/>
      <c r="G886" s="122"/>
      <c r="H886" s="123"/>
      <c r="I886" s="123"/>
      <c r="J886" s="124"/>
      <c r="K886" s="122"/>
      <c r="L886" s="122"/>
      <c r="M886" s="125"/>
      <c r="N886" s="126"/>
      <c r="O886" s="123"/>
      <c r="P886" s="123"/>
      <c r="Q886" s="122"/>
      <c r="R886" s="123"/>
      <c r="S886" s="123"/>
      <c r="T886" s="123"/>
      <c r="U886" s="123"/>
      <c r="V886" s="123"/>
      <c r="W886" s="122"/>
      <c r="X886" s="123"/>
      <c r="Y886" s="123"/>
      <c r="Z886" s="123"/>
      <c r="AA886" s="123"/>
      <c r="AB886" s="123"/>
      <c r="AC886" s="122"/>
      <c r="AD886" s="123"/>
      <c r="AE886" s="123"/>
      <c r="AF886" s="123"/>
      <c r="AG886" s="123"/>
      <c r="AH886" s="122"/>
      <c r="AI886" s="122"/>
      <c r="AJ886" s="122"/>
      <c r="AK886" s="122"/>
      <c r="AL886" s="123"/>
      <c r="AM886" s="122"/>
      <c r="AN886" s="122"/>
      <c r="AO886" s="122"/>
      <c r="AP886" s="122"/>
      <c r="AQ886" s="122"/>
      <c r="AR886" s="122"/>
      <c r="AS886" s="173"/>
      <c r="AT886" s="173"/>
      <c r="AU886" s="173"/>
      <c r="AV886" s="173"/>
      <c r="AW886" s="173"/>
      <c r="AX886" s="173"/>
      <c r="AY886" s="173"/>
      <c r="AZ886" s="173"/>
      <c r="BA886" s="173"/>
      <c r="BB886" s="123"/>
      <c r="BC886" s="123"/>
      <c r="BD886" s="123"/>
    </row>
    <row r="887" spans="2:56" x14ac:dyDescent="0.25">
      <c r="B887" s="120"/>
      <c r="C887" s="4"/>
      <c r="D887" s="14"/>
      <c r="E887" s="121"/>
      <c r="F887" s="13"/>
      <c r="G887" s="122"/>
      <c r="H887" s="123"/>
      <c r="I887" s="123"/>
      <c r="J887" s="124"/>
      <c r="K887" s="122"/>
      <c r="L887" s="122"/>
      <c r="M887" s="125"/>
      <c r="N887" s="126"/>
      <c r="O887" s="123"/>
      <c r="P887" s="123"/>
      <c r="Q887" s="122"/>
      <c r="R887" s="123"/>
      <c r="S887" s="123"/>
      <c r="T887" s="123"/>
      <c r="U887" s="123"/>
      <c r="V887" s="123"/>
      <c r="W887" s="122"/>
      <c r="X887" s="123"/>
      <c r="Y887" s="123"/>
      <c r="Z887" s="123"/>
      <c r="AA887" s="123"/>
      <c r="AB887" s="123"/>
      <c r="AC887" s="122"/>
      <c r="AD887" s="123"/>
      <c r="AE887" s="123"/>
      <c r="AF887" s="123"/>
      <c r="AG887" s="123"/>
      <c r="AH887" s="122"/>
      <c r="AI887" s="122"/>
      <c r="AJ887" s="122"/>
      <c r="AK887" s="122"/>
      <c r="AL887" s="123"/>
      <c r="AM887" s="122"/>
      <c r="AN887" s="122"/>
      <c r="AO887" s="122"/>
      <c r="AP887" s="122"/>
      <c r="AQ887" s="122"/>
      <c r="AR887" s="122"/>
      <c r="AS887" s="173"/>
      <c r="AT887" s="173"/>
      <c r="AU887" s="173"/>
      <c r="AV887" s="173"/>
      <c r="AW887" s="173"/>
      <c r="AX887" s="173"/>
      <c r="AY887" s="173"/>
      <c r="AZ887" s="173"/>
      <c r="BA887" s="173"/>
      <c r="BB887" s="123"/>
      <c r="BC887" s="123"/>
      <c r="BD887" s="123"/>
    </row>
    <row r="888" spans="2:56" x14ac:dyDescent="0.25">
      <c r="B888" s="120"/>
      <c r="C888" s="4"/>
      <c r="D888" s="14"/>
      <c r="E888" s="121"/>
      <c r="F888" s="13"/>
      <c r="G888" s="122"/>
      <c r="H888" s="123"/>
      <c r="I888" s="123"/>
      <c r="J888" s="124"/>
      <c r="K888" s="122"/>
      <c r="L888" s="122"/>
      <c r="M888" s="125"/>
      <c r="N888" s="126"/>
      <c r="O888" s="123"/>
      <c r="P888" s="123"/>
      <c r="Q888" s="122"/>
      <c r="R888" s="123"/>
      <c r="S888" s="123"/>
      <c r="T888" s="123"/>
      <c r="U888" s="123"/>
      <c r="V888" s="123"/>
      <c r="W888" s="122"/>
      <c r="X888" s="123"/>
      <c r="Y888" s="123"/>
      <c r="Z888" s="123"/>
      <c r="AA888" s="123"/>
      <c r="AB888" s="123"/>
      <c r="AC888" s="122"/>
      <c r="AD888" s="123"/>
      <c r="AE888" s="123"/>
      <c r="AF888" s="123"/>
      <c r="AG888" s="123"/>
      <c r="AH888" s="122"/>
      <c r="AI888" s="122"/>
      <c r="AJ888" s="122"/>
      <c r="AK888" s="122"/>
      <c r="AL888" s="123"/>
      <c r="AM888" s="122"/>
      <c r="AN888" s="122"/>
      <c r="AO888" s="122"/>
      <c r="AP888" s="122"/>
      <c r="AQ888" s="122"/>
      <c r="AR888" s="122"/>
      <c r="AS888" s="173"/>
      <c r="AT888" s="173"/>
      <c r="AU888" s="173"/>
      <c r="AV888" s="173"/>
      <c r="AW888" s="173"/>
      <c r="AX888" s="173"/>
      <c r="AY888" s="173"/>
      <c r="AZ888" s="173"/>
      <c r="BA888" s="173"/>
      <c r="BB888" s="123"/>
      <c r="BC888" s="123"/>
      <c r="BD888" s="123"/>
    </row>
    <row r="889" spans="2:56" x14ac:dyDescent="0.25">
      <c r="B889" s="120"/>
      <c r="C889" s="4"/>
      <c r="D889" s="14"/>
      <c r="E889" s="121"/>
      <c r="F889" s="13"/>
      <c r="G889" s="122"/>
      <c r="H889" s="123"/>
      <c r="I889" s="123"/>
      <c r="J889" s="124"/>
      <c r="K889" s="122"/>
      <c r="L889" s="122"/>
      <c r="M889" s="125"/>
      <c r="N889" s="126"/>
      <c r="O889" s="123"/>
      <c r="P889" s="123"/>
      <c r="Q889" s="122"/>
      <c r="R889" s="123"/>
      <c r="S889" s="123"/>
      <c r="T889" s="123"/>
      <c r="U889" s="123"/>
      <c r="V889" s="123"/>
      <c r="W889" s="122"/>
      <c r="X889" s="123"/>
      <c r="Y889" s="123"/>
      <c r="Z889" s="123"/>
      <c r="AA889" s="123"/>
      <c r="AB889" s="123"/>
      <c r="AC889" s="122"/>
      <c r="AD889" s="123"/>
      <c r="AE889" s="123"/>
      <c r="AF889" s="123"/>
      <c r="AG889" s="123"/>
      <c r="AH889" s="122"/>
      <c r="AI889" s="122"/>
      <c r="AJ889" s="122"/>
      <c r="AK889" s="122"/>
      <c r="AL889" s="123"/>
      <c r="AM889" s="122"/>
      <c r="AN889" s="122"/>
      <c r="AO889" s="122"/>
      <c r="AP889" s="122"/>
      <c r="AQ889" s="122"/>
      <c r="AR889" s="122"/>
      <c r="AS889" s="173"/>
      <c r="AT889" s="173"/>
      <c r="AU889" s="173"/>
      <c r="AV889" s="173"/>
      <c r="AW889" s="173"/>
      <c r="AX889" s="173"/>
      <c r="AY889" s="173"/>
      <c r="AZ889" s="173"/>
      <c r="BA889" s="173"/>
      <c r="BB889" s="123"/>
      <c r="BC889" s="123"/>
      <c r="BD889" s="123"/>
    </row>
    <row r="890" spans="2:56" x14ac:dyDescent="0.25">
      <c r="B890" s="120"/>
      <c r="C890" s="4"/>
      <c r="D890" s="14"/>
      <c r="E890" s="121"/>
      <c r="F890" s="13"/>
      <c r="G890" s="122"/>
      <c r="H890" s="123"/>
      <c r="I890" s="123"/>
      <c r="J890" s="124"/>
      <c r="K890" s="122"/>
      <c r="L890" s="122"/>
      <c r="M890" s="125"/>
      <c r="N890" s="126"/>
      <c r="O890" s="123"/>
      <c r="P890" s="123"/>
      <c r="Q890" s="122"/>
      <c r="R890" s="123"/>
      <c r="S890" s="123"/>
      <c r="T890" s="123"/>
      <c r="U890" s="123"/>
      <c r="V890" s="123"/>
      <c r="W890" s="122"/>
      <c r="X890" s="123"/>
      <c r="Y890" s="123"/>
      <c r="Z890" s="123"/>
      <c r="AA890" s="123"/>
      <c r="AB890" s="123"/>
      <c r="AC890" s="122"/>
      <c r="AD890" s="123"/>
      <c r="AE890" s="123"/>
      <c r="AF890" s="123"/>
      <c r="AG890" s="123"/>
      <c r="AH890" s="122"/>
      <c r="AI890" s="122"/>
      <c r="AJ890" s="122"/>
      <c r="AK890" s="122"/>
      <c r="AL890" s="123"/>
      <c r="AM890" s="122"/>
      <c r="AN890" s="122"/>
      <c r="AO890" s="122"/>
      <c r="AP890" s="122"/>
      <c r="AQ890" s="122"/>
      <c r="AR890" s="122"/>
      <c r="AS890" s="173"/>
      <c r="AT890" s="173"/>
      <c r="AU890" s="173"/>
      <c r="AV890" s="173"/>
      <c r="AW890" s="173"/>
      <c r="AX890" s="173"/>
      <c r="AY890" s="173"/>
      <c r="AZ890" s="173"/>
      <c r="BA890" s="173"/>
      <c r="BB890" s="123"/>
      <c r="BC890" s="123"/>
      <c r="BD890" s="123"/>
    </row>
    <row r="891" spans="2:56" x14ac:dyDescent="0.25">
      <c r="B891" s="120"/>
      <c r="C891" s="4"/>
      <c r="D891" s="14"/>
      <c r="E891" s="121"/>
      <c r="F891" s="13"/>
      <c r="G891" s="122"/>
      <c r="H891" s="123"/>
      <c r="I891" s="123"/>
      <c r="J891" s="124"/>
      <c r="K891" s="122"/>
      <c r="L891" s="122"/>
      <c r="M891" s="125"/>
      <c r="N891" s="126"/>
      <c r="O891" s="123"/>
      <c r="P891" s="123"/>
      <c r="Q891" s="122"/>
      <c r="R891" s="123"/>
      <c r="S891" s="123"/>
      <c r="T891" s="123"/>
      <c r="U891" s="123"/>
      <c r="V891" s="123"/>
      <c r="W891" s="122"/>
      <c r="X891" s="123"/>
      <c r="Y891" s="123"/>
      <c r="Z891" s="123"/>
      <c r="AA891" s="123"/>
      <c r="AB891" s="123"/>
      <c r="AC891" s="122"/>
      <c r="AD891" s="123"/>
      <c r="AE891" s="123"/>
      <c r="AF891" s="123"/>
      <c r="AG891" s="123"/>
      <c r="AH891" s="122"/>
      <c r="AI891" s="122"/>
      <c r="AJ891" s="122"/>
      <c r="AK891" s="122"/>
      <c r="AL891" s="123"/>
      <c r="AM891" s="122"/>
      <c r="AN891" s="122"/>
      <c r="AO891" s="122"/>
      <c r="AP891" s="122"/>
      <c r="AQ891" s="122"/>
      <c r="AR891" s="122"/>
      <c r="AS891" s="173"/>
      <c r="AT891" s="173"/>
      <c r="AU891" s="173"/>
      <c r="AV891" s="173"/>
      <c r="AW891" s="173"/>
      <c r="AX891" s="173"/>
      <c r="AY891" s="173"/>
      <c r="AZ891" s="173"/>
      <c r="BA891" s="173"/>
      <c r="BB891" s="123"/>
      <c r="BC891" s="123"/>
      <c r="BD891" s="123"/>
    </row>
    <row r="892" spans="2:56" x14ac:dyDescent="0.25">
      <c r="B892" s="120"/>
      <c r="C892" s="4"/>
      <c r="D892" s="14"/>
      <c r="E892" s="121"/>
      <c r="F892" s="13"/>
      <c r="G892" s="122"/>
      <c r="H892" s="123"/>
      <c r="I892" s="123"/>
      <c r="J892" s="124"/>
      <c r="K892" s="122"/>
      <c r="L892" s="122"/>
      <c r="M892" s="125"/>
      <c r="N892" s="126"/>
      <c r="O892" s="123"/>
      <c r="P892" s="123"/>
      <c r="Q892" s="122"/>
      <c r="R892" s="123"/>
      <c r="S892" s="123"/>
      <c r="T892" s="123"/>
      <c r="U892" s="123"/>
      <c r="V892" s="123"/>
      <c r="W892" s="122"/>
      <c r="X892" s="123"/>
      <c r="Y892" s="123"/>
      <c r="Z892" s="123"/>
      <c r="AA892" s="123"/>
      <c r="AB892" s="123"/>
      <c r="AC892" s="122"/>
      <c r="AD892" s="123"/>
      <c r="AE892" s="123"/>
      <c r="AF892" s="123"/>
      <c r="AG892" s="123"/>
      <c r="AH892" s="122"/>
      <c r="AI892" s="122"/>
      <c r="AJ892" s="122"/>
      <c r="AK892" s="122"/>
      <c r="AL892" s="123"/>
      <c r="AM892" s="122"/>
      <c r="AN892" s="122"/>
      <c r="AO892" s="122"/>
      <c r="AP892" s="122"/>
      <c r="AQ892" s="122"/>
      <c r="AR892" s="122"/>
      <c r="AS892" s="173"/>
      <c r="AT892" s="173"/>
      <c r="AU892" s="173"/>
      <c r="AV892" s="173"/>
      <c r="AW892" s="173"/>
      <c r="AX892" s="173"/>
      <c r="AY892" s="173"/>
      <c r="AZ892" s="173"/>
      <c r="BA892" s="173"/>
      <c r="BB892" s="123"/>
      <c r="BC892" s="123"/>
      <c r="BD892" s="123"/>
    </row>
    <row r="893" spans="2:56" x14ac:dyDescent="0.25">
      <c r="B893" s="120"/>
      <c r="C893" s="4"/>
      <c r="D893" s="14"/>
      <c r="E893" s="121"/>
      <c r="F893" s="13"/>
      <c r="G893" s="122"/>
      <c r="H893" s="123"/>
      <c r="I893" s="123"/>
      <c r="J893" s="124"/>
      <c r="K893" s="122"/>
      <c r="L893" s="122"/>
      <c r="M893" s="125"/>
      <c r="N893" s="126"/>
      <c r="O893" s="123"/>
      <c r="P893" s="123"/>
      <c r="Q893" s="122"/>
      <c r="R893" s="123"/>
      <c r="S893" s="123"/>
      <c r="T893" s="123"/>
      <c r="U893" s="123"/>
      <c r="V893" s="123"/>
      <c r="W893" s="122"/>
      <c r="X893" s="123"/>
      <c r="Y893" s="123"/>
      <c r="Z893" s="123"/>
      <c r="AA893" s="123"/>
      <c r="AB893" s="123"/>
      <c r="AC893" s="122"/>
      <c r="AD893" s="123"/>
      <c r="AE893" s="123"/>
      <c r="AF893" s="123"/>
      <c r="AG893" s="123"/>
      <c r="AH893" s="122"/>
      <c r="AI893" s="122"/>
      <c r="AJ893" s="122"/>
      <c r="AK893" s="122"/>
      <c r="AL893" s="123"/>
      <c r="AM893" s="122"/>
      <c r="AN893" s="122"/>
      <c r="AO893" s="122"/>
      <c r="AP893" s="122"/>
      <c r="AQ893" s="122"/>
      <c r="AR893" s="122"/>
      <c r="AS893" s="173"/>
      <c r="AT893" s="173"/>
      <c r="AU893" s="173"/>
      <c r="AV893" s="173"/>
      <c r="AW893" s="173"/>
      <c r="AX893" s="173"/>
      <c r="AY893" s="173"/>
      <c r="AZ893" s="173"/>
      <c r="BA893" s="173"/>
      <c r="BB893" s="123"/>
      <c r="BC893" s="123"/>
      <c r="BD893" s="123"/>
    </row>
    <row r="894" spans="2:56" x14ac:dyDescent="0.25">
      <c r="B894" s="120"/>
      <c r="C894" s="4"/>
      <c r="D894" s="14"/>
      <c r="E894" s="121"/>
      <c r="F894" s="13"/>
      <c r="G894" s="122"/>
      <c r="H894" s="123"/>
      <c r="I894" s="123"/>
      <c r="J894" s="124"/>
      <c r="K894" s="122"/>
      <c r="L894" s="122"/>
      <c r="M894" s="125"/>
      <c r="N894" s="126"/>
      <c r="O894" s="123"/>
      <c r="P894" s="123"/>
      <c r="Q894" s="122"/>
      <c r="R894" s="123"/>
      <c r="S894" s="123"/>
      <c r="T894" s="123"/>
      <c r="U894" s="123"/>
      <c r="V894" s="123"/>
      <c r="W894" s="122"/>
      <c r="X894" s="123"/>
      <c r="Y894" s="123"/>
      <c r="Z894" s="123"/>
      <c r="AA894" s="123"/>
      <c r="AB894" s="123"/>
      <c r="AC894" s="122"/>
      <c r="AD894" s="123"/>
      <c r="AE894" s="123"/>
      <c r="AF894" s="123"/>
      <c r="AG894" s="123"/>
      <c r="AH894" s="122"/>
      <c r="AI894" s="122"/>
      <c r="AJ894" s="122"/>
      <c r="AK894" s="122"/>
      <c r="AL894" s="123"/>
      <c r="AM894" s="122"/>
      <c r="AN894" s="122"/>
      <c r="AO894" s="122"/>
      <c r="AP894" s="122"/>
      <c r="AQ894" s="122"/>
      <c r="AR894" s="122"/>
      <c r="AS894" s="173"/>
      <c r="AT894" s="173"/>
      <c r="AU894" s="173"/>
      <c r="AV894" s="173"/>
      <c r="AW894" s="173"/>
      <c r="AX894" s="173"/>
      <c r="AY894" s="173"/>
      <c r="AZ894" s="173"/>
      <c r="BA894" s="173"/>
      <c r="BB894" s="123"/>
      <c r="BC894" s="123"/>
      <c r="BD894" s="123"/>
    </row>
    <row r="895" spans="2:56" x14ac:dyDescent="0.25">
      <c r="B895" s="120"/>
      <c r="C895" s="4"/>
      <c r="D895" s="14"/>
      <c r="E895" s="121"/>
      <c r="F895" s="13"/>
      <c r="G895" s="122"/>
      <c r="H895" s="123"/>
      <c r="I895" s="123"/>
      <c r="J895" s="124"/>
      <c r="K895" s="122"/>
      <c r="L895" s="122"/>
      <c r="M895" s="125"/>
      <c r="N895" s="126"/>
      <c r="O895" s="123"/>
      <c r="P895" s="123"/>
      <c r="Q895" s="122"/>
      <c r="R895" s="123"/>
      <c r="S895" s="123"/>
      <c r="T895" s="123"/>
      <c r="U895" s="123"/>
      <c r="V895" s="123"/>
      <c r="W895" s="122"/>
      <c r="X895" s="123"/>
      <c r="Y895" s="123"/>
      <c r="Z895" s="123"/>
      <c r="AA895" s="123"/>
      <c r="AB895" s="123"/>
      <c r="AC895" s="122"/>
      <c r="AD895" s="123"/>
      <c r="AE895" s="123"/>
      <c r="AF895" s="123"/>
      <c r="AG895" s="123"/>
      <c r="AH895" s="122"/>
      <c r="AI895" s="122"/>
      <c r="AJ895" s="122"/>
      <c r="AK895" s="122"/>
      <c r="AL895" s="123"/>
      <c r="AM895" s="122"/>
      <c r="AN895" s="122"/>
      <c r="AO895" s="122"/>
      <c r="AP895" s="122"/>
      <c r="AQ895" s="122"/>
      <c r="AR895" s="122"/>
      <c r="AS895" s="173"/>
      <c r="AT895" s="173"/>
      <c r="AU895" s="173"/>
      <c r="AV895" s="173"/>
      <c r="AW895" s="173"/>
      <c r="AX895" s="173"/>
      <c r="AY895" s="173"/>
      <c r="AZ895" s="173"/>
      <c r="BA895" s="173"/>
      <c r="BB895" s="123"/>
      <c r="BC895" s="123"/>
      <c r="BD895" s="123"/>
    </row>
    <row r="896" spans="2:56" x14ac:dyDescent="0.25">
      <c r="B896" s="120"/>
      <c r="C896" s="4"/>
      <c r="D896" s="14"/>
      <c r="E896" s="121"/>
      <c r="F896" s="13"/>
      <c r="G896" s="122"/>
      <c r="H896" s="123"/>
      <c r="I896" s="123"/>
      <c r="J896" s="124"/>
      <c r="K896" s="122"/>
      <c r="L896" s="122"/>
      <c r="M896" s="125"/>
      <c r="N896" s="126"/>
      <c r="O896" s="123"/>
      <c r="P896" s="123"/>
      <c r="Q896" s="122"/>
      <c r="R896" s="123"/>
      <c r="S896" s="123"/>
      <c r="T896" s="123"/>
      <c r="U896" s="123"/>
      <c r="V896" s="123"/>
      <c r="W896" s="122"/>
      <c r="X896" s="123"/>
      <c r="Y896" s="123"/>
      <c r="Z896" s="123"/>
      <c r="AA896" s="123"/>
      <c r="AB896" s="123"/>
      <c r="AC896" s="122"/>
      <c r="AD896" s="123"/>
      <c r="AE896" s="123"/>
      <c r="AF896" s="123"/>
      <c r="AG896" s="123"/>
      <c r="AH896" s="122"/>
      <c r="AI896" s="122"/>
      <c r="AJ896" s="122"/>
      <c r="AK896" s="122"/>
      <c r="AL896" s="123"/>
      <c r="AM896" s="122"/>
      <c r="AN896" s="122"/>
      <c r="AO896" s="122"/>
      <c r="AP896" s="122"/>
      <c r="AQ896" s="122"/>
      <c r="AR896" s="122"/>
      <c r="AS896" s="173"/>
      <c r="AT896" s="173"/>
      <c r="AU896" s="173"/>
      <c r="AV896" s="173"/>
      <c r="AW896" s="173"/>
      <c r="AX896" s="173"/>
      <c r="AY896" s="173"/>
      <c r="AZ896" s="173"/>
      <c r="BA896" s="173"/>
      <c r="BB896" s="123"/>
      <c r="BC896" s="123"/>
      <c r="BD896" s="123"/>
    </row>
    <row r="897" spans="2:56" x14ac:dyDescent="0.25">
      <c r="B897" s="120"/>
      <c r="C897" s="4"/>
      <c r="D897" s="14"/>
      <c r="E897" s="121"/>
      <c r="F897" s="13"/>
      <c r="G897" s="122"/>
      <c r="H897" s="123"/>
      <c r="I897" s="123"/>
      <c r="J897" s="124"/>
      <c r="K897" s="122"/>
      <c r="L897" s="122"/>
      <c r="M897" s="125"/>
      <c r="N897" s="126"/>
      <c r="O897" s="123"/>
      <c r="P897" s="123"/>
      <c r="Q897" s="122"/>
      <c r="R897" s="123"/>
      <c r="S897" s="123"/>
      <c r="T897" s="123"/>
      <c r="U897" s="123"/>
      <c r="V897" s="123"/>
      <c r="W897" s="122"/>
      <c r="X897" s="123"/>
      <c r="Y897" s="123"/>
      <c r="Z897" s="123"/>
      <c r="AA897" s="123"/>
      <c r="AB897" s="123"/>
      <c r="AC897" s="122"/>
      <c r="AD897" s="123"/>
      <c r="AE897" s="123"/>
      <c r="AF897" s="123"/>
      <c r="AG897" s="123"/>
      <c r="AH897" s="122"/>
      <c r="AI897" s="122"/>
      <c r="AJ897" s="122"/>
      <c r="AK897" s="122"/>
      <c r="AL897" s="123"/>
      <c r="AM897" s="122"/>
      <c r="AN897" s="122"/>
      <c r="AO897" s="122"/>
      <c r="AP897" s="122"/>
      <c r="AQ897" s="122"/>
      <c r="AR897" s="122"/>
      <c r="AS897" s="173"/>
      <c r="AT897" s="173"/>
      <c r="AU897" s="173"/>
      <c r="AV897" s="173"/>
      <c r="AW897" s="173"/>
      <c r="AX897" s="173"/>
      <c r="AY897" s="173"/>
      <c r="AZ897" s="173"/>
      <c r="BA897" s="173"/>
      <c r="BB897" s="123"/>
      <c r="BC897" s="123"/>
      <c r="BD897" s="123"/>
    </row>
    <row r="898" spans="2:56" x14ac:dyDescent="0.25">
      <c r="B898" s="120"/>
      <c r="C898" s="4"/>
      <c r="D898" s="14"/>
      <c r="E898" s="121"/>
      <c r="F898" s="13"/>
      <c r="G898" s="122"/>
      <c r="H898" s="123"/>
      <c r="I898" s="123"/>
      <c r="J898" s="124"/>
      <c r="K898" s="122"/>
      <c r="L898" s="122"/>
      <c r="M898" s="125"/>
      <c r="N898" s="126"/>
      <c r="O898" s="123"/>
      <c r="P898" s="123"/>
      <c r="Q898" s="122"/>
      <c r="R898" s="123"/>
      <c r="S898" s="123"/>
      <c r="T898" s="123"/>
      <c r="U898" s="123"/>
      <c r="V898" s="123"/>
      <c r="W898" s="122"/>
      <c r="X898" s="123"/>
      <c r="Y898" s="123"/>
      <c r="Z898" s="123"/>
      <c r="AA898" s="123"/>
      <c r="AB898" s="123"/>
      <c r="AC898" s="122"/>
      <c r="AD898" s="123"/>
      <c r="AE898" s="123"/>
      <c r="AF898" s="123"/>
      <c r="AG898" s="123"/>
      <c r="AH898" s="122"/>
      <c r="AI898" s="122"/>
      <c r="AJ898" s="122"/>
      <c r="AK898" s="122"/>
      <c r="AL898" s="123"/>
      <c r="AM898" s="122"/>
      <c r="AN898" s="122"/>
      <c r="AO898" s="122"/>
      <c r="AP898" s="122"/>
      <c r="AQ898" s="122"/>
      <c r="AR898" s="122"/>
      <c r="AS898" s="173"/>
      <c r="AT898" s="173"/>
      <c r="AU898" s="173"/>
      <c r="AV898" s="173"/>
      <c r="AW898" s="173"/>
      <c r="AX898" s="173"/>
      <c r="AY898" s="173"/>
      <c r="AZ898" s="173"/>
      <c r="BA898" s="173"/>
      <c r="BB898" s="123"/>
      <c r="BC898" s="123"/>
      <c r="BD898" s="123"/>
    </row>
    <row r="899" spans="2:56" x14ac:dyDescent="0.25">
      <c r="B899" s="120"/>
      <c r="C899" s="4"/>
      <c r="D899" s="14"/>
      <c r="E899" s="121"/>
      <c r="F899" s="13"/>
      <c r="G899" s="122"/>
      <c r="H899" s="123"/>
      <c r="I899" s="123"/>
      <c r="J899" s="124"/>
      <c r="K899" s="122"/>
      <c r="L899" s="122"/>
      <c r="M899" s="125"/>
      <c r="N899" s="126"/>
      <c r="O899" s="123"/>
      <c r="P899" s="123"/>
      <c r="Q899" s="122"/>
      <c r="R899" s="123"/>
      <c r="S899" s="123"/>
      <c r="T899" s="123"/>
      <c r="U899" s="123"/>
      <c r="V899" s="123"/>
      <c r="W899" s="122"/>
      <c r="X899" s="123"/>
      <c r="Y899" s="123"/>
      <c r="Z899" s="123"/>
      <c r="AA899" s="123"/>
      <c r="AB899" s="123"/>
      <c r="AC899" s="122"/>
      <c r="AD899" s="123"/>
      <c r="AE899" s="123"/>
      <c r="AF899" s="123"/>
      <c r="AG899" s="123"/>
      <c r="AH899" s="122"/>
      <c r="AI899" s="122"/>
      <c r="AJ899" s="122"/>
      <c r="AK899" s="122"/>
      <c r="AL899" s="123"/>
      <c r="AM899" s="122"/>
      <c r="AN899" s="122"/>
      <c r="AO899" s="122"/>
      <c r="AP899" s="122"/>
      <c r="AQ899" s="122"/>
      <c r="AR899" s="122"/>
      <c r="AS899" s="173"/>
      <c r="AT899" s="173"/>
      <c r="AU899" s="173"/>
      <c r="AV899" s="173"/>
      <c r="AW899" s="173"/>
      <c r="AX899" s="173"/>
      <c r="AY899" s="173"/>
      <c r="AZ899" s="173"/>
      <c r="BA899" s="173"/>
      <c r="BB899" s="123"/>
      <c r="BC899" s="123"/>
      <c r="BD899" s="123"/>
    </row>
    <row r="900" spans="2:56" x14ac:dyDescent="0.25">
      <c r="B900" s="120"/>
      <c r="C900" s="4"/>
      <c r="D900" s="14"/>
      <c r="E900" s="121"/>
      <c r="F900" s="13"/>
      <c r="G900" s="122"/>
      <c r="H900" s="123"/>
      <c r="I900" s="123"/>
      <c r="J900" s="124"/>
      <c r="K900" s="122"/>
      <c r="L900" s="122"/>
      <c r="M900" s="125"/>
      <c r="N900" s="126"/>
      <c r="O900" s="123"/>
      <c r="P900" s="123"/>
      <c r="Q900" s="122"/>
      <c r="R900" s="123"/>
      <c r="S900" s="123"/>
      <c r="T900" s="123"/>
      <c r="U900" s="123"/>
      <c r="V900" s="123"/>
      <c r="W900" s="122"/>
      <c r="X900" s="123"/>
      <c r="Y900" s="123"/>
      <c r="Z900" s="123"/>
      <c r="AA900" s="123"/>
      <c r="AB900" s="123"/>
      <c r="AC900" s="122"/>
      <c r="AD900" s="123"/>
      <c r="AE900" s="123"/>
      <c r="AF900" s="123"/>
      <c r="AG900" s="123"/>
      <c r="AH900" s="122"/>
      <c r="AI900" s="122"/>
      <c r="AJ900" s="122"/>
      <c r="AK900" s="122"/>
      <c r="AL900" s="123"/>
      <c r="AM900" s="122"/>
      <c r="AN900" s="122"/>
      <c r="AO900" s="122"/>
      <c r="AP900" s="122"/>
      <c r="AQ900" s="122"/>
      <c r="AR900" s="122"/>
      <c r="AS900" s="173"/>
      <c r="AT900" s="173"/>
      <c r="AU900" s="173"/>
      <c r="AV900" s="173"/>
      <c r="AW900" s="173"/>
      <c r="AX900" s="173"/>
      <c r="AY900" s="173"/>
      <c r="AZ900" s="173"/>
      <c r="BA900" s="173"/>
      <c r="BB900" s="123"/>
      <c r="BC900" s="123"/>
      <c r="BD900" s="123"/>
    </row>
    <row r="901" spans="2:56" x14ac:dyDescent="0.25">
      <c r="B901" s="120"/>
      <c r="C901" s="4"/>
      <c r="D901" s="14"/>
      <c r="E901" s="121"/>
      <c r="F901" s="13"/>
      <c r="G901" s="122"/>
      <c r="H901" s="123"/>
      <c r="I901" s="123"/>
      <c r="J901" s="124"/>
      <c r="K901" s="122"/>
      <c r="L901" s="122"/>
      <c r="M901" s="125"/>
      <c r="N901" s="126"/>
      <c r="O901" s="123"/>
      <c r="P901" s="123"/>
      <c r="Q901" s="122"/>
      <c r="R901" s="123"/>
      <c r="S901" s="123"/>
      <c r="T901" s="123"/>
      <c r="U901" s="123"/>
      <c r="V901" s="123"/>
      <c r="W901" s="122"/>
      <c r="X901" s="123"/>
      <c r="Y901" s="123"/>
      <c r="Z901" s="123"/>
      <c r="AA901" s="123"/>
      <c r="AB901" s="123"/>
      <c r="AC901" s="122"/>
      <c r="AD901" s="123"/>
      <c r="AE901" s="123"/>
      <c r="AF901" s="123"/>
      <c r="AG901" s="123"/>
      <c r="AH901" s="122"/>
      <c r="AI901" s="122"/>
      <c r="AJ901" s="122"/>
      <c r="AK901" s="122"/>
      <c r="AL901" s="123"/>
      <c r="AM901" s="122"/>
      <c r="AN901" s="122"/>
      <c r="AO901" s="122"/>
      <c r="AP901" s="122"/>
      <c r="AQ901" s="122"/>
      <c r="AR901" s="122"/>
      <c r="AS901" s="173"/>
      <c r="AT901" s="173"/>
      <c r="AU901" s="173"/>
      <c r="AV901" s="173"/>
      <c r="AW901" s="173"/>
      <c r="AX901" s="173"/>
      <c r="AY901" s="173"/>
      <c r="AZ901" s="173"/>
      <c r="BA901" s="173"/>
      <c r="BB901" s="123"/>
      <c r="BC901" s="123"/>
      <c r="BD901" s="123"/>
    </row>
    <row r="902" spans="2:56" x14ac:dyDescent="0.25">
      <c r="B902" s="120"/>
      <c r="C902" s="4"/>
      <c r="D902" s="14"/>
      <c r="E902" s="121"/>
      <c r="F902" s="13"/>
      <c r="G902" s="122"/>
      <c r="H902" s="123"/>
      <c r="I902" s="123"/>
      <c r="J902" s="124"/>
      <c r="K902" s="122"/>
      <c r="L902" s="122"/>
      <c r="M902" s="125"/>
      <c r="N902" s="126"/>
      <c r="O902" s="123"/>
      <c r="P902" s="123"/>
      <c r="Q902" s="122"/>
      <c r="R902" s="123"/>
      <c r="S902" s="123"/>
      <c r="T902" s="123"/>
      <c r="U902" s="123"/>
      <c r="V902" s="123"/>
      <c r="W902" s="122"/>
      <c r="X902" s="123"/>
      <c r="Y902" s="123"/>
      <c r="Z902" s="123"/>
      <c r="AA902" s="123"/>
      <c r="AB902" s="123"/>
      <c r="AC902" s="122"/>
      <c r="AD902" s="123"/>
      <c r="AE902" s="123"/>
      <c r="AF902" s="123"/>
      <c r="AG902" s="123"/>
      <c r="AH902" s="122"/>
      <c r="AI902" s="122"/>
      <c r="AJ902" s="122"/>
      <c r="AK902" s="122"/>
      <c r="AL902" s="123"/>
      <c r="AM902" s="122"/>
      <c r="AN902" s="122"/>
      <c r="AO902" s="122"/>
      <c r="AP902" s="122"/>
      <c r="AQ902" s="122"/>
      <c r="AR902" s="122"/>
      <c r="AS902" s="173"/>
      <c r="AT902" s="173"/>
      <c r="AU902" s="173"/>
      <c r="AV902" s="173"/>
      <c r="AW902" s="173"/>
      <c r="AX902" s="173"/>
      <c r="AY902" s="173"/>
      <c r="AZ902" s="173"/>
      <c r="BA902" s="173"/>
      <c r="BB902" s="123"/>
      <c r="BC902" s="123"/>
      <c r="BD902" s="123"/>
    </row>
    <row r="903" spans="2:56" x14ac:dyDescent="0.25">
      <c r="B903" s="120"/>
      <c r="C903" s="4"/>
      <c r="D903" s="14"/>
      <c r="E903" s="121"/>
      <c r="F903" s="13"/>
      <c r="G903" s="122"/>
      <c r="H903" s="123"/>
      <c r="I903" s="123"/>
      <c r="J903" s="124"/>
      <c r="K903" s="122"/>
      <c r="L903" s="122"/>
      <c r="M903" s="125"/>
      <c r="N903" s="126"/>
      <c r="O903" s="123"/>
      <c r="P903" s="123"/>
      <c r="Q903" s="122"/>
      <c r="R903" s="123"/>
      <c r="S903" s="123"/>
      <c r="T903" s="123"/>
      <c r="U903" s="123"/>
      <c r="V903" s="123"/>
      <c r="W903" s="122"/>
      <c r="X903" s="123"/>
      <c r="Y903" s="123"/>
      <c r="Z903" s="123"/>
      <c r="AA903" s="123"/>
      <c r="AB903" s="123"/>
      <c r="AC903" s="122"/>
      <c r="AD903" s="123"/>
      <c r="AE903" s="123"/>
      <c r="AF903" s="123"/>
      <c r="AG903" s="123"/>
      <c r="AH903" s="122"/>
      <c r="AI903" s="122"/>
      <c r="AJ903" s="122"/>
      <c r="AK903" s="122"/>
      <c r="AL903" s="123"/>
      <c r="AM903" s="122"/>
      <c r="AN903" s="122"/>
      <c r="AO903" s="122"/>
      <c r="AP903" s="122"/>
      <c r="AQ903" s="122"/>
      <c r="AR903" s="122"/>
      <c r="AS903" s="173"/>
      <c r="AT903" s="173"/>
      <c r="AU903" s="173"/>
      <c r="AV903" s="173"/>
      <c r="AW903" s="173"/>
      <c r="AX903" s="173"/>
      <c r="AY903" s="173"/>
      <c r="AZ903" s="173"/>
      <c r="BA903" s="173"/>
      <c r="BB903" s="123"/>
      <c r="BC903" s="123"/>
      <c r="BD903" s="123"/>
    </row>
    <row r="904" spans="2:56" x14ac:dyDescent="0.25">
      <c r="B904" s="120"/>
      <c r="C904" s="4"/>
      <c r="D904" s="14"/>
      <c r="E904" s="121"/>
      <c r="F904" s="13"/>
      <c r="G904" s="122"/>
      <c r="H904" s="123"/>
      <c r="I904" s="123"/>
      <c r="J904" s="124"/>
      <c r="K904" s="122"/>
      <c r="L904" s="122"/>
      <c r="M904" s="125"/>
      <c r="N904" s="126"/>
      <c r="O904" s="123"/>
      <c r="P904" s="123"/>
      <c r="Q904" s="122"/>
      <c r="R904" s="123"/>
      <c r="S904" s="123"/>
      <c r="T904" s="123"/>
      <c r="U904" s="123"/>
      <c r="V904" s="123"/>
      <c r="W904" s="122"/>
      <c r="X904" s="123"/>
      <c r="Y904" s="123"/>
      <c r="Z904" s="123"/>
      <c r="AA904" s="123"/>
      <c r="AB904" s="123"/>
      <c r="AC904" s="122"/>
      <c r="AD904" s="123"/>
      <c r="AE904" s="123"/>
      <c r="AF904" s="123"/>
      <c r="AG904" s="123"/>
      <c r="AH904" s="122"/>
      <c r="AI904" s="122"/>
      <c r="AJ904" s="122"/>
      <c r="AK904" s="122"/>
      <c r="AL904" s="123"/>
      <c r="AM904" s="122"/>
      <c r="AN904" s="122"/>
      <c r="AO904" s="122"/>
      <c r="AP904" s="122"/>
      <c r="AQ904" s="122"/>
      <c r="AR904" s="122"/>
      <c r="AS904" s="173"/>
      <c r="AT904" s="173"/>
      <c r="AU904" s="173"/>
      <c r="AV904" s="173"/>
      <c r="AW904" s="173"/>
      <c r="AX904" s="173"/>
      <c r="AY904" s="173"/>
      <c r="AZ904" s="173"/>
      <c r="BA904" s="173"/>
      <c r="BB904" s="123"/>
      <c r="BC904" s="123"/>
      <c r="BD904" s="123"/>
    </row>
    <row r="905" spans="2:56" x14ac:dyDescent="0.25">
      <c r="B905" s="120"/>
      <c r="C905" s="4"/>
      <c r="D905" s="14"/>
      <c r="E905" s="121"/>
      <c r="F905" s="13"/>
      <c r="G905" s="122"/>
      <c r="H905" s="123"/>
      <c r="I905" s="123"/>
      <c r="J905" s="124"/>
      <c r="K905" s="122"/>
      <c r="L905" s="122"/>
      <c r="M905" s="125"/>
      <c r="N905" s="126"/>
      <c r="O905" s="123"/>
      <c r="P905" s="123"/>
      <c r="Q905" s="122"/>
      <c r="R905" s="123"/>
      <c r="S905" s="123"/>
      <c r="T905" s="123"/>
      <c r="U905" s="123"/>
      <c r="V905" s="123"/>
      <c r="W905" s="122"/>
      <c r="X905" s="123"/>
      <c r="Y905" s="123"/>
      <c r="Z905" s="123"/>
      <c r="AA905" s="123"/>
      <c r="AB905" s="123"/>
      <c r="AC905" s="122"/>
      <c r="AD905" s="123"/>
      <c r="AE905" s="123"/>
      <c r="AF905" s="123"/>
      <c r="AG905" s="123"/>
      <c r="AH905" s="122"/>
      <c r="AI905" s="122"/>
      <c r="AJ905" s="122"/>
      <c r="AK905" s="122"/>
      <c r="AL905" s="123"/>
      <c r="AM905" s="122"/>
      <c r="AN905" s="122"/>
      <c r="AO905" s="122"/>
      <c r="AP905" s="122"/>
      <c r="AQ905" s="122"/>
      <c r="AR905" s="122"/>
      <c r="AS905" s="173"/>
      <c r="AT905" s="173"/>
      <c r="AU905" s="173"/>
      <c r="AV905" s="173"/>
      <c r="AW905" s="173"/>
      <c r="AX905" s="173"/>
      <c r="AY905" s="173"/>
      <c r="AZ905" s="173"/>
      <c r="BA905" s="173"/>
      <c r="BB905" s="123"/>
      <c r="BC905" s="123"/>
      <c r="BD905" s="123"/>
    </row>
    <row r="906" spans="2:56" x14ac:dyDescent="0.25">
      <c r="B906" s="120"/>
      <c r="C906" s="4"/>
      <c r="D906" s="14"/>
      <c r="E906" s="121"/>
      <c r="F906" s="13"/>
      <c r="G906" s="122"/>
      <c r="H906" s="123"/>
      <c r="I906" s="123"/>
      <c r="J906" s="124"/>
      <c r="K906" s="122"/>
      <c r="L906" s="122"/>
      <c r="M906" s="125"/>
      <c r="N906" s="126"/>
      <c r="O906" s="123"/>
      <c r="P906" s="123"/>
      <c r="Q906" s="122"/>
      <c r="R906" s="123"/>
      <c r="S906" s="123"/>
      <c r="T906" s="123"/>
      <c r="U906" s="123"/>
      <c r="V906" s="123"/>
      <c r="W906" s="122"/>
      <c r="X906" s="123"/>
      <c r="Y906" s="123"/>
      <c r="Z906" s="123"/>
      <c r="AA906" s="123"/>
      <c r="AB906" s="123"/>
      <c r="AC906" s="122"/>
      <c r="AD906" s="123"/>
      <c r="AE906" s="123"/>
      <c r="AF906" s="123"/>
      <c r="AG906" s="123"/>
      <c r="AH906" s="122"/>
      <c r="AI906" s="122"/>
      <c r="AJ906" s="122"/>
      <c r="AK906" s="122"/>
      <c r="AL906" s="123"/>
      <c r="AM906" s="122"/>
      <c r="AN906" s="122"/>
      <c r="AO906" s="122"/>
      <c r="AP906" s="122"/>
      <c r="AQ906" s="122"/>
      <c r="AR906" s="122"/>
      <c r="AS906" s="173"/>
      <c r="AT906" s="173"/>
      <c r="AU906" s="173"/>
      <c r="AV906" s="173"/>
      <c r="AW906" s="173"/>
      <c r="AX906" s="173"/>
      <c r="AY906" s="173"/>
      <c r="AZ906" s="173"/>
      <c r="BA906" s="173"/>
      <c r="BB906" s="123"/>
      <c r="BC906" s="123"/>
      <c r="BD906" s="123"/>
    </row>
    <row r="907" spans="2:56" x14ac:dyDescent="0.25">
      <c r="B907" s="120"/>
      <c r="C907" s="4"/>
      <c r="D907" s="14"/>
      <c r="E907" s="121"/>
      <c r="F907" s="13"/>
      <c r="G907" s="122"/>
      <c r="H907" s="123"/>
      <c r="I907" s="123"/>
      <c r="J907" s="124"/>
      <c r="K907" s="122"/>
      <c r="L907" s="122"/>
      <c r="M907" s="125"/>
      <c r="N907" s="126"/>
      <c r="O907" s="123"/>
      <c r="P907" s="123"/>
      <c r="Q907" s="122"/>
      <c r="R907" s="123"/>
      <c r="S907" s="123"/>
      <c r="T907" s="123"/>
      <c r="U907" s="123"/>
      <c r="V907" s="123"/>
      <c r="W907" s="122"/>
      <c r="X907" s="123"/>
      <c r="Y907" s="123"/>
      <c r="Z907" s="123"/>
      <c r="AA907" s="123"/>
      <c r="AB907" s="123"/>
      <c r="AC907" s="122"/>
      <c r="AD907" s="123"/>
      <c r="AE907" s="123"/>
      <c r="AF907" s="123"/>
      <c r="AG907" s="123"/>
      <c r="AH907" s="122"/>
      <c r="AI907" s="122"/>
      <c r="AJ907" s="122"/>
      <c r="AK907" s="122"/>
      <c r="AL907" s="123"/>
      <c r="AM907" s="122"/>
      <c r="AN907" s="122"/>
      <c r="AO907" s="122"/>
      <c r="AP907" s="122"/>
      <c r="AQ907" s="122"/>
      <c r="AR907" s="122"/>
      <c r="AS907" s="173"/>
      <c r="AT907" s="173"/>
      <c r="AU907" s="173"/>
      <c r="AV907" s="173"/>
      <c r="AW907" s="173"/>
      <c r="AX907" s="173"/>
      <c r="AY907" s="173"/>
      <c r="AZ907" s="173"/>
      <c r="BA907" s="173"/>
      <c r="BB907" s="123"/>
      <c r="BC907" s="123"/>
      <c r="BD907" s="123"/>
    </row>
    <row r="908" spans="2:56" x14ac:dyDescent="0.25">
      <c r="B908" s="120"/>
      <c r="C908" s="4"/>
      <c r="D908" s="14"/>
      <c r="E908" s="121"/>
      <c r="F908" s="13"/>
      <c r="G908" s="122"/>
      <c r="H908" s="123"/>
      <c r="I908" s="123"/>
      <c r="J908" s="124"/>
      <c r="K908" s="122"/>
      <c r="L908" s="122"/>
      <c r="M908" s="125"/>
      <c r="N908" s="126"/>
      <c r="O908" s="123"/>
      <c r="P908" s="123"/>
      <c r="Q908" s="122"/>
      <c r="R908" s="123"/>
      <c r="S908" s="123"/>
      <c r="T908" s="123"/>
      <c r="U908" s="123"/>
      <c r="V908" s="123"/>
      <c r="W908" s="122"/>
      <c r="X908" s="123"/>
      <c r="Y908" s="123"/>
      <c r="Z908" s="123"/>
      <c r="AA908" s="123"/>
      <c r="AB908" s="123"/>
      <c r="AC908" s="122"/>
      <c r="AD908" s="123"/>
      <c r="AE908" s="123"/>
      <c r="AF908" s="123"/>
      <c r="AG908" s="123"/>
      <c r="AH908" s="122"/>
      <c r="AI908" s="122"/>
      <c r="AJ908" s="122"/>
      <c r="AK908" s="122"/>
      <c r="AL908" s="123"/>
      <c r="AM908" s="122"/>
      <c r="AN908" s="122"/>
      <c r="AO908" s="122"/>
      <c r="AP908" s="122"/>
      <c r="AQ908" s="122"/>
      <c r="AR908" s="122"/>
      <c r="AS908" s="173"/>
      <c r="AT908" s="173"/>
      <c r="AU908" s="173"/>
      <c r="AV908" s="173"/>
      <c r="AW908" s="173"/>
      <c r="AX908" s="173"/>
      <c r="AY908" s="173"/>
      <c r="AZ908" s="173"/>
      <c r="BA908" s="173"/>
      <c r="BB908" s="123"/>
      <c r="BC908" s="123"/>
      <c r="BD908" s="123"/>
    </row>
    <row r="909" spans="2:56" x14ac:dyDescent="0.25">
      <c r="B909" s="120"/>
      <c r="C909" s="4"/>
      <c r="D909" s="14"/>
      <c r="E909" s="121"/>
      <c r="F909" s="13"/>
      <c r="G909" s="122"/>
      <c r="H909" s="123"/>
      <c r="I909" s="123"/>
      <c r="J909" s="124"/>
      <c r="K909" s="122"/>
      <c r="L909" s="122"/>
      <c r="M909" s="125"/>
      <c r="N909" s="126"/>
      <c r="O909" s="123"/>
      <c r="P909" s="123"/>
      <c r="Q909" s="122"/>
      <c r="R909" s="123"/>
      <c r="S909" s="123"/>
      <c r="T909" s="123"/>
      <c r="U909" s="123"/>
      <c r="V909" s="123"/>
      <c r="W909" s="122"/>
      <c r="X909" s="123"/>
      <c r="Y909" s="123"/>
      <c r="Z909" s="123"/>
      <c r="AA909" s="123"/>
      <c r="AB909" s="123"/>
      <c r="AC909" s="122"/>
      <c r="AD909" s="123"/>
      <c r="AE909" s="123"/>
      <c r="AF909" s="123"/>
      <c r="AG909" s="123"/>
      <c r="AH909" s="122"/>
      <c r="AI909" s="122"/>
      <c r="AJ909" s="122"/>
      <c r="AK909" s="122"/>
      <c r="AL909" s="123"/>
      <c r="AM909" s="122"/>
      <c r="AN909" s="122"/>
      <c r="AO909" s="122"/>
      <c r="AP909" s="122"/>
      <c r="AQ909" s="122"/>
      <c r="AR909" s="122"/>
      <c r="AS909" s="173"/>
      <c r="AT909" s="173"/>
      <c r="AU909" s="173"/>
      <c r="AV909" s="173"/>
      <c r="AW909" s="173"/>
      <c r="AX909" s="173"/>
      <c r="AY909" s="173"/>
      <c r="AZ909" s="173"/>
      <c r="BA909" s="173"/>
      <c r="BB909" s="123"/>
      <c r="BC909" s="123"/>
      <c r="BD909" s="123"/>
    </row>
    <row r="910" spans="2:56" x14ac:dyDescent="0.25">
      <c r="B910" s="120"/>
      <c r="C910" s="4"/>
      <c r="D910" s="14"/>
      <c r="E910" s="121"/>
      <c r="F910" s="13"/>
      <c r="G910" s="122"/>
      <c r="H910" s="123"/>
      <c r="I910" s="123"/>
      <c r="J910" s="124"/>
      <c r="K910" s="122"/>
      <c r="L910" s="122"/>
      <c r="M910" s="125"/>
      <c r="N910" s="126"/>
      <c r="O910" s="123"/>
      <c r="P910" s="123"/>
      <c r="Q910" s="122"/>
      <c r="R910" s="123"/>
      <c r="S910" s="123"/>
      <c r="T910" s="123"/>
      <c r="U910" s="123"/>
      <c r="V910" s="123"/>
      <c r="W910" s="122"/>
      <c r="X910" s="123"/>
      <c r="Y910" s="123"/>
      <c r="Z910" s="123"/>
      <c r="AA910" s="123"/>
      <c r="AB910" s="123"/>
      <c r="AC910" s="122"/>
      <c r="AD910" s="123"/>
      <c r="AE910" s="123"/>
      <c r="AF910" s="123"/>
      <c r="AG910" s="123"/>
      <c r="AH910" s="122"/>
      <c r="AI910" s="122"/>
      <c r="AJ910" s="122"/>
      <c r="AK910" s="122"/>
      <c r="AL910" s="123"/>
      <c r="AM910" s="122"/>
      <c r="AN910" s="122"/>
      <c r="AO910" s="122"/>
      <c r="AP910" s="122"/>
      <c r="AQ910" s="122"/>
      <c r="AR910" s="122"/>
      <c r="AS910" s="173"/>
      <c r="AT910" s="173"/>
      <c r="AU910" s="173"/>
      <c r="AV910" s="173"/>
      <c r="AW910" s="173"/>
      <c r="AX910" s="173"/>
      <c r="AY910" s="173"/>
      <c r="AZ910" s="173"/>
      <c r="BA910" s="173"/>
      <c r="BB910" s="123"/>
      <c r="BC910" s="123"/>
      <c r="BD910" s="123"/>
    </row>
    <row r="911" spans="2:56" x14ac:dyDescent="0.25">
      <c r="B911" s="120"/>
      <c r="C911" s="4"/>
      <c r="D911" s="14"/>
      <c r="E911" s="121"/>
      <c r="F911" s="13"/>
      <c r="G911" s="122"/>
      <c r="H911" s="123"/>
      <c r="I911" s="123"/>
      <c r="J911" s="124"/>
      <c r="K911" s="122"/>
      <c r="L911" s="122"/>
      <c r="M911" s="125"/>
      <c r="N911" s="126"/>
      <c r="O911" s="123"/>
      <c r="P911" s="123"/>
      <c r="Q911" s="122"/>
      <c r="R911" s="123"/>
      <c r="S911" s="123"/>
      <c r="T911" s="123"/>
      <c r="U911" s="123"/>
      <c r="V911" s="123"/>
      <c r="W911" s="122"/>
      <c r="X911" s="123"/>
      <c r="Y911" s="123"/>
      <c r="Z911" s="123"/>
      <c r="AA911" s="123"/>
      <c r="AB911" s="123"/>
      <c r="AC911" s="122"/>
      <c r="AD911" s="123"/>
      <c r="AE911" s="123"/>
      <c r="AF911" s="123"/>
      <c r="AG911" s="123"/>
      <c r="AH911" s="122"/>
      <c r="AI911" s="122"/>
      <c r="AJ911" s="122"/>
      <c r="AK911" s="122"/>
      <c r="AL911" s="123"/>
      <c r="AM911" s="122"/>
      <c r="AN911" s="122"/>
      <c r="AO911" s="122"/>
      <c r="AP911" s="122"/>
      <c r="AQ911" s="122"/>
      <c r="AR911" s="122"/>
      <c r="AS911" s="173"/>
      <c r="AT911" s="173"/>
      <c r="AU911" s="173"/>
      <c r="AV911" s="173"/>
      <c r="AW911" s="173"/>
      <c r="AX911" s="173"/>
      <c r="AY911" s="173"/>
      <c r="AZ911" s="173"/>
      <c r="BA911" s="173"/>
      <c r="BB911" s="123"/>
      <c r="BC911" s="123"/>
      <c r="BD911" s="123"/>
    </row>
    <row r="912" spans="2:56" x14ac:dyDescent="0.25">
      <c r="B912" s="120"/>
      <c r="C912" s="4"/>
      <c r="D912" s="14"/>
      <c r="E912" s="121"/>
      <c r="F912" s="13"/>
      <c r="G912" s="122"/>
      <c r="H912" s="123"/>
      <c r="I912" s="123"/>
      <c r="J912" s="124"/>
      <c r="K912" s="122"/>
      <c r="L912" s="122"/>
      <c r="M912" s="125"/>
      <c r="N912" s="126"/>
      <c r="O912" s="123"/>
      <c r="P912" s="123"/>
      <c r="Q912" s="122"/>
      <c r="R912" s="123"/>
      <c r="S912" s="123"/>
      <c r="T912" s="123"/>
      <c r="U912" s="123"/>
      <c r="V912" s="123"/>
      <c r="W912" s="122"/>
      <c r="X912" s="123"/>
      <c r="Y912" s="123"/>
      <c r="Z912" s="123"/>
      <c r="AA912" s="123"/>
      <c r="AB912" s="123"/>
      <c r="AC912" s="122"/>
      <c r="AD912" s="123"/>
      <c r="AE912" s="123"/>
      <c r="AF912" s="123"/>
      <c r="AG912" s="123"/>
      <c r="AH912" s="122"/>
      <c r="AI912" s="122"/>
      <c r="AJ912" s="122"/>
      <c r="AK912" s="122"/>
      <c r="AL912" s="123"/>
      <c r="AM912" s="122"/>
      <c r="AN912" s="122"/>
      <c r="AO912" s="122"/>
      <c r="AP912" s="122"/>
      <c r="AQ912" s="122"/>
      <c r="AR912" s="122"/>
      <c r="AS912" s="173"/>
      <c r="AT912" s="173"/>
      <c r="AU912" s="173"/>
      <c r="AV912" s="173"/>
      <c r="AW912" s="173"/>
      <c r="AX912" s="173"/>
      <c r="AY912" s="173"/>
      <c r="AZ912" s="173"/>
      <c r="BA912" s="173"/>
      <c r="BB912" s="123"/>
      <c r="BC912" s="123"/>
      <c r="BD912" s="123"/>
    </row>
    <row r="913" spans="2:56" x14ac:dyDescent="0.25">
      <c r="B913" s="120"/>
      <c r="C913" s="4"/>
      <c r="D913" s="14"/>
      <c r="E913" s="121"/>
      <c r="F913" s="13"/>
      <c r="G913" s="122"/>
      <c r="H913" s="123"/>
      <c r="I913" s="123"/>
      <c r="J913" s="124"/>
      <c r="K913" s="122"/>
      <c r="L913" s="122"/>
      <c r="M913" s="125"/>
      <c r="N913" s="126"/>
      <c r="O913" s="123"/>
      <c r="P913" s="123"/>
      <c r="Q913" s="122"/>
      <c r="R913" s="123"/>
      <c r="S913" s="123"/>
      <c r="T913" s="123"/>
      <c r="U913" s="123"/>
      <c r="V913" s="123"/>
      <c r="W913" s="122"/>
      <c r="X913" s="123"/>
      <c r="Y913" s="123"/>
      <c r="Z913" s="123"/>
      <c r="AA913" s="123"/>
      <c r="AB913" s="123"/>
      <c r="AC913" s="122"/>
      <c r="AD913" s="123"/>
      <c r="AE913" s="123"/>
      <c r="AF913" s="123"/>
      <c r="AG913" s="123"/>
      <c r="AH913" s="122"/>
      <c r="AI913" s="122"/>
      <c r="AJ913" s="122"/>
      <c r="AK913" s="122"/>
      <c r="AL913" s="123"/>
      <c r="AM913" s="122"/>
      <c r="AN913" s="122"/>
      <c r="AO913" s="122"/>
      <c r="AP913" s="122"/>
      <c r="AQ913" s="122"/>
      <c r="AR913" s="122"/>
      <c r="AS913" s="173"/>
      <c r="AT913" s="173"/>
      <c r="AU913" s="173"/>
      <c r="AV913" s="173"/>
      <c r="AW913" s="173"/>
      <c r="AX913" s="173"/>
      <c r="AY913" s="173"/>
      <c r="AZ913" s="173"/>
      <c r="BA913" s="173"/>
      <c r="BB913" s="123"/>
      <c r="BC913" s="123"/>
      <c r="BD913" s="123"/>
    </row>
    <row r="914" spans="2:56" x14ac:dyDescent="0.25">
      <c r="B914" s="120"/>
      <c r="C914" s="4"/>
      <c r="D914" s="14"/>
      <c r="E914" s="121"/>
      <c r="F914" s="13"/>
      <c r="G914" s="122"/>
      <c r="H914" s="123"/>
      <c r="I914" s="123"/>
      <c r="J914" s="124"/>
      <c r="K914" s="122"/>
      <c r="L914" s="122"/>
      <c r="M914" s="125"/>
      <c r="N914" s="126"/>
      <c r="O914" s="123"/>
      <c r="P914" s="123"/>
      <c r="Q914" s="122"/>
      <c r="R914" s="123"/>
      <c r="S914" s="123"/>
      <c r="T914" s="123"/>
      <c r="U914" s="123"/>
      <c r="V914" s="123"/>
      <c r="W914" s="122"/>
      <c r="X914" s="123"/>
      <c r="Y914" s="123"/>
      <c r="Z914" s="123"/>
      <c r="AA914" s="123"/>
      <c r="AB914" s="123"/>
      <c r="AC914" s="122"/>
      <c r="AD914" s="123"/>
      <c r="AE914" s="123"/>
      <c r="AF914" s="123"/>
      <c r="AG914" s="123"/>
      <c r="AH914" s="122"/>
      <c r="AI914" s="122"/>
      <c r="AJ914" s="122"/>
      <c r="AK914" s="122"/>
      <c r="AL914" s="123"/>
      <c r="AM914" s="122"/>
      <c r="AN914" s="122"/>
      <c r="AO914" s="122"/>
      <c r="AP914" s="122"/>
      <c r="AQ914" s="122"/>
      <c r="AR914" s="122"/>
      <c r="AS914" s="173"/>
      <c r="AT914" s="173"/>
      <c r="AU914" s="173"/>
      <c r="AV914" s="173"/>
      <c r="AW914" s="173"/>
      <c r="AX914" s="173"/>
      <c r="AY914" s="173"/>
      <c r="AZ914" s="173"/>
      <c r="BA914" s="173"/>
      <c r="BB914" s="123"/>
      <c r="BC914" s="123"/>
      <c r="BD914" s="123"/>
    </row>
    <row r="915" spans="2:56" x14ac:dyDescent="0.25">
      <c r="B915" s="120"/>
      <c r="C915" s="4"/>
      <c r="D915" s="14"/>
      <c r="E915" s="121"/>
      <c r="F915" s="13"/>
      <c r="G915" s="122"/>
      <c r="H915" s="123"/>
      <c r="I915" s="123"/>
      <c r="J915" s="124"/>
      <c r="K915" s="122"/>
      <c r="L915" s="122"/>
      <c r="M915" s="125"/>
      <c r="N915" s="126"/>
      <c r="O915" s="123"/>
      <c r="P915" s="123"/>
      <c r="Q915" s="122"/>
      <c r="R915" s="123"/>
      <c r="S915" s="123"/>
      <c r="T915" s="123"/>
      <c r="U915" s="123"/>
      <c r="V915" s="123"/>
      <c r="W915" s="122"/>
      <c r="X915" s="123"/>
      <c r="Y915" s="123"/>
      <c r="Z915" s="123"/>
      <c r="AA915" s="123"/>
      <c r="AB915" s="123"/>
      <c r="AC915" s="122"/>
      <c r="AD915" s="123"/>
      <c r="AE915" s="123"/>
      <c r="AF915" s="123"/>
      <c r="AG915" s="123"/>
      <c r="AH915" s="122"/>
      <c r="AI915" s="122"/>
      <c r="AJ915" s="122"/>
      <c r="AK915" s="122"/>
      <c r="AL915" s="123"/>
      <c r="AM915" s="122"/>
      <c r="AN915" s="122"/>
      <c r="AO915" s="122"/>
      <c r="AP915" s="122"/>
      <c r="AQ915" s="122"/>
      <c r="AR915" s="122"/>
      <c r="AS915" s="173"/>
      <c r="AT915" s="173"/>
      <c r="AU915" s="173"/>
      <c r="AV915" s="173"/>
      <c r="AW915" s="173"/>
      <c r="AX915" s="173"/>
      <c r="AY915" s="173"/>
      <c r="AZ915" s="173"/>
      <c r="BA915" s="173"/>
      <c r="BB915" s="123"/>
      <c r="BC915" s="123"/>
      <c r="BD915" s="123"/>
    </row>
    <row r="916" spans="2:56" x14ac:dyDescent="0.25">
      <c r="B916" s="120"/>
      <c r="C916" s="4"/>
      <c r="D916" s="14"/>
      <c r="E916" s="121"/>
      <c r="F916" s="13"/>
      <c r="G916" s="122"/>
      <c r="H916" s="123"/>
      <c r="I916" s="123"/>
      <c r="J916" s="124"/>
      <c r="K916" s="122"/>
      <c r="L916" s="122"/>
      <c r="M916" s="125"/>
      <c r="N916" s="126"/>
      <c r="O916" s="123"/>
      <c r="P916" s="123"/>
      <c r="Q916" s="122"/>
      <c r="R916" s="123"/>
      <c r="S916" s="123"/>
      <c r="T916" s="123"/>
      <c r="U916" s="123"/>
      <c r="V916" s="123"/>
      <c r="W916" s="122"/>
      <c r="X916" s="123"/>
      <c r="Y916" s="123"/>
      <c r="Z916" s="123"/>
      <c r="AA916" s="123"/>
      <c r="AB916" s="123"/>
      <c r="AC916" s="122"/>
      <c r="AD916" s="123"/>
      <c r="AE916" s="123"/>
      <c r="AF916" s="123"/>
      <c r="AG916" s="123"/>
      <c r="AH916" s="122"/>
      <c r="AI916" s="122"/>
      <c r="AJ916" s="122"/>
      <c r="AK916" s="122"/>
      <c r="AL916" s="123"/>
      <c r="AM916" s="122"/>
      <c r="AN916" s="122"/>
      <c r="AO916" s="122"/>
      <c r="AP916" s="122"/>
      <c r="AQ916" s="122"/>
      <c r="AR916" s="122"/>
      <c r="AS916" s="173"/>
      <c r="AT916" s="173"/>
      <c r="AU916" s="173"/>
      <c r="AV916" s="173"/>
      <c r="AW916" s="173"/>
      <c r="AX916" s="173"/>
      <c r="AY916" s="173"/>
      <c r="AZ916" s="173"/>
      <c r="BA916" s="173"/>
      <c r="BB916" s="123"/>
      <c r="BC916" s="123"/>
      <c r="BD916" s="123"/>
    </row>
    <row r="917" spans="2:56" x14ac:dyDescent="0.25">
      <c r="B917" s="120"/>
      <c r="C917" s="4"/>
      <c r="D917" s="14"/>
      <c r="E917" s="121"/>
      <c r="F917" s="13"/>
      <c r="G917" s="122"/>
      <c r="H917" s="123"/>
      <c r="I917" s="123"/>
      <c r="J917" s="124"/>
      <c r="K917" s="122"/>
      <c r="L917" s="122"/>
      <c r="M917" s="125"/>
      <c r="N917" s="126"/>
      <c r="O917" s="123"/>
      <c r="P917" s="123"/>
      <c r="Q917" s="122"/>
      <c r="R917" s="123"/>
      <c r="S917" s="123"/>
      <c r="T917" s="123"/>
      <c r="U917" s="123"/>
      <c r="V917" s="123"/>
      <c r="W917" s="122"/>
      <c r="X917" s="123"/>
      <c r="Y917" s="123"/>
      <c r="Z917" s="123"/>
      <c r="AA917" s="123"/>
      <c r="AB917" s="123"/>
      <c r="AC917" s="122"/>
      <c r="AD917" s="123"/>
      <c r="AE917" s="123"/>
      <c r="AF917" s="123"/>
      <c r="AG917" s="123"/>
      <c r="AH917" s="122"/>
      <c r="AI917" s="122"/>
      <c r="AJ917" s="122"/>
      <c r="AK917" s="122"/>
      <c r="AL917" s="123"/>
      <c r="AM917" s="122"/>
      <c r="AN917" s="122"/>
      <c r="AO917" s="122"/>
      <c r="AP917" s="122"/>
      <c r="AQ917" s="122"/>
      <c r="AR917" s="122"/>
      <c r="AS917" s="173"/>
      <c r="AT917" s="173"/>
      <c r="AU917" s="173"/>
      <c r="AV917" s="173"/>
      <c r="AW917" s="173"/>
      <c r="AX917" s="173"/>
      <c r="AY917" s="173"/>
      <c r="AZ917" s="173"/>
      <c r="BA917" s="173"/>
      <c r="BB917" s="123"/>
      <c r="BC917" s="123"/>
      <c r="BD917" s="123"/>
    </row>
    <row r="918" spans="2:56" x14ac:dyDescent="0.25">
      <c r="B918" s="120"/>
      <c r="C918" s="4"/>
      <c r="D918" s="14"/>
      <c r="E918" s="121"/>
      <c r="F918" s="13"/>
      <c r="G918" s="122"/>
      <c r="H918" s="123"/>
      <c r="I918" s="123"/>
      <c r="J918" s="124"/>
      <c r="K918" s="122"/>
      <c r="L918" s="122"/>
      <c r="M918" s="125"/>
      <c r="N918" s="126"/>
      <c r="O918" s="123"/>
      <c r="P918" s="123"/>
      <c r="Q918" s="122"/>
      <c r="R918" s="123"/>
      <c r="S918" s="123"/>
      <c r="T918" s="123"/>
      <c r="U918" s="123"/>
      <c r="V918" s="123"/>
      <c r="W918" s="122"/>
      <c r="X918" s="123"/>
      <c r="Y918" s="123"/>
      <c r="Z918" s="123"/>
      <c r="AA918" s="123"/>
      <c r="AB918" s="123"/>
      <c r="AC918" s="122"/>
      <c r="AD918" s="123"/>
      <c r="AE918" s="123"/>
      <c r="AF918" s="123"/>
      <c r="AG918" s="123"/>
      <c r="AH918" s="122"/>
      <c r="AI918" s="122"/>
      <c r="AJ918" s="122"/>
      <c r="AK918" s="122"/>
      <c r="AL918" s="123"/>
      <c r="AM918" s="122"/>
      <c r="AN918" s="122"/>
      <c r="AO918" s="122"/>
      <c r="AP918" s="122"/>
      <c r="AQ918" s="122"/>
      <c r="AR918" s="122"/>
      <c r="AS918" s="173"/>
      <c r="AT918" s="173"/>
      <c r="AU918" s="173"/>
      <c r="AV918" s="173"/>
      <c r="AW918" s="173"/>
      <c r="AX918" s="173"/>
      <c r="AY918" s="173"/>
      <c r="AZ918" s="173"/>
      <c r="BA918" s="173"/>
      <c r="BB918" s="123"/>
      <c r="BC918" s="123"/>
      <c r="BD918" s="123"/>
    </row>
    <row r="919" spans="2:56" x14ac:dyDescent="0.25">
      <c r="B919" s="120"/>
      <c r="C919" s="4"/>
      <c r="D919" s="14"/>
      <c r="E919" s="121"/>
      <c r="F919" s="13"/>
      <c r="G919" s="122"/>
      <c r="H919" s="123"/>
      <c r="I919" s="123"/>
      <c r="J919" s="124"/>
      <c r="K919" s="122"/>
      <c r="L919" s="122"/>
      <c r="M919" s="125"/>
      <c r="N919" s="126"/>
      <c r="O919" s="123"/>
      <c r="P919" s="123"/>
      <c r="Q919" s="122"/>
      <c r="R919" s="123"/>
      <c r="S919" s="123"/>
      <c r="T919" s="123"/>
      <c r="U919" s="123"/>
      <c r="V919" s="123"/>
      <c r="W919" s="122"/>
      <c r="X919" s="123"/>
      <c r="Y919" s="123"/>
      <c r="Z919" s="123"/>
      <c r="AA919" s="123"/>
      <c r="AB919" s="123"/>
      <c r="AC919" s="122"/>
      <c r="AD919" s="123"/>
      <c r="AE919" s="123"/>
      <c r="AF919" s="123"/>
      <c r="AG919" s="123"/>
      <c r="AH919" s="122"/>
      <c r="AI919" s="122"/>
      <c r="AJ919" s="122"/>
      <c r="AK919" s="122"/>
      <c r="AL919" s="123"/>
      <c r="AM919" s="122"/>
      <c r="AN919" s="122"/>
      <c r="AO919" s="122"/>
      <c r="AP919" s="122"/>
      <c r="AQ919" s="122"/>
      <c r="AR919" s="122"/>
      <c r="AS919" s="173"/>
      <c r="AT919" s="173"/>
      <c r="AU919" s="173"/>
      <c r="AV919" s="173"/>
      <c r="AW919" s="173"/>
      <c r="AX919" s="173"/>
      <c r="AY919" s="173"/>
      <c r="AZ919" s="173"/>
      <c r="BA919" s="173"/>
      <c r="BB919" s="123"/>
      <c r="BC919" s="123"/>
      <c r="BD919" s="123"/>
    </row>
    <row r="920" spans="2:56" x14ac:dyDescent="0.25">
      <c r="B920" s="120"/>
      <c r="C920" s="4"/>
      <c r="D920" s="14"/>
      <c r="E920" s="121"/>
      <c r="F920" s="13"/>
      <c r="G920" s="122"/>
      <c r="H920" s="123"/>
      <c r="I920" s="123"/>
      <c r="J920" s="124"/>
      <c r="K920" s="122"/>
      <c r="L920" s="122"/>
      <c r="M920" s="125"/>
      <c r="N920" s="126"/>
      <c r="O920" s="123"/>
      <c r="P920" s="123"/>
      <c r="Q920" s="122"/>
      <c r="R920" s="123"/>
      <c r="S920" s="123"/>
      <c r="T920" s="123"/>
      <c r="U920" s="123"/>
      <c r="V920" s="123"/>
      <c r="W920" s="122"/>
      <c r="X920" s="123"/>
      <c r="Y920" s="123"/>
      <c r="Z920" s="123"/>
      <c r="AA920" s="123"/>
      <c r="AB920" s="123"/>
      <c r="AC920" s="122"/>
      <c r="AD920" s="123"/>
      <c r="AE920" s="123"/>
      <c r="AF920" s="123"/>
      <c r="AG920" s="123"/>
      <c r="AH920" s="122"/>
      <c r="AI920" s="122"/>
      <c r="AJ920" s="122"/>
      <c r="AK920" s="122"/>
      <c r="AL920" s="123"/>
      <c r="AM920" s="122"/>
      <c r="AN920" s="122"/>
      <c r="AO920" s="122"/>
      <c r="AP920" s="122"/>
      <c r="AQ920" s="122"/>
      <c r="AR920" s="122"/>
      <c r="AS920" s="173"/>
      <c r="AT920" s="173"/>
      <c r="AU920" s="173"/>
      <c r="AV920" s="173"/>
      <c r="AW920" s="173"/>
      <c r="AX920" s="173"/>
      <c r="AY920" s="173"/>
      <c r="AZ920" s="173"/>
      <c r="BA920" s="173"/>
      <c r="BB920" s="123"/>
      <c r="BC920" s="123"/>
      <c r="BD920" s="123"/>
    </row>
    <row r="921" spans="2:56" x14ac:dyDescent="0.25">
      <c r="B921" s="120"/>
      <c r="C921" s="4"/>
      <c r="D921" s="14"/>
      <c r="E921" s="121"/>
      <c r="F921" s="13"/>
      <c r="G921" s="122"/>
      <c r="H921" s="123"/>
      <c r="I921" s="123"/>
      <c r="J921" s="124"/>
      <c r="K921" s="122"/>
      <c r="L921" s="122"/>
      <c r="M921" s="125"/>
      <c r="N921" s="126"/>
      <c r="O921" s="123"/>
      <c r="P921" s="123"/>
      <c r="Q921" s="122"/>
      <c r="R921" s="123"/>
      <c r="S921" s="123"/>
      <c r="T921" s="123"/>
      <c r="U921" s="123"/>
      <c r="V921" s="123"/>
      <c r="W921" s="122"/>
      <c r="X921" s="123"/>
      <c r="Y921" s="123"/>
      <c r="Z921" s="123"/>
      <c r="AA921" s="123"/>
      <c r="AB921" s="123"/>
      <c r="AC921" s="122"/>
      <c r="AD921" s="123"/>
      <c r="AE921" s="123"/>
      <c r="AF921" s="123"/>
      <c r="AG921" s="123"/>
      <c r="AH921" s="122"/>
      <c r="AI921" s="122"/>
      <c r="AJ921" s="122"/>
      <c r="AK921" s="122"/>
      <c r="AL921" s="123"/>
      <c r="AM921" s="122"/>
      <c r="AN921" s="122"/>
      <c r="AO921" s="122"/>
      <c r="AP921" s="122"/>
      <c r="AQ921" s="122"/>
      <c r="AR921" s="122"/>
      <c r="AS921" s="173"/>
      <c r="AT921" s="173"/>
      <c r="AU921" s="173"/>
      <c r="AV921" s="173"/>
      <c r="AW921" s="173"/>
      <c r="AX921" s="173"/>
      <c r="AY921" s="173"/>
      <c r="AZ921" s="173"/>
      <c r="BA921" s="173"/>
      <c r="BB921" s="123"/>
      <c r="BC921" s="123"/>
      <c r="BD921" s="123"/>
    </row>
    <row r="922" spans="2:56" x14ac:dyDescent="0.25">
      <c r="B922" s="120"/>
      <c r="C922" s="4"/>
      <c r="D922" s="14"/>
      <c r="E922" s="121"/>
      <c r="F922" s="13"/>
      <c r="G922" s="122"/>
      <c r="H922" s="123"/>
      <c r="I922" s="123"/>
      <c r="J922" s="124"/>
      <c r="K922" s="122"/>
      <c r="L922" s="122"/>
      <c r="M922" s="125"/>
      <c r="N922" s="126"/>
      <c r="O922" s="123"/>
      <c r="P922" s="123"/>
      <c r="Q922" s="122"/>
      <c r="R922" s="123"/>
      <c r="S922" s="123"/>
      <c r="T922" s="123"/>
      <c r="U922" s="123"/>
      <c r="V922" s="123"/>
      <c r="W922" s="122"/>
      <c r="X922" s="123"/>
      <c r="Y922" s="123"/>
      <c r="Z922" s="123"/>
      <c r="AA922" s="123"/>
      <c r="AB922" s="123"/>
      <c r="AC922" s="122"/>
      <c r="AD922" s="123"/>
      <c r="AE922" s="123"/>
      <c r="AF922" s="123"/>
      <c r="AG922" s="123"/>
      <c r="AH922" s="122"/>
      <c r="AI922" s="122"/>
      <c r="AJ922" s="122"/>
      <c r="AK922" s="122"/>
      <c r="AL922" s="123"/>
      <c r="AM922" s="122"/>
      <c r="AN922" s="122"/>
      <c r="AO922" s="122"/>
      <c r="AP922" s="122"/>
      <c r="AQ922" s="122"/>
      <c r="AR922" s="122"/>
      <c r="AS922" s="173"/>
      <c r="AT922" s="173"/>
      <c r="AU922" s="173"/>
      <c r="AV922" s="173"/>
      <c r="AW922" s="173"/>
      <c r="AX922" s="173"/>
      <c r="AY922" s="173"/>
      <c r="AZ922" s="173"/>
      <c r="BA922" s="173"/>
      <c r="BB922" s="123"/>
      <c r="BC922" s="123"/>
      <c r="BD922" s="123"/>
    </row>
    <row r="923" spans="2:56" x14ac:dyDescent="0.25">
      <c r="B923" s="120"/>
      <c r="C923" s="4"/>
      <c r="D923" s="14"/>
      <c r="E923" s="121"/>
      <c r="F923" s="13"/>
      <c r="G923" s="122"/>
      <c r="H923" s="123"/>
      <c r="I923" s="123"/>
      <c r="J923" s="124"/>
      <c r="K923" s="122"/>
      <c r="L923" s="122"/>
      <c r="M923" s="125"/>
      <c r="N923" s="126"/>
      <c r="O923" s="123"/>
      <c r="P923" s="123"/>
      <c r="Q923" s="122"/>
      <c r="R923" s="123"/>
      <c r="S923" s="123"/>
      <c r="T923" s="123"/>
      <c r="U923" s="123"/>
      <c r="V923" s="123"/>
      <c r="W923" s="122"/>
      <c r="X923" s="123"/>
      <c r="Y923" s="123"/>
      <c r="Z923" s="123"/>
      <c r="AA923" s="123"/>
      <c r="AB923" s="123"/>
      <c r="AC923" s="122"/>
      <c r="AD923" s="123"/>
      <c r="AE923" s="123"/>
      <c r="AF923" s="123"/>
      <c r="AG923" s="123"/>
      <c r="AH923" s="122"/>
      <c r="AI923" s="122"/>
      <c r="AJ923" s="122"/>
      <c r="AK923" s="122"/>
      <c r="AL923" s="123"/>
      <c r="AM923" s="122"/>
      <c r="AN923" s="122"/>
      <c r="AO923" s="122"/>
      <c r="AP923" s="122"/>
      <c r="AQ923" s="122"/>
      <c r="AR923" s="122"/>
      <c r="AS923" s="173"/>
      <c r="AT923" s="173"/>
      <c r="AU923" s="173"/>
      <c r="AV923" s="173"/>
      <c r="AW923" s="173"/>
      <c r="AX923" s="173"/>
      <c r="AY923" s="173"/>
      <c r="AZ923" s="173"/>
      <c r="BA923" s="173"/>
      <c r="BB923" s="123"/>
      <c r="BC923" s="123"/>
      <c r="BD923" s="123"/>
    </row>
    <row r="924" spans="2:56" x14ac:dyDescent="0.25">
      <c r="B924" s="120"/>
      <c r="C924" s="4"/>
      <c r="D924" s="14"/>
      <c r="E924" s="121"/>
      <c r="F924" s="13"/>
      <c r="G924" s="122"/>
      <c r="H924" s="123"/>
      <c r="I924" s="123"/>
      <c r="J924" s="124"/>
      <c r="K924" s="122"/>
      <c r="L924" s="122"/>
      <c r="M924" s="125"/>
      <c r="N924" s="126"/>
      <c r="O924" s="123"/>
      <c r="P924" s="123"/>
      <c r="Q924" s="122"/>
      <c r="R924" s="123"/>
      <c r="S924" s="123"/>
      <c r="T924" s="123"/>
      <c r="U924" s="123"/>
      <c r="V924" s="123"/>
      <c r="W924" s="122"/>
      <c r="X924" s="123"/>
      <c r="Y924" s="123"/>
      <c r="Z924" s="123"/>
      <c r="AA924" s="123"/>
      <c r="AB924" s="123"/>
      <c r="AC924" s="122"/>
      <c r="AD924" s="123"/>
      <c r="AE924" s="123"/>
      <c r="AF924" s="123"/>
      <c r="AG924" s="123"/>
      <c r="AH924" s="122"/>
      <c r="AI924" s="122"/>
      <c r="AJ924" s="122"/>
      <c r="AK924" s="122"/>
      <c r="AL924" s="123"/>
      <c r="AM924" s="122"/>
      <c r="AN924" s="122"/>
      <c r="AO924" s="122"/>
      <c r="AP924" s="122"/>
      <c r="AQ924" s="122"/>
      <c r="AR924" s="122"/>
      <c r="AS924" s="173"/>
      <c r="AT924" s="173"/>
      <c r="AU924" s="173"/>
      <c r="AV924" s="173"/>
      <c r="AW924" s="173"/>
      <c r="AX924" s="173"/>
      <c r="AY924" s="173"/>
      <c r="AZ924" s="173"/>
      <c r="BA924" s="173"/>
      <c r="BB924" s="123"/>
      <c r="BC924" s="123"/>
      <c r="BD924" s="123"/>
    </row>
    <row r="925" spans="2:56" x14ac:dyDescent="0.25">
      <c r="B925" s="120"/>
      <c r="C925" s="4"/>
      <c r="D925" s="14"/>
      <c r="E925" s="121"/>
      <c r="F925" s="13"/>
      <c r="G925" s="122"/>
      <c r="H925" s="123"/>
      <c r="I925" s="123"/>
      <c r="J925" s="124"/>
      <c r="K925" s="122"/>
      <c r="L925" s="122"/>
      <c r="M925" s="125"/>
      <c r="N925" s="126"/>
      <c r="O925" s="123"/>
      <c r="P925" s="123"/>
      <c r="Q925" s="122"/>
      <c r="R925" s="123"/>
      <c r="S925" s="123"/>
      <c r="T925" s="123"/>
      <c r="U925" s="123"/>
      <c r="V925" s="123"/>
      <c r="W925" s="122"/>
      <c r="X925" s="123"/>
      <c r="Y925" s="123"/>
      <c r="Z925" s="123"/>
      <c r="AA925" s="123"/>
      <c r="AB925" s="123"/>
      <c r="AC925" s="122"/>
      <c r="AD925" s="123"/>
      <c r="AE925" s="123"/>
      <c r="AF925" s="123"/>
      <c r="AG925" s="123"/>
      <c r="AH925" s="122"/>
      <c r="AI925" s="122"/>
      <c r="AJ925" s="122"/>
      <c r="AK925" s="122"/>
      <c r="AL925" s="123"/>
      <c r="AM925" s="122"/>
      <c r="AN925" s="122"/>
      <c r="AO925" s="122"/>
      <c r="AP925" s="122"/>
      <c r="AQ925" s="122"/>
      <c r="AR925" s="122"/>
      <c r="AS925" s="173"/>
      <c r="AT925" s="173"/>
      <c r="AU925" s="173"/>
      <c r="AV925" s="173"/>
      <c r="AW925" s="173"/>
      <c r="AX925" s="173"/>
      <c r="AY925" s="173"/>
      <c r="AZ925" s="173"/>
      <c r="BA925" s="173"/>
      <c r="BB925" s="123"/>
      <c r="BC925" s="123"/>
      <c r="BD925" s="123"/>
    </row>
    <row r="926" spans="2:56" x14ac:dyDescent="0.25">
      <c r="B926" s="120"/>
      <c r="C926" s="4"/>
      <c r="D926" s="14"/>
      <c r="E926" s="121"/>
      <c r="F926" s="13"/>
      <c r="G926" s="122"/>
      <c r="H926" s="123"/>
      <c r="I926" s="123"/>
      <c r="J926" s="124"/>
      <c r="K926" s="122"/>
      <c r="L926" s="122"/>
      <c r="M926" s="125"/>
      <c r="N926" s="126"/>
      <c r="O926" s="123"/>
      <c r="P926" s="123"/>
      <c r="Q926" s="122"/>
      <c r="R926" s="123"/>
      <c r="S926" s="123"/>
      <c r="T926" s="123"/>
      <c r="U926" s="123"/>
      <c r="V926" s="123"/>
      <c r="W926" s="122"/>
      <c r="X926" s="123"/>
      <c r="Y926" s="123"/>
      <c r="Z926" s="123"/>
      <c r="AA926" s="123"/>
      <c r="AB926" s="123"/>
      <c r="AC926" s="122"/>
      <c r="AD926" s="123"/>
      <c r="AE926" s="123"/>
      <c r="AF926" s="123"/>
      <c r="AG926" s="123"/>
      <c r="AH926" s="122"/>
      <c r="AI926" s="122"/>
      <c r="AJ926" s="122"/>
      <c r="AK926" s="122"/>
      <c r="AL926" s="123"/>
      <c r="AM926" s="122"/>
      <c r="AN926" s="122"/>
      <c r="AO926" s="122"/>
      <c r="AP926" s="122"/>
      <c r="AQ926" s="122"/>
      <c r="AR926" s="122"/>
      <c r="AS926" s="173"/>
      <c r="AT926" s="173"/>
      <c r="AU926" s="173"/>
      <c r="AV926" s="173"/>
      <c r="AW926" s="173"/>
      <c r="AX926" s="173"/>
      <c r="AY926" s="173"/>
      <c r="AZ926" s="173"/>
      <c r="BA926" s="173"/>
      <c r="BB926" s="123"/>
      <c r="BC926" s="123"/>
      <c r="BD926" s="123"/>
    </row>
    <row r="927" spans="2:56" x14ac:dyDescent="0.25">
      <c r="B927" s="120"/>
      <c r="C927" s="4"/>
      <c r="D927" s="14"/>
      <c r="E927" s="121"/>
      <c r="F927" s="13"/>
      <c r="G927" s="122"/>
      <c r="H927" s="123"/>
      <c r="I927" s="123"/>
      <c r="J927" s="124"/>
      <c r="K927" s="122"/>
      <c r="L927" s="122"/>
      <c r="M927" s="125"/>
      <c r="N927" s="126"/>
      <c r="O927" s="123"/>
      <c r="P927" s="123"/>
      <c r="Q927" s="122"/>
      <c r="R927" s="123"/>
      <c r="S927" s="123"/>
      <c r="T927" s="123"/>
      <c r="U927" s="123"/>
      <c r="V927" s="123"/>
      <c r="W927" s="122"/>
      <c r="X927" s="123"/>
      <c r="Y927" s="123"/>
      <c r="Z927" s="123"/>
      <c r="AA927" s="123"/>
      <c r="AB927" s="123"/>
      <c r="AC927" s="122"/>
      <c r="AD927" s="123"/>
      <c r="AE927" s="123"/>
      <c r="AF927" s="123"/>
      <c r="AG927" s="123"/>
      <c r="AH927" s="122"/>
      <c r="AI927" s="122"/>
      <c r="AJ927" s="122"/>
      <c r="AK927" s="122"/>
      <c r="AL927" s="123"/>
      <c r="AM927" s="122"/>
      <c r="AN927" s="122"/>
      <c r="AO927" s="122"/>
      <c r="AP927" s="122"/>
      <c r="AQ927" s="122"/>
      <c r="AR927" s="122"/>
      <c r="AS927" s="173"/>
      <c r="AT927" s="173"/>
      <c r="AU927" s="173"/>
      <c r="AV927" s="173"/>
      <c r="AW927" s="173"/>
      <c r="AX927" s="173"/>
      <c r="AY927" s="173"/>
      <c r="AZ927" s="173"/>
      <c r="BA927" s="173"/>
      <c r="BB927" s="123"/>
      <c r="BC927" s="123"/>
      <c r="BD927" s="123"/>
    </row>
    <row r="928" spans="2:56" x14ac:dyDescent="0.25">
      <c r="B928" s="120"/>
      <c r="C928" s="4"/>
      <c r="D928" s="14"/>
      <c r="E928" s="121"/>
      <c r="F928" s="13"/>
      <c r="G928" s="122"/>
      <c r="H928" s="123"/>
      <c r="I928" s="123"/>
      <c r="J928" s="124"/>
      <c r="K928" s="122"/>
      <c r="L928" s="122"/>
      <c r="M928" s="125"/>
      <c r="N928" s="126"/>
      <c r="O928" s="123"/>
      <c r="P928" s="123"/>
      <c r="Q928" s="122"/>
      <c r="R928" s="123"/>
      <c r="S928" s="123"/>
      <c r="T928" s="123"/>
      <c r="U928" s="123"/>
      <c r="V928" s="123"/>
      <c r="W928" s="122"/>
      <c r="X928" s="123"/>
      <c r="Y928" s="123"/>
      <c r="Z928" s="123"/>
      <c r="AA928" s="123"/>
      <c r="AB928" s="123"/>
      <c r="AC928" s="122"/>
      <c r="AD928" s="123"/>
      <c r="AE928" s="123"/>
      <c r="AF928" s="123"/>
      <c r="AG928" s="123"/>
      <c r="AH928" s="122"/>
      <c r="AI928" s="122"/>
      <c r="AJ928" s="122"/>
      <c r="AK928" s="122"/>
      <c r="AL928" s="123"/>
      <c r="AM928" s="122"/>
      <c r="AN928" s="122"/>
      <c r="AO928" s="122"/>
      <c r="AP928" s="122"/>
      <c r="AQ928" s="122"/>
      <c r="AR928" s="122"/>
      <c r="AS928" s="173"/>
      <c r="AT928" s="173"/>
      <c r="AU928" s="173"/>
      <c r="AV928" s="173"/>
      <c r="AW928" s="173"/>
      <c r="AX928" s="173"/>
      <c r="AY928" s="173"/>
      <c r="AZ928" s="173"/>
      <c r="BA928" s="173"/>
      <c r="BB928" s="123"/>
      <c r="BC928" s="123"/>
      <c r="BD928" s="123"/>
    </row>
    <row r="929" spans="2:56" x14ac:dyDescent="0.25">
      <c r="B929" s="120"/>
      <c r="C929" s="4"/>
      <c r="D929" s="14"/>
      <c r="E929" s="121"/>
      <c r="F929" s="13"/>
      <c r="G929" s="122"/>
      <c r="H929" s="123"/>
      <c r="I929" s="123"/>
      <c r="J929" s="124"/>
      <c r="K929" s="122"/>
      <c r="L929" s="122"/>
      <c r="M929" s="125"/>
      <c r="N929" s="126"/>
      <c r="O929" s="123"/>
      <c r="P929" s="123"/>
      <c r="Q929" s="122"/>
      <c r="R929" s="123"/>
      <c r="S929" s="123"/>
      <c r="T929" s="123"/>
      <c r="U929" s="123"/>
      <c r="V929" s="123"/>
      <c r="W929" s="122"/>
      <c r="X929" s="123"/>
      <c r="Y929" s="123"/>
      <c r="Z929" s="123"/>
      <c r="AA929" s="123"/>
      <c r="AB929" s="123"/>
      <c r="AC929" s="122"/>
      <c r="AD929" s="123"/>
      <c r="AE929" s="123"/>
      <c r="AF929" s="123"/>
      <c r="AG929" s="123"/>
      <c r="AH929" s="122"/>
      <c r="AI929" s="122"/>
      <c r="AJ929" s="122"/>
      <c r="AK929" s="122"/>
      <c r="AL929" s="123"/>
      <c r="AM929" s="122"/>
      <c r="AN929" s="122"/>
      <c r="AO929" s="122"/>
      <c r="AP929" s="122"/>
      <c r="AQ929" s="122"/>
      <c r="AR929" s="122"/>
      <c r="AS929" s="173"/>
      <c r="AT929" s="173"/>
      <c r="AU929" s="173"/>
      <c r="AV929" s="173"/>
      <c r="AW929" s="173"/>
      <c r="AX929" s="173"/>
      <c r="AY929" s="173"/>
      <c r="AZ929" s="173"/>
      <c r="BA929" s="173"/>
      <c r="BB929" s="123"/>
      <c r="BC929" s="123"/>
      <c r="BD929" s="123"/>
    </row>
    <row r="930" spans="2:56" x14ac:dyDescent="0.25">
      <c r="B930" s="120"/>
      <c r="C930" s="4"/>
      <c r="D930" s="14"/>
      <c r="E930" s="121"/>
      <c r="F930" s="13"/>
      <c r="G930" s="122"/>
      <c r="H930" s="123"/>
      <c r="I930" s="123"/>
      <c r="J930" s="124"/>
      <c r="K930" s="122"/>
      <c r="L930" s="122"/>
      <c r="M930" s="125"/>
      <c r="N930" s="126"/>
      <c r="O930" s="123"/>
      <c r="P930" s="123"/>
      <c r="Q930" s="122"/>
      <c r="R930" s="123"/>
      <c r="S930" s="123"/>
      <c r="T930" s="123"/>
      <c r="U930" s="123"/>
      <c r="V930" s="123"/>
      <c r="W930" s="122"/>
      <c r="X930" s="123"/>
      <c r="Y930" s="123"/>
      <c r="Z930" s="123"/>
      <c r="AA930" s="123"/>
      <c r="AB930" s="123"/>
      <c r="AC930" s="122"/>
      <c r="AD930" s="123"/>
      <c r="AE930" s="123"/>
      <c r="AF930" s="123"/>
      <c r="AG930" s="123"/>
      <c r="AH930" s="122"/>
      <c r="AI930" s="122"/>
      <c r="AJ930" s="122"/>
      <c r="AK930" s="122"/>
      <c r="AL930" s="123"/>
      <c r="AM930" s="122"/>
      <c r="AN930" s="122"/>
      <c r="AO930" s="122"/>
      <c r="AP930" s="122"/>
      <c r="AQ930" s="122"/>
      <c r="AR930" s="122"/>
      <c r="AS930" s="173"/>
      <c r="AT930" s="173"/>
      <c r="AU930" s="173"/>
      <c r="AV930" s="173"/>
      <c r="AW930" s="173"/>
      <c r="AX930" s="173"/>
      <c r="AY930" s="173"/>
      <c r="AZ930" s="173"/>
      <c r="BA930" s="173"/>
      <c r="BB930" s="123"/>
      <c r="BC930" s="123"/>
      <c r="BD930" s="123"/>
    </row>
    <row r="931" spans="2:56" x14ac:dyDescent="0.25">
      <c r="B931" s="120"/>
      <c r="C931" s="4"/>
      <c r="D931" s="14"/>
      <c r="E931" s="121"/>
      <c r="F931" s="13"/>
      <c r="G931" s="122"/>
      <c r="H931" s="123"/>
      <c r="I931" s="123"/>
      <c r="J931" s="124"/>
      <c r="K931" s="122"/>
      <c r="L931" s="122"/>
      <c r="M931" s="125"/>
      <c r="N931" s="126"/>
      <c r="O931" s="123"/>
      <c r="P931" s="123"/>
      <c r="Q931" s="122"/>
      <c r="R931" s="123"/>
      <c r="S931" s="123"/>
      <c r="T931" s="123"/>
      <c r="U931" s="123"/>
      <c r="V931" s="123"/>
      <c r="W931" s="122"/>
      <c r="X931" s="123"/>
      <c r="Y931" s="123"/>
      <c r="Z931" s="123"/>
      <c r="AA931" s="123"/>
      <c r="AB931" s="123"/>
      <c r="AC931" s="122"/>
      <c r="AD931" s="123"/>
      <c r="AE931" s="123"/>
      <c r="AF931" s="123"/>
      <c r="AG931" s="123"/>
      <c r="AH931" s="122"/>
      <c r="AI931" s="122"/>
      <c r="AJ931" s="122"/>
      <c r="AK931" s="122"/>
      <c r="AL931" s="123"/>
      <c r="AM931" s="122"/>
      <c r="AN931" s="122"/>
      <c r="AO931" s="122"/>
      <c r="AP931" s="122"/>
      <c r="AQ931" s="122"/>
      <c r="AR931" s="122"/>
      <c r="AS931" s="173"/>
      <c r="AT931" s="173"/>
      <c r="AU931" s="173"/>
      <c r="AV931" s="173"/>
      <c r="AW931" s="173"/>
      <c r="AX931" s="173"/>
      <c r="AY931" s="173"/>
      <c r="AZ931" s="173"/>
      <c r="BA931" s="173"/>
      <c r="BB931" s="123"/>
      <c r="BC931" s="123"/>
      <c r="BD931" s="123"/>
    </row>
    <row r="932" spans="2:56" x14ac:dyDescent="0.25">
      <c r="B932" s="120"/>
      <c r="C932" s="4"/>
      <c r="D932" s="14"/>
      <c r="E932" s="121"/>
      <c r="F932" s="13"/>
      <c r="G932" s="122"/>
      <c r="H932" s="123"/>
      <c r="I932" s="123"/>
      <c r="J932" s="124"/>
      <c r="K932" s="122"/>
      <c r="L932" s="122"/>
      <c r="M932" s="125"/>
      <c r="N932" s="126"/>
      <c r="O932" s="123"/>
      <c r="P932" s="123"/>
      <c r="Q932" s="122"/>
      <c r="R932" s="123"/>
      <c r="S932" s="123"/>
      <c r="T932" s="123"/>
      <c r="U932" s="123"/>
      <c r="V932" s="123"/>
      <c r="W932" s="122"/>
      <c r="X932" s="123"/>
      <c r="Y932" s="123"/>
      <c r="Z932" s="123"/>
      <c r="AA932" s="123"/>
      <c r="AB932" s="123"/>
      <c r="AC932" s="122"/>
      <c r="AD932" s="123"/>
      <c r="AE932" s="123"/>
      <c r="AF932" s="123"/>
      <c r="AG932" s="123"/>
      <c r="AH932" s="122"/>
      <c r="AI932" s="122"/>
      <c r="AJ932" s="122"/>
      <c r="AK932" s="122"/>
      <c r="AL932" s="123"/>
      <c r="AM932" s="122"/>
      <c r="AN932" s="122"/>
      <c r="AO932" s="122"/>
      <c r="AP932" s="122"/>
      <c r="AQ932" s="122"/>
      <c r="AR932" s="122"/>
      <c r="AS932" s="173"/>
      <c r="AT932" s="173"/>
      <c r="AU932" s="173"/>
      <c r="AV932" s="173"/>
      <c r="AW932" s="173"/>
      <c r="AX932" s="173"/>
      <c r="AY932" s="173"/>
      <c r="AZ932" s="173"/>
      <c r="BA932" s="173"/>
      <c r="BB932" s="123"/>
      <c r="BC932" s="123"/>
      <c r="BD932" s="123"/>
    </row>
    <row r="933" spans="2:56" x14ac:dyDescent="0.25">
      <c r="B933" s="120"/>
      <c r="C933" s="4"/>
      <c r="D933" s="14"/>
      <c r="E933" s="121"/>
      <c r="F933" s="13"/>
      <c r="G933" s="122"/>
      <c r="H933" s="123"/>
      <c r="I933" s="123"/>
      <c r="J933" s="124"/>
      <c r="K933" s="122"/>
      <c r="L933" s="122"/>
      <c r="M933" s="125"/>
      <c r="N933" s="126"/>
      <c r="O933" s="123"/>
      <c r="P933" s="123"/>
      <c r="Q933" s="122"/>
      <c r="R933" s="123"/>
      <c r="S933" s="123"/>
      <c r="T933" s="123"/>
      <c r="U933" s="123"/>
      <c r="V933" s="123"/>
      <c r="W933" s="122"/>
      <c r="X933" s="123"/>
      <c r="Y933" s="123"/>
      <c r="Z933" s="123"/>
      <c r="AA933" s="123"/>
      <c r="AB933" s="123"/>
      <c r="AC933" s="122"/>
      <c r="AD933" s="123"/>
      <c r="AE933" s="123"/>
      <c r="AF933" s="123"/>
      <c r="AG933" s="123"/>
      <c r="AH933" s="122"/>
      <c r="AI933" s="122"/>
      <c r="AJ933" s="122"/>
      <c r="AK933" s="122"/>
      <c r="AL933" s="123"/>
      <c r="AM933" s="122"/>
      <c r="AN933" s="122"/>
      <c r="AO933" s="122"/>
      <c r="AP933" s="122"/>
      <c r="AQ933" s="122"/>
      <c r="AR933" s="122"/>
      <c r="AS933" s="173"/>
      <c r="AT933" s="173"/>
      <c r="AU933" s="173"/>
      <c r="AV933" s="173"/>
      <c r="AW933" s="173"/>
      <c r="AX933" s="173"/>
      <c r="AY933" s="173"/>
      <c r="AZ933" s="173"/>
      <c r="BA933" s="173"/>
      <c r="BB933" s="123"/>
      <c r="BC933" s="123"/>
      <c r="BD933" s="123"/>
    </row>
    <row r="934" spans="2:56" x14ac:dyDescent="0.25">
      <c r="B934" s="120"/>
      <c r="C934" s="4"/>
      <c r="D934" s="14"/>
      <c r="E934" s="121"/>
      <c r="F934" s="13"/>
      <c r="G934" s="122"/>
      <c r="H934" s="123"/>
      <c r="I934" s="123"/>
      <c r="J934" s="124"/>
      <c r="K934" s="122"/>
      <c r="L934" s="122"/>
      <c r="M934" s="125"/>
      <c r="N934" s="126"/>
      <c r="O934" s="123"/>
      <c r="P934" s="123"/>
      <c r="Q934" s="122"/>
      <c r="R934" s="123"/>
      <c r="S934" s="123"/>
      <c r="T934" s="123"/>
      <c r="U934" s="123"/>
      <c r="V934" s="123"/>
      <c r="W934" s="122"/>
      <c r="X934" s="123"/>
      <c r="Y934" s="123"/>
      <c r="Z934" s="123"/>
      <c r="AA934" s="123"/>
      <c r="AB934" s="123"/>
      <c r="AC934" s="122"/>
      <c r="AD934" s="123"/>
      <c r="AE934" s="123"/>
      <c r="AF934" s="123"/>
      <c r="AG934" s="123"/>
      <c r="AH934" s="122"/>
      <c r="AI934" s="122"/>
      <c r="AJ934" s="122"/>
      <c r="AK934" s="122"/>
      <c r="AL934" s="123"/>
      <c r="AM934" s="122"/>
      <c r="AN934" s="122"/>
      <c r="AO934" s="122"/>
      <c r="AP934" s="122"/>
      <c r="AQ934" s="122"/>
      <c r="AR934" s="122"/>
      <c r="AS934" s="173"/>
      <c r="AT934" s="173"/>
      <c r="AU934" s="173"/>
      <c r="AV934" s="173"/>
      <c r="AW934" s="173"/>
      <c r="AX934" s="173"/>
      <c r="AY934" s="173"/>
      <c r="AZ934" s="173"/>
      <c r="BA934" s="173"/>
      <c r="BB934" s="123"/>
      <c r="BC934" s="123"/>
      <c r="BD934" s="123"/>
    </row>
    <row r="935" spans="2:56" x14ac:dyDescent="0.25">
      <c r="B935" s="120"/>
      <c r="C935" s="4"/>
      <c r="D935" s="14"/>
      <c r="E935" s="121"/>
      <c r="F935" s="13"/>
      <c r="G935" s="122"/>
      <c r="H935" s="123"/>
      <c r="I935" s="123"/>
      <c r="J935" s="124"/>
      <c r="K935" s="122"/>
      <c r="L935" s="122"/>
      <c r="M935" s="125"/>
      <c r="N935" s="126"/>
      <c r="O935" s="123"/>
      <c r="P935" s="123"/>
      <c r="Q935" s="122"/>
      <c r="R935" s="123"/>
      <c r="S935" s="123"/>
      <c r="T935" s="123"/>
      <c r="U935" s="123"/>
      <c r="V935" s="123"/>
      <c r="W935" s="122"/>
      <c r="X935" s="123"/>
      <c r="Y935" s="123"/>
      <c r="Z935" s="123"/>
      <c r="AA935" s="123"/>
      <c r="AB935" s="123"/>
      <c r="AC935" s="122"/>
      <c r="AD935" s="123"/>
      <c r="AE935" s="123"/>
      <c r="AF935" s="123"/>
      <c r="AG935" s="123"/>
      <c r="AH935" s="122"/>
      <c r="AI935" s="122"/>
      <c r="AJ935" s="122"/>
      <c r="AK935" s="122"/>
      <c r="AL935" s="123"/>
      <c r="AM935" s="122"/>
      <c r="AN935" s="122"/>
      <c r="AO935" s="122"/>
      <c r="AP935" s="122"/>
      <c r="AQ935" s="122"/>
      <c r="AR935" s="122"/>
      <c r="AS935" s="173"/>
      <c r="AT935" s="173"/>
      <c r="AU935" s="173"/>
      <c r="AV935" s="173"/>
      <c r="AW935" s="173"/>
      <c r="AX935" s="173"/>
      <c r="AY935" s="173"/>
      <c r="AZ935" s="173"/>
      <c r="BA935" s="173"/>
      <c r="BB935" s="123"/>
      <c r="BC935" s="123"/>
      <c r="BD935" s="123"/>
    </row>
    <row r="936" spans="2:56" x14ac:dyDescent="0.25">
      <c r="B936" s="120"/>
      <c r="C936" s="4"/>
      <c r="D936" s="14"/>
      <c r="E936" s="121"/>
      <c r="F936" s="13"/>
      <c r="G936" s="122"/>
      <c r="H936" s="123"/>
      <c r="I936" s="123"/>
      <c r="J936" s="124"/>
      <c r="K936" s="122"/>
      <c r="L936" s="122"/>
      <c r="M936" s="125"/>
      <c r="N936" s="126"/>
      <c r="O936" s="123"/>
      <c r="P936" s="123"/>
      <c r="Q936" s="122"/>
      <c r="R936" s="123"/>
      <c r="S936" s="123"/>
      <c r="T936" s="123"/>
      <c r="U936" s="123"/>
      <c r="V936" s="123"/>
      <c r="W936" s="122"/>
      <c r="X936" s="123"/>
      <c r="Y936" s="123"/>
      <c r="Z936" s="123"/>
      <c r="AA936" s="123"/>
      <c r="AB936" s="123"/>
      <c r="AC936" s="122"/>
      <c r="AD936" s="123"/>
      <c r="AE936" s="123"/>
      <c r="AF936" s="123"/>
      <c r="AG936" s="123"/>
      <c r="AH936" s="122"/>
      <c r="AI936" s="122"/>
      <c r="AJ936" s="122"/>
      <c r="AK936" s="122"/>
      <c r="AL936" s="123"/>
      <c r="AM936" s="122"/>
      <c r="AN936" s="122"/>
      <c r="AO936" s="122"/>
      <c r="AP936" s="122"/>
      <c r="AQ936" s="122"/>
      <c r="AR936" s="122"/>
      <c r="AS936" s="173"/>
      <c r="AT936" s="173"/>
      <c r="AU936" s="173"/>
      <c r="AV936" s="173"/>
      <c r="AW936" s="173"/>
      <c r="AX936" s="173"/>
      <c r="AY936" s="173"/>
      <c r="AZ936" s="173"/>
      <c r="BA936" s="173"/>
      <c r="BB936" s="123"/>
      <c r="BC936" s="123"/>
      <c r="BD936" s="123"/>
    </row>
    <row r="937" spans="2:56" x14ac:dyDescent="0.25">
      <c r="B937" s="120"/>
      <c r="C937" s="4"/>
      <c r="D937" s="14"/>
      <c r="E937" s="121"/>
      <c r="F937" s="13"/>
      <c r="G937" s="122"/>
      <c r="H937" s="123"/>
      <c r="I937" s="123"/>
      <c r="J937" s="124"/>
      <c r="K937" s="122"/>
      <c r="L937" s="122"/>
      <c r="M937" s="125"/>
      <c r="N937" s="126"/>
      <c r="O937" s="123"/>
      <c r="P937" s="123"/>
      <c r="Q937" s="122"/>
      <c r="R937" s="123"/>
      <c r="S937" s="123"/>
      <c r="T937" s="123"/>
      <c r="U937" s="123"/>
      <c r="V937" s="123"/>
      <c r="W937" s="122"/>
      <c r="X937" s="123"/>
      <c r="Y937" s="123"/>
      <c r="Z937" s="123"/>
      <c r="AA937" s="123"/>
      <c r="AB937" s="123"/>
      <c r="AC937" s="122"/>
      <c r="AD937" s="123"/>
      <c r="AE937" s="123"/>
      <c r="AF937" s="123"/>
      <c r="AG937" s="123"/>
      <c r="AH937" s="122"/>
      <c r="AI937" s="122"/>
      <c r="AJ937" s="122"/>
      <c r="AK937" s="122"/>
      <c r="AL937" s="123"/>
      <c r="AM937" s="122"/>
      <c r="AN937" s="122"/>
      <c r="AO937" s="122"/>
      <c r="AP937" s="122"/>
      <c r="AQ937" s="122"/>
      <c r="AR937" s="122"/>
      <c r="AS937" s="173"/>
      <c r="AT937" s="173"/>
      <c r="AU937" s="173"/>
      <c r="AV937" s="173"/>
      <c r="AW937" s="173"/>
      <c r="AX937" s="173"/>
      <c r="AY937" s="173"/>
      <c r="AZ937" s="173"/>
      <c r="BA937" s="173"/>
      <c r="BB937" s="123"/>
      <c r="BC937" s="123"/>
      <c r="BD937" s="123"/>
    </row>
    <row r="938" spans="2:56" x14ac:dyDescent="0.25">
      <c r="B938" s="120"/>
      <c r="C938" s="4"/>
      <c r="D938" s="14"/>
      <c r="E938" s="121"/>
      <c r="F938" s="13"/>
      <c r="G938" s="122"/>
      <c r="H938" s="123"/>
      <c r="I938" s="123"/>
      <c r="J938" s="124"/>
      <c r="K938" s="122"/>
      <c r="L938" s="122"/>
      <c r="M938" s="125"/>
      <c r="N938" s="126"/>
      <c r="O938" s="123"/>
      <c r="P938" s="123"/>
      <c r="Q938" s="122"/>
      <c r="R938" s="123"/>
      <c r="S938" s="123"/>
      <c r="T938" s="123"/>
      <c r="U938" s="123"/>
      <c r="V938" s="123"/>
      <c r="W938" s="122"/>
      <c r="X938" s="123"/>
      <c r="Y938" s="123"/>
      <c r="Z938" s="123"/>
      <c r="AA938" s="123"/>
      <c r="AB938" s="123"/>
      <c r="AC938" s="122"/>
      <c r="AD938" s="123"/>
      <c r="AE938" s="123"/>
      <c r="AF938" s="123"/>
      <c r="AG938" s="123"/>
      <c r="AH938" s="122"/>
      <c r="AI938" s="122"/>
      <c r="AJ938" s="122"/>
      <c r="AK938" s="122"/>
      <c r="AL938" s="123"/>
      <c r="AM938" s="122"/>
      <c r="AN938" s="122"/>
      <c r="AO938" s="122"/>
      <c r="AP938" s="122"/>
      <c r="AQ938" s="122"/>
      <c r="AR938" s="122"/>
      <c r="AS938" s="173"/>
      <c r="AT938" s="173"/>
      <c r="AU938" s="173"/>
      <c r="AV938" s="173"/>
      <c r="AW938" s="173"/>
      <c r="AX938" s="173"/>
      <c r="AY938" s="173"/>
      <c r="AZ938" s="173"/>
      <c r="BA938" s="173"/>
      <c r="BB938" s="123"/>
      <c r="BC938" s="123"/>
      <c r="BD938" s="123"/>
    </row>
    <row r="939" spans="2:56" x14ac:dyDescent="0.25">
      <c r="B939" s="120"/>
      <c r="C939" s="4"/>
      <c r="D939" s="14"/>
      <c r="E939" s="121"/>
      <c r="F939" s="13"/>
      <c r="G939" s="122"/>
      <c r="H939" s="123"/>
      <c r="I939" s="123"/>
      <c r="J939" s="124"/>
      <c r="K939" s="122"/>
      <c r="L939" s="122"/>
      <c r="M939" s="125"/>
      <c r="N939" s="126"/>
      <c r="O939" s="123"/>
      <c r="P939" s="123"/>
      <c r="Q939" s="122"/>
      <c r="R939" s="123"/>
      <c r="S939" s="123"/>
      <c r="T939" s="123"/>
      <c r="U939" s="123"/>
      <c r="V939" s="123"/>
      <c r="W939" s="122"/>
      <c r="X939" s="123"/>
      <c r="Y939" s="123"/>
      <c r="Z939" s="123"/>
      <c r="AA939" s="123"/>
      <c r="AB939" s="123"/>
      <c r="AC939" s="122"/>
      <c r="AD939" s="123"/>
      <c r="AE939" s="123"/>
      <c r="AF939" s="123"/>
      <c r="AG939" s="123"/>
      <c r="AH939" s="122"/>
      <c r="AI939" s="122"/>
      <c r="AJ939" s="122"/>
      <c r="AK939" s="122"/>
      <c r="AL939" s="123"/>
      <c r="AM939" s="122"/>
      <c r="AN939" s="122"/>
      <c r="AO939" s="122"/>
      <c r="AP939" s="122"/>
      <c r="AQ939" s="122"/>
      <c r="AR939" s="122"/>
      <c r="AS939" s="173"/>
      <c r="AT939" s="173"/>
      <c r="AU939" s="173"/>
      <c r="AV939" s="173"/>
      <c r="AW939" s="173"/>
      <c r="AX939" s="173"/>
      <c r="AY939" s="173"/>
      <c r="AZ939" s="173"/>
      <c r="BA939" s="173"/>
      <c r="BB939" s="123"/>
      <c r="BC939" s="123"/>
      <c r="BD939" s="123"/>
    </row>
    <row r="940" spans="2:56" x14ac:dyDescent="0.25">
      <c r="B940" s="120"/>
      <c r="C940" s="4"/>
      <c r="D940" s="14"/>
      <c r="E940" s="121"/>
      <c r="F940" s="13"/>
      <c r="G940" s="122"/>
      <c r="H940" s="123"/>
      <c r="I940" s="123"/>
      <c r="J940" s="124"/>
      <c r="K940" s="122"/>
      <c r="L940" s="122"/>
      <c r="M940" s="125"/>
      <c r="N940" s="126"/>
      <c r="O940" s="123"/>
      <c r="P940" s="123"/>
      <c r="Q940" s="122"/>
      <c r="R940" s="123"/>
      <c r="S940" s="123"/>
      <c r="T940" s="123"/>
      <c r="U940" s="123"/>
      <c r="V940" s="123"/>
      <c r="W940" s="122"/>
      <c r="X940" s="123"/>
      <c r="Y940" s="123"/>
      <c r="Z940" s="123"/>
      <c r="AA940" s="123"/>
      <c r="AB940" s="123"/>
      <c r="AC940" s="122"/>
      <c r="AD940" s="123"/>
      <c r="AE940" s="123"/>
      <c r="AF940" s="123"/>
      <c r="AG940" s="123"/>
      <c r="AH940" s="122"/>
      <c r="AI940" s="122"/>
      <c r="AJ940" s="122"/>
      <c r="AK940" s="122"/>
      <c r="AL940" s="123"/>
      <c r="AM940" s="122"/>
      <c r="AN940" s="122"/>
      <c r="AO940" s="122"/>
      <c r="AP940" s="122"/>
      <c r="AQ940" s="122"/>
      <c r="AR940" s="122"/>
      <c r="AS940" s="173"/>
      <c r="AT940" s="173"/>
      <c r="AU940" s="173"/>
      <c r="AV940" s="173"/>
      <c r="AW940" s="173"/>
      <c r="AX940" s="173"/>
      <c r="AY940" s="173"/>
      <c r="AZ940" s="173"/>
      <c r="BA940" s="173"/>
      <c r="BB940" s="123"/>
      <c r="BC940" s="123"/>
      <c r="BD940" s="123"/>
    </row>
    <row r="941" spans="2:56" x14ac:dyDescent="0.25">
      <c r="B941" s="120"/>
      <c r="C941" s="4"/>
      <c r="D941" s="14"/>
      <c r="E941" s="121"/>
      <c r="F941" s="13"/>
      <c r="G941" s="122"/>
      <c r="H941" s="123"/>
      <c r="I941" s="123"/>
      <c r="J941" s="124"/>
      <c r="K941" s="122"/>
      <c r="L941" s="122"/>
      <c r="M941" s="125"/>
      <c r="N941" s="126"/>
      <c r="O941" s="123"/>
      <c r="P941" s="123"/>
      <c r="Q941" s="122"/>
      <c r="R941" s="123"/>
      <c r="S941" s="123"/>
      <c r="T941" s="123"/>
      <c r="U941" s="123"/>
      <c r="V941" s="123"/>
      <c r="W941" s="122"/>
      <c r="X941" s="123"/>
      <c r="Y941" s="123"/>
      <c r="Z941" s="123"/>
      <c r="AA941" s="123"/>
      <c r="AB941" s="123"/>
      <c r="AC941" s="122"/>
      <c r="AD941" s="123"/>
      <c r="AE941" s="123"/>
      <c r="AF941" s="123"/>
      <c r="AG941" s="123"/>
      <c r="AH941" s="122"/>
      <c r="AI941" s="122"/>
      <c r="AJ941" s="122"/>
      <c r="AK941" s="122"/>
      <c r="AL941" s="123"/>
      <c r="AM941" s="122"/>
      <c r="AN941" s="122"/>
      <c r="AO941" s="122"/>
      <c r="AP941" s="122"/>
      <c r="AQ941" s="122"/>
      <c r="AR941" s="122"/>
      <c r="AS941" s="173"/>
      <c r="AT941" s="173"/>
      <c r="AU941" s="173"/>
      <c r="AV941" s="173"/>
      <c r="AW941" s="173"/>
      <c r="AX941" s="173"/>
      <c r="AY941" s="173"/>
      <c r="AZ941" s="173"/>
      <c r="BA941" s="173"/>
      <c r="BB941" s="123"/>
      <c r="BC941" s="123"/>
      <c r="BD941" s="123"/>
    </row>
    <row r="942" spans="2:56" x14ac:dyDescent="0.25">
      <c r="B942" s="120"/>
      <c r="C942" s="4"/>
      <c r="D942" s="14"/>
      <c r="E942" s="121"/>
      <c r="F942" s="13"/>
      <c r="G942" s="122"/>
      <c r="H942" s="123"/>
      <c r="I942" s="123"/>
      <c r="J942" s="124"/>
      <c r="K942" s="122"/>
      <c r="L942" s="122"/>
      <c r="M942" s="125"/>
      <c r="N942" s="126"/>
      <c r="O942" s="123"/>
      <c r="P942" s="123"/>
      <c r="Q942" s="122"/>
      <c r="R942" s="123"/>
      <c r="S942" s="123"/>
      <c r="T942" s="123"/>
      <c r="U942" s="123"/>
      <c r="V942" s="123"/>
      <c r="W942" s="122"/>
      <c r="X942" s="123"/>
      <c r="Y942" s="123"/>
      <c r="Z942" s="123"/>
      <c r="AA942" s="123"/>
      <c r="AB942" s="123"/>
      <c r="AC942" s="122"/>
      <c r="AD942" s="123"/>
      <c r="AE942" s="123"/>
      <c r="AF942" s="123"/>
      <c r="AG942" s="123"/>
      <c r="AH942" s="122"/>
      <c r="AI942" s="122"/>
      <c r="AJ942" s="122"/>
      <c r="AK942" s="122"/>
      <c r="AL942" s="123"/>
      <c r="AM942" s="122"/>
      <c r="AN942" s="122"/>
      <c r="AO942" s="122"/>
      <c r="AP942" s="122"/>
      <c r="AQ942" s="122"/>
      <c r="AR942" s="122"/>
      <c r="AS942" s="173"/>
      <c r="AT942" s="173"/>
      <c r="AU942" s="173"/>
      <c r="AV942" s="173"/>
      <c r="AW942" s="173"/>
      <c r="AX942" s="173"/>
      <c r="AY942" s="173"/>
      <c r="AZ942" s="173"/>
      <c r="BA942" s="173"/>
      <c r="BB942" s="123"/>
      <c r="BC942" s="123"/>
      <c r="BD942" s="123"/>
    </row>
    <row r="943" spans="2:56" x14ac:dyDescent="0.25">
      <c r="B943" s="120"/>
      <c r="C943" s="4"/>
      <c r="D943" s="14"/>
      <c r="E943" s="121"/>
      <c r="F943" s="13"/>
      <c r="G943" s="122"/>
      <c r="H943" s="123"/>
      <c r="I943" s="123"/>
      <c r="J943" s="124"/>
      <c r="K943" s="122"/>
      <c r="L943" s="122"/>
      <c r="M943" s="125"/>
      <c r="N943" s="126"/>
      <c r="O943" s="123"/>
      <c r="P943" s="123"/>
      <c r="Q943" s="122"/>
      <c r="R943" s="123"/>
      <c r="S943" s="123"/>
      <c r="T943" s="123"/>
      <c r="U943" s="123"/>
      <c r="V943" s="123"/>
      <c r="W943" s="122"/>
      <c r="X943" s="123"/>
      <c r="Y943" s="123"/>
      <c r="Z943" s="123"/>
      <c r="AA943" s="123"/>
      <c r="AB943" s="123"/>
      <c r="AC943" s="122"/>
      <c r="AD943" s="123"/>
      <c r="AE943" s="123"/>
      <c r="AF943" s="123"/>
      <c r="AG943" s="123"/>
      <c r="AH943" s="122"/>
      <c r="AI943" s="122"/>
      <c r="AJ943" s="122"/>
      <c r="AK943" s="122"/>
      <c r="AL943" s="123"/>
      <c r="AM943" s="122"/>
      <c r="AN943" s="122"/>
      <c r="AO943" s="122"/>
      <c r="AP943" s="122"/>
      <c r="AQ943" s="122"/>
      <c r="AR943" s="122"/>
      <c r="AS943" s="173"/>
      <c r="AT943" s="173"/>
      <c r="AU943" s="173"/>
      <c r="AV943" s="173"/>
      <c r="AW943" s="173"/>
      <c r="AX943" s="173"/>
      <c r="AY943" s="173"/>
      <c r="AZ943" s="173"/>
      <c r="BA943" s="173"/>
      <c r="BB943" s="123"/>
      <c r="BC943" s="123"/>
      <c r="BD943" s="123"/>
    </row>
    <row r="944" spans="2:56" x14ac:dyDescent="0.25">
      <c r="B944" s="120"/>
      <c r="C944" s="4"/>
      <c r="D944" s="14"/>
      <c r="E944" s="121"/>
      <c r="F944" s="13"/>
      <c r="G944" s="122"/>
      <c r="H944" s="123"/>
      <c r="I944" s="123"/>
      <c r="J944" s="124"/>
      <c r="K944" s="122"/>
      <c r="L944" s="122"/>
      <c r="M944" s="125"/>
      <c r="N944" s="126"/>
      <c r="O944" s="123"/>
      <c r="P944" s="123"/>
      <c r="Q944" s="122"/>
      <c r="R944" s="123"/>
      <c r="S944" s="123"/>
      <c r="T944" s="123"/>
      <c r="U944" s="123"/>
      <c r="V944" s="123"/>
      <c r="W944" s="122"/>
      <c r="X944" s="123"/>
      <c r="Y944" s="123"/>
      <c r="Z944" s="123"/>
      <c r="AA944" s="123"/>
      <c r="AB944" s="123"/>
      <c r="AC944" s="122"/>
      <c r="AD944" s="123"/>
      <c r="AE944" s="123"/>
      <c r="AF944" s="123"/>
      <c r="AG944" s="123"/>
      <c r="AH944" s="122"/>
      <c r="AI944" s="122"/>
      <c r="AJ944" s="122"/>
      <c r="AK944" s="122"/>
      <c r="AL944" s="123"/>
      <c r="AM944" s="122"/>
      <c r="AN944" s="122"/>
      <c r="AO944" s="122"/>
      <c r="AP944" s="122"/>
      <c r="AQ944" s="122"/>
      <c r="AR944" s="122"/>
      <c r="AS944" s="173"/>
      <c r="AT944" s="173"/>
      <c r="AU944" s="173"/>
      <c r="AV944" s="173"/>
      <c r="AW944" s="173"/>
      <c r="AX944" s="173"/>
      <c r="AY944" s="173"/>
      <c r="AZ944" s="173"/>
      <c r="BA944" s="173"/>
      <c r="BB944" s="123"/>
      <c r="BC944" s="123"/>
      <c r="BD944" s="123"/>
    </row>
    <row r="945" spans="2:56" x14ac:dyDescent="0.25">
      <c r="B945" s="120"/>
      <c r="C945" s="4"/>
      <c r="D945" s="14"/>
      <c r="E945" s="121"/>
      <c r="F945" s="13"/>
      <c r="G945" s="122"/>
      <c r="H945" s="123"/>
      <c r="I945" s="123"/>
      <c r="J945" s="124"/>
      <c r="K945" s="122"/>
      <c r="L945" s="122"/>
      <c r="M945" s="125"/>
      <c r="N945" s="126"/>
      <c r="O945" s="123"/>
      <c r="P945" s="123"/>
      <c r="Q945" s="122"/>
      <c r="R945" s="123"/>
      <c r="S945" s="123"/>
      <c r="T945" s="123"/>
      <c r="U945" s="123"/>
      <c r="V945" s="123"/>
      <c r="W945" s="122"/>
      <c r="X945" s="123"/>
      <c r="Y945" s="123"/>
      <c r="Z945" s="123"/>
      <c r="AA945" s="123"/>
      <c r="AB945" s="123"/>
      <c r="AC945" s="122"/>
      <c r="AD945" s="123"/>
      <c r="AE945" s="123"/>
      <c r="AF945" s="123"/>
      <c r="AG945" s="123"/>
      <c r="AH945" s="122"/>
      <c r="AI945" s="122"/>
      <c r="AJ945" s="122"/>
      <c r="AK945" s="122"/>
      <c r="AL945" s="123"/>
      <c r="AM945" s="122"/>
      <c r="AN945" s="122"/>
      <c r="AO945" s="122"/>
      <c r="AP945" s="122"/>
      <c r="AQ945" s="122"/>
      <c r="AR945" s="122"/>
      <c r="AS945" s="173"/>
      <c r="AT945" s="173"/>
      <c r="AU945" s="173"/>
      <c r="AV945" s="173"/>
      <c r="AW945" s="173"/>
      <c r="AX945" s="173"/>
      <c r="AY945" s="173"/>
      <c r="AZ945" s="173"/>
      <c r="BA945" s="173"/>
      <c r="BB945" s="123"/>
      <c r="BC945" s="123"/>
      <c r="BD945" s="123"/>
    </row>
    <row r="946" spans="2:56" x14ac:dyDescent="0.25">
      <c r="B946" s="120"/>
      <c r="C946" s="4"/>
      <c r="D946" s="14"/>
      <c r="E946" s="121"/>
      <c r="F946" s="13"/>
      <c r="G946" s="122"/>
      <c r="H946" s="123"/>
      <c r="I946" s="123"/>
      <c r="J946" s="124"/>
      <c r="K946" s="122"/>
      <c r="L946" s="122"/>
      <c r="M946" s="125"/>
      <c r="N946" s="126"/>
      <c r="O946" s="123"/>
      <c r="P946" s="123"/>
      <c r="Q946" s="122"/>
      <c r="R946" s="123"/>
      <c r="S946" s="123"/>
      <c r="T946" s="123"/>
      <c r="U946" s="123"/>
      <c r="V946" s="123"/>
      <c r="W946" s="122"/>
      <c r="X946" s="123"/>
      <c r="Y946" s="123"/>
      <c r="Z946" s="123"/>
      <c r="AA946" s="123"/>
      <c r="AB946" s="123"/>
      <c r="AC946" s="122"/>
      <c r="AD946" s="123"/>
      <c r="AE946" s="123"/>
      <c r="AF946" s="123"/>
      <c r="AG946" s="123"/>
      <c r="AH946" s="122"/>
      <c r="AI946" s="122"/>
      <c r="AJ946" s="122"/>
      <c r="AK946" s="122"/>
      <c r="AL946" s="123"/>
      <c r="AM946" s="122"/>
      <c r="AN946" s="122"/>
      <c r="AO946" s="122"/>
      <c r="AP946" s="122"/>
      <c r="AQ946" s="122"/>
      <c r="AR946" s="122"/>
      <c r="AS946" s="173"/>
      <c r="AT946" s="173"/>
      <c r="AU946" s="173"/>
      <c r="AV946" s="173"/>
      <c r="AW946" s="173"/>
      <c r="AX946" s="173"/>
      <c r="AY946" s="173"/>
      <c r="AZ946" s="173"/>
      <c r="BA946" s="173"/>
      <c r="BB946" s="123"/>
      <c r="BC946" s="123"/>
      <c r="BD946" s="123"/>
    </row>
    <row r="947" spans="2:56" x14ac:dyDescent="0.25">
      <c r="B947" s="120"/>
      <c r="C947" s="4"/>
      <c r="D947" s="14"/>
      <c r="E947" s="121"/>
      <c r="F947" s="13"/>
      <c r="G947" s="122"/>
      <c r="H947" s="123"/>
      <c r="I947" s="123"/>
      <c r="J947" s="124"/>
      <c r="K947" s="122"/>
      <c r="L947" s="122"/>
      <c r="M947" s="125"/>
      <c r="N947" s="126"/>
      <c r="O947" s="123"/>
      <c r="P947" s="123"/>
      <c r="Q947" s="122"/>
      <c r="R947" s="123"/>
      <c r="S947" s="123"/>
      <c r="T947" s="123"/>
      <c r="U947" s="123"/>
      <c r="V947" s="123"/>
      <c r="W947" s="122"/>
      <c r="X947" s="123"/>
      <c r="Y947" s="123"/>
      <c r="Z947" s="123"/>
      <c r="AA947" s="123"/>
      <c r="AB947" s="123"/>
      <c r="AC947" s="122"/>
      <c r="AD947" s="123"/>
      <c r="AE947" s="123"/>
      <c r="AF947" s="123"/>
      <c r="AG947" s="123"/>
      <c r="AH947" s="122"/>
      <c r="AI947" s="122"/>
      <c r="AJ947" s="122"/>
      <c r="AK947" s="122"/>
      <c r="AL947" s="123"/>
      <c r="AM947" s="122"/>
      <c r="AN947" s="122"/>
      <c r="AO947" s="122"/>
      <c r="AP947" s="122"/>
      <c r="AQ947" s="122"/>
      <c r="AR947" s="122"/>
      <c r="AS947" s="173"/>
      <c r="AT947" s="173"/>
      <c r="AU947" s="173"/>
      <c r="AV947" s="173"/>
      <c r="AW947" s="173"/>
      <c r="AX947" s="173"/>
      <c r="AY947" s="173"/>
      <c r="AZ947" s="173"/>
      <c r="BA947" s="173"/>
      <c r="BB947" s="123"/>
      <c r="BC947" s="123"/>
      <c r="BD947" s="123"/>
    </row>
    <row r="948" spans="2:56" x14ac:dyDescent="0.25">
      <c r="B948" s="120"/>
      <c r="C948" s="4"/>
      <c r="D948" s="14"/>
      <c r="E948" s="121"/>
      <c r="F948" s="13"/>
      <c r="G948" s="122"/>
      <c r="H948" s="123"/>
      <c r="I948" s="123"/>
      <c r="J948" s="124"/>
      <c r="K948" s="122"/>
      <c r="L948" s="122"/>
      <c r="M948" s="125"/>
      <c r="N948" s="126"/>
      <c r="O948" s="123"/>
      <c r="P948" s="123"/>
      <c r="Q948" s="122"/>
      <c r="R948" s="123"/>
      <c r="S948" s="123"/>
      <c r="T948" s="123"/>
      <c r="U948" s="123"/>
      <c r="V948" s="123"/>
      <c r="W948" s="122"/>
      <c r="X948" s="123"/>
      <c r="Y948" s="123"/>
      <c r="Z948" s="123"/>
      <c r="AA948" s="123"/>
      <c r="AB948" s="123"/>
      <c r="AC948" s="122"/>
      <c r="AD948" s="123"/>
      <c r="AE948" s="123"/>
      <c r="AF948" s="123"/>
      <c r="AG948" s="123"/>
      <c r="AH948" s="122"/>
      <c r="AI948" s="122"/>
      <c r="AJ948" s="122"/>
      <c r="AK948" s="122"/>
      <c r="AL948" s="123"/>
      <c r="AM948" s="122"/>
      <c r="AN948" s="122"/>
      <c r="AO948" s="122"/>
      <c r="AP948" s="122"/>
      <c r="AQ948" s="122"/>
      <c r="AR948" s="122"/>
      <c r="AS948" s="173"/>
      <c r="AT948" s="173"/>
      <c r="AU948" s="173"/>
      <c r="AV948" s="173"/>
      <c r="AW948" s="173"/>
      <c r="AX948" s="173"/>
      <c r="AY948" s="173"/>
      <c r="AZ948" s="173"/>
      <c r="BA948" s="173"/>
      <c r="BB948" s="123"/>
      <c r="BC948" s="123"/>
      <c r="BD948" s="123"/>
    </row>
    <row r="949" spans="2:56" x14ac:dyDescent="0.25">
      <c r="B949" s="120"/>
      <c r="C949" s="4"/>
      <c r="D949" s="14"/>
      <c r="E949" s="121"/>
      <c r="F949" s="13"/>
      <c r="G949" s="122"/>
      <c r="H949" s="123"/>
      <c r="I949" s="123"/>
      <c r="J949" s="124"/>
      <c r="K949" s="122"/>
      <c r="L949" s="122"/>
      <c r="M949" s="125"/>
      <c r="N949" s="126"/>
      <c r="O949" s="123"/>
      <c r="P949" s="123"/>
      <c r="Q949" s="122"/>
      <c r="R949" s="123"/>
      <c r="S949" s="123"/>
      <c r="T949" s="123"/>
      <c r="U949" s="123"/>
      <c r="V949" s="123"/>
      <c r="W949" s="122"/>
      <c r="X949" s="123"/>
      <c r="Y949" s="123"/>
      <c r="Z949" s="123"/>
      <c r="AA949" s="123"/>
      <c r="AB949" s="123"/>
      <c r="AC949" s="122"/>
      <c r="AD949" s="123"/>
      <c r="AE949" s="123"/>
      <c r="AF949" s="123"/>
      <c r="AG949" s="123"/>
      <c r="AH949" s="122"/>
      <c r="AI949" s="122"/>
      <c r="AJ949" s="122"/>
      <c r="AK949" s="122"/>
      <c r="AL949" s="123"/>
      <c r="AM949" s="122"/>
      <c r="AN949" s="122"/>
      <c r="AO949" s="122"/>
      <c r="AP949" s="122"/>
      <c r="AQ949" s="122"/>
      <c r="AR949" s="122"/>
      <c r="AS949" s="173"/>
      <c r="AT949" s="173"/>
      <c r="AU949" s="173"/>
      <c r="AV949" s="173"/>
      <c r="AW949" s="173"/>
      <c r="AX949" s="173"/>
      <c r="AY949" s="173"/>
      <c r="AZ949" s="173"/>
      <c r="BA949" s="173"/>
      <c r="BB949" s="123"/>
      <c r="BC949" s="123"/>
      <c r="BD949" s="123"/>
    </row>
    <row r="950" spans="2:56" x14ac:dyDescent="0.25">
      <c r="B950" s="120"/>
      <c r="C950" s="4"/>
      <c r="D950" s="14"/>
      <c r="E950" s="121"/>
      <c r="F950" s="13"/>
      <c r="G950" s="122"/>
      <c r="H950" s="123"/>
      <c r="I950" s="123"/>
      <c r="J950" s="124"/>
      <c r="K950" s="122"/>
      <c r="L950" s="122"/>
      <c r="M950" s="125"/>
      <c r="N950" s="126"/>
      <c r="O950" s="123"/>
      <c r="P950" s="123"/>
      <c r="Q950" s="122"/>
      <c r="R950" s="123"/>
      <c r="S950" s="123"/>
      <c r="T950" s="123"/>
      <c r="U950" s="123"/>
      <c r="V950" s="123"/>
      <c r="W950" s="122"/>
      <c r="X950" s="123"/>
      <c r="Y950" s="123"/>
      <c r="Z950" s="123"/>
      <c r="AA950" s="123"/>
      <c r="AB950" s="123"/>
      <c r="AC950" s="122"/>
      <c r="AD950" s="123"/>
      <c r="AE950" s="123"/>
      <c r="AF950" s="123"/>
      <c r="AG950" s="123"/>
      <c r="AH950" s="122"/>
      <c r="AI950" s="122"/>
      <c r="AJ950" s="122"/>
      <c r="AK950" s="122"/>
      <c r="AL950" s="123"/>
      <c r="AM950" s="122"/>
      <c r="AN950" s="122"/>
      <c r="AO950" s="122"/>
      <c r="AP950" s="122"/>
      <c r="AQ950" s="122"/>
      <c r="AR950" s="122"/>
      <c r="AS950" s="173"/>
      <c r="AT950" s="173"/>
      <c r="AU950" s="173"/>
      <c r="AV950" s="173"/>
      <c r="AW950" s="173"/>
      <c r="AX950" s="173"/>
      <c r="AY950" s="173"/>
      <c r="AZ950" s="173"/>
      <c r="BA950" s="173"/>
      <c r="BB950" s="123"/>
      <c r="BC950" s="123"/>
      <c r="BD950" s="123"/>
    </row>
    <row r="951" spans="2:56" x14ac:dyDescent="0.25">
      <c r="B951" s="120"/>
      <c r="C951" s="4"/>
      <c r="D951" s="14"/>
      <c r="E951" s="121"/>
      <c r="F951" s="13"/>
      <c r="G951" s="122"/>
      <c r="H951" s="123"/>
      <c r="I951" s="123"/>
      <c r="J951" s="124"/>
      <c r="K951" s="122"/>
      <c r="L951" s="122"/>
      <c r="M951" s="125"/>
      <c r="N951" s="126"/>
      <c r="O951" s="123"/>
      <c r="P951" s="123"/>
      <c r="Q951" s="122"/>
      <c r="R951" s="123"/>
      <c r="S951" s="123"/>
      <c r="T951" s="123"/>
      <c r="U951" s="123"/>
      <c r="V951" s="123"/>
      <c r="W951" s="122"/>
      <c r="X951" s="123"/>
      <c r="Y951" s="123"/>
      <c r="Z951" s="123"/>
      <c r="AA951" s="123"/>
      <c r="AB951" s="123"/>
      <c r="AC951" s="122"/>
      <c r="AD951" s="123"/>
      <c r="AE951" s="123"/>
      <c r="AF951" s="123"/>
      <c r="AG951" s="123"/>
      <c r="AH951" s="122"/>
      <c r="AI951" s="122"/>
      <c r="AJ951" s="122"/>
      <c r="AK951" s="122"/>
      <c r="AL951" s="123"/>
      <c r="AM951" s="122"/>
      <c r="AN951" s="122"/>
      <c r="AO951" s="122"/>
      <c r="AP951" s="122"/>
      <c r="AQ951" s="122"/>
      <c r="AR951" s="122"/>
      <c r="AS951" s="173"/>
      <c r="AT951" s="173"/>
      <c r="AU951" s="173"/>
      <c r="AV951" s="173"/>
      <c r="AW951" s="173"/>
      <c r="AX951" s="173"/>
      <c r="AY951" s="173"/>
      <c r="AZ951" s="173"/>
      <c r="BA951" s="173"/>
      <c r="BB951" s="123"/>
      <c r="BC951" s="123"/>
      <c r="BD951" s="123"/>
    </row>
    <row r="952" spans="2:56" x14ac:dyDescent="0.25">
      <c r="B952" s="120"/>
      <c r="C952" s="4"/>
      <c r="D952" s="14"/>
      <c r="E952" s="121"/>
      <c r="F952" s="13"/>
      <c r="G952" s="122"/>
      <c r="H952" s="123"/>
      <c r="I952" s="123"/>
      <c r="J952" s="124"/>
      <c r="K952" s="122"/>
      <c r="L952" s="122"/>
      <c r="M952" s="125"/>
      <c r="N952" s="126"/>
      <c r="O952" s="123"/>
      <c r="P952" s="123"/>
      <c r="Q952" s="122"/>
      <c r="R952" s="123"/>
      <c r="S952" s="123"/>
      <c r="T952" s="123"/>
      <c r="U952" s="123"/>
      <c r="V952" s="123"/>
      <c r="W952" s="122"/>
      <c r="X952" s="123"/>
      <c r="Y952" s="123"/>
      <c r="Z952" s="123"/>
      <c r="AA952" s="123"/>
      <c r="AB952" s="123"/>
      <c r="AC952" s="122"/>
      <c r="AD952" s="123"/>
      <c r="AE952" s="123"/>
      <c r="AF952" s="123"/>
      <c r="AG952" s="123"/>
      <c r="AH952" s="122"/>
      <c r="AI952" s="122"/>
      <c r="AJ952" s="122"/>
      <c r="AK952" s="122"/>
      <c r="AL952" s="123"/>
      <c r="AM952" s="122"/>
      <c r="AN952" s="122"/>
      <c r="AO952" s="122"/>
      <c r="AP952" s="122"/>
      <c r="AQ952" s="122"/>
      <c r="AR952" s="122"/>
      <c r="AS952" s="173"/>
      <c r="AT952" s="173"/>
      <c r="AU952" s="173"/>
      <c r="AV952" s="173"/>
      <c r="AW952" s="173"/>
      <c r="AX952" s="173"/>
      <c r="AY952" s="173"/>
      <c r="AZ952" s="173"/>
      <c r="BA952" s="173"/>
      <c r="BB952" s="123"/>
      <c r="BC952" s="123"/>
      <c r="BD952" s="123"/>
    </row>
    <row r="953" spans="2:56" x14ac:dyDescent="0.25">
      <c r="B953" s="120"/>
      <c r="C953" s="4"/>
      <c r="D953" s="14"/>
      <c r="E953" s="121"/>
      <c r="F953" s="13"/>
      <c r="G953" s="122"/>
      <c r="H953" s="123"/>
      <c r="I953" s="123"/>
      <c r="J953" s="124"/>
      <c r="K953" s="122"/>
      <c r="L953" s="122"/>
      <c r="M953" s="125"/>
      <c r="N953" s="126"/>
      <c r="O953" s="123"/>
      <c r="P953" s="123"/>
      <c r="Q953" s="122"/>
      <c r="R953" s="123"/>
      <c r="S953" s="123"/>
      <c r="T953" s="123"/>
      <c r="U953" s="123"/>
      <c r="V953" s="123"/>
      <c r="W953" s="122"/>
      <c r="X953" s="123"/>
      <c r="Y953" s="123"/>
      <c r="Z953" s="123"/>
      <c r="AA953" s="123"/>
      <c r="AB953" s="123"/>
      <c r="AC953" s="122"/>
      <c r="AD953" s="123"/>
      <c r="AE953" s="123"/>
      <c r="AF953" s="123"/>
      <c r="AG953" s="123"/>
      <c r="AH953" s="122"/>
      <c r="AI953" s="122"/>
      <c r="AJ953" s="122"/>
      <c r="AK953" s="122"/>
      <c r="AL953" s="123"/>
      <c r="AM953" s="122"/>
      <c r="AN953" s="122"/>
      <c r="AO953" s="122"/>
      <c r="AP953" s="122"/>
      <c r="AQ953" s="122"/>
      <c r="AR953" s="122"/>
      <c r="AS953" s="173"/>
      <c r="AT953" s="173"/>
      <c r="AU953" s="173"/>
      <c r="AV953" s="173"/>
      <c r="AW953" s="173"/>
      <c r="AX953" s="173"/>
      <c r="AY953" s="173"/>
      <c r="AZ953" s="173"/>
      <c r="BA953" s="173"/>
      <c r="BB953" s="123"/>
      <c r="BC953" s="123"/>
      <c r="BD953" s="123"/>
    </row>
    <row r="954" spans="2:56" x14ac:dyDescent="0.25">
      <c r="B954" s="120"/>
      <c r="C954" s="4"/>
      <c r="D954" s="14"/>
      <c r="E954" s="121"/>
      <c r="F954" s="13"/>
      <c r="G954" s="122"/>
      <c r="H954" s="123"/>
      <c r="I954" s="123"/>
      <c r="J954" s="124"/>
      <c r="K954" s="122"/>
      <c r="L954" s="122"/>
      <c r="M954" s="125"/>
      <c r="N954" s="126"/>
      <c r="O954" s="123"/>
      <c r="P954" s="123"/>
      <c r="Q954" s="122"/>
      <c r="R954" s="123"/>
      <c r="S954" s="123"/>
      <c r="T954" s="123"/>
      <c r="U954" s="123"/>
      <c r="V954" s="123"/>
      <c r="W954" s="122"/>
      <c r="X954" s="123"/>
      <c r="Y954" s="123"/>
      <c r="Z954" s="123"/>
      <c r="AA954" s="123"/>
      <c r="AB954" s="123"/>
      <c r="AC954" s="122"/>
      <c r="AD954" s="123"/>
      <c r="AE954" s="123"/>
      <c r="AF954" s="123"/>
      <c r="AG954" s="123"/>
      <c r="AH954" s="122"/>
      <c r="AI954" s="122"/>
      <c r="AJ954" s="122"/>
      <c r="AK954" s="122"/>
      <c r="AL954" s="123"/>
      <c r="AM954" s="122"/>
      <c r="AN954" s="122"/>
      <c r="AO954" s="122"/>
      <c r="AP954" s="122"/>
      <c r="AQ954" s="122"/>
      <c r="AR954" s="122"/>
      <c r="AS954" s="173"/>
      <c r="AT954" s="173"/>
      <c r="AU954" s="173"/>
      <c r="AV954" s="173"/>
      <c r="AW954" s="173"/>
      <c r="AX954" s="173"/>
      <c r="AY954" s="173"/>
      <c r="AZ954" s="173"/>
      <c r="BA954" s="173"/>
      <c r="BB954" s="123"/>
      <c r="BC954" s="123"/>
      <c r="BD954" s="123"/>
    </row>
    <row r="955" spans="2:56" x14ac:dyDescent="0.25">
      <c r="B955" s="120"/>
      <c r="C955" s="4"/>
      <c r="D955" s="14"/>
      <c r="E955" s="121"/>
      <c r="F955" s="13"/>
      <c r="G955" s="122"/>
      <c r="H955" s="123"/>
      <c r="I955" s="123"/>
      <c r="J955" s="124"/>
      <c r="K955" s="122"/>
      <c r="L955" s="122"/>
      <c r="M955" s="125"/>
      <c r="N955" s="126"/>
      <c r="O955" s="123"/>
      <c r="P955" s="123"/>
      <c r="Q955" s="122"/>
      <c r="R955" s="123"/>
      <c r="S955" s="123"/>
      <c r="T955" s="123"/>
      <c r="U955" s="123"/>
      <c r="V955" s="123"/>
      <c r="W955" s="122"/>
      <c r="X955" s="123"/>
      <c r="Y955" s="123"/>
      <c r="Z955" s="123"/>
      <c r="AA955" s="123"/>
      <c r="AB955" s="123"/>
      <c r="AC955" s="122"/>
      <c r="AD955" s="123"/>
      <c r="AE955" s="123"/>
      <c r="AF955" s="123"/>
      <c r="AG955" s="123"/>
      <c r="AH955" s="122"/>
      <c r="AI955" s="122"/>
      <c r="AJ955" s="122"/>
      <c r="AK955" s="122"/>
      <c r="AL955" s="123"/>
      <c r="AM955" s="122"/>
      <c r="AN955" s="122"/>
      <c r="AO955" s="122"/>
      <c r="AP955" s="122"/>
      <c r="AQ955" s="122"/>
      <c r="AR955" s="122"/>
      <c r="AS955" s="173"/>
      <c r="AT955" s="173"/>
      <c r="AU955" s="173"/>
      <c r="AV955" s="173"/>
      <c r="AW955" s="173"/>
      <c r="AX955" s="173"/>
      <c r="AY955" s="173"/>
      <c r="AZ955" s="173"/>
      <c r="BA955" s="173"/>
      <c r="BB955" s="123"/>
      <c r="BC955" s="123"/>
      <c r="BD955" s="123"/>
    </row>
    <row r="956" spans="2:56" x14ac:dyDescent="0.25">
      <c r="B956" s="120"/>
      <c r="C956" s="4"/>
      <c r="D956" s="14"/>
      <c r="E956" s="121"/>
      <c r="F956" s="13"/>
      <c r="G956" s="122"/>
      <c r="H956" s="123"/>
      <c r="I956" s="123"/>
      <c r="J956" s="124"/>
      <c r="K956" s="122"/>
      <c r="L956" s="122"/>
      <c r="M956" s="125"/>
      <c r="N956" s="126"/>
      <c r="O956" s="123"/>
      <c r="P956" s="123"/>
      <c r="Q956" s="122"/>
      <c r="R956" s="123"/>
      <c r="S956" s="123"/>
      <c r="T956" s="123"/>
      <c r="U956" s="123"/>
      <c r="V956" s="123"/>
      <c r="W956" s="122"/>
      <c r="X956" s="123"/>
      <c r="Y956" s="123"/>
      <c r="Z956" s="123"/>
      <c r="AA956" s="123"/>
      <c r="AB956" s="123"/>
      <c r="AC956" s="122"/>
      <c r="AD956" s="123"/>
      <c r="AE956" s="123"/>
      <c r="AF956" s="123"/>
      <c r="AG956" s="123"/>
      <c r="AH956" s="122"/>
      <c r="AI956" s="122"/>
      <c r="AJ956" s="122"/>
      <c r="AK956" s="122"/>
      <c r="AL956" s="123"/>
      <c r="AM956" s="122"/>
      <c r="AN956" s="122"/>
      <c r="AO956" s="122"/>
      <c r="AP956" s="122"/>
      <c r="AQ956" s="122"/>
      <c r="AR956" s="122"/>
      <c r="AS956" s="173"/>
      <c r="AT956" s="173"/>
      <c r="AU956" s="173"/>
      <c r="AV956" s="173"/>
      <c r="AW956" s="173"/>
      <c r="AX956" s="173"/>
      <c r="AY956" s="173"/>
      <c r="AZ956" s="173"/>
      <c r="BA956" s="173"/>
      <c r="BB956" s="123"/>
      <c r="BC956" s="123"/>
      <c r="BD956" s="123"/>
    </row>
    <row r="957" spans="2:56" x14ac:dyDescent="0.25">
      <c r="B957" s="120"/>
      <c r="C957" s="4"/>
      <c r="D957" s="14"/>
      <c r="E957" s="121"/>
      <c r="F957" s="13"/>
      <c r="G957" s="122"/>
      <c r="H957" s="123"/>
      <c r="I957" s="123"/>
      <c r="J957" s="124"/>
      <c r="K957" s="122"/>
      <c r="L957" s="122"/>
      <c r="M957" s="125"/>
      <c r="N957" s="126"/>
      <c r="O957" s="123"/>
      <c r="P957" s="123"/>
      <c r="Q957" s="122"/>
      <c r="R957" s="123"/>
      <c r="S957" s="123"/>
      <c r="T957" s="123"/>
      <c r="U957" s="123"/>
      <c r="V957" s="123"/>
      <c r="W957" s="122"/>
      <c r="X957" s="123"/>
      <c r="Y957" s="123"/>
      <c r="Z957" s="123"/>
      <c r="AA957" s="123"/>
      <c r="AB957" s="123"/>
      <c r="AC957" s="122"/>
      <c r="AD957" s="123"/>
      <c r="AE957" s="123"/>
      <c r="AF957" s="123"/>
      <c r="AG957" s="123"/>
      <c r="AH957" s="122"/>
      <c r="AI957" s="122"/>
      <c r="AJ957" s="122"/>
      <c r="AK957" s="122"/>
      <c r="AL957" s="123"/>
      <c r="AM957" s="122"/>
      <c r="AN957" s="122"/>
      <c r="AO957" s="122"/>
      <c r="AP957" s="122"/>
      <c r="AQ957" s="122"/>
      <c r="AR957" s="122"/>
      <c r="AS957" s="173"/>
      <c r="AT957" s="173"/>
      <c r="AU957" s="173"/>
      <c r="AV957" s="173"/>
      <c r="AW957" s="173"/>
      <c r="AX957" s="173"/>
      <c r="AY957" s="173"/>
      <c r="AZ957" s="173"/>
      <c r="BA957" s="173"/>
      <c r="BB957" s="123"/>
      <c r="BC957" s="123"/>
      <c r="BD957" s="123"/>
    </row>
    <row r="958" spans="2:56" x14ac:dyDescent="0.25">
      <c r="B958" s="120"/>
      <c r="C958" s="4"/>
      <c r="D958" s="14"/>
      <c r="E958" s="121"/>
      <c r="F958" s="13"/>
      <c r="G958" s="122"/>
      <c r="H958" s="123"/>
      <c r="I958" s="123"/>
      <c r="J958" s="124"/>
      <c r="K958" s="122"/>
      <c r="L958" s="122"/>
      <c r="M958" s="125"/>
      <c r="N958" s="126"/>
      <c r="O958" s="123"/>
      <c r="P958" s="123"/>
      <c r="Q958" s="122"/>
      <c r="R958" s="123"/>
      <c r="S958" s="123"/>
      <c r="T958" s="123"/>
      <c r="U958" s="123"/>
      <c r="V958" s="123"/>
      <c r="W958" s="122"/>
      <c r="X958" s="123"/>
      <c r="Y958" s="123"/>
      <c r="Z958" s="123"/>
      <c r="AA958" s="123"/>
      <c r="AB958" s="123"/>
      <c r="AC958" s="122"/>
      <c r="AD958" s="123"/>
      <c r="AE958" s="123"/>
      <c r="AF958" s="123"/>
      <c r="AG958" s="123"/>
      <c r="AH958" s="122"/>
      <c r="AI958" s="122"/>
      <c r="AJ958" s="122"/>
      <c r="AK958" s="122"/>
      <c r="AL958" s="123"/>
      <c r="AM958" s="122"/>
      <c r="AN958" s="122"/>
      <c r="AO958" s="122"/>
      <c r="AP958" s="122"/>
      <c r="AQ958" s="122"/>
      <c r="AR958" s="122"/>
      <c r="AS958" s="173"/>
      <c r="AT958" s="173"/>
      <c r="AU958" s="173"/>
      <c r="AV958" s="173"/>
      <c r="AW958" s="173"/>
      <c r="AX958" s="173"/>
      <c r="AY958" s="173"/>
      <c r="AZ958" s="173"/>
      <c r="BA958" s="173"/>
      <c r="BB958" s="123"/>
      <c r="BC958" s="123"/>
      <c r="BD958" s="123"/>
    </row>
    <row r="959" spans="2:56" x14ac:dyDescent="0.25">
      <c r="B959" s="120"/>
      <c r="C959" s="4"/>
      <c r="D959" s="14"/>
      <c r="E959" s="121"/>
      <c r="F959" s="13"/>
      <c r="G959" s="122"/>
      <c r="H959" s="123"/>
      <c r="I959" s="123"/>
      <c r="J959" s="124"/>
      <c r="K959" s="122"/>
      <c r="L959" s="122"/>
      <c r="M959" s="125"/>
      <c r="N959" s="126"/>
      <c r="O959" s="123"/>
      <c r="P959" s="123"/>
      <c r="Q959" s="122"/>
      <c r="R959" s="123"/>
      <c r="S959" s="123"/>
      <c r="T959" s="123"/>
      <c r="U959" s="123"/>
      <c r="V959" s="123"/>
      <c r="W959" s="122"/>
      <c r="X959" s="123"/>
      <c r="Y959" s="123"/>
      <c r="Z959" s="123"/>
      <c r="AA959" s="123"/>
      <c r="AB959" s="123"/>
      <c r="AC959" s="122"/>
      <c r="AD959" s="123"/>
      <c r="AE959" s="123"/>
      <c r="AF959" s="123"/>
      <c r="AG959" s="123"/>
      <c r="AH959" s="122"/>
      <c r="AI959" s="122"/>
      <c r="AJ959" s="122"/>
      <c r="AK959" s="122"/>
      <c r="AL959" s="123"/>
      <c r="AM959" s="122"/>
      <c r="AN959" s="122"/>
      <c r="AO959" s="122"/>
      <c r="AP959" s="122"/>
      <c r="AQ959" s="122"/>
      <c r="AR959" s="122"/>
      <c r="AS959" s="173"/>
      <c r="AT959" s="173"/>
      <c r="AU959" s="173"/>
      <c r="AV959" s="173"/>
      <c r="AW959" s="173"/>
      <c r="AX959" s="173"/>
      <c r="AY959" s="173"/>
      <c r="AZ959" s="173"/>
      <c r="BA959" s="173"/>
      <c r="BB959" s="123"/>
      <c r="BC959" s="123"/>
      <c r="BD959" s="123"/>
    </row>
    <row r="960" spans="2:56" x14ac:dyDescent="0.25">
      <c r="B960" s="120"/>
      <c r="C960" s="4"/>
      <c r="D960" s="14"/>
      <c r="E960" s="121"/>
      <c r="F960" s="13"/>
      <c r="G960" s="122"/>
      <c r="H960" s="123"/>
      <c r="I960" s="123"/>
      <c r="J960" s="124"/>
      <c r="K960" s="122"/>
      <c r="L960" s="122"/>
      <c r="M960" s="125"/>
      <c r="N960" s="126"/>
      <c r="O960" s="123"/>
      <c r="P960" s="123"/>
      <c r="Q960" s="122"/>
      <c r="R960" s="123"/>
      <c r="S960" s="123"/>
      <c r="T960" s="123"/>
      <c r="U960" s="123"/>
      <c r="V960" s="123"/>
      <c r="W960" s="122"/>
      <c r="X960" s="123"/>
      <c r="Y960" s="123"/>
      <c r="Z960" s="123"/>
      <c r="AA960" s="123"/>
      <c r="AB960" s="123"/>
      <c r="AC960" s="122"/>
      <c r="AD960" s="123"/>
      <c r="AE960" s="123"/>
      <c r="AF960" s="123"/>
      <c r="AG960" s="123"/>
      <c r="AH960" s="122"/>
      <c r="AI960" s="122"/>
      <c r="AJ960" s="122"/>
      <c r="AK960" s="122"/>
      <c r="AL960" s="123"/>
      <c r="AM960" s="122"/>
      <c r="AN960" s="122"/>
      <c r="AO960" s="122"/>
      <c r="AP960" s="122"/>
      <c r="AQ960" s="122"/>
      <c r="AR960" s="122"/>
      <c r="AS960" s="173"/>
      <c r="AT960" s="173"/>
      <c r="AU960" s="173"/>
      <c r="AV960" s="173"/>
      <c r="AW960" s="173"/>
      <c r="AX960" s="173"/>
      <c r="AY960" s="173"/>
      <c r="AZ960" s="173"/>
      <c r="BA960" s="173"/>
      <c r="BB960" s="123"/>
      <c r="BC960" s="123"/>
      <c r="BD960" s="123"/>
    </row>
    <row r="961" spans="2:56" x14ac:dyDescent="0.25">
      <c r="B961" s="120"/>
      <c r="C961" s="4"/>
      <c r="D961" s="14"/>
      <c r="E961" s="121"/>
      <c r="F961" s="13"/>
      <c r="G961" s="122"/>
      <c r="H961" s="123"/>
      <c r="I961" s="123"/>
      <c r="J961" s="124"/>
      <c r="K961" s="122"/>
      <c r="L961" s="122"/>
      <c r="M961" s="125"/>
      <c r="N961" s="126"/>
      <c r="O961" s="123"/>
      <c r="P961" s="123"/>
      <c r="Q961" s="122"/>
      <c r="R961" s="123"/>
      <c r="S961" s="123"/>
      <c r="T961" s="123"/>
      <c r="U961" s="123"/>
      <c r="V961" s="123"/>
      <c r="W961" s="122"/>
      <c r="X961" s="123"/>
      <c r="Y961" s="123"/>
      <c r="Z961" s="123"/>
      <c r="AA961" s="123"/>
      <c r="AB961" s="123"/>
      <c r="AC961" s="122"/>
      <c r="AD961" s="123"/>
      <c r="AE961" s="123"/>
      <c r="AF961" s="123"/>
      <c r="AG961" s="123"/>
      <c r="AH961" s="122"/>
      <c r="AI961" s="122"/>
      <c r="AJ961" s="122"/>
      <c r="AK961" s="122"/>
      <c r="AL961" s="123"/>
      <c r="AM961" s="122"/>
      <c r="AN961" s="122"/>
      <c r="AO961" s="122"/>
      <c r="AP961" s="122"/>
      <c r="AQ961" s="122"/>
      <c r="AR961" s="122"/>
      <c r="AS961" s="173"/>
      <c r="AT961" s="173"/>
      <c r="AU961" s="173"/>
      <c r="AV961" s="173"/>
      <c r="AW961" s="173"/>
      <c r="AX961" s="173"/>
      <c r="AY961" s="173"/>
      <c r="AZ961" s="173"/>
      <c r="BA961" s="173"/>
      <c r="BB961" s="123"/>
      <c r="BC961" s="123"/>
      <c r="BD961" s="123"/>
    </row>
    <row r="962" spans="2:56" x14ac:dyDescent="0.25">
      <c r="B962" s="120"/>
      <c r="C962" s="4"/>
      <c r="D962" s="14"/>
      <c r="E962" s="121"/>
      <c r="F962" s="13"/>
      <c r="G962" s="122"/>
      <c r="H962" s="123"/>
      <c r="I962" s="123"/>
      <c r="J962" s="124"/>
      <c r="K962" s="122"/>
      <c r="L962" s="122"/>
      <c r="M962" s="125"/>
      <c r="N962" s="126"/>
      <c r="O962" s="123"/>
      <c r="P962" s="123"/>
      <c r="Q962" s="122"/>
      <c r="R962" s="123"/>
      <c r="S962" s="123"/>
      <c r="T962" s="123"/>
      <c r="U962" s="123"/>
      <c r="V962" s="123"/>
      <c r="W962" s="122"/>
      <c r="X962" s="123"/>
      <c r="Y962" s="123"/>
      <c r="Z962" s="123"/>
      <c r="AA962" s="123"/>
      <c r="AB962" s="123"/>
      <c r="AC962" s="122"/>
      <c r="AD962" s="123"/>
      <c r="AE962" s="123"/>
      <c r="AF962" s="123"/>
      <c r="AG962" s="123"/>
      <c r="AH962" s="122"/>
      <c r="AI962" s="122"/>
      <c r="AJ962" s="122"/>
      <c r="AK962" s="122"/>
      <c r="AL962" s="123"/>
      <c r="AM962" s="122"/>
      <c r="AN962" s="122"/>
      <c r="AO962" s="122"/>
      <c r="AP962" s="122"/>
      <c r="AQ962" s="122"/>
      <c r="AR962" s="122"/>
      <c r="AS962" s="173"/>
      <c r="AT962" s="173"/>
      <c r="AU962" s="173"/>
      <c r="AV962" s="173"/>
      <c r="AW962" s="173"/>
      <c r="AX962" s="173"/>
      <c r="AY962" s="173"/>
      <c r="AZ962" s="173"/>
      <c r="BA962" s="173"/>
      <c r="BB962" s="123"/>
      <c r="BC962" s="123"/>
      <c r="BD962" s="123"/>
    </row>
    <row r="963" spans="2:56" x14ac:dyDescent="0.25">
      <c r="B963" s="120"/>
      <c r="C963" s="4"/>
      <c r="D963" s="14"/>
      <c r="E963" s="121"/>
      <c r="F963" s="13"/>
      <c r="G963" s="122"/>
      <c r="H963" s="123"/>
      <c r="I963" s="123"/>
      <c r="J963" s="124"/>
      <c r="K963" s="122"/>
      <c r="L963" s="122"/>
      <c r="M963" s="125"/>
      <c r="N963" s="126"/>
      <c r="O963" s="123"/>
      <c r="P963" s="123"/>
      <c r="Q963" s="122"/>
      <c r="R963" s="123"/>
      <c r="S963" s="123"/>
      <c r="T963" s="123"/>
      <c r="U963" s="123"/>
      <c r="V963" s="123"/>
      <c r="W963" s="122"/>
      <c r="X963" s="123"/>
      <c r="Y963" s="123"/>
      <c r="Z963" s="123"/>
      <c r="AA963" s="123"/>
      <c r="AB963" s="123"/>
      <c r="AC963" s="122"/>
      <c r="AD963" s="123"/>
      <c r="AE963" s="123"/>
      <c r="AF963" s="123"/>
      <c r="AG963" s="123"/>
      <c r="AH963" s="122"/>
      <c r="AI963" s="122"/>
      <c r="AJ963" s="122"/>
      <c r="AK963" s="122"/>
      <c r="AL963" s="123"/>
      <c r="AM963" s="122"/>
      <c r="AN963" s="122"/>
      <c r="AO963" s="122"/>
      <c r="AP963" s="122"/>
      <c r="AQ963" s="122"/>
      <c r="AR963" s="122"/>
      <c r="AS963" s="173"/>
      <c r="AT963" s="173"/>
      <c r="AU963" s="173"/>
      <c r="AV963" s="173"/>
      <c r="AW963" s="173"/>
      <c r="AX963" s="173"/>
      <c r="AY963" s="173"/>
      <c r="AZ963" s="173"/>
      <c r="BA963" s="173"/>
      <c r="BB963" s="123"/>
      <c r="BC963" s="123"/>
      <c r="BD963" s="123"/>
    </row>
    <row r="964" spans="2:56" x14ac:dyDescent="0.25">
      <c r="B964" s="120"/>
      <c r="C964" s="4"/>
      <c r="D964" s="14"/>
      <c r="E964" s="121"/>
      <c r="F964" s="13"/>
      <c r="G964" s="122"/>
      <c r="H964" s="123"/>
      <c r="I964" s="123"/>
      <c r="J964" s="124"/>
      <c r="K964" s="122"/>
      <c r="L964" s="122"/>
      <c r="M964" s="125"/>
      <c r="N964" s="126"/>
      <c r="O964" s="123"/>
      <c r="P964" s="123"/>
      <c r="Q964" s="122"/>
      <c r="R964" s="123"/>
      <c r="S964" s="123"/>
      <c r="T964" s="123"/>
      <c r="U964" s="123"/>
      <c r="V964" s="123"/>
      <c r="W964" s="122"/>
      <c r="X964" s="123"/>
      <c r="Y964" s="123"/>
      <c r="Z964" s="123"/>
      <c r="AA964" s="123"/>
      <c r="AB964" s="123"/>
      <c r="AC964" s="122"/>
      <c r="AD964" s="123"/>
      <c r="AE964" s="123"/>
      <c r="AF964" s="123"/>
      <c r="AG964" s="123"/>
      <c r="AH964" s="122"/>
      <c r="AI964" s="122"/>
      <c r="AJ964" s="122"/>
      <c r="AK964" s="122"/>
      <c r="AL964" s="123"/>
      <c r="AM964" s="122"/>
      <c r="AN964" s="122"/>
      <c r="AO964" s="122"/>
      <c r="AP964" s="122"/>
      <c r="AQ964" s="122"/>
      <c r="AR964" s="122"/>
      <c r="AS964" s="173"/>
      <c r="AT964" s="173"/>
      <c r="AU964" s="173"/>
      <c r="AV964" s="173"/>
      <c r="AW964" s="173"/>
      <c r="AX964" s="173"/>
      <c r="AY964" s="173"/>
      <c r="AZ964" s="173"/>
      <c r="BA964" s="173"/>
      <c r="BB964" s="123"/>
      <c r="BC964" s="123"/>
      <c r="BD964" s="123"/>
    </row>
    <row r="965" spans="2:56" x14ac:dyDescent="0.25">
      <c r="B965" s="120"/>
      <c r="C965" s="4"/>
      <c r="D965" s="14"/>
      <c r="E965" s="121"/>
      <c r="F965" s="13"/>
      <c r="G965" s="122"/>
      <c r="H965" s="123"/>
      <c r="I965" s="123"/>
      <c r="J965" s="124"/>
      <c r="K965" s="122"/>
      <c r="L965" s="122"/>
      <c r="M965" s="125"/>
      <c r="N965" s="126"/>
      <c r="O965" s="123"/>
      <c r="P965" s="123"/>
      <c r="Q965" s="122"/>
      <c r="R965" s="123"/>
      <c r="S965" s="123"/>
      <c r="T965" s="123"/>
      <c r="U965" s="123"/>
      <c r="V965" s="123"/>
      <c r="W965" s="122"/>
      <c r="X965" s="123"/>
      <c r="Y965" s="123"/>
      <c r="Z965" s="123"/>
      <c r="AA965" s="123"/>
      <c r="AB965" s="123"/>
      <c r="AC965" s="122"/>
      <c r="AD965" s="123"/>
      <c r="AE965" s="123"/>
      <c r="AF965" s="123"/>
      <c r="AG965" s="123"/>
      <c r="AH965" s="122"/>
      <c r="AI965" s="122"/>
      <c r="AJ965" s="122"/>
      <c r="AK965" s="122"/>
      <c r="AL965" s="123"/>
      <c r="AM965" s="122"/>
      <c r="AN965" s="122"/>
      <c r="AO965" s="122"/>
      <c r="AP965" s="122"/>
      <c r="AQ965" s="122"/>
      <c r="AR965" s="122"/>
      <c r="AS965" s="173"/>
      <c r="AT965" s="173"/>
      <c r="AU965" s="173"/>
      <c r="AV965" s="173"/>
      <c r="AW965" s="173"/>
      <c r="AX965" s="173"/>
      <c r="AY965" s="173"/>
      <c r="AZ965" s="173"/>
      <c r="BA965" s="173"/>
      <c r="BB965" s="123"/>
      <c r="BC965" s="123"/>
      <c r="BD965" s="123"/>
    </row>
    <row r="966" spans="2:56" x14ac:dyDescent="0.25">
      <c r="B966" s="120"/>
      <c r="C966" s="4"/>
      <c r="D966" s="14"/>
      <c r="E966" s="121"/>
      <c r="F966" s="13"/>
      <c r="G966" s="122"/>
      <c r="H966" s="123"/>
      <c r="I966" s="123"/>
      <c r="J966" s="124"/>
      <c r="K966" s="122"/>
      <c r="L966" s="122"/>
      <c r="M966" s="125"/>
      <c r="N966" s="126"/>
      <c r="O966" s="123"/>
      <c r="P966" s="123"/>
      <c r="Q966" s="122"/>
      <c r="R966" s="123"/>
      <c r="S966" s="123"/>
      <c r="T966" s="123"/>
      <c r="U966" s="123"/>
      <c r="V966" s="123"/>
      <c r="W966" s="122"/>
      <c r="X966" s="123"/>
      <c r="Y966" s="123"/>
      <c r="Z966" s="123"/>
      <c r="AA966" s="123"/>
      <c r="AB966" s="123"/>
      <c r="AC966" s="122"/>
      <c r="AD966" s="123"/>
      <c r="AE966" s="123"/>
      <c r="AF966" s="123"/>
      <c r="AG966" s="123"/>
      <c r="AH966" s="122"/>
      <c r="AI966" s="122"/>
      <c r="AJ966" s="122"/>
      <c r="AK966" s="122"/>
      <c r="AL966" s="123"/>
      <c r="AM966" s="122"/>
      <c r="AN966" s="122"/>
      <c r="AO966" s="122"/>
      <c r="AP966" s="122"/>
      <c r="AQ966" s="122"/>
      <c r="AR966" s="122"/>
      <c r="AS966" s="173"/>
      <c r="AT966" s="173"/>
      <c r="AU966" s="173"/>
      <c r="AV966" s="173"/>
      <c r="AW966" s="173"/>
      <c r="AX966" s="173"/>
      <c r="AY966" s="173"/>
      <c r="AZ966" s="173"/>
      <c r="BA966" s="173"/>
      <c r="BB966" s="123"/>
      <c r="BC966" s="123"/>
      <c r="BD966" s="123"/>
    </row>
    <row r="967" spans="2:56" x14ac:dyDescent="0.25">
      <c r="B967" s="120"/>
      <c r="C967" s="4"/>
      <c r="D967" s="14"/>
      <c r="E967" s="121"/>
      <c r="F967" s="13"/>
      <c r="G967" s="122"/>
      <c r="H967" s="123"/>
      <c r="I967" s="123"/>
      <c r="J967" s="124"/>
      <c r="K967" s="122"/>
      <c r="L967" s="122"/>
      <c r="M967" s="125"/>
      <c r="N967" s="126"/>
      <c r="O967" s="123"/>
      <c r="P967" s="123"/>
      <c r="Q967" s="122"/>
      <c r="R967" s="123"/>
      <c r="S967" s="123"/>
      <c r="T967" s="123"/>
      <c r="U967" s="123"/>
      <c r="V967" s="123"/>
      <c r="W967" s="122"/>
      <c r="X967" s="123"/>
      <c r="Y967" s="123"/>
      <c r="Z967" s="123"/>
      <c r="AA967" s="123"/>
      <c r="AB967" s="123"/>
      <c r="AC967" s="122"/>
      <c r="AD967" s="123"/>
      <c r="AE967" s="123"/>
      <c r="AF967" s="123"/>
      <c r="AG967" s="123"/>
      <c r="AH967" s="122"/>
      <c r="AI967" s="122"/>
      <c r="AJ967" s="122"/>
      <c r="AK967" s="122"/>
      <c r="AL967" s="123"/>
      <c r="AM967" s="122"/>
      <c r="AN967" s="122"/>
      <c r="AO967" s="122"/>
      <c r="AP967" s="122"/>
      <c r="AQ967" s="122"/>
      <c r="AR967" s="122"/>
      <c r="AS967" s="173"/>
      <c r="AT967" s="173"/>
      <c r="AU967" s="173"/>
      <c r="AV967" s="173"/>
      <c r="AW967" s="173"/>
      <c r="AX967" s="173"/>
      <c r="AY967" s="173"/>
      <c r="AZ967" s="173"/>
      <c r="BA967" s="173"/>
      <c r="BB967" s="123"/>
      <c r="BC967" s="123"/>
      <c r="BD967" s="123"/>
    </row>
    <row r="968" spans="2:56" x14ac:dyDescent="0.25">
      <c r="B968" s="120"/>
      <c r="C968" s="4"/>
      <c r="D968" s="14"/>
      <c r="E968" s="121"/>
      <c r="F968" s="13"/>
      <c r="G968" s="122"/>
      <c r="H968" s="123"/>
      <c r="I968" s="123"/>
      <c r="J968" s="124"/>
      <c r="K968" s="122"/>
      <c r="L968" s="122"/>
      <c r="M968" s="125"/>
      <c r="N968" s="126"/>
      <c r="O968" s="123"/>
      <c r="P968" s="123"/>
      <c r="Q968" s="122"/>
      <c r="R968" s="123"/>
      <c r="S968" s="123"/>
      <c r="T968" s="123"/>
      <c r="U968" s="123"/>
      <c r="V968" s="123"/>
      <c r="W968" s="122"/>
      <c r="X968" s="123"/>
      <c r="Y968" s="123"/>
      <c r="Z968" s="123"/>
      <c r="AA968" s="123"/>
      <c r="AB968" s="123"/>
      <c r="AC968" s="122"/>
      <c r="AD968" s="123"/>
      <c r="AE968" s="123"/>
      <c r="AF968" s="123"/>
      <c r="AG968" s="123"/>
      <c r="AH968" s="122"/>
      <c r="AI968" s="122"/>
      <c r="AJ968" s="122"/>
      <c r="AK968" s="122"/>
      <c r="AL968" s="123"/>
      <c r="AM968" s="122"/>
      <c r="AN968" s="122"/>
      <c r="AO968" s="122"/>
      <c r="AP968" s="122"/>
      <c r="AQ968" s="122"/>
      <c r="AR968" s="122"/>
      <c r="AS968" s="173"/>
      <c r="AT968" s="173"/>
      <c r="AU968" s="173"/>
      <c r="AV968" s="173"/>
      <c r="AW968" s="173"/>
      <c r="AX968" s="173"/>
      <c r="AY968" s="173"/>
      <c r="AZ968" s="173"/>
      <c r="BA968" s="173"/>
      <c r="BB968" s="123"/>
      <c r="BC968" s="123"/>
      <c r="BD968" s="123"/>
    </row>
    <row r="969" spans="2:56" x14ac:dyDescent="0.25">
      <c r="B969" s="120"/>
      <c r="C969" s="4"/>
      <c r="D969" s="14"/>
      <c r="E969" s="121"/>
      <c r="F969" s="13"/>
      <c r="G969" s="122"/>
      <c r="H969" s="123"/>
      <c r="I969" s="123"/>
      <c r="J969" s="124"/>
      <c r="K969" s="122"/>
      <c r="L969" s="122"/>
      <c r="M969" s="125"/>
      <c r="N969" s="126"/>
      <c r="O969" s="123"/>
      <c r="P969" s="123"/>
      <c r="Q969" s="122"/>
      <c r="R969" s="123"/>
      <c r="S969" s="123"/>
      <c r="T969" s="123"/>
      <c r="U969" s="123"/>
      <c r="V969" s="123"/>
      <c r="W969" s="122"/>
      <c r="X969" s="123"/>
      <c r="Y969" s="123"/>
      <c r="Z969" s="123"/>
      <c r="AA969" s="123"/>
      <c r="AB969" s="123"/>
      <c r="AC969" s="122"/>
      <c r="AD969" s="123"/>
      <c r="AE969" s="123"/>
      <c r="AF969" s="123"/>
      <c r="AG969" s="123"/>
      <c r="AH969" s="122"/>
      <c r="AI969" s="122"/>
      <c r="AJ969" s="122"/>
      <c r="AK969" s="122"/>
      <c r="AL969" s="123"/>
      <c r="AM969" s="122"/>
      <c r="AN969" s="122"/>
      <c r="AO969" s="122"/>
      <c r="AP969" s="122"/>
      <c r="AQ969" s="122"/>
      <c r="AR969" s="122"/>
      <c r="AS969" s="173"/>
      <c r="AT969" s="173"/>
      <c r="AU969" s="173"/>
      <c r="AV969" s="173"/>
      <c r="AW969" s="173"/>
      <c r="AX969" s="173"/>
      <c r="AY969" s="173"/>
      <c r="AZ969" s="173"/>
      <c r="BA969" s="173"/>
      <c r="BB969" s="123"/>
      <c r="BC969" s="123"/>
      <c r="BD969" s="123"/>
    </row>
    <row r="970" spans="2:56" x14ac:dyDescent="0.25">
      <c r="B970" s="120"/>
      <c r="C970" s="4"/>
      <c r="D970" s="14"/>
      <c r="E970" s="121"/>
      <c r="F970" s="13"/>
      <c r="G970" s="122"/>
      <c r="H970" s="123"/>
      <c r="I970" s="123"/>
      <c r="J970" s="124"/>
      <c r="K970" s="122"/>
      <c r="L970" s="122"/>
      <c r="M970" s="125"/>
      <c r="N970" s="126"/>
      <c r="O970" s="123"/>
      <c r="P970" s="123"/>
      <c r="Q970" s="122"/>
      <c r="R970" s="123"/>
      <c r="S970" s="123"/>
      <c r="T970" s="123"/>
      <c r="U970" s="123"/>
      <c r="V970" s="123"/>
      <c r="W970" s="122"/>
      <c r="X970" s="123"/>
      <c r="Y970" s="123"/>
      <c r="Z970" s="123"/>
      <c r="AA970" s="123"/>
      <c r="AB970" s="123"/>
      <c r="AC970" s="122"/>
      <c r="AD970" s="123"/>
      <c r="AE970" s="123"/>
      <c r="AF970" s="123"/>
      <c r="AG970" s="123"/>
      <c r="AH970" s="122"/>
      <c r="AI970" s="122"/>
      <c r="AJ970" s="122"/>
      <c r="AK970" s="122"/>
      <c r="AL970" s="123"/>
      <c r="AM970" s="122"/>
      <c r="AN970" s="122"/>
      <c r="AO970" s="122"/>
      <c r="AP970" s="122"/>
      <c r="AQ970" s="122"/>
      <c r="AR970" s="122"/>
      <c r="AS970" s="173"/>
      <c r="AT970" s="173"/>
      <c r="AU970" s="173"/>
      <c r="AV970" s="173"/>
      <c r="AW970" s="173"/>
      <c r="AX970" s="173"/>
      <c r="AY970" s="173"/>
      <c r="AZ970" s="173"/>
      <c r="BA970" s="173"/>
      <c r="BB970" s="123"/>
      <c r="BC970" s="123"/>
      <c r="BD970" s="123"/>
    </row>
    <row r="971" spans="2:56" x14ac:dyDescent="0.25">
      <c r="B971" s="120"/>
      <c r="C971" s="4"/>
      <c r="D971" s="14"/>
      <c r="E971" s="121"/>
      <c r="F971" s="13"/>
      <c r="G971" s="122"/>
      <c r="H971" s="123"/>
      <c r="I971" s="123"/>
      <c r="J971" s="124"/>
      <c r="K971" s="122"/>
      <c r="L971" s="122"/>
      <c r="M971" s="125"/>
      <c r="N971" s="126"/>
      <c r="O971" s="123"/>
      <c r="P971" s="123"/>
      <c r="Q971" s="122"/>
      <c r="R971" s="123"/>
      <c r="S971" s="123"/>
      <c r="T971" s="123"/>
      <c r="U971" s="123"/>
      <c r="V971" s="123"/>
      <c r="W971" s="122"/>
      <c r="X971" s="123"/>
      <c r="Y971" s="123"/>
      <c r="Z971" s="123"/>
      <c r="AA971" s="123"/>
      <c r="AB971" s="123"/>
      <c r="AC971" s="122"/>
      <c r="AD971" s="123"/>
      <c r="AE971" s="123"/>
      <c r="AF971" s="123"/>
      <c r="AG971" s="123"/>
      <c r="AH971" s="122"/>
      <c r="AI971" s="122"/>
      <c r="AJ971" s="122"/>
      <c r="AK971" s="122"/>
      <c r="AL971" s="123"/>
      <c r="AM971" s="122"/>
      <c r="AN971" s="122"/>
      <c r="AO971" s="122"/>
      <c r="AP971" s="122"/>
      <c r="AQ971" s="122"/>
      <c r="AR971" s="122"/>
      <c r="AS971" s="173"/>
      <c r="AT971" s="173"/>
      <c r="AU971" s="173"/>
      <c r="AV971" s="173"/>
      <c r="AW971" s="173"/>
      <c r="AX971" s="173"/>
      <c r="AY971" s="173"/>
      <c r="AZ971" s="173"/>
      <c r="BA971" s="173"/>
      <c r="BB971" s="123"/>
      <c r="BC971" s="123"/>
      <c r="BD971" s="123"/>
    </row>
    <row r="972" spans="2:56" x14ac:dyDescent="0.25">
      <c r="B972" s="120"/>
      <c r="C972" s="4"/>
      <c r="D972" s="14"/>
      <c r="E972" s="121"/>
      <c r="F972" s="13"/>
      <c r="G972" s="122"/>
      <c r="H972" s="123"/>
      <c r="I972" s="123"/>
      <c r="J972" s="124"/>
      <c r="K972" s="122"/>
      <c r="L972" s="122"/>
      <c r="M972" s="125"/>
      <c r="N972" s="126"/>
      <c r="O972" s="123"/>
      <c r="P972" s="123"/>
      <c r="Q972" s="122"/>
      <c r="R972" s="123"/>
      <c r="S972" s="123"/>
      <c r="T972" s="123"/>
      <c r="U972" s="123"/>
      <c r="V972" s="123"/>
      <c r="W972" s="122"/>
      <c r="X972" s="123"/>
      <c r="Y972" s="123"/>
      <c r="Z972" s="123"/>
      <c r="AA972" s="123"/>
      <c r="AB972" s="123"/>
      <c r="AC972" s="122"/>
      <c r="AD972" s="123"/>
      <c r="AE972" s="123"/>
      <c r="AF972" s="123"/>
      <c r="AG972" s="123"/>
      <c r="AH972" s="122"/>
      <c r="AI972" s="122"/>
      <c r="AJ972" s="122"/>
      <c r="AK972" s="122"/>
      <c r="AL972" s="123"/>
      <c r="AM972" s="122"/>
      <c r="AN972" s="122"/>
      <c r="AO972" s="122"/>
      <c r="AP972" s="122"/>
      <c r="AQ972" s="122"/>
      <c r="AR972" s="122"/>
      <c r="AS972" s="173"/>
      <c r="AT972" s="173"/>
      <c r="AU972" s="173"/>
      <c r="AV972" s="173"/>
      <c r="AW972" s="173"/>
      <c r="AX972" s="173"/>
      <c r="AY972" s="173"/>
      <c r="AZ972" s="173"/>
      <c r="BA972" s="173"/>
      <c r="BB972" s="123"/>
      <c r="BC972" s="123"/>
      <c r="BD972" s="123"/>
    </row>
    <row r="973" spans="2:56" x14ac:dyDescent="0.25">
      <c r="B973" s="120"/>
      <c r="C973" s="4"/>
      <c r="D973" s="14"/>
      <c r="E973" s="121"/>
      <c r="F973" s="13"/>
      <c r="G973" s="122"/>
      <c r="H973" s="123"/>
      <c r="I973" s="123"/>
      <c r="J973" s="124"/>
      <c r="K973" s="122"/>
      <c r="L973" s="122"/>
      <c r="M973" s="125"/>
      <c r="N973" s="126"/>
      <c r="O973" s="123"/>
      <c r="P973" s="123"/>
      <c r="Q973" s="122"/>
      <c r="R973" s="123"/>
      <c r="S973" s="123"/>
      <c r="T973" s="123"/>
      <c r="U973" s="123"/>
      <c r="V973" s="123"/>
      <c r="W973" s="122"/>
      <c r="X973" s="123"/>
      <c r="Y973" s="123"/>
      <c r="Z973" s="123"/>
      <c r="AA973" s="123"/>
      <c r="AB973" s="123"/>
      <c r="AC973" s="122"/>
      <c r="AD973" s="123"/>
      <c r="AE973" s="123"/>
      <c r="AF973" s="123"/>
      <c r="AG973" s="123"/>
      <c r="AH973" s="122"/>
      <c r="AI973" s="122"/>
      <c r="AJ973" s="122"/>
      <c r="AK973" s="122"/>
      <c r="AL973" s="123"/>
      <c r="AM973" s="122"/>
      <c r="AN973" s="122"/>
      <c r="AO973" s="122"/>
      <c r="AP973" s="122"/>
      <c r="AQ973" s="122"/>
      <c r="AR973" s="122"/>
      <c r="AS973" s="173"/>
      <c r="AT973" s="173"/>
      <c r="AU973" s="173"/>
      <c r="AV973" s="173"/>
      <c r="AW973" s="173"/>
      <c r="AX973" s="173"/>
      <c r="AY973" s="173"/>
      <c r="AZ973" s="173"/>
      <c r="BA973" s="173"/>
      <c r="BB973" s="123"/>
      <c r="BC973" s="123"/>
      <c r="BD973" s="123"/>
    </row>
    <row r="974" spans="2:56" x14ac:dyDescent="0.25">
      <c r="B974" s="120"/>
      <c r="C974" s="4"/>
      <c r="D974" s="14"/>
      <c r="E974" s="121"/>
      <c r="F974" s="13"/>
      <c r="G974" s="122"/>
      <c r="H974" s="123"/>
      <c r="I974" s="123"/>
      <c r="J974" s="124"/>
      <c r="K974" s="122"/>
      <c r="L974" s="122"/>
      <c r="M974" s="125"/>
      <c r="N974" s="126"/>
      <c r="O974" s="123"/>
      <c r="P974" s="123"/>
      <c r="Q974" s="122"/>
      <c r="R974" s="123"/>
      <c r="S974" s="123"/>
      <c r="T974" s="123"/>
      <c r="U974" s="123"/>
      <c r="V974" s="123"/>
      <c r="W974" s="122"/>
      <c r="X974" s="123"/>
      <c r="Y974" s="123"/>
      <c r="Z974" s="123"/>
      <c r="AA974" s="123"/>
      <c r="AB974" s="123"/>
      <c r="AC974" s="122"/>
      <c r="AD974" s="123"/>
      <c r="AE974" s="123"/>
      <c r="AF974" s="123"/>
      <c r="AG974" s="123"/>
      <c r="AH974" s="122"/>
      <c r="AI974" s="122"/>
      <c r="AJ974" s="122"/>
      <c r="AK974" s="122"/>
      <c r="AL974" s="123"/>
      <c r="AM974" s="122"/>
      <c r="AN974" s="122"/>
      <c r="AO974" s="122"/>
      <c r="AP974" s="122"/>
      <c r="AQ974" s="122"/>
      <c r="AR974" s="122"/>
      <c r="AS974" s="173"/>
      <c r="AT974" s="173"/>
      <c r="AU974" s="173"/>
      <c r="AV974" s="173"/>
      <c r="AW974" s="173"/>
      <c r="AX974" s="173"/>
      <c r="AY974" s="173"/>
      <c r="AZ974" s="173"/>
      <c r="BA974" s="173"/>
      <c r="BB974" s="123"/>
      <c r="BC974" s="123"/>
      <c r="BD974" s="123"/>
    </row>
    <row r="975" spans="2:56" x14ac:dyDescent="0.25">
      <c r="B975" s="120"/>
      <c r="C975" s="4"/>
      <c r="D975" s="14"/>
      <c r="E975" s="121"/>
      <c r="F975" s="13"/>
      <c r="G975" s="122"/>
      <c r="H975" s="123"/>
      <c r="I975" s="123"/>
      <c r="J975" s="124"/>
      <c r="K975" s="122"/>
      <c r="L975" s="122"/>
      <c r="M975" s="125"/>
      <c r="N975" s="126"/>
      <c r="O975" s="123"/>
      <c r="P975" s="123"/>
      <c r="Q975" s="122"/>
      <c r="R975" s="123"/>
      <c r="S975" s="123"/>
      <c r="T975" s="123"/>
      <c r="U975" s="123"/>
      <c r="V975" s="123"/>
      <c r="W975" s="122"/>
      <c r="X975" s="123"/>
      <c r="Y975" s="123"/>
      <c r="Z975" s="123"/>
      <c r="AA975" s="123"/>
      <c r="AB975" s="123"/>
      <c r="AC975" s="122"/>
      <c r="AD975" s="123"/>
      <c r="AE975" s="123"/>
      <c r="AF975" s="123"/>
      <c r="AG975" s="123"/>
      <c r="AH975" s="122"/>
      <c r="AI975" s="122"/>
      <c r="AJ975" s="122"/>
      <c r="AK975" s="122"/>
      <c r="AL975" s="123"/>
      <c r="AM975" s="122"/>
      <c r="AN975" s="122"/>
      <c r="AO975" s="122"/>
      <c r="AP975" s="122"/>
      <c r="AQ975" s="122"/>
      <c r="AR975" s="122"/>
      <c r="AS975" s="173"/>
      <c r="AT975" s="173"/>
      <c r="AU975" s="173"/>
      <c r="AV975" s="173"/>
      <c r="AW975" s="173"/>
      <c r="AX975" s="173"/>
      <c r="AY975" s="173"/>
      <c r="AZ975" s="173"/>
      <c r="BA975" s="173"/>
      <c r="BB975" s="123"/>
      <c r="BC975" s="123"/>
      <c r="BD975" s="123"/>
    </row>
    <row r="976" spans="2:56" x14ac:dyDescent="0.25">
      <c r="B976" s="120"/>
      <c r="C976" s="4"/>
      <c r="D976" s="14"/>
      <c r="E976" s="121"/>
      <c r="F976" s="13"/>
      <c r="G976" s="122"/>
      <c r="H976" s="123"/>
      <c r="I976" s="123"/>
      <c r="J976" s="124"/>
      <c r="K976" s="122"/>
      <c r="L976" s="122"/>
      <c r="M976" s="125"/>
      <c r="N976" s="126"/>
      <c r="O976" s="123"/>
      <c r="P976" s="123"/>
      <c r="Q976" s="122"/>
      <c r="R976" s="123"/>
      <c r="S976" s="123"/>
      <c r="T976" s="123"/>
      <c r="U976" s="123"/>
      <c r="V976" s="123"/>
      <c r="W976" s="122"/>
      <c r="X976" s="123"/>
      <c r="Y976" s="123"/>
      <c r="Z976" s="123"/>
      <c r="AA976" s="123"/>
      <c r="AB976" s="123"/>
      <c r="AC976" s="122"/>
      <c r="AD976" s="123"/>
      <c r="AE976" s="123"/>
      <c r="AF976" s="123"/>
      <c r="AG976" s="123"/>
      <c r="AH976" s="122"/>
      <c r="AI976" s="122"/>
      <c r="AJ976" s="122"/>
      <c r="AK976" s="122"/>
      <c r="AL976" s="123"/>
      <c r="AM976" s="122"/>
      <c r="AN976" s="122"/>
      <c r="AO976" s="122"/>
      <c r="AP976" s="122"/>
      <c r="AQ976" s="122"/>
      <c r="AR976" s="122"/>
      <c r="AS976" s="173"/>
      <c r="AT976" s="173"/>
      <c r="AU976" s="173"/>
      <c r="AV976" s="173"/>
      <c r="AW976" s="173"/>
      <c r="AX976" s="173"/>
      <c r="AY976" s="173"/>
      <c r="AZ976" s="173"/>
      <c r="BA976" s="173"/>
      <c r="BB976" s="123"/>
      <c r="BC976" s="123"/>
      <c r="BD976" s="123"/>
    </row>
    <row r="977" spans="2:56" x14ac:dyDescent="0.25">
      <c r="B977" s="120"/>
      <c r="C977" s="4"/>
      <c r="D977" s="14"/>
      <c r="E977" s="121"/>
      <c r="F977" s="13"/>
      <c r="G977" s="122"/>
      <c r="H977" s="123"/>
      <c r="I977" s="123"/>
      <c r="J977" s="124"/>
      <c r="K977" s="122"/>
      <c r="L977" s="122"/>
      <c r="M977" s="125"/>
      <c r="N977" s="126"/>
      <c r="O977" s="123"/>
      <c r="P977" s="123"/>
      <c r="Q977" s="122"/>
      <c r="R977" s="123"/>
      <c r="S977" s="123"/>
      <c r="T977" s="123"/>
      <c r="U977" s="123"/>
      <c r="V977" s="123"/>
      <c r="W977" s="122"/>
      <c r="X977" s="123"/>
      <c r="Y977" s="123"/>
      <c r="Z977" s="123"/>
      <c r="AA977" s="123"/>
      <c r="AB977" s="123"/>
      <c r="AC977" s="122"/>
      <c r="AD977" s="123"/>
      <c r="AE977" s="123"/>
      <c r="AF977" s="123"/>
      <c r="AG977" s="123"/>
      <c r="AH977" s="122"/>
      <c r="AI977" s="122"/>
      <c r="AJ977" s="122"/>
      <c r="AK977" s="122"/>
      <c r="AL977" s="123"/>
      <c r="AM977" s="122"/>
      <c r="AN977" s="122"/>
      <c r="AO977" s="122"/>
      <c r="AP977" s="122"/>
      <c r="AQ977" s="122"/>
      <c r="AR977" s="122"/>
      <c r="AS977" s="173"/>
      <c r="AT977" s="173"/>
      <c r="AU977" s="173"/>
      <c r="AV977" s="173"/>
      <c r="AW977" s="173"/>
      <c r="AX977" s="173"/>
      <c r="AY977" s="173"/>
      <c r="AZ977" s="173"/>
      <c r="BA977" s="173"/>
      <c r="BB977" s="123"/>
      <c r="BC977" s="123"/>
      <c r="BD977" s="123"/>
    </row>
    <row r="978" spans="2:56" x14ac:dyDescent="0.25">
      <c r="B978" s="120"/>
      <c r="C978" s="4"/>
      <c r="D978" s="14"/>
      <c r="E978" s="121"/>
      <c r="F978" s="13"/>
      <c r="G978" s="122"/>
      <c r="H978" s="123"/>
      <c r="I978" s="123"/>
      <c r="J978" s="124"/>
      <c r="K978" s="122"/>
      <c r="L978" s="122"/>
      <c r="M978" s="125"/>
      <c r="N978" s="126"/>
      <c r="O978" s="123"/>
      <c r="P978" s="123"/>
      <c r="Q978" s="122"/>
      <c r="R978" s="123"/>
      <c r="S978" s="123"/>
      <c r="T978" s="123"/>
      <c r="U978" s="123"/>
      <c r="V978" s="123"/>
      <c r="W978" s="122"/>
      <c r="X978" s="123"/>
      <c r="Y978" s="123"/>
      <c r="Z978" s="123"/>
      <c r="AA978" s="123"/>
      <c r="AB978" s="123"/>
      <c r="AC978" s="122"/>
      <c r="AD978" s="123"/>
      <c r="AE978" s="123"/>
      <c r="AF978" s="123"/>
      <c r="AG978" s="123"/>
      <c r="AH978" s="122"/>
      <c r="AI978" s="122"/>
      <c r="AJ978" s="122"/>
      <c r="AK978" s="122"/>
      <c r="AL978" s="123"/>
      <c r="AM978" s="122"/>
      <c r="AN978" s="122"/>
      <c r="AO978" s="122"/>
      <c r="AP978" s="122"/>
      <c r="AQ978" s="122"/>
      <c r="AR978" s="122"/>
      <c r="AS978" s="173"/>
      <c r="AT978" s="173"/>
      <c r="AU978" s="173"/>
      <c r="AV978" s="173"/>
      <c r="AW978" s="173"/>
      <c r="AX978" s="173"/>
      <c r="AY978" s="173"/>
      <c r="AZ978" s="173"/>
      <c r="BA978" s="173"/>
      <c r="BB978" s="123"/>
      <c r="BC978" s="123"/>
      <c r="BD978" s="123"/>
    </row>
    <row r="979" spans="2:56" x14ac:dyDescent="0.25">
      <c r="B979" s="120"/>
      <c r="C979" s="4"/>
      <c r="D979" s="14"/>
      <c r="E979" s="121"/>
      <c r="F979" s="13"/>
      <c r="G979" s="122"/>
      <c r="H979" s="123"/>
      <c r="I979" s="123"/>
      <c r="J979" s="124"/>
      <c r="K979" s="122"/>
      <c r="L979" s="122"/>
      <c r="M979" s="125"/>
      <c r="N979" s="126"/>
      <c r="O979" s="123"/>
      <c r="P979" s="123"/>
      <c r="Q979" s="122"/>
      <c r="R979" s="123"/>
      <c r="S979" s="123"/>
      <c r="T979" s="123"/>
      <c r="U979" s="123"/>
      <c r="V979" s="123"/>
      <c r="W979" s="122"/>
      <c r="X979" s="123"/>
      <c r="Y979" s="123"/>
      <c r="Z979" s="123"/>
      <c r="AA979" s="123"/>
      <c r="AB979" s="123"/>
      <c r="AC979" s="122"/>
      <c r="AD979" s="123"/>
      <c r="AE979" s="123"/>
      <c r="AF979" s="123"/>
      <c r="AG979" s="123"/>
      <c r="AH979" s="122"/>
      <c r="AI979" s="122"/>
      <c r="AJ979" s="122"/>
      <c r="AK979" s="122"/>
      <c r="AL979" s="123"/>
      <c r="AM979" s="122"/>
      <c r="AN979" s="122"/>
      <c r="AO979" s="122"/>
      <c r="AP979" s="122"/>
      <c r="AQ979" s="122"/>
      <c r="AR979" s="122"/>
      <c r="AS979" s="173"/>
      <c r="AT979" s="173"/>
      <c r="AU979" s="173"/>
      <c r="AV979" s="173"/>
      <c r="AW979" s="173"/>
      <c r="AX979" s="173"/>
      <c r="AY979" s="173"/>
      <c r="AZ979" s="173"/>
      <c r="BA979" s="173"/>
      <c r="BB979" s="123"/>
      <c r="BC979" s="123"/>
      <c r="BD979" s="123"/>
    </row>
    <row r="980" spans="2:56" x14ac:dyDescent="0.25">
      <c r="B980" s="120"/>
      <c r="C980" s="4"/>
      <c r="D980" s="14"/>
      <c r="E980" s="121"/>
      <c r="F980" s="13"/>
      <c r="G980" s="122"/>
      <c r="H980" s="123"/>
      <c r="I980" s="123"/>
      <c r="J980" s="124"/>
      <c r="K980" s="122"/>
      <c r="L980" s="122"/>
      <c r="M980" s="125"/>
      <c r="N980" s="126"/>
      <c r="O980" s="123"/>
      <c r="P980" s="123"/>
      <c r="Q980" s="122"/>
      <c r="R980" s="123"/>
      <c r="S980" s="123"/>
      <c r="T980" s="123"/>
      <c r="U980" s="123"/>
      <c r="V980" s="123"/>
      <c r="W980" s="122"/>
      <c r="X980" s="123"/>
      <c r="Y980" s="123"/>
      <c r="Z980" s="123"/>
      <c r="AA980" s="123"/>
      <c r="AB980" s="123"/>
      <c r="AC980" s="122"/>
      <c r="AD980" s="123"/>
      <c r="AE980" s="123"/>
      <c r="AF980" s="123"/>
      <c r="AG980" s="123"/>
      <c r="AH980" s="122"/>
      <c r="AI980" s="122"/>
      <c r="AJ980" s="122"/>
      <c r="AK980" s="122"/>
      <c r="AL980" s="123"/>
      <c r="AM980" s="122"/>
      <c r="AN980" s="122"/>
      <c r="AO980" s="122"/>
      <c r="AP980" s="122"/>
      <c r="AQ980" s="122"/>
      <c r="AR980" s="122"/>
      <c r="AS980" s="173"/>
      <c r="AT980" s="173"/>
      <c r="AU980" s="173"/>
      <c r="AV980" s="173"/>
      <c r="AW980" s="173"/>
      <c r="AX980" s="173"/>
      <c r="AY980" s="173"/>
      <c r="AZ980" s="173"/>
      <c r="BA980" s="173"/>
      <c r="BB980" s="123"/>
      <c r="BC980" s="123"/>
      <c r="BD980" s="123"/>
    </row>
    <row r="981" spans="2:56" x14ac:dyDescent="0.25">
      <c r="B981" s="120"/>
      <c r="C981" s="4"/>
      <c r="D981" s="14"/>
      <c r="E981" s="121"/>
      <c r="F981" s="13"/>
      <c r="G981" s="122"/>
      <c r="H981" s="123"/>
      <c r="I981" s="123"/>
      <c r="J981" s="124"/>
      <c r="K981" s="122"/>
      <c r="L981" s="122"/>
      <c r="M981" s="125"/>
      <c r="N981" s="126"/>
      <c r="O981" s="123"/>
      <c r="P981" s="123"/>
      <c r="Q981" s="122"/>
      <c r="R981" s="123"/>
      <c r="S981" s="123"/>
      <c r="T981" s="123"/>
      <c r="U981" s="123"/>
      <c r="V981" s="123"/>
      <c r="W981" s="122"/>
      <c r="X981" s="123"/>
      <c r="Y981" s="123"/>
      <c r="Z981" s="123"/>
      <c r="AA981" s="123"/>
      <c r="AB981" s="123"/>
      <c r="AC981" s="122"/>
      <c r="AD981" s="123"/>
      <c r="AE981" s="123"/>
      <c r="AF981" s="123"/>
      <c r="AG981" s="123"/>
      <c r="AH981" s="122"/>
      <c r="AI981" s="122"/>
      <c r="AJ981" s="122"/>
      <c r="AK981" s="122"/>
      <c r="AL981" s="123"/>
      <c r="AM981" s="122"/>
      <c r="AN981" s="122"/>
      <c r="AO981" s="122"/>
      <c r="AP981" s="122"/>
      <c r="AQ981" s="122"/>
      <c r="AR981" s="122"/>
      <c r="AS981" s="173"/>
      <c r="AT981" s="173"/>
      <c r="AU981" s="173"/>
      <c r="AV981" s="173"/>
      <c r="AW981" s="173"/>
      <c r="AX981" s="173"/>
      <c r="AY981" s="173"/>
      <c r="AZ981" s="173"/>
      <c r="BA981" s="173"/>
      <c r="BB981" s="123"/>
      <c r="BC981" s="123"/>
      <c r="BD981" s="123"/>
    </row>
    <row r="982" spans="2:56" x14ac:dyDescent="0.25">
      <c r="B982" s="120"/>
      <c r="C982" s="4"/>
      <c r="D982" s="14"/>
      <c r="E982" s="121"/>
      <c r="F982" s="13"/>
      <c r="G982" s="122"/>
      <c r="H982" s="123"/>
      <c r="I982" s="123"/>
      <c r="J982" s="124"/>
      <c r="K982" s="122"/>
      <c r="L982" s="122"/>
      <c r="M982" s="125"/>
      <c r="N982" s="126"/>
      <c r="O982" s="123"/>
      <c r="P982" s="123"/>
      <c r="Q982" s="122"/>
      <c r="R982" s="123"/>
      <c r="S982" s="123"/>
      <c r="T982" s="123"/>
      <c r="U982" s="123"/>
      <c r="V982" s="123"/>
      <c r="W982" s="122"/>
      <c r="X982" s="123"/>
      <c r="Y982" s="123"/>
      <c r="Z982" s="123"/>
      <c r="AA982" s="123"/>
      <c r="AB982" s="123"/>
      <c r="AC982" s="122"/>
      <c r="AD982" s="123"/>
      <c r="AE982" s="123"/>
      <c r="AF982" s="123"/>
      <c r="AG982" s="123"/>
      <c r="AH982" s="122"/>
      <c r="AI982" s="122"/>
      <c r="AJ982" s="122"/>
      <c r="AK982" s="122"/>
      <c r="AL982" s="123"/>
      <c r="AM982" s="122"/>
      <c r="AN982" s="122"/>
      <c r="AO982" s="122"/>
      <c r="AP982" s="122"/>
      <c r="AQ982" s="122"/>
      <c r="AR982" s="122"/>
      <c r="AS982" s="173"/>
      <c r="AT982" s="173"/>
      <c r="AU982" s="173"/>
      <c r="AV982" s="173"/>
      <c r="AW982" s="173"/>
      <c r="AX982" s="173"/>
      <c r="AY982" s="173"/>
      <c r="AZ982" s="173"/>
      <c r="BA982" s="173"/>
      <c r="BB982" s="123"/>
      <c r="BC982" s="123"/>
      <c r="BD982" s="123"/>
    </row>
    <row r="983" spans="2:56" x14ac:dyDescent="0.25">
      <c r="B983" s="120"/>
      <c r="C983" s="4"/>
      <c r="D983" s="14"/>
      <c r="E983" s="121"/>
      <c r="F983" s="13"/>
      <c r="G983" s="122"/>
      <c r="H983" s="123"/>
      <c r="I983" s="123"/>
      <c r="J983" s="124"/>
      <c r="K983" s="122"/>
      <c r="L983" s="122"/>
      <c r="M983" s="125"/>
      <c r="N983" s="126"/>
      <c r="O983" s="123"/>
      <c r="P983" s="123"/>
      <c r="Q983" s="122"/>
      <c r="R983" s="123"/>
      <c r="S983" s="123"/>
      <c r="T983" s="123"/>
      <c r="U983" s="123"/>
      <c r="V983" s="123"/>
      <c r="W983" s="122"/>
      <c r="X983" s="123"/>
      <c r="Y983" s="123"/>
      <c r="Z983" s="123"/>
      <c r="AA983" s="123"/>
      <c r="AB983" s="123"/>
      <c r="AC983" s="122"/>
      <c r="AD983" s="123"/>
      <c r="AE983" s="123"/>
      <c r="AF983" s="123"/>
      <c r="AG983" s="123"/>
      <c r="AH983" s="122"/>
      <c r="AI983" s="122"/>
      <c r="AJ983" s="122"/>
      <c r="AK983" s="122"/>
      <c r="AL983" s="123"/>
      <c r="AM983" s="122"/>
      <c r="AN983" s="122"/>
      <c r="AO983" s="122"/>
      <c r="AP983" s="122"/>
      <c r="AQ983" s="122"/>
      <c r="AR983" s="122"/>
      <c r="AS983" s="173"/>
      <c r="AT983" s="173"/>
      <c r="AU983" s="173"/>
      <c r="AV983" s="173"/>
      <c r="AW983" s="173"/>
      <c r="AX983" s="173"/>
      <c r="AY983" s="173"/>
      <c r="AZ983" s="173"/>
      <c r="BA983" s="173"/>
      <c r="BB983" s="123"/>
      <c r="BC983" s="123"/>
      <c r="BD983" s="123"/>
    </row>
    <row r="984" spans="2:56" x14ac:dyDescent="0.25">
      <c r="B984" s="120"/>
      <c r="C984" s="4"/>
      <c r="D984" s="14"/>
      <c r="E984" s="121"/>
      <c r="F984" s="13"/>
      <c r="G984" s="122"/>
      <c r="H984" s="123"/>
      <c r="I984" s="123"/>
      <c r="J984" s="124"/>
      <c r="K984" s="122"/>
      <c r="L984" s="122"/>
      <c r="M984" s="125"/>
      <c r="N984" s="126"/>
      <c r="O984" s="123"/>
      <c r="P984" s="123"/>
      <c r="Q984" s="122"/>
      <c r="R984" s="123"/>
      <c r="S984" s="123"/>
      <c r="T984" s="123"/>
      <c r="U984" s="123"/>
      <c r="V984" s="123"/>
      <c r="W984" s="122"/>
      <c r="X984" s="123"/>
      <c r="Y984" s="123"/>
      <c r="Z984" s="123"/>
      <c r="AA984" s="123"/>
      <c r="AB984" s="123"/>
      <c r="AC984" s="122"/>
      <c r="AD984" s="123"/>
      <c r="AE984" s="123"/>
      <c r="AF984" s="123"/>
      <c r="AG984" s="123"/>
      <c r="AH984" s="122"/>
      <c r="AI984" s="122"/>
      <c r="AJ984" s="122"/>
      <c r="AK984" s="122"/>
      <c r="AL984" s="123"/>
      <c r="AM984" s="122"/>
      <c r="AN984" s="122"/>
      <c r="AO984" s="122"/>
      <c r="AP984" s="122"/>
      <c r="AQ984" s="122"/>
      <c r="AR984" s="122"/>
      <c r="AS984" s="173"/>
      <c r="AT984" s="173"/>
      <c r="AU984" s="173"/>
      <c r="AV984" s="173"/>
      <c r="AW984" s="173"/>
      <c r="AX984" s="173"/>
      <c r="AY984" s="173"/>
      <c r="AZ984" s="173"/>
      <c r="BA984" s="173"/>
      <c r="BB984" s="123"/>
      <c r="BC984" s="123"/>
      <c r="BD984" s="123"/>
    </row>
    <row r="985" spans="2:56" x14ac:dyDescent="0.25">
      <c r="B985" s="120"/>
      <c r="C985" s="4"/>
      <c r="D985" s="14"/>
      <c r="E985" s="121"/>
      <c r="F985" s="13"/>
      <c r="G985" s="122"/>
      <c r="H985" s="123"/>
      <c r="I985" s="123"/>
      <c r="J985" s="124"/>
      <c r="K985" s="122"/>
      <c r="L985" s="122"/>
      <c r="M985" s="125"/>
      <c r="N985" s="126"/>
      <c r="O985" s="123"/>
      <c r="P985" s="123"/>
      <c r="Q985" s="122"/>
      <c r="R985" s="123"/>
      <c r="S985" s="123"/>
      <c r="T985" s="123"/>
      <c r="U985" s="123"/>
      <c r="V985" s="123"/>
      <c r="W985" s="122"/>
      <c r="X985" s="123"/>
      <c r="Y985" s="123"/>
      <c r="Z985" s="123"/>
      <c r="AA985" s="123"/>
      <c r="AB985" s="123"/>
      <c r="AC985" s="122"/>
      <c r="AD985" s="123"/>
      <c r="AE985" s="123"/>
      <c r="AF985" s="123"/>
      <c r="AG985" s="123"/>
      <c r="AH985" s="122"/>
      <c r="AI985" s="122"/>
      <c r="AJ985" s="122"/>
      <c r="AK985" s="122"/>
      <c r="AL985" s="123"/>
      <c r="AM985" s="122"/>
      <c r="AN985" s="122"/>
      <c r="AO985" s="122"/>
      <c r="AP985" s="122"/>
      <c r="AQ985" s="122"/>
      <c r="AR985" s="122"/>
      <c r="AS985" s="173"/>
      <c r="AT985" s="173"/>
      <c r="AU985" s="173"/>
      <c r="AV985" s="173"/>
      <c r="AW985" s="173"/>
      <c r="AX985" s="173"/>
      <c r="AY985" s="173"/>
      <c r="AZ985" s="173"/>
      <c r="BA985" s="173"/>
      <c r="BB985" s="123"/>
      <c r="BC985" s="123"/>
      <c r="BD985" s="123"/>
    </row>
    <row r="986" spans="2:56" x14ac:dyDescent="0.25">
      <c r="B986" s="120"/>
      <c r="C986" s="4"/>
      <c r="D986" s="14"/>
      <c r="E986" s="121"/>
      <c r="F986" s="13"/>
      <c r="G986" s="122"/>
      <c r="H986" s="123"/>
      <c r="I986" s="123"/>
      <c r="J986" s="124"/>
      <c r="K986" s="122"/>
      <c r="L986" s="122"/>
      <c r="M986" s="125"/>
      <c r="N986" s="126"/>
      <c r="O986" s="123"/>
      <c r="P986" s="123"/>
      <c r="Q986" s="122"/>
      <c r="R986" s="123"/>
      <c r="S986" s="123"/>
      <c r="T986" s="123"/>
      <c r="U986" s="123"/>
      <c r="V986" s="123"/>
      <c r="W986" s="122"/>
      <c r="X986" s="123"/>
      <c r="Y986" s="123"/>
      <c r="Z986" s="123"/>
      <c r="AA986" s="123"/>
      <c r="AB986" s="123"/>
      <c r="AC986" s="122"/>
      <c r="AD986" s="123"/>
      <c r="AE986" s="123"/>
      <c r="AF986" s="123"/>
      <c r="AG986" s="123"/>
      <c r="AH986" s="122"/>
      <c r="AI986" s="122"/>
      <c r="AJ986" s="122"/>
      <c r="AK986" s="122"/>
      <c r="AL986" s="123"/>
      <c r="AM986" s="122"/>
      <c r="AN986" s="122"/>
      <c r="AO986" s="122"/>
      <c r="AP986" s="122"/>
      <c r="AQ986" s="122"/>
      <c r="AR986" s="122"/>
      <c r="AS986" s="173"/>
      <c r="AT986" s="173"/>
      <c r="AU986" s="173"/>
      <c r="AV986" s="173"/>
      <c r="AW986" s="173"/>
      <c r="AX986" s="173"/>
      <c r="AY986" s="173"/>
      <c r="AZ986" s="173"/>
      <c r="BA986" s="173"/>
      <c r="BB986" s="123"/>
      <c r="BC986" s="123"/>
      <c r="BD986" s="123"/>
    </row>
    <row r="987" spans="2:56" x14ac:dyDescent="0.25">
      <c r="B987" s="120"/>
      <c r="C987" s="4"/>
      <c r="D987" s="14"/>
      <c r="E987" s="121"/>
      <c r="F987" s="13"/>
      <c r="G987" s="122"/>
      <c r="H987" s="123"/>
      <c r="I987" s="123"/>
      <c r="J987" s="124"/>
      <c r="K987" s="122"/>
      <c r="L987" s="122"/>
      <c r="M987" s="125"/>
      <c r="N987" s="126"/>
      <c r="O987" s="123"/>
      <c r="P987" s="123"/>
      <c r="Q987" s="122"/>
      <c r="R987" s="123"/>
      <c r="S987" s="123"/>
      <c r="T987" s="123"/>
      <c r="U987" s="123"/>
      <c r="V987" s="123"/>
      <c r="W987" s="122"/>
      <c r="X987" s="123"/>
      <c r="Y987" s="123"/>
      <c r="Z987" s="123"/>
      <c r="AA987" s="123"/>
      <c r="AB987" s="123"/>
      <c r="AC987" s="122"/>
      <c r="AD987" s="123"/>
      <c r="AE987" s="123"/>
      <c r="AF987" s="123"/>
      <c r="AG987" s="123"/>
      <c r="AH987" s="122"/>
      <c r="AI987" s="122"/>
      <c r="AJ987" s="122"/>
      <c r="AK987" s="122"/>
      <c r="AL987" s="123"/>
      <c r="AM987" s="122"/>
      <c r="AN987" s="122"/>
      <c r="AO987" s="122"/>
      <c r="AP987" s="122"/>
      <c r="AQ987" s="122"/>
      <c r="AR987" s="122"/>
      <c r="AS987" s="173"/>
      <c r="AT987" s="173"/>
      <c r="AU987" s="173"/>
      <c r="AV987" s="173"/>
      <c r="AW987" s="173"/>
      <c r="AX987" s="173"/>
      <c r="AY987" s="173"/>
      <c r="AZ987" s="173"/>
      <c r="BA987" s="173"/>
      <c r="BB987" s="123"/>
      <c r="BC987" s="123"/>
      <c r="BD987" s="123"/>
    </row>
    <row r="988" spans="2:56" x14ac:dyDescent="0.25">
      <c r="B988" s="120"/>
      <c r="C988" s="4"/>
      <c r="D988" s="14"/>
      <c r="E988" s="121"/>
      <c r="F988" s="13"/>
      <c r="G988" s="122"/>
      <c r="H988" s="123"/>
      <c r="I988" s="123"/>
      <c r="J988" s="124"/>
      <c r="K988" s="122"/>
      <c r="L988" s="122"/>
      <c r="M988" s="125"/>
      <c r="N988" s="126"/>
      <c r="O988" s="123"/>
      <c r="P988" s="123"/>
      <c r="Q988" s="122"/>
      <c r="R988" s="123"/>
      <c r="S988" s="123"/>
      <c r="T988" s="123"/>
      <c r="U988" s="123"/>
      <c r="V988" s="123"/>
      <c r="W988" s="122"/>
      <c r="X988" s="123"/>
      <c r="Y988" s="123"/>
      <c r="Z988" s="123"/>
      <c r="AA988" s="123"/>
      <c r="AB988" s="123"/>
      <c r="AC988" s="122"/>
      <c r="AD988" s="123"/>
      <c r="AE988" s="123"/>
      <c r="AF988" s="123"/>
      <c r="AG988" s="123"/>
      <c r="AH988" s="122"/>
      <c r="AI988" s="122"/>
      <c r="AJ988" s="122"/>
      <c r="AK988" s="122"/>
      <c r="AL988" s="123"/>
      <c r="AM988" s="122"/>
      <c r="AN988" s="122"/>
      <c r="AO988" s="122"/>
      <c r="AP988" s="122"/>
      <c r="AQ988" s="122"/>
      <c r="AR988" s="122"/>
      <c r="AS988" s="173"/>
      <c r="AT988" s="173"/>
      <c r="AU988" s="173"/>
      <c r="AV988" s="173"/>
      <c r="AW988" s="173"/>
      <c r="AX988" s="173"/>
      <c r="AY988" s="173"/>
      <c r="AZ988" s="173"/>
      <c r="BA988" s="173"/>
      <c r="BB988" s="123"/>
      <c r="BC988" s="123"/>
      <c r="BD988" s="123"/>
    </row>
    <row r="989" spans="2:56" x14ac:dyDescent="0.25">
      <c r="B989" s="120"/>
      <c r="C989" s="4"/>
      <c r="D989" s="14"/>
      <c r="E989" s="121"/>
      <c r="F989" s="13"/>
      <c r="G989" s="122"/>
      <c r="H989" s="123"/>
      <c r="I989" s="123"/>
      <c r="J989" s="124"/>
      <c r="K989" s="122"/>
      <c r="L989" s="122"/>
      <c r="M989" s="125"/>
      <c r="N989" s="126"/>
      <c r="O989" s="123"/>
      <c r="P989" s="123"/>
      <c r="Q989" s="122"/>
      <c r="R989" s="123"/>
      <c r="S989" s="123"/>
      <c r="T989" s="123"/>
      <c r="U989" s="123"/>
      <c r="V989" s="123"/>
      <c r="W989" s="122"/>
      <c r="X989" s="123"/>
      <c r="Y989" s="123"/>
      <c r="Z989" s="123"/>
      <c r="AA989" s="123"/>
      <c r="AB989" s="123"/>
      <c r="AC989" s="122"/>
      <c r="AD989" s="123"/>
      <c r="AE989" s="123"/>
      <c r="AF989" s="123"/>
      <c r="AG989" s="123"/>
      <c r="AH989" s="122"/>
      <c r="AI989" s="122"/>
      <c r="AJ989" s="122"/>
      <c r="AK989" s="122"/>
      <c r="AL989" s="123"/>
      <c r="AM989" s="122"/>
      <c r="AN989" s="122"/>
      <c r="AO989" s="122"/>
      <c r="AP989" s="122"/>
      <c r="AQ989" s="122"/>
      <c r="AR989" s="122"/>
      <c r="AS989" s="173"/>
      <c r="AT989" s="173"/>
      <c r="AU989" s="173"/>
      <c r="AV989" s="173"/>
      <c r="AW989" s="173"/>
      <c r="AX989" s="173"/>
      <c r="AY989" s="173"/>
      <c r="AZ989" s="173"/>
      <c r="BA989" s="173"/>
      <c r="BB989" s="123"/>
      <c r="BC989" s="123"/>
      <c r="BD989" s="123"/>
    </row>
    <row r="990" spans="2:56" x14ac:dyDescent="0.25">
      <c r="B990" s="120"/>
      <c r="C990" s="4"/>
      <c r="D990" s="14"/>
      <c r="E990" s="121"/>
      <c r="F990" s="13"/>
      <c r="G990" s="122"/>
      <c r="H990" s="123"/>
      <c r="I990" s="123"/>
      <c r="J990" s="124"/>
      <c r="K990" s="122"/>
      <c r="L990" s="122"/>
      <c r="M990" s="125"/>
      <c r="N990" s="126"/>
      <c r="O990" s="123"/>
      <c r="P990" s="123"/>
      <c r="Q990" s="122"/>
      <c r="R990" s="123"/>
      <c r="S990" s="123"/>
      <c r="T990" s="123"/>
      <c r="U990" s="123"/>
      <c r="V990" s="123"/>
      <c r="W990" s="122"/>
      <c r="X990" s="123"/>
      <c r="Y990" s="123"/>
      <c r="Z990" s="123"/>
      <c r="AA990" s="123"/>
      <c r="AB990" s="123"/>
      <c r="AC990" s="122"/>
      <c r="AD990" s="123"/>
      <c r="AE990" s="123"/>
      <c r="AF990" s="123"/>
      <c r="AG990" s="123"/>
      <c r="AH990" s="122"/>
      <c r="AI990" s="122"/>
      <c r="AJ990" s="122"/>
      <c r="AK990" s="122"/>
      <c r="AL990" s="123"/>
      <c r="AM990" s="122"/>
      <c r="AN990" s="122"/>
      <c r="AO990" s="122"/>
      <c r="AP990" s="122"/>
      <c r="AQ990" s="122"/>
      <c r="AR990" s="122"/>
      <c r="AS990" s="173"/>
      <c r="AT990" s="173"/>
      <c r="AU990" s="173"/>
      <c r="AV990" s="173"/>
      <c r="AW990" s="173"/>
      <c r="AX990" s="173"/>
      <c r="AY990" s="173"/>
      <c r="AZ990" s="173"/>
      <c r="BA990" s="173"/>
      <c r="BB990" s="123"/>
      <c r="BC990" s="123"/>
      <c r="BD990" s="123"/>
    </row>
    <row r="991" spans="2:56" x14ac:dyDescent="0.25">
      <c r="B991" s="120"/>
      <c r="C991" s="4"/>
      <c r="D991" s="14"/>
      <c r="E991" s="121"/>
      <c r="F991" s="13"/>
      <c r="G991" s="122"/>
      <c r="H991" s="123"/>
      <c r="I991" s="123"/>
      <c r="J991" s="124"/>
      <c r="K991" s="122"/>
      <c r="L991" s="122"/>
      <c r="M991" s="125"/>
      <c r="N991" s="126"/>
      <c r="O991" s="123"/>
      <c r="P991" s="123"/>
      <c r="Q991" s="122"/>
      <c r="R991" s="123"/>
      <c r="S991" s="123"/>
      <c r="T991" s="123"/>
      <c r="U991" s="123"/>
      <c r="V991" s="123"/>
      <c r="W991" s="122"/>
      <c r="X991" s="123"/>
      <c r="Y991" s="123"/>
      <c r="Z991" s="123"/>
      <c r="AA991" s="123"/>
      <c r="AB991" s="123"/>
      <c r="AC991" s="122"/>
      <c r="AD991" s="123"/>
      <c r="AE991" s="123"/>
      <c r="AF991" s="123"/>
      <c r="AG991" s="123"/>
      <c r="AH991" s="122"/>
      <c r="AI991" s="122"/>
      <c r="AJ991" s="122"/>
      <c r="AK991" s="122"/>
      <c r="AL991" s="123"/>
      <c r="AM991" s="122"/>
      <c r="AN991" s="122"/>
      <c r="AO991" s="122"/>
      <c r="AP991" s="122"/>
      <c r="AQ991" s="122"/>
      <c r="AR991" s="122"/>
      <c r="AS991" s="173"/>
      <c r="AT991" s="173"/>
      <c r="AU991" s="173"/>
      <c r="AV991" s="173"/>
      <c r="AW991" s="173"/>
      <c r="AX991" s="173"/>
      <c r="AY991" s="173"/>
      <c r="AZ991" s="173"/>
      <c r="BA991" s="173"/>
      <c r="BB991" s="123"/>
      <c r="BC991" s="123"/>
      <c r="BD991" s="123"/>
    </row>
    <row r="992" spans="2:56" x14ac:dyDescent="0.25">
      <c r="B992" s="120"/>
      <c r="C992" s="4"/>
      <c r="D992" s="14"/>
      <c r="E992" s="121"/>
      <c r="F992" s="13"/>
      <c r="G992" s="122"/>
      <c r="H992" s="123"/>
      <c r="I992" s="123"/>
      <c r="J992" s="124"/>
      <c r="K992" s="122"/>
      <c r="L992" s="122"/>
      <c r="M992" s="125"/>
      <c r="N992" s="126"/>
      <c r="O992" s="123"/>
      <c r="P992" s="123"/>
      <c r="Q992" s="122"/>
      <c r="R992" s="123"/>
      <c r="S992" s="123"/>
      <c r="T992" s="123"/>
      <c r="U992" s="123"/>
      <c r="V992" s="123"/>
      <c r="W992" s="122"/>
      <c r="X992" s="123"/>
      <c r="Y992" s="123"/>
      <c r="Z992" s="123"/>
      <c r="AA992" s="123"/>
      <c r="AB992" s="123"/>
      <c r="AC992" s="122"/>
      <c r="AD992" s="123"/>
      <c r="AE992" s="123"/>
      <c r="AF992" s="123"/>
      <c r="AG992" s="123"/>
      <c r="AH992" s="122"/>
      <c r="AI992" s="122"/>
      <c r="AJ992" s="122"/>
      <c r="AK992" s="122"/>
      <c r="AL992" s="123"/>
      <c r="AM992" s="122"/>
      <c r="AN992" s="122"/>
      <c r="AO992" s="122"/>
      <c r="AP992" s="122"/>
      <c r="AQ992" s="122"/>
      <c r="AR992" s="122"/>
      <c r="AS992" s="173"/>
      <c r="AT992" s="173"/>
      <c r="AU992" s="173"/>
      <c r="AV992" s="173"/>
      <c r="AW992" s="173"/>
      <c r="AX992" s="173"/>
      <c r="AY992" s="173"/>
      <c r="AZ992" s="173"/>
      <c r="BA992" s="173"/>
      <c r="BB992" s="123"/>
      <c r="BC992" s="123"/>
      <c r="BD992" s="123"/>
    </row>
    <row r="993" spans="2:56" x14ac:dyDescent="0.25">
      <c r="B993" s="120"/>
      <c r="C993" s="4"/>
      <c r="D993" s="14"/>
      <c r="E993" s="121"/>
      <c r="F993" s="13"/>
      <c r="G993" s="122"/>
      <c r="H993" s="123"/>
      <c r="I993" s="123"/>
      <c r="J993" s="124"/>
      <c r="K993" s="122"/>
      <c r="L993" s="122"/>
      <c r="M993" s="125"/>
      <c r="N993" s="126"/>
      <c r="O993" s="123"/>
      <c r="P993" s="123"/>
      <c r="Q993" s="122"/>
      <c r="R993" s="123"/>
      <c r="S993" s="123"/>
      <c r="T993" s="123"/>
      <c r="U993" s="123"/>
      <c r="V993" s="123"/>
      <c r="W993" s="122"/>
      <c r="X993" s="123"/>
      <c r="Y993" s="123"/>
      <c r="Z993" s="123"/>
      <c r="AA993" s="123"/>
      <c r="AB993" s="123"/>
      <c r="AC993" s="122"/>
      <c r="AD993" s="123"/>
      <c r="AE993" s="123"/>
      <c r="AF993" s="123"/>
      <c r="AG993" s="123"/>
      <c r="AH993" s="122"/>
      <c r="AI993" s="122"/>
      <c r="AJ993" s="122"/>
      <c r="AK993" s="122"/>
      <c r="AL993" s="123"/>
      <c r="AM993" s="122"/>
      <c r="AN993" s="122"/>
      <c r="AO993" s="122"/>
      <c r="AP993" s="122"/>
      <c r="AQ993" s="122"/>
      <c r="AR993" s="122"/>
      <c r="AS993" s="173"/>
      <c r="AT993" s="173"/>
      <c r="AU993" s="173"/>
      <c r="AV993" s="173"/>
      <c r="AW993" s="173"/>
      <c r="AX993" s="173"/>
      <c r="AY993" s="173"/>
      <c r="AZ993" s="173"/>
      <c r="BA993" s="173"/>
      <c r="BB993" s="123"/>
      <c r="BC993" s="123"/>
      <c r="BD993" s="123"/>
    </row>
    <row r="994" spans="2:56" x14ac:dyDescent="0.25">
      <c r="B994" s="120"/>
      <c r="C994" s="4"/>
      <c r="D994" s="14"/>
      <c r="E994" s="121"/>
      <c r="F994" s="13"/>
      <c r="G994" s="122"/>
      <c r="H994" s="123"/>
      <c r="I994" s="123"/>
      <c r="J994" s="124"/>
      <c r="K994" s="122"/>
      <c r="L994" s="122"/>
      <c r="M994" s="125"/>
      <c r="N994" s="126"/>
      <c r="O994" s="123"/>
      <c r="P994" s="123"/>
      <c r="Q994" s="122"/>
      <c r="R994" s="123"/>
      <c r="S994" s="123"/>
      <c r="T994" s="123"/>
      <c r="U994" s="123"/>
      <c r="V994" s="123"/>
      <c r="W994" s="122"/>
      <c r="X994" s="123"/>
      <c r="Y994" s="123"/>
      <c r="Z994" s="123"/>
      <c r="AA994" s="123"/>
      <c r="AB994" s="123"/>
      <c r="AC994" s="122"/>
      <c r="AD994" s="123"/>
      <c r="AE994" s="123"/>
      <c r="AF994" s="123"/>
      <c r="AG994" s="123"/>
      <c r="AH994" s="122"/>
      <c r="AI994" s="122"/>
      <c r="AJ994" s="122"/>
      <c r="AK994" s="122"/>
      <c r="AL994" s="123"/>
      <c r="AM994" s="122"/>
      <c r="AN994" s="122"/>
      <c r="AO994" s="122"/>
      <c r="AP994" s="122"/>
      <c r="AQ994" s="122"/>
      <c r="AR994" s="122"/>
      <c r="AS994" s="173"/>
      <c r="AT994" s="173"/>
      <c r="AU994" s="173"/>
      <c r="AV994" s="173"/>
      <c r="AW994" s="173"/>
      <c r="AX994" s="173"/>
      <c r="AY994" s="173"/>
      <c r="AZ994" s="173"/>
      <c r="BA994" s="173"/>
      <c r="BB994" s="123"/>
      <c r="BC994" s="123"/>
      <c r="BD994" s="123"/>
    </row>
    <row r="995" spans="2:56" x14ac:dyDescent="0.25">
      <c r="B995" s="120"/>
      <c r="C995" s="4"/>
      <c r="D995" s="14"/>
      <c r="E995" s="121"/>
      <c r="F995" s="13"/>
      <c r="G995" s="122"/>
      <c r="H995" s="123"/>
      <c r="I995" s="123"/>
      <c r="J995" s="124"/>
      <c r="K995" s="122"/>
      <c r="L995" s="122"/>
      <c r="M995" s="125"/>
      <c r="N995" s="126"/>
      <c r="O995" s="123"/>
      <c r="P995" s="123"/>
      <c r="Q995" s="122"/>
      <c r="R995" s="123"/>
      <c r="S995" s="123"/>
      <c r="T995" s="123"/>
      <c r="U995" s="123"/>
      <c r="V995" s="123"/>
      <c r="W995" s="122"/>
      <c r="X995" s="123"/>
      <c r="Y995" s="123"/>
      <c r="Z995" s="123"/>
      <c r="AA995" s="123"/>
      <c r="AB995" s="123"/>
      <c r="AC995" s="122"/>
      <c r="AD995" s="123"/>
      <c r="AE995" s="123"/>
      <c r="AF995" s="123"/>
      <c r="AG995" s="123"/>
      <c r="AH995" s="122"/>
      <c r="AI995" s="122"/>
      <c r="AJ995" s="122"/>
      <c r="AK995" s="122"/>
      <c r="AL995" s="123"/>
      <c r="AM995" s="122"/>
      <c r="AN995" s="122"/>
      <c r="AO995" s="122"/>
      <c r="AP995" s="122"/>
      <c r="AQ995" s="122"/>
      <c r="AR995" s="122"/>
      <c r="AS995" s="173"/>
      <c r="AT995" s="173"/>
      <c r="AU995" s="173"/>
      <c r="AV995" s="173"/>
      <c r="AW995" s="173"/>
      <c r="AX995" s="173"/>
      <c r="AY995" s="173"/>
      <c r="AZ995" s="173"/>
      <c r="BA995" s="173"/>
      <c r="BB995" s="123"/>
      <c r="BC995" s="123"/>
      <c r="BD995" s="123"/>
    </row>
    <row r="996" spans="2:56" x14ac:dyDescent="0.25">
      <c r="B996" s="120"/>
      <c r="C996" s="4"/>
      <c r="D996" s="14"/>
      <c r="E996" s="121"/>
      <c r="F996" s="13"/>
      <c r="G996" s="122"/>
      <c r="H996" s="123"/>
      <c r="I996" s="123"/>
      <c r="J996" s="124"/>
      <c r="K996" s="122"/>
      <c r="L996" s="122"/>
      <c r="M996" s="125"/>
      <c r="N996" s="126"/>
      <c r="O996" s="123"/>
      <c r="P996" s="123"/>
      <c r="Q996" s="122"/>
      <c r="R996" s="123"/>
      <c r="S996" s="123"/>
      <c r="T996" s="123"/>
      <c r="U996" s="123"/>
      <c r="V996" s="123"/>
      <c r="W996" s="122"/>
      <c r="X996" s="123"/>
      <c r="Y996" s="123"/>
      <c r="Z996" s="123"/>
      <c r="AA996" s="123"/>
      <c r="AB996" s="123"/>
      <c r="AC996" s="122"/>
      <c r="AD996" s="123"/>
      <c r="AE996" s="123"/>
      <c r="AF996" s="123"/>
      <c r="AG996" s="123"/>
      <c r="AH996" s="122"/>
      <c r="AI996" s="122"/>
      <c r="AJ996" s="122"/>
      <c r="AK996" s="122"/>
      <c r="AL996" s="123"/>
      <c r="AM996" s="122"/>
      <c r="AN996" s="122"/>
      <c r="AO996" s="122"/>
      <c r="AP996" s="122"/>
      <c r="AQ996" s="122"/>
      <c r="AR996" s="122"/>
      <c r="AS996" s="173"/>
      <c r="AT996" s="173"/>
      <c r="AU996" s="173"/>
      <c r="AV996" s="173"/>
      <c r="AW996" s="173"/>
      <c r="AX996" s="173"/>
      <c r="AY996" s="173"/>
      <c r="AZ996" s="173"/>
      <c r="BA996" s="173"/>
      <c r="BB996" s="123"/>
      <c r="BC996" s="123"/>
      <c r="BD996" s="123"/>
    </row>
    <row r="997" spans="2:56" x14ac:dyDescent="0.25">
      <c r="B997" s="120"/>
      <c r="C997" s="4"/>
      <c r="D997" s="14"/>
      <c r="E997" s="121"/>
      <c r="F997" s="13"/>
      <c r="G997" s="122"/>
      <c r="H997" s="123"/>
      <c r="I997" s="123"/>
      <c r="J997" s="124"/>
      <c r="K997" s="122"/>
      <c r="L997" s="122"/>
      <c r="M997" s="125"/>
      <c r="N997" s="126"/>
      <c r="O997" s="123"/>
      <c r="P997" s="123"/>
      <c r="Q997" s="122"/>
      <c r="R997" s="123"/>
      <c r="S997" s="123"/>
      <c r="T997" s="123"/>
      <c r="U997" s="123"/>
      <c r="V997" s="123"/>
      <c r="W997" s="122"/>
      <c r="X997" s="123"/>
      <c r="Y997" s="123"/>
      <c r="Z997" s="123"/>
      <c r="AA997" s="123"/>
      <c r="AB997" s="123"/>
      <c r="AC997" s="122"/>
      <c r="AD997" s="123"/>
      <c r="AE997" s="123"/>
      <c r="AF997" s="123"/>
      <c r="AG997" s="123"/>
      <c r="AH997" s="122"/>
      <c r="AI997" s="122"/>
      <c r="AJ997" s="122"/>
      <c r="AK997" s="122"/>
      <c r="AL997" s="123"/>
      <c r="AM997" s="122"/>
      <c r="AN997" s="122"/>
      <c r="AO997" s="122"/>
      <c r="AP997" s="122"/>
      <c r="AQ997" s="122"/>
      <c r="AR997" s="122"/>
      <c r="AS997" s="173"/>
      <c r="AT997" s="173"/>
      <c r="AU997" s="173"/>
      <c r="AV997" s="173"/>
      <c r="AW997" s="173"/>
      <c r="AX997" s="173"/>
      <c r="AY997" s="173"/>
      <c r="AZ997" s="173"/>
      <c r="BA997" s="173"/>
      <c r="BB997" s="123"/>
      <c r="BC997" s="123"/>
      <c r="BD997" s="123"/>
    </row>
    <row r="998" spans="2:56" x14ac:dyDescent="0.25">
      <c r="B998" s="120"/>
      <c r="C998" s="4"/>
      <c r="D998" s="14"/>
      <c r="E998" s="121"/>
      <c r="F998" s="13"/>
      <c r="G998" s="122"/>
      <c r="H998" s="123"/>
      <c r="I998" s="123"/>
      <c r="J998" s="124"/>
      <c r="K998" s="122"/>
      <c r="L998" s="122"/>
      <c r="M998" s="125"/>
      <c r="N998" s="126"/>
      <c r="O998" s="123"/>
      <c r="P998" s="123"/>
      <c r="Q998" s="122"/>
      <c r="R998" s="123"/>
      <c r="S998" s="123"/>
      <c r="T998" s="123"/>
      <c r="U998" s="123"/>
      <c r="V998" s="123"/>
      <c r="W998" s="122"/>
      <c r="X998" s="123"/>
      <c r="Y998" s="123"/>
      <c r="Z998" s="123"/>
      <c r="AA998" s="123"/>
      <c r="AB998" s="123"/>
      <c r="AC998" s="122"/>
      <c r="AD998" s="123"/>
      <c r="AE998" s="123"/>
      <c r="AF998" s="123"/>
      <c r="AG998" s="123"/>
      <c r="AH998" s="122"/>
      <c r="AI998" s="122"/>
      <c r="AJ998" s="122"/>
      <c r="AK998" s="122"/>
      <c r="AL998" s="123"/>
      <c r="AM998" s="122"/>
      <c r="AN998" s="122"/>
      <c r="AO998" s="122"/>
      <c r="AP998" s="122"/>
      <c r="AQ998" s="122"/>
      <c r="AR998" s="122"/>
      <c r="AS998" s="173"/>
      <c r="AT998" s="173"/>
      <c r="AU998" s="173"/>
      <c r="AV998" s="173"/>
      <c r="AW998" s="173"/>
      <c r="AX998" s="173"/>
      <c r="AY998" s="173"/>
      <c r="AZ998" s="173"/>
      <c r="BA998" s="173"/>
      <c r="BB998" s="123"/>
      <c r="BC998" s="123"/>
      <c r="BD998" s="123"/>
    </row>
    <row r="999" spans="2:56" x14ac:dyDescent="0.25">
      <c r="B999" s="120"/>
      <c r="C999" s="4"/>
      <c r="D999" s="14"/>
      <c r="E999" s="121"/>
      <c r="F999" s="13"/>
      <c r="G999" s="122"/>
      <c r="H999" s="123"/>
      <c r="I999" s="123"/>
      <c r="J999" s="124"/>
      <c r="K999" s="122"/>
      <c r="L999" s="122"/>
      <c r="M999" s="125"/>
      <c r="N999" s="126"/>
      <c r="O999" s="123"/>
      <c r="P999" s="123"/>
      <c r="Q999" s="122"/>
      <c r="R999" s="123"/>
      <c r="S999" s="123"/>
      <c r="T999" s="123"/>
      <c r="U999" s="123"/>
      <c r="V999" s="123"/>
      <c r="W999" s="122"/>
      <c r="X999" s="123"/>
      <c r="Y999" s="123"/>
      <c r="Z999" s="123"/>
      <c r="AA999" s="123"/>
      <c r="AB999" s="123"/>
      <c r="AC999" s="122"/>
      <c r="AD999" s="123"/>
      <c r="AE999" s="123"/>
      <c r="AF999" s="123"/>
      <c r="AG999" s="123"/>
      <c r="AH999" s="122"/>
      <c r="AI999" s="122"/>
      <c r="AJ999" s="122"/>
      <c r="AK999" s="122"/>
      <c r="AL999" s="123"/>
      <c r="AM999" s="122"/>
      <c r="AN999" s="122"/>
      <c r="AO999" s="122"/>
      <c r="AP999" s="122"/>
      <c r="AQ999" s="122"/>
      <c r="AR999" s="122"/>
      <c r="AS999" s="173"/>
      <c r="AT999" s="173"/>
      <c r="AU999" s="173"/>
      <c r="AV999" s="173"/>
      <c r="AW999" s="173"/>
      <c r="AX999" s="173"/>
      <c r="AY999" s="173"/>
      <c r="AZ999" s="173"/>
      <c r="BA999" s="173"/>
      <c r="BB999" s="123"/>
      <c r="BC999" s="123"/>
      <c r="BD999" s="123"/>
    </row>
  </sheetData>
  <autoFilter ref="B1:BD1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999"/>
  <sheetViews>
    <sheetView showGridLines="0" zoomScale="70" zoomScaleNormal="70" workbookViewId="0">
      <pane xSplit="6" ySplit="1" topLeftCell="AC2" activePane="bottomRight" state="frozen"/>
      <selection activeCell="B2" sqref="B2"/>
      <selection pane="topRight" activeCell="B2" sqref="B2"/>
      <selection pane="bottomLeft" activeCell="B2" sqref="B2"/>
      <selection pane="bottomRight" activeCell="AF1" sqref="AF1"/>
    </sheetView>
  </sheetViews>
  <sheetFormatPr defaultColWidth="9.140625" defaultRowHeight="15" x14ac:dyDescent="0.25"/>
  <cols>
    <col min="1" max="1" width="4.28515625" customWidth="1"/>
    <col min="2" max="2" width="8" customWidth="1"/>
    <col min="3" max="3" width="33.85546875" bestFit="1" customWidth="1"/>
    <col min="4" max="4" width="10.7109375" style="15" bestFit="1" customWidth="1"/>
    <col min="5" max="5" width="33.7109375" customWidth="1"/>
    <col min="6" max="6" width="36.28515625" bestFit="1" customWidth="1"/>
    <col min="7" max="7" width="14.7109375" customWidth="1"/>
    <col min="8" max="9" width="15.5703125" customWidth="1"/>
    <col min="10" max="10" width="13.85546875" customWidth="1"/>
    <col min="11" max="11" width="13.28515625" customWidth="1"/>
    <col min="12" max="12" width="17.85546875" customWidth="1"/>
    <col min="13" max="13" width="11" customWidth="1"/>
    <col min="14" max="14" width="12" customWidth="1"/>
    <col min="15" max="15" width="17.28515625" customWidth="1"/>
    <col min="16" max="16" width="16.28515625" customWidth="1"/>
    <col min="17" max="17" width="10.28515625" customWidth="1"/>
    <col min="18" max="18" width="13" customWidth="1"/>
    <col min="19" max="19" width="11.85546875" customWidth="1"/>
    <col min="20" max="20" width="9" customWidth="1"/>
    <col min="21" max="21" width="17.28515625" bestFit="1" customWidth="1"/>
    <col min="22" max="22" width="16.7109375" bestFit="1" customWidth="1"/>
    <col min="23" max="23" width="13" customWidth="1"/>
    <col min="24" max="24" width="11.85546875" customWidth="1"/>
    <col min="25" max="25" width="13.85546875" customWidth="1"/>
    <col min="26" max="26" width="13.7109375" customWidth="1"/>
    <col min="27" max="27" width="17.85546875" bestFit="1" customWidth="1"/>
    <col min="28" max="28" width="14.7109375" customWidth="1"/>
    <col min="29" max="29" width="13" customWidth="1"/>
    <col min="30" max="31" width="15.42578125" customWidth="1"/>
    <col min="32" max="32" width="13.7109375" customWidth="1"/>
    <col min="33" max="33" width="17.5703125" bestFit="1" customWidth="1"/>
    <col min="34" max="34" width="21.7109375" customWidth="1"/>
    <col min="35" max="35" width="16.28515625" customWidth="1"/>
    <col min="36" max="36" width="18.140625" customWidth="1"/>
    <col min="37" max="37" width="17" customWidth="1"/>
    <col min="38" max="38" width="18.5703125" bestFit="1" customWidth="1"/>
    <col min="39" max="39" width="13" customWidth="1"/>
    <col min="40" max="40" width="17.42578125" customWidth="1"/>
    <col min="41" max="41" width="13.7109375" customWidth="1"/>
    <col min="42" max="42" width="17.7109375" customWidth="1"/>
    <col min="43" max="43" width="18.5703125" customWidth="1"/>
    <col min="44" max="44" width="16.85546875" customWidth="1"/>
    <col min="45" max="53" width="16.85546875" style="174" customWidth="1"/>
    <col min="54" max="54" width="15.42578125" customWidth="1"/>
    <col min="55" max="55" width="15.7109375" customWidth="1"/>
    <col min="56" max="56" width="15.7109375" bestFit="1" customWidth="1"/>
  </cols>
  <sheetData>
    <row r="1" spans="2:56" s="8" customFormat="1" ht="60" x14ac:dyDescent="0.25">
      <c r="B1" s="5" t="s">
        <v>195</v>
      </c>
      <c r="C1" s="5" t="s">
        <v>194</v>
      </c>
      <c r="D1" s="5" t="s">
        <v>27</v>
      </c>
      <c r="E1" s="5" t="s">
        <v>170</v>
      </c>
      <c r="F1" s="5" t="s">
        <v>171</v>
      </c>
      <c r="G1" s="5" t="s">
        <v>32</v>
      </c>
      <c r="H1" s="5" t="s">
        <v>4</v>
      </c>
      <c r="I1" s="5" t="s">
        <v>544</v>
      </c>
      <c r="J1" s="5" t="s">
        <v>29</v>
      </c>
      <c r="K1" s="5" t="s">
        <v>374</v>
      </c>
      <c r="L1" s="5" t="s">
        <v>28</v>
      </c>
      <c r="M1" s="5" t="s">
        <v>30</v>
      </c>
      <c r="N1" s="5" t="s">
        <v>31</v>
      </c>
      <c r="O1" s="5" t="s">
        <v>546</v>
      </c>
      <c r="P1" s="5" t="s">
        <v>547</v>
      </c>
      <c r="Q1" s="5" t="s">
        <v>548</v>
      </c>
      <c r="R1" s="5" t="s">
        <v>549</v>
      </c>
      <c r="S1" s="5" t="s">
        <v>550</v>
      </c>
      <c r="T1" s="5" t="s">
        <v>551</v>
      </c>
      <c r="U1" s="5" t="s">
        <v>172</v>
      </c>
      <c r="V1" s="5" t="s">
        <v>173</v>
      </c>
      <c r="W1" s="5" t="s">
        <v>174</v>
      </c>
      <c r="X1" s="5" t="s">
        <v>175</v>
      </c>
      <c r="Y1" s="5" t="s">
        <v>176</v>
      </c>
      <c r="Z1" s="5" t="s">
        <v>177</v>
      </c>
      <c r="AA1" s="5" t="s">
        <v>178</v>
      </c>
      <c r="AB1" s="5" t="s">
        <v>179</v>
      </c>
      <c r="AC1" s="5" t="s">
        <v>180</v>
      </c>
      <c r="AD1" s="5" t="s">
        <v>181</v>
      </c>
      <c r="AE1" s="5" t="s">
        <v>182</v>
      </c>
      <c r="AF1" s="5" t="s">
        <v>183</v>
      </c>
      <c r="AG1" s="5" t="s">
        <v>5</v>
      </c>
      <c r="AH1" s="5" t="s">
        <v>7</v>
      </c>
      <c r="AI1" s="5" t="s">
        <v>8</v>
      </c>
      <c r="AJ1" s="5" t="s">
        <v>9</v>
      </c>
      <c r="AK1" s="5" t="s">
        <v>10</v>
      </c>
      <c r="AL1" s="5" t="s">
        <v>6</v>
      </c>
      <c r="AM1" s="5" t="s">
        <v>11</v>
      </c>
      <c r="AN1" s="5" t="s">
        <v>12</v>
      </c>
      <c r="AO1" s="5" t="s">
        <v>13</v>
      </c>
      <c r="AP1" s="5" t="s">
        <v>14</v>
      </c>
      <c r="AQ1" s="5" t="s">
        <v>15</v>
      </c>
      <c r="AR1" s="5" t="s">
        <v>16</v>
      </c>
      <c r="AS1" s="172" t="s">
        <v>558</v>
      </c>
      <c r="AT1" s="172" t="s">
        <v>559</v>
      </c>
      <c r="AU1" s="172" t="s">
        <v>560</v>
      </c>
      <c r="AV1" s="172" t="s">
        <v>564</v>
      </c>
      <c r="AW1" s="172" t="s">
        <v>565</v>
      </c>
      <c r="AX1" s="172" t="s">
        <v>566</v>
      </c>
      <c r="AY1" s="172" t="s">
        <v>561</v>
      </c>
      <c r="AZ1" s="172" t="s">
        <v>562</v>
      </c>
      <c r="BA1" s="172" t="s">
        <v>563</v>
      </c>
      <c r="BB1" s="5" t="s">
        <v>0</v>
      </c>
      <c r="BC1" s="5" t="s">
        <v>1</v>
      </c>
      <c r="BD1" s="5" t="s">
        <v>2</v>
      </c>
    </row>
    <row r="2" spans="2:56" s="1" customFormat="1" x14ac:dyDescent="0.25">
      <c r="B2" s="120"/>
      <c r="C2" s="4"/>
      <c r="D2" s="14"/>
      <c r="E2" s="121"/>
      <c r="F2" s="13"/>
      <c r="G2" s="122"/>
      <c r="H2" s="123"/>
      <c r="I2" s="123"/>
      <c r="J2" s="124"/>
      <c r="K2" s="122"/>
      <c r="L2" s="122"/>
      <c r="M2" s="125"/>
      <c r="N2" s="126"/>
      <c r="O2" s="123"/>
      <c r="P2" s="123"/>
      <c r="Q2" s="122"/>
      <c r="R2" s="123"/>
      <c r="S2" s="123"/>
      <c r="T2" s="123"/>
      <c r="U2" s="123"/>
      <c r="V2" s="123"/>
      <c r="W2" s="122"/>
      <c r="X2" s="123"/>
      <c r="Y2" s="123"/>
      <c r="Z2" s="123"/>
      <c r="AA2" s="123"/>
      <c r="AB2" s="123"/>
      <c r="AC2" s="122"/>
      <c r="AD2" s="123"/>
      <c r="AE2" s="123"/>
      <c r="AF2" s="123"/>
      <c r="AG2" s="123"/>
      <c r="AH2" s="122"/>
      <c r="AI2" s="122"/>
      <c r="AJ2" s="122"/>
      <c r="AK2" s="122"/>
      <c r="AL2" s="123"/>
      <c r="AM2" s="122"/>
      <c r="AN2" s="122"/>
      <c r="AO2" s="122"/>
      <c r="AP2" s="122"/>
      <c r="AQ2" s="122"/>
      <c r="AR2" s="122"/>
      <c r="AS2" s="173"/>
      <c r="AT2" s="173"/>
      <c r="AU2" s="173"/>
      <c r="AV2" s="173"/>
      <c r="AW2" s="173"/>
      <c r="AX2" s="173"/>
      <c r="AY2" s="173"/>
      <c r="AZ2" s="173"/>
      <c r="BA2" s="173"/>
      <c r="BB2" s="123"/>
      <c r="BC2" s="123"/>
      <c r="BD2" s="123"/>
    </row>
    <row r="3" spans="2:56" x14ac:dyDescent="0.25">
      <c r="B3" s="120"/>
      <c r="C3" s="4"/>
      <c r="D3" s="14"/>
      <c r="E3" s="121"/>
      <c r="F3" s="13"/>
      <c r="G3" s="122"/>
      <c r="H3" s="123"/>
      <c r="I3" s="123"/>
      <c r="J3" s="124"/>
      <c r="K3" s="122"/>
      <c r="L3" s="122"/>
      <c r="M3" s="125"/>
      <c r="N3" s="126"/>
      <c r="O3" s="123"/>
      <c r="P3" s="123"/>
      <c r="Q3" s="122"/>
      <c r="R3" s="123"/>
      <c r="S3" s="123"/>
      <c r="T3" s="123"/>
      <c r="U3" s="123"/>
      <c r="V3" s="123"/>
      <c r="W3" s="122"/>
      <c r="X3" s="123"/>
      <c r="Y3" s="123"/>
      <c r="Z3" s="123"/>
      <c r="AA3" s="123"/>
      <c r="AB3" s="123"/>
      <c r="AC3" s="122"/>
      <c r="AD3" s="123"/>
      <c r="AE3" s="123"/>
      <c r="AF3" s="123"/>
      <c r="AG3" s="123"/>
      <c r="AH3" s="122"/>
      <c r="AI3" s="122"/>
      <c r="AJ3" s="122"/>
      <c r="AK3" s="122"/>
      <c r="AL3" s="123"/>
      <c r="AM3" s="122"/>
      <c r="AN3" s="122"/>
      <c r="AO3" s="122"/>
      <c r="AP3" s="122"/>
      <c r="AQ3" s="122"/>
      <c r="AR3" s="122"/>
      <c r="AS3" s="173"/>
      <c r="AT3" s="173"/>
      <c r="AU3" s="173"/>
      <c r="AV3" s="173"/>
      <c r="AW3" s="173"/>
      <c r="AX3" s="173"/>
      <c r="AY3" s="173"/>
      <c r="AZ3" s="173"/>
      <c r="BA3" s="173"/>
      <c r="BB3" s="123"/>
      <c r="BC3" s="123"/>
      <c r="BD3" s="123"/>
    </row>
    <row r="4" spans="2:56" x14ac:dyDescent="0.25">
      <c r="B4" s="120"/>
      <c r="C4" s="4"/>
      <c r="D4" s="14"/>
      <c r="E4" s="121"/>
      <c r="F4" s="13"/>
      <c r="G4" s="122"/>
      <c r="H4" s="123"/>
      <c r="I4" s="123"/>
      <c r="J4" s="124"/>
      <c r="K4" s="122"/>
      <c r="L4" s="122"/>
      <c r="M4" s="125"/>
      <c r="N4" s="126"/>
      <c r="O4" s="123"/>
      <c r="P4" s="123"/>
      <c r="Q4" s="122"/>
      <c r="R4" s="123"/>
      <c r="S4" s="123"/>
      <c r="T4" s="123"/>
      <c r="U4" s="123"/>
      <c r="V4" s="123"/>
      <c r="W4" s="122"/>
      <c r="X4" s="123"/>
      <c r="Y4" s="123"/>
      <c r="Z4" s="123"/>
      <c r="AA4" s="123"/>
      <c r="AB4" s="123"/>
      <c r="AC4" s="122"/>
      <c r="AD4" s="123"/>
      <c r="AE4" s="123"/>
      <c r="AF4" s="123"/>
      <c r="AG4" s="123"/>
      <c r="AH4" s="122"/>
      <c r="AI4" s="122"/>
      <c r="AJ4" s="122"/>
      <c r="AK4" s="122"/>
      <c r="AL4" s="123"/>
      <c r="AM4" s="122"/>
      <c r="AN4" s="122"/>
      <c r="AO4" s="122"/>
      <c r="AP4" s="122"/>
      <c r="AQ4" s="122"/>
      <c r="AR4" s="122"/>
      <c r="AS4" s="173"/>
      <c r="AT4" s="173"/>
      <c r="AU4" s="173"/>
      <c r="AV4" s="173"/>
      <c r="AW4" s="173"/>
      <c r="AX4" s="173"/>
      <c r="AY4" s="173"/>
      <c r="AZ4" s="173"/>
      <c r="BA4" s="173"/>
      <c r="BB4" s="123"/>
      <c r="BC4" s="123"/>
      <c r="BD4" s="123"/>
    </row>
    <row r="5" spans="2:56" x14ac:dyDescent="0.25">
      <c r="B5" s="120"/>
      <c r="C5" s="4"/>
      <c r="D5" s="14"/>
      <c r="E5" s="121"/>
      <c r="F5" s="13"/>
      <c r="G5" s="122"/>
      <c r="H5" s="123"/>
      <c r="I5" s="123"/>
      <c r="J5" s="124"/>
      <c r="K5" s="122"/>
      <c r="L5" s="122"/>
      <c r="M5" s="125"/>
      <c r="N5" s="126"/>
      <c r="O5" s="123"/>
      <c r="P5" s="123"/>
      <c r="Q5" s="122"/>
      <c r="R5" s="123"/>
      <c r="S5" s="123"/>
      <c r="T5" s="123"/>
      <c r="U5" s="123"/>
      <c r="V5" s="123"/>
      <c r="W5" s="122"/>
      <c r="X5" s="123"/>
      <c r="Y5" s="123"/>
      <c r="Z5" s="123"/>
      <c r="AA5" s="123"/>
      <c r="AB5" s="123"/>
      <c r="AC5" s="122"/>
      <c r="AD5" s="123"/>
      <c r="AE5" s="123"/>
      <c r="AF5" s="123"/>
      <c r="AG5" s="123"/>
      <c r="AH5" s="122"/>
      <c r="AI5" s="122"/>
      <c r="AJ5" s="122"/>
      <c r="AK5" s="122"/>
      <c r="AL5" s="123"/>
      <c r="AM5" s="122"/>
      <c r="AN5" s="122"/>
      <c r="AO5" s="122"/>
      <c r="AP5" s="122"/>
      <c r="AQ5" s="122"/>
      <c r="AR5" s="122"/>
      <c r="AS5" s="173"/>
      <c r="AT5" s="173"/>
      <c r="AU5" s="173"/>
      <c r="AV5" s="173"/>
      <c r="AW5" s="173"/>
      <c r="AX5" s="173"/>
      <c r="AY5" s="173"/>
      <c r="AZ5" s="173"/>
      <c r="BA5" s="173"/>
      <c r="BB5" s="123"/>
      <c r="BC5" s="123"/>
      <c r="BD5" s="123"/>
    </row>
    <row r="6" spans="2:56" x14ac:dyDescent="0.25">
      <c r="B6" s="120"/>
      <c r="C6" s="4"/>
      <c r="D6" s="14"/>
      <c r="E6" s="121"/>
      <c r="F6" s="13"/>
      <c r="G6" s="122"/>
      <c r="H6" s="123"/>
      <c r="I6" s="123"/>
      <c r="J6" s="124"/>
      <c r="K6" s="122"/>
      <c r="L6" s="122"/>
      <c r="M6" s="125"/>
      <c r="N6" s="126"/>
      <c r="O6" s="123"/>
      <c r="P6" s="123"/>
      <c r="Q6" s="122"/>
      <c r="R6" s="123"/>
      <c r="S6" s="123"/>
      <c r="T6" s="123"/>
      <c r="U6" s="123"/>
      <c r="V6" s="123"/>
      <c r="W6" s="122"/>
      <c r="X6" s="123"/>
      <c r="Y6" s="123"/>
      <c r="Z6" s="123"/>
      <c r="AA6" s="123"/>
      <c r="AB6" s="123"/>
      <c r="AC6" s="122"/>
      <c r="AD6" s="123"/>
      <c r="AE6" s="123"/>
      <c r="AF6" s="123"/>
      <c r="AG6" s="123"/>
      <c r="AH6" s="122"/>
      <c r="AI6" s="122"/>
      <c r="AJ6" s="122"/>
      <c r="AK6" s="122"/>
      <c r="AL6" s="123"/>
      <c r="AM6" s="122"/>
      <c r="AN6" s="122"/>
      <c r="AO6" s="122"/>
      <c r="AP6" s="122"/>
      <c r="AQ6" s="122"/>
      <c r="AR6" s="122"/>
      <c r="AS6" s="173"/>
      <c r="AT6" s="173"/>
      <c r="AU6" s="173"/>
      <c r="AV6" s="173"/>
      <c r="AW6" s="173"/>
      <c r="AX6" s="173"/>
      <c r="AY6" s="173"/>
      <c r="AZ6" s="173"/>
      <c r="BA6" s="173"/>
      <c r="BB6" s="123"/>
      <c r="BC6" s="123"/>
      <c r="BD6" s="123"/>
    </row>
    <row r="7" spans="2:56" x14ac:dyDescent="0.25">
      <c r="B7" s="120"/>
      <c r="C7" s="4"/>
      <c r="D7" s="14"/>
      <c r="E7" s="121"/>
      <c r="F7" s="13"/>
      <c r="G7" s="122"/>
      <c r="H7" s="123"/>
      <c r="I7" s="123"/>
      <c r="J7" s="124"/>
      <c r="K7" s="122"/>
      <c r="L7" s="122"/>
      <c r="M7" s="125"/>
      <c r="N7" s="126"/>
      <c r="O7" s="123"/>
      <c r="P7" s="123"/>
      <c r="Q7" s="122"/>
      <c r="R7" s="123"/>
      <c r="S7" s="123"/>
      <c r="T7" s="123"/>
      <c r="U7" s="123"/>
      <c r="V7" s="123"/>
      <c r="W7" s="122"/>
      <c r="X7" s="123"/>
      <c r="Y7" s="123"/>
      <c r="Z7" s="123"/>
      <c r="AA7" s="123"/>
      <c r="AB7" s="123"/>
      <c r="AC7" s="122"/>
      <c r="AD7" s="123"/>
      <c r="AE7" s="123"/>
      <c r="AF7" s="123"/>
      <c r="AG7" s="123"/>
      <c r="AH7" s="122"/>
      <c r="AI7" s="122"/>
      <c r="AJ7" s="122"/>
      <c r="AK7" s="122"/>
      <c r="AL7" s="123"/>
      <c r="AM7" s="122"/>
      <c r="AN7" s="122"/>
      <c r="AO7" s="122"/>
      <c r="AP7" s="122"/>
      <c r="AQ7" s="122"/>
      <c r="AR7" s="122"/>
      <c r="AS7" s="173"/>
      <c r="AT7" s="173"/>
      <c r="AU7" s="173"/>
      <c r="AV7" s="173"/>
      <c r="AW7" s="173"/>
      <c r="AX7" s="173"/>
      <c r="AY7" s="173"/>
      <c r="AZ7" s="173"/>
      <c r="BA7" s="173"/>
      <c r="BB7" s="123"/>
      <c r="BC7" s="123"/>
      <c r="BD7" s="123"/>
    </row>
    <row r="8" spans="2:56" x14ac:dyDescent="0.25">
      <c r="B8" s="120"/>
      <c r="C8" s="4"/>
      <c r="D8" s="14"/>
      <c r="E8" s="121"/>
      <c r="F8" s="13"/>
      <c r="G8" s="122"/>
      <c r="H8" s="123"/>
      <c r="I8" s="123"/>
      <c r="J8" s="124"/>
      <c r="K8" s="122"/>
      <c r="L8" s="122"/>
      <c r="M8" s="125"/>
      <c r="N8" s="126"/>
      <c r="O8" s="123"/>
      <c r="P8" s="123"/>
      <c r="Q8" s="122"/>
      <c r="R8" s="123"/>
      <c r="S8" s="123"/>
      <c r="T8" s="123"/>
      <c r="U8" s="123"/>
      <c r="V8" s="123"/>
      <c r="W8" s="122"/>
      <c r="X8" s="123"/>
      <c r="Y8" s="123"/>
      <c r="Z8" s="123"/>
      <c r="AA8" s="123"/>
      <c r="AB8" s="123"/>
      <c r="AC8" s="122"/>
      <c r="AD8" s="123"/>
      <c r="AE8" s="123"/>
      <c r="AF8" s="123"/>
      <c r="AG8" s="123"/>
      <c r="AH8" s="122"/>
      <c r="AI8" s="122"/>
      <c r="AJ8" s="122"/>
      <c r="AK8" s="122"/>
      <c r="AL8" s="123"/>
      <c r="AM8" s="122"/>
      <c r="AN8" s="122"/>
      <c r="AO8" s="122"/>
      <c r="AP8" s="122"/>
      <c r="AQ8" s="122"/>
      <c r="AR8" s="122"/>
      <c r="AS8" s="173"/>
      <c r="AT8" s="173"/>
      <c r="AU8" s="173"/>
      <c r="AV8" s="173"/>
      <c r="AW8" s="173"/>
      <c r="AX8" s="173"/>
      <c r="AY8" s="173"/>
      <c r="AZ8" s="173"/>
      <c r="BA8" s="173"/>
      <c r="BB8" s="123"/>
      <c r="BC8" s="123"/>
      <c r="BD8" s="123"/>
    </row>
    <row r="9" spans="2:56" x14ac:dyDescent="0.25">
      <c r="B9" s="120"/>
      <c r="C9" s="4"/>
      <c r="D9" s="14"/>
      <c r="E9" s="121"/>
      <c r="F9" s="13"/>
      <c r="G9" s="122"/>
      <c r="H9" s="123"/>
      <c r="I9" s="123"/>
      <c r="J9" s="124"/>
      <c r="K9" s="122"/>
      <c r="L9" s="122"/>
      <c r="M9" s="125"/>
      <c r="N9" s="126"/>
      <c r="O9" s="123"/>
      <c r="P9" s="123"/>
      <c r="Q9" s="122"/>
      <c r="R9" s="123"/>
      <c r="S9" s="123"/>
      <c r="T9" s="123"/>
      <c r="U9" s="123"/>
      <c r="V9" s="123"/>
      <c r="W9" s="122"/>
      <c r="X9" s="123"/>
      <c r="Y9" s="123"/>
      <c r="Z9" s="123"/>
      <c r="AA9" s="123"/>
      <c r="AB9" s="123"/>
      <c r="AC9" s="122"/>
      <c r="AD9" s="123"/>
      <c r="AE9" s="123"/>
      <c r="AF9" s="123"/>
      <c r="AG9" s="123"/>
      <c r="AH9" s="122"/>
      <c r="AI9" s="122"/>
      <c r="AJ9" s="122"/>
      <c r="AK9" s="122"/>
      <c r="AL9" s="123"/>
      <c r="AM9" s="122"/>
      <c r="AN9" s="122"/>
      <c r="AO9" s="122"/>
      <c r="AP9" s="122"/>
      <c r="AQ9" s="122"/>
      <c r="AR9" s="122"/>
      <c r="AS9" s="173"/>
      <c r="AT9" s="173"/>
      <c r="AU9" s="173"/>
      <c r="AV9" s="173"/>
      <c r="AW9" s="173"/>
      <c r="AX9" s="173"/>
      <c r="AY9" s="173"/>
      <c r="AZ9" s="173"/>
      <c r="BA9" s="173"/>
      <c r="BB9" s="123"/>
      <c r="BC9" s="123"/>
      <c r="BD9" s="123"/>
    </row>
    <row r="10" spans="2:56" x14ac:dyDescent="0.25">
      <c r="B10" s="120"/>
      <c r="C10" s="4"/>
      <c r="D10" s="14"/>
      <c r="E10" s="121"/>
      <c r="F10" s="13"/>
      <c r="G10" s="122"/>
      <c r="H10" s="123"/>
      <c r="I10" s="123"/>
      <c r="J10" s="124"/>
      <c r="K10" s="122"/>
      <c r="L10" s="122"/>
      <c r="M10" s="125"/>
      <c r="N10" s="126"/>
      <c r="O10" s="123"/>
      <c r="P10" s="123"/>
      <c r="Q10" s="122"/>
      <c r="R10" s="123"/>
      <c r="S10" s="123"/>
      <c r="T10" s="123"/>
      <c r="U10" s="123"/>
      <c r="V10" s="123"/>
      <c r="W10" s="122"/>
      <c r="X10" s="123"/>
      <c r="Y10" s="123"/>
      <c r="Z10" s="123"/>
      <c r="AA10" s="123"/>
      <c r="AB10" s="123"/>
      <c r="AC10" s="122"/>
      <c r="AD10" s="123"/>
      <c r="AE10" s="123"/>
      <c r="AF10" s="123"/>
      <c r="AG10" s="123"/>
      <c r="AH10" s="122"/>
      <c r="AI10" s="122"/>
      <c r="AJ10" s="122"/>
      <c r="AK10" s="122"/>
      <c r="AL10" s="123"/>
      <c r="AM10" s="122"/>
      <c r="AN10" s="122"/>
      <c r="AO10" s="122"/>
      <c r="AP10" s="122"/>
      <c r="AQ10" s="122"/>
      <c r="AR10" s="122"/>
      <c r="AS10" s="173"/>
      <c r="AT10" s="173"/>
      <c r="AU10" s="173"/>
      <c r="AV10" s="173"/>
      <c r="AW10" s="173"/>
      <c r="AX10" s="173"/>
      <c r="AY10" s="173"/>
      <c r="AZ10" s="173"/>
      <c r="BA10" s="173"/>
      <c r="BB10" s="123"/>
      <c r="BC10" s="123"/>
      <c r="BD10" s="123"/>
    </row>
    <row r="11" spans="2:56" x14ac:dyDescent="0.25">
      <c r="B11" s="120"/>
      <c r="C11" s="4"/>
      <c r="D11" s="14"/>
      <c r="E11" s="121"/>
      <c r="F11" s="13"/>
      <c r="G11" s="122"/>
      <c r="H11" s="123"/>
      <c r="I11" s="123"/>
      <c r="J11" s="124"/>
      <c r="K11" s="122"/>
      <c r="L11" s="122"/>
      <c r="M11" s="125"/>
      <c r="N11" s="126"/>
      <c r="O11" s="123"/>
      <c r="P11" s="123"/>
      <c r="Q11" s="122"/>
      <c r="R11" s="123"/>
      <c r="S11" s="123"/>
      <c r="T11" s="123"/>
      <c r="U11" s="123"/>
      <c r="V11" s="123"/>
      <c r="W11" s="122"/>
      <c r="X11" s="123"/>
      <c r="Y11" s="123"/>
      <c r="Z11" s="123"/>
      <c r="AA11" s="123"/>
      <c r="AB11" s="123"/>
      <c r="AC11" s="122"/>
      <c r="AD11" s="123"/>
      <c r="AE11" s="123"/>
      <c r="AF11" s="123"/>
      <c r="AG11" s="123"/>
      <c r="AH11" s="122"/>
      <c r="AI11" s="122"/>
      <c r="AJ11" s="122"/>
      <c r="AK11" s="122"/>
      <c r="AL11" s="123"/>
      <c r="AM11" s="122"/>
      <c r="AN11" s="122"/>
      <c r="AO11" s="122"/>
      <c r="AP11" s="122"/>
      <c r="AQ11" s="122"/>
      <c r="AR11" s="122"/>
      <c r="AS11" s="173"/>
      <c r="AT11" s="173"/>
      <c r="AU11" s="173"/>
      <c r="AV11" s="173"/>
      <c r="AW11" s="173"/>
      <c r="AX11" s="173"/>
      <c r="AY11" s="173"/>
      <c r="AZ11" s="173"/>
      <c r="BA11" s="173"/>
      <c r="BB11" s="123"/>
      <c r="BC11" s="123"/>
      <c r="BD11" s="123"/>
    </row>
    <row r="12" spans="2:56" x14ac:dyDescent="0.25">
      <c r="B12" s="120"/>
      <c r="C12" s="4"/>
      <c r="D12" s="14"/>
      <c r="E12" s="121"/>
      <c r="F12" s="13"/>
      <c r="G12" s="122"/>
      <c r="H12" s="123"/>
      <c r="I12" s="123"/>
      <c r="J12" s="124"/>
      <c r="K12" s="122"/>
      <c r="L12" s="122"/>
      <c r="M12" s="125"/>
      <c r="N12" s="126"/>
      <c r="O12" s="123"/>
      <c r="P12" s="123"/>
      <c r="Q12" s="122"/>
      <c r="R12" s="123"/>
      <c r="S12" s="123"/>
      <c r="T12" s="123"/>
      <c r="U12" s="123"/>
      <c r="V12" s="123"/>
      <c r="W12" s="122"/>
      <c r="X12" s="123"/>
      <c r="Y12" s="123"/>
      <c r="Z12" s="123"/>
      <c r="AA12" s="123"/>
      <c r="AB12" s="123"/>
      <c r="AC12" s="122"/>
      <c r="AD12" s="123"/>
      <c r="AE12" s="123"/>
      <c r="AF12" s="123"/>
      <c r="AG12" s="123"/>
      <c r="AH12" s="122"/>
      <c r="AI12" s="122"/>
      <c r="AJ12" s="122"/>
      <c r="AK12" s="122"/>
      <c r="AL12" s="123"/>
      <c r="AM12" s="122"/>
      <c r="AN12" s="122"/>
      <c r="AO12" s="122"/>
      <c r="AP12" s="122"/>
      <c r="AQ12" s="122"/>
      <c r="AR12" s="122"/>
      <c r="AS12" s="173"/>
      <c r="AT12" s="173"/>
      <c r="AU12" s="173"/>
      <c r="AV12" s="173"/>
      <c r="AW12" s="173"/>
      <c r="AX12" s="173"/>
      <c r="AY12" s="173"/>
      <c r="AZ12" s="173"/>
      <c r="BA12" s="173"/>
      <c r="BB12" s="123"/>
      <c r="BC12" s="123"/>
      <c r="BD12" s="123"/>
    </row>
    <row r="13" spans="2:56" x14ac:dyDescent="0.25">
      <c r="B13" s="120"/>
      <c r="C13" s="4"/>
      <c r="D13" s="14"/>
      <c r="E13" s="121"/>
      <c r="F13" s="13"/>
      <c r="G13" s="122"/>
      <c r="H13" s="123"/>
      <c r="I13" s="123"/>
      <c r="J13" s="124"/>
      <c r="K13" s="122"/>
      <c r="L13" s="122"/>
      <c r="M13" s="125"/>
      <c r="N13" s="126"/>
      <c r="O13" s="123"/>
      <c r="P13" s="123"/>
      <c r="Q13" s="122"/>
      <c r="R13" s="123"/>
      <c r="S13" s="123"/>
      <c r="T13" s="123"/>
      <c r="U13" s="123"/>
      <c r="V13" s="123"/>
      <c r="W13" s="122"/>
      <c r="X13" s="123"/>
      <c r="Y13" s="123"/>
      <c r="Z13" s="123"/>
      <c r="AA13" s="123"/>
      <c r="AB13" s="123"/>
      <c r="AC13" s="122"/>
      <c r="AD13" s="123"/>
      <c r="AE13" s="123"/>
      <c r="AF13" s="123"/>
      <c r="AG13" s="123"/>
      <c r="AH13" s="122"/>
      <c r="AI13" s="122"/>
      <c r="AJ13" s="122"/>
      <c r="AK13" s="122"/>
      <c r="AL13" s="123"/>
      <c r="AM13" s="122"/>
      <c r="AN13" s="122"/>
      <c r="AO13" s="122"/>
      <c r="AP13" s="122"/>
      <c r="AQ13" s="122"/>
      <c r="AR13" s="122"/>
      <c r="AS13" s="173"/>
      <c r="AT13" s="173"/>
      <c r="AU13" s="173"/>
      <c r="AV13" s="173"/>
      <c r="AW13" s="173"/>
      <c r="AX13" s="173"/>
      <c r="AY13" s="173"/>
      <c r="AZ13" s="173"/>
      <c r="BA13" s="173"/>
      <c r="BB13" s="123"/>
      <c r="BC13" s="123"/>
      <c r="BD13" s="123"/>
    </row>
    <row r="14" spans="2:56" x14ac:dyDescent="0.25">
      <c r="B14" s="120"/>
      <c r="C14" s="4"/>
      <c r="D14" s="14"/>
      <c r="E14" s="121"/>
      <c r="F14" s="13"/>
      <c r="G14" s="122"/>
      <c r="H14" s="123"/>
      <c r="I14" s="123"/>
      <c r="J14" s="124"/>
      <c r="K14" s="122"/>
      <c r="L14" s="122"/>
      <c r="M14" s="125"/>
      <c r="N14" s="126"/>
      <c r="O14" s="123"/>
      <c r="P14" s="123"/>
      <c r="Q14" s="122"/>
      <c r="R14" s="123"/>
      <c r="S14" s="123"/>
      <c r="T14" s="123"/>
      <c r="U14" s="123"/>
      <c r="V14" s="123"/>
      <c r="W14" s="122"/>
      <c r="X14" s="123"/>
      <c r="Y14" s="123"/>
      <c r="Z14" s="123"/>
      <c r="AA14" s="123"/>
      <c r="AB14" s="123"/>
      <c r="AC14" s="122"/>
      <c r="AD14" s="123"/>
      <c r="AE14" s="123"/>
      <c r="AF14" s="123"/>
      <c r="AG14" s="123"/>
      <c r="AH14" s="122"/>
      <c r="AI14" s="122"/>
      <c r="AJ14" s="122"/>
      <c r="AK14" s="122"/>
      <c r="AL14" s="123"/>
      <c r="AM14" s="122"/>
      <c r="AN14" s="122"/>
      <c r="AO14" s="122"/>
      <c r="AP14" s="122"/>
      <c r="AQ14" s="122"/>
      <c r="AR14" s="122"/>
      <c r="AS14" s="173"/>
      <c r="AT14" s="173"/>
      <c r="AU14" s="173"/>
      <c r="AV14" s="173"/>
      <c r="AW14" s="173"/>
      <c r="AX14" s="173"/>
      <c r="AY14" s="173"/>
      <c r="AZ14" s="173"/>
      <c r="BA14" s="173"/>
      <c r="BB14" s="123"/>
      <c r="BC14" s="123"/>
      <c r="BD14" s="123"/>
    </row>
    <row r="15" spans="2:56" x14ac:dyDescent="0.25">
      <c r="B15" s="120"/>
      <c r="C15" s="4"/>
      <c r="D15" s="14"/>
      <c r="E15" s="121"/>
      <c r="F15" s="13"/>
      <c r="G15" s="122"/>
      <c r="H15" s="123"/>
      <c r="I15" s="123"/>
      <c r="J15" s="124"/>
      <c r="K15" s="122"/>
      <c r="L15" s="122"/>
      <c r="M15" s="125"/>
      <c r="N15" s="126"/>
      <c r="O15" s="123"/>
      <c r="P15" s="123"/>
      <c r="Q15" s="122"/>
      <c r="R15" s="123"/>
      <c r="S15" s="123"/>
      <c r="T15" s="123"/>
      <c r="U15" s="123"/>
      <c r="V15" s="123"/>
      <c r="W15" s="122"/>
      <c r="X15" s="123"/>
      <c r="Y15" s="123"/>
      <c r="Z15" s="123"/>
      <c r="AA15" s="123"/>
      <c r="AB15" s="123"/>
      <c r="AC15" s="122"/>
      <c r="AD15" s="123"/>
      <c r="AE15" s="123"/>
      <c r="AF15" s="123"/>
      <c r="AG15" s="123"/>
      <c r="AH15" s="122"/>
      <c r="AI15" s="122"/>
      <c r="AJ15" s="122"/>
      <c r="AK15" s="122"/>
      <c r="AL15" s="123"/>
      <c r="AM15" s="122"/>
      <c r="AN15" s="122"/>
      <c r="AO15" s="122"/>
      <c r="AP15" s="122"/>
      <c r="AQ15" s="122"/>
      <c r="AR15" s="122"/>
      <c r="AS15" s="173"/>
      <c r="AT15" s="173"/>
      <c r="AU15" s="173"/>
      <c r="AV15" s="173"/>
      <c r="AW15" s="173"/>
      <c r="AX15" s="173"/>
      <c r="AY15" s="173"/>
      <c r="AZ15" s="173"/>
      <c r="BA15" s="173"/>
      <c r="BB15" s="123"/>
      <c r="BC15" s="123"/>
      <c r="BD15" s="123"/>
    </row>
    <row r="16" spans="2:56" x14ac:dyDescent="0.25">
      <c r="B16" s="120"/>
      <c r="C16" s="4"/>
      <c r="D16" s="14"/>
      <c r="E16" s="121"/>
      <c r="F16" s="13"/>
      <c r="G16" s="122"/>
      <c r="H16" s="123"/>
      <c r="I16" s="123"/>
      <c r="J16" s="124"/>
      <c r="K16" s="122"/>
      <c r="L16" s="122"/>
      <c r="M16" s="125"/>
      <c r="N16" s="126"/>
      <c r="O16" s="123"/>
      <c r="P16" s="123"/>
      <c r="Q16" s="122"/>
      <c r="R16" s="123"/>
      <c r="S16" s="123"/>
      <c r="T16" s="123"/>
      <c r="U16" s="123"/>
      <c r="V16" s="123"/>
      <c r="W16" s="122"/>
      <c r="X16" s="123"/>
      <c r="Y16" s="123"/>
      <c r="Z16" s="123"/>
      <c r="AA16" s="123"/>
      <c r="AB16" s="123"/>
      <c r="AC16" s="122"/>
      <c r="AD16" s="123"/>
      <c r="AE16" s="123"/>
      <c r="AF16" s="123"/>
      <c r="AG16" s="123"/>
      <c r="AH16" s="122"/>
      <c r="AI16" s="122"/>
      <c r="AJ16" s="122"/>
      <c r="AK16" s="122"/>
      <c r="AL16" s="123"/>
      <c r="AM16" s="122"/>
      <c r="AN16" s="122"/>
      <c r="AO16" s="122"/>
      <c r="AP16" s="122"/>
      <c r="AQ16" s="122"/>
      <c r="AR16" s="122"/>
      <c r="AS16" s="173"/>
      <c r="AT16" s="173"/>
      <c r="AU16" s="173"/>
      <c r="AV16" s="173"/>
      <c r="AW16" s="173"/>
      <c r="AX16" s="173"/>
      <c r="AY16" s="173"/>
      <c r="AZ16" s="173"/>
      <c r="BA16" s="173"/>
      <c r="BB16" s="123"/>
      <c r="BC16" s="123"/>
      <c r="BD16" s="123"/>
    </row>
    <row r="17" spans="2:56" x14ac:dyDescent="0.25">
      <c r="B17" s="120"/>
      <c r="C17" s="4"/>
      <c r="D17" s="14"/>
      <c r="E17" s="121"/>
      <c r="F17" s="13"/>
      <c r="G17" s="122"/>
      <c r="H17" s="123"/>
      <c r="I17" s="123"/>
      <c r="J17" s="124"/>
      <c r="K17" s="122"/>
      <c r="L17" s="122"/>
      <c r="M17" s="125"/>
      <c r="N17" s="126"/>
      <c r="O17" s="123"/>
      <c r="P17" s="123"/>
      <c r="Q17" s="122"/>
      <c r="R17" s="123"/>
      <c r="S17" s="123"/>
      <c r="T17" s="123"/>
      <c r="U17" s="123"/>
      <c r="V17" s="123"/>
      <c r="W17" s="122"/>
      <c r="X17" s="123"/>
      <c r="Y17" s="123"/>
      <c r="Z17" s="123"/>
      <c r="AA17" s="123"/>
      <c r="AB17" s="123"/>
      <c r="AC17" s="122"/>
      <c r="AD17" s="123"/>
      <c r="AE17" s="123"/>
      <c r="AF17" s="123"/>
      <c r="AG17" s="123"/>
      <c r="AH17" s="122"/>
      <c r="AI17" s="122"/>
      <c r="AJ17" s="122"/>
      <c r="AK17" s="122"/>
      <c r="AL17" s="123"/>
      <c r="AM17" s="122"/>
      <c r="AN17" s="122"/>
      <c r="AO17" s="122"/>
      <c r="AP17" s="122"/>
      <c r="AQ17" s="122"/>
      <c r="AR17" s="122"/>
      <c r="AS17" s="173"/>
      <c r="AT17" s="173"/>
      <c r="AU17" s="173"/>
      <c r="AV17" s="173"/>
      <c r="AW17" s="173"/>
      <c r="AX17" s="173"/>
      <c r="AY17" s="173"/>
      <c r="AZ17" s="173"/>
      <c r="BA17" s="173"/>
      <c r="BB17" s="123"/>
      <c r="BC17" s="123"/>
      <c r="BD17" s="123"/>
    </row>
    <row r="18" spans="2:56" x14ac:dyDescent="0.25">
      <c r="B18" s="120"/>
      <c r="C18" s="4"/>
      <c r="D18" s="14"/>
      <c r="E18" s="121"/>
      <c r="F18" s="13"/>
      <c r="G18" s="122"/>
      <c r="H18" s="123"/>
      <c r="I18" s="123"/>
      <c r="J18" s="124"/>
      <c r="K18" s="122"/>
      <c r="L18" s="122"/>
      <c r="M18" s="125"/>
      <c r="N18" s="126"/>
      <c r="O18" s="123"/>
      <c r="P18" s="123"/>
      <c r="Q18" s="122"/>
      <c r="R18" s="123"/>
      <c r="S18" s="123"/>
      <c r="T18" s="123"/>
      <c r="U18" s="123"/>
      <c r="V18" s="123"/>
      <c r="W18" s="122"/>
      <c r="X18" s="123"/>
      <c r="Y18" s="123"/>
      <c r="Z18" s="123"/>
      <c r="AA18" s="123"/>
      <c r="AB18" s="123"/>
      <c r="AC18" s="122"/>
      <c r="AD18" s="123"/>
      <c r="AE18" s="123"/>
      <c r="AF18" s="123"/>
      <c r="AG18" s="123"/>
      <c r="AH18" s="122"/>
      <c r="AI18" s="122"/>
      <c r="AJ18" s="122"/>
      <c r="AK18" s="122"/>
      <c r="AL18" s="123"/>
      <c r="AM18" s="122"/>
      <c r="AN18" s="122"/>
      <c r="AO18" s="122"/>
      <c r="AP18" s="122"/>
      <c r="AQ18" s="122"/>
      <c r="AR18" s="122"/>
      <c r="AS18" s="173"/>
      <c r="AT18" s="173"/>
      <c r="AU18" s="173"/>
      <c r="AV18" s="173"/>
      <c r="AW18" s="173"/>
      <c r="AX18" s="173"/>
      <c r="AY18" s="173"/>
      <c r="AZ18" s="173"/>
      <c r="BA18" s="173"/>
      <c r="BB18" s="123"/>
      <c r="BC18" s="123"/>
      <c r="BD18" s="123"/>
    </row>
    <row r="19" spans="2:56" x14ac:dyDescent="0.25">
      <c r="B19" s="120"/>
      <c r="C19" s="4"/>
      <c r="D19" s="14"/>
      <c r="E19" s="121"/>
      <c r="F19" s="13"/>
      <c r="G19" s="122"/>
      <c r="H19" s="123"/>
      <c r="I19" s="123"/>
      <c r="J19" s="124"/>
      <c r="K19" s="122"/>
      <c r="L19" s="122"/>
      <c r="M19" s="125"/>
      <c r="N19" s="126"/>
      <c r="O19" s="123"/>
      <c r="P19" s="123"/>
      <c r="Q19" s="122"/>
      <c r="R19" s="123"/>
      <c r="S19" s="123"/>
      <c r="T19" s="123"/>
      <c r="U19" s="123"/>
      <c r="V19" s="123"/>
      <c r="W19" s="122"/>
      <c r="X19" s="123"/>
      <c r="Y19" s="123"/>
      <c r="Z19" s="123"/>
      <c r="AA19" s="123"/>
      <c r="AB19" s="123"/>
      <c r="AC19" s="122"/>
      <c r="AD19" s="123"/>
      <c r="AE19" s="123"/>
      <c r="AF19" s="123"/>
      <c r="AG19" s="123"/>
      <c r="AH19" s="122"/>
      <c r="AI19" s="122"/>
      <c r="AJ19" s="122"/>
      <c r="AK19" s="122"/>
      <c r="AL19" s="123"/>
      <c r="AM19" s="122"/>
      <c r="AN19" s="122"/>
      <c r="AO19" s="122"/>
      <c r="AP19" s="122"/>
      <c r="AQ19" s="122"/>
      <c r="AR19" s="122"/>
      <c r="AS19" s="173"/>
      <c r="AT19" s="173"/>
      <c r="AU19" s="173"/>
      <c r="AV19" s="173"/>
      <c r="AW19" s="173"/>
      <c r="AX19" s="173"/>
      <c r="AY19" s="173"/>
      <c r="AZ19" s="173"/>
      <c r="BA19" s="173"/>
      <c r="BB19" s="123"/>
      <c r="BC19" s="123"/>
      <c r="BD19" s="123"/>
    </row>
    <row r="20" spans="2:56" x14ac:dyDescent="0.25">
      <c r="B20" s="120"/>
      <c r="C20" s="4"/>
      <c r="D20" s="14"/>
      <c r="E20" s="121"/>
      <c r="F20" s="13"/>
      <c r="G20" s="122"/>
      <c r="H20" s="123"/>
      <c r="I20" s="123"/>
      <c r="J20" s="124"/>
      <c r="K20" s="122"/>
      <c r="L20" s="122"/>
      <c r="M20" s="125"/>
      <c r="N20" s="126"/>
      <c r="O20" s="123"/>
      <c r="P20" s="123"/>
      <c r="Q20" s="122"/>
      <c r="R20" s="123"/>
      <c r="S20" s="123"/>
      <c r="T20" s="123"/>
      <c r="U20" s="123"/>
      <c r="V20" s="123"/>
      <c r="W20" s="122"/>
      <c r="X20" s="123"/>
      <c r="Y20" s="123"/>
      <c r="Z20" s="123"/>
      <c r="AA20" s="123"/>
      <c r="AB20" s="123"/>
      <c r="AC20" s="122"/>
      <c r="AD20" s="123"/>
      <c r="AE20" s="123"/>
      <c r="AF20" s="123"/>
      <c r="AG20" s="123"/>
      <c r="AH20" s="122"/>
      <c r="AI20" s="122"/>
      <c r="AJ20" s="122"/>
      <c r="AK20" s="122"/>
      <c r="AL20" s="123"/>
      <c r="AM20" s="122"/>
      <c r="AN20" s="122"/>
      <c r="AO20" s="122"/>
      <c r="AP20" s="122"/>
      <c r="AQ20" s="122"/>
      <c r="AR20" s="122"/>
      <c r="AS20" s="173"/>
      <c r="AT20" s="173"/>
      <c r="AU20" s="173"/>
      <c r="AV20" s="173"/>
      <c r="AW20" s="173"/>
      <c r="AX20" s="173"/>
      <c r="AY20" s="173"/>
      <c r="AZ20" s="173"/>
      <c r="BA20" s="173"/>
      <c r="BB20" s="123"/>
      <c r="BC20" s="123"/>
      <c r="BD20" s="123"/>
    </row>
    <row r="21" spans="2:56" x14ac:dyDescent="0.25">
      <c r="B21" s="120"/>
      <c r="C21" s="4"/>
      <c r="D21" s="14"/>
      <c r="E21" s="121"/>
      <c r="F21" s="13"/>
      <c r="G21" s="122"/>
      <c r="H21" s="123"/>
      <c r="I21" s="123"/>
      <c r="J21" s="124"/>
      <c r="K21" s="122"/>
      <c r="L21" s="122"/>
      <c r="M21" s="125"/>
      <c r="N21" s="126"/>
      <c r="O21" s="123"/>
      <c r="P21" s="123"/>
      <c r="Q21" s="122"/>
      <c r="R21" s="123"/>
      <c r="S21" s="123"/>
      <c r="T21" s="123"/>
      <c r="U21" s="123"/>
      <c r="V21" s="123"/>
      <c r="W21" s="122"/>
      <c r="X21" s="123"/>
      <c r="Y21" s="123"/>
      <c r="Z21" s="123"/>
      <c r="AA21" s="123"/>
      <c r="AB21" s="123"/>
      <c r="AC21" s="122"/>
      <c r="AD21" s="123"/>
      <c r="AE21" s="123"/>
      <c r="AF21" s="123"/>
      <c r="AG21" s="123"/>
      <c r="AH21" s="122"/>
      <c r="AI21" s="122"/>
      <c r="AJ21" s="122"/>
      <c r="AK21" s="122"/>
      <c r="AL21" s="123"/>
      <c r="AM21" s="122"/>
      <c r="AN21" s="122"/>
      <c r="AO21" s="122"/>
      <c r="AP21" s="122"/>
      <c r="AQ21" s="122"/>
      <c r="AR21" s="122"/>
      <c r="AS21" s="173"/>
      <c r="AT21" s="173"/>
      <c r="AU21" s="173"/>
      <c r="AV21" s="173"/>
      <c r="AW21" s="173"/>
      <c r="AX21" s="173"/>
      <c r="AY21" s="173"/>
      <c r="AZ21" s="173"/>
      <c r="BA21" s="173"/>
      <c r="BB21" s="123"/>
      <c r="BC21" s="123"/>
      <c r="BD21" s="123"/>
    </row>
    <row r="22" spans="2:56" x14ac:dyDescent="0.25">
      <c r="B22" s="120"/>
      <c r="C22" s="4"/>
      <c r="D22" s="14"/>
      <c r="E22" s="121"/>
      <c r="F22" s="13"/>
      <c r="G22" s="122"/>
      <c r="H22" s="123"/>
      <c r="I22" s="123"/>
      <c r="J22" s="124"/>
      <c r="K22" s="122"/>
      <c r="L22" s="122"/>
      <c r="M22" s="125"/>
      <c r="N22" s="126"/>
      <c r="O22" s="123"/>
      <c r="P22" s="123"/>
      <c r="Q22" s="122"/>
      <c r="R22" s="123"/>
      <c r="S22" s="123"/>
      <c r="T22" s="123"/>
      <c r="U22" s="123"/>
      <c r="V22" s="123"/>
      <c r="W22" s="122"/>
      <c r="X22" s="123"/>
      <c r="Y22" s="123"/>
      <c r="Z22" s="123"/>
      <c r="AA22" s="123"/>
      <c r="AB22" s="123"/>
      <c r="AC22" s="122"/>
      <c r="AD22" s="123"/>
      <c r="AE22" s="123"/>
      <c r="AF22" s="123"/>
      <c r="AG22" s="123"/>
      <c r="AH22" s="122"/>
      <c r="AI22" s="122"/>
      <c r="AJ22" s="122"/>
      <c r="AK22" s="122"/>
      <c r="AL22" s="123"/>
      <c r="AM22" s="122"/>
      <c r="AN22" s="122"/>
      <c r="AO22" s="122"/>
      <c r="AP22" s="122"/>
      <c r="AQ22" s="122"/>
      <c r="AR22" s="122"/>
      <c r="AS22" s="173"/>
      <c r="AT22" s="173"/>
      <c r="AU22" s="173"/>
      <c r="AV22" s="173"/>
      <c r="AW22" s="173"/>
      <c r="AX22" s="173"/>
      <c r="AY22" s="173"/>
      <c r="AZ22" s="173"/>
      <c r="BA22" s="173"/>
      <c r="BB22" s="123"/>
      <c r="BC22" s="123"/>
      <c r="BD22" s="123"/>
    </row>
    <row r="23" spans="2:56" x14ac:dyDescent="0.25">
      <c r="B23" s="120"/>
      <c r="C23" s="4"/>
      <c r="D23" s="14"/>
      <c r="E23" s="121"/>
      <c r="F23" s="13"/>
      <c r="G23" s="122"/>
      <c r="H23" s="123"/>
      <c r="I23" s="123"/>
      <c r="J23" s="124"/>
      <c r="K23" s="122"/>
      <c r="L23" s="122"/>
      <c r="M23" s="125"/>
      <c r="N23" s="126"/>
      <c r="O23" s="123"/>
      <c r="P23" s="123"/>
      <c r="Q23" s="122"/>
      <c r="R23" s="123"/>
      <c r="S23" s="123"/>
      <c r="T23" s="123"/>
      <c r="U23" s="123"/>
      <c r="V23" s="123"/>
      <c r="W23" s="122"/>
      <c r="X23" s="123"/>
      <c r="Y23" s="123"/>
      <c r="Z23" s="123"/>
      <c r="AA23" s="123"/>
      <c r="AB23" s="123"/>
      <c r="AC23" s="122"/>
      <c r="AD23" s="123"/>
      <c r="AE23" s="123"/>
      <c r="AF23" s="123"/>
      <c r="AG23" s="123"/>
      <c r="AH23" s="122"/>
      <c r="AI23" s="122"/>
      <c r="AJ23" s="122"/>
      <c r="AK23" s="122"/>
      <c r="AL23" s="123"/>
      <c r="AM23" s="122"/>
      <c r="AN23" s="122"/>
      <c r="AO23" s="122"/>
      <c r="AP23" s="122"/>
      <c r="AQ23" s="122"/>
      <c r="AR23" s="122"/>
      <c r="AS23" s="173"/>
      <c r="AT23" s="173"/>
      <c r="AU23" s="173"/>
      <c r="AV23" s="173"/>
      <c r="AW23" s="173"/>
      <c r="AX23" s="173"/>
      <c r="AY23" s="173"/>
      <c r="AZ23" s="173"/>
      <c r="BA23" s="173"/>
      <c r="BB23" s="123"/>
      <c r="BC23" s="123"/>
      <c r="BD23" s="123"/>
    </row>
    <row r="24" spans="2:56" x14ac:dyDescent="0.25">
      <c r="B24" s="120"/>
      <c r="C24" s="4"/>
      <c r="D24" s="14"/>
      <c r="E24" s="121"/>
      <c r="F24" s="13"/>
      <c r="G24" s="122"/>
      <c r="H24" s="123"/>
      <c r="I24" s="123"/>
      <c r="J24" s="124"/>
      <c r="K24" s="122"/>
      <c r="L24" s="122"/>
      <c r="M24" s="125"/>
      <c r="N24" s="126"/>
      <c r="O24" s="123"/>
      <c r="P24" s="123"/>
      <c r="Q24" s="122"/>
      <c r="R24" s="123"/>
      <c r="S24" s="123"/>
      <c r="T24" s="123"/>
      <c r="U24" s="123"/>
      <c r="V24" s="123"/>
      <c r="W24" s="122"/>
      <c r="X24" s="123"/>
      <c r="Y24" s="123"/>
      <c r="Z24" s="123"/>
      <c r="AA24" s="123"/>
      <c r="AB24" s="123"/>
      <c r="AC24" s="122"/>
      <c r="AD24" s="123"/>
      <c r="AE24" s="123"/>
      <c r="AF24" s="123"/>
      <c r="AG24" s="123"/>
      <c r="AH24" s="122"/>
      <c r="AI24" s="122"/>
      <c r="AJ24" s="122"/>
      <c r="AK24" s="122"/>
      <c r="AL24" s="123"/>
      <c r="AM24" s="122"/>
      <c r="AN24" s="122"/>
      <c r="AO24" s="122"/>
      <c r="AP24" s="122"/>
      <c r="AQ24" s="122"/>
      <c r="AR24" s="122"/>
      <c r="AS24" s="173"/>
      <c r="AT24" s="173"/>
      <c r="AU24" s="173"/>
      <c r="AV24" s="173"/>
      <c r="AW24" s="173"/>
      <c r="AX24" s="173"/>
      <c r="AY24" s="173"/>
      <c r="AZ24" s="173"/>
      <c r="BA24" s="173"/>
      <c r="BB24" s="123"/>
      <c r="BC24" s="123"/>
      <c r="BD24" s="123"/>
    </row>
    <row r="25" spans="2:56" x14ac:dyDescent="0.25">
      <c r="B25" s="120"/>
      <c r="C25" s="4"/>
      <c r="D25" s="14"/>
      <c r="E25" s="121"/>
      <c r="F25" s="13"/>
      <c r="G25" s="122"/>
      <c r="H25" s="123"/>
      <c r="I25" s="123"/>
      <c r="J25" s="124"/>
      <c r="K25" s="122"/>
      <c r="L25" s="122"/>
      <c r="M25" s="125"/>
      <c r="N25" s="126"/>
      <c r="O25" s="123"/>
      <c r="P25" s="123"/>
      <c r="Q25" s="122"/>
      <c r="R25" s="123"/>
      <c r="S25" s="123"/>
      <c r="T25" s="123"/>
      <c r="U25" s="123"/>
      <c r="V25" s="123"/>
      <c r="W25" s="122"/>
      <c r="X25" s="123"/>
      <c r="Y25" s="123"/>
      <c r="Z25" s="123"/>
      <c r="AA25" s="123"/>
      <c r="AB25" s="123"/>
      <c r="AC25" s="122"/>
      <c r="AD25" s="123"/>
      <c r="AE25" s="123"/>
      <c r="AF25" s="123"/>
      <c r="AG25" s="123"/>
      <c r="AH25" s="122"/>
      <c r="AI25" s="122"/>
      <c r="AJ25" s="122"/>
      <c r="AK25" s="122"/>
      <c r="AL25" s="123"/>
      <c r="AM25" s="122"/>
      <c r="AN25" s="122"/>
      <c r="AO25" s="122"/>
      <c r="AP25" s="122"/>
      <c r="AQ25" s="122"/>
      <c r="AR25" s="122"/>
      <c r="AS25" s="173"/>
      <c r="AT25" s="173"/>
      <c r="AU25" s="173"/>
      <c r="AV25" s="173"/>
      <c r="AW25" s="173"/>
      <c r="AX25" s="173"/>
      <c r="AY25" s="173"/>
      <c r="AZ25" s="173"/>
      <c r="BA25" s="173"/>
      <c r="BB25" s="123"/>
      <c r="BC25" s="123"/>
      <c r="BD25" s="123"/>
    </row>
    <row r="26" spans="2:56" x14ac:dyDescent="0.25">
      <c r="B26" s="120"/>
      <c r="C26" s="4"/>
      <c r="D26" s="14"/>
      <c r="E26" s="121"/>
      <c r="F26" s="13"/>
      <c r="G26" s="122"/>
      <c r="H26" s="123"/>
      <c r="I26" s="123"/>
      <c r="J26" s="124"/>
      <c r="K26" s="122"/>
      <c r="L26" s="122"/>
      <c r="M26" s="125"/>
      <c r="N26" s="126"/>
      <c r="O26" s="123"/>
      <c r="P26" s="123"/>
      <c r="Q26" s="122"/>
      <c r="R26" s="123"/>
      <c r="S26" s="123"/>
      <c r="T26" s="123"/>
      <c r="U26" s="123"/>
      <c r="V26" s="123"/>
      <c r="W26" s="122"/>
      <c r="X26" s="123"/>
      <c r="Y26" s="123"/>
      <c r="Z26" s="123"/>
      <c r="AA26" s="123"/>
      <c r="AB26" s="123"/>
      <c r="AC26" s="122"/>
      <c r="AD26" s="123"/>
      <c r="AE26" s="123"/>
      <c r="AF26" s="123"/>
      <c r="AG26" s="123"/>
      <c r="AH26" s="122"/>
      <c r="AI26" s="122"/>
      <c r="AJ26" s="122"/>
      <c r="AK26" s="122"/>
      <c r="AL26" s="123"/>
      <c r="AM26" s="122"/>
      <c r="AN26" s="122"/>
      <c r="AO26" s="122"/>
      <c r="AP26" s="122"/>
      <c r="AQ26" s="122"/>
      <c r="AR26" s="122"/>
      <c r="AS26" s="173"/>
      <c r="AT26" s="173"/>
      <c r="AU26" s="173"/>
      <c r="AV26" s="173"/>
      <c r="AW26" s="173"/>
      <c r="AX26" s="173"/>
      <c r="AY26" s="173"/>
      <c r="AZ26" s="173"/>
      <c r="BA26" s="173"/>
      <c r="BB26" s="123"/>
      <c r="BC26" s="123"/>
      <c r="BD26" s="123"/>
    </row>
    <row r="27" spans="2:56" x14ac:dyDescent="0.25">
      <c r="B27" s="120"/>
      <c r="C27" s="4"/>
      <c r="D27" s="14"/>
      <c r="E27" s="121"/>
      <c r="F27" s="13"/>
      <c r="G27" s="122"/>
      <c r="H27" s="123"/>
      <c r="I27" s="123"/>
      <c r="J27" s="124"/>
      <c r="K27" s="122"/>
      <c r="L27" s="122"/>
      <c r="M27" s="125"/>
      <c r="N27" s="126"/>
      <c r="O27" s="123"/>
      <c r="P27" s="123"/>
      <c r="Q27" s="122"/>
      <c r="R27" s="123"/>
      <c r="S27" s="123"/>
      <c r="T27" s="123"/>
      <c r="U27" s="123"/>
      <c r="V27" s="123"/>
      <c r="W27" s="122"/>
      <c r="X27" s="123"/>
      <c r="Y27" s="123"/>
      <c r="Z27" s="123"/>
      <c r="AA27" s="123"/>
      <c r="AB27" s="123"/>
      <c r="AC27" s="122"/>
      <c r="AD27" s="123"/>
      <c r="AE27" s="123"/>
      <c r="AF27" s="123"/>
      <c r="AG27" s="123"/>
      <c r="AH27" s="122"/>
      <c r="AI27" s="122"/>
      <c r="AJ27" s="122"/>
      <c r="AK27" s="122"/>
      <c r="AL27" s="123"/>
      <c r="AM27" s="122"/>
      <c r="AN27" s="122"/>
      <c r="AO27" s="122"/>
      <c r="AP27" s="122"/>
      <c r="AQ27" s="122"/>
      <c r="AR27" s="122"/>
      <c r="AS27" s="173"/>
      <c r="AT27" s="173"/>
      <c r="AU27" s="173"/>
      <c r="AV27" s="173"/>
      <c r="AW27" s="173"/>
      <c r="AX27" s="173"/>
      <c r="AY27" s="173"/>
      <c r="AZ27" s="173"/>
      <c r="BA27" s="173"/>
      <c r="BB27" s="123"/>
      <c r="BC27" s="123"/>
      <c r="BD27" s="123"/>
    </row>
    <row r="28" spans="2:56" x14ac:dyDescent="0.25">
      <c r="B28" s="120"/>
      <c r="C28" s="4"/>
      <c r="D28" s="14"/>
      <c r="E28" s="121"/>
      <c r="F28" s="13"/>
      <c r="G28" s="122"/>
      <c r="H28" s="123"/>
      <c r="I28" s="123"/>
      <c r="J28" s="124"/>
      <c r="K28" s="122"/>
      <c r="L28" s="122"/>
      <c r="M28" s="125"/>
      <c r="N28" s="126"/>
      <c r="O28" s="123"/>
      <c r="P28" s="123"/>
      <c r="Q28" s="122"/>
      <c r="R28" s="123"/>
      <c r="S28" s="123"/>
      <c r="T28" s="123"/>
      <c r="U28" s="123"/>
      <c r="V28" s="123"/>
      <c r="W28" s="122"/>
      <c r="X28" s="123"/>
      <c r="Y28" s="123"/>
      <c r="Z28" s="123"/>
      <c r="AA28" s="123"/>
      <c r="AB28" s="123"/>
      <c r="AC28" s="122"/>
      <c r="AD28" s="123"/>
      <c r="AE28" s="123"/>
      <c r="AF28" s="123"/>
      <c r="AG28" s="123"/>
      <c r="AH28" s="122"/>
      <c r="AI28" s="122"/>
      <c r="AJ28" s="122"/>
      <c r="AK28" s="122"/>
      <c r="AL28" s="123"/>
      <c r="AM28" s="122"/>
      <c r="AN28" s="122"/>
      <c r="AO28" s="122"/>
      <c r="AP28" s="122"/>
      <c r="AQ28" s="122"/>
      <c r="AR28" s="122"/>
      <c r="AS28" s="173"/>
      <c r="AT28" s="173"/>
      <c r="AU28" s="173"/>
      <c r="AV28" s="173"/>
      <c r="AW28" s="173"/>
      <c r="AX28" s="173"/>
      <c r="AY28" s="173"/>
      <c r="AZ28" s="173"/>
      <c r="BA28" s="173"/>
      <c r="BB28" s="123"/>
      <c r="BC28" s="123"/>
      <c r="BD28" s="123"/>
    </row>
    <row r="29" spans="2:56" x14ac:dyDescent="0.25">
      <c r="B29" s="120"/>
      <c r="C29" s="4"/>
      <c r="D29" s="14"/>
      <c r="E29" s="121"/>
      <c r="F29" s="13"/>
      <c r="G29" s="122"/>
      <c r="H29" s="123"/>
      <c r="I29" s="123"/>
      <c r="J29" s="124"/>
      <c r="K29" s="122"/>
      <c r="L29" s="122"/>
      <c r="M29" s="125"/>
      <c r="N29" s="126"/>
      <c r="O29" s="123"/>
      <c r="P29" s="123"/>
      <c r="Q29" s="122"/>
      <c r="R29" s="123"/>
      <c r="S29" s="123"/>
      <c r="T29" s="123"/>
      <c r="U29" s="123"/>
      <c r="V29" s="123"/>
      <c r="W29" s="122"/>
      <c r="X29" s="123"/>
      <c r="Y29" s="123"/>
      <c r="Z29" s="123"/>
      <c r="AA29" s="123"/>
      <c r="AB29" s="123"/>
      <c r="AC29" s="122"/>
      <c r="AD29" s="123"/>
      <c r="AE29" s="123"/>
      <c r="AF29" s="123"/>
      <c r="AG29" s="123"/>
      <c r="AH29" s="122"/>
      <c r="AI29" s="122"/>
      <c r="AJ29" s="122"/>
      <c r="AK29" s="122"/>
      <c r="AL29" s="123"/>
      <c r="AM29" s="122"/>
      <c r="AN29" s="122"/>
      <c r="AO29" s="122"/>
      <c r="AP29" s="122"/>
      <c r="AQ29" s="122"/>
      <c r="AR29" s="122"/>
      <c r="AS29" s="173"/>
      <c r="AT29" s="173"/>
      <c r="AU29" s="173"/>
      <c r="AV29" s="173"/>
      <c r="AW29" s="173"/>
      <c r="AX29" s="173"/>
      <c r="AY29" s="173"/>
      <c r="AZ29" s="173"/>
      <c r="BA29" s="173"/>
      <c r="BB29" s="123"/>
      <c r="BC29" s="123"/>
      <c r="BD29" s="123"/>
    </row>
    <row r="30" spans="2:56" x14ac:dyDescent="0.25">
      <c r="B30" s="120"/>
      <c r="C30" s="4"/>
      <c r="D30" s="14"/>
      <c r="E30" s="121"/>
      <c r="F30" s="13"/>
      <c r="G30" s="122"/>
      <c r="H30" s="123"/>
      <c r="I30" s="123"/>
      <c r="J30" s="124"/>
      <c r="K30" s="122"/>
      <c r="L30" s="122"/>
      <c r="M30" s="125"/>
      <c r="N30" s="126"/>
      <c r="O30" s="123"/>
      <c r="P30" s="123"/>
      <c r="Q30" s="122"/>
      <c r="R30" s="123"/>
      <c r="S30" s="123"/>
      <c r="T30" s="123"/>
      <c r="U30" s="123"/>
      <c r="V30" s="123"/>
      <c r="W30" s="122"/>
      <c r="X30" s="123"/>
      <c r="Y30" s="123"/>
      <c r="Z30" s="123"/>
      <c r="AA30" s="123"/>
      <c r="AB30" s="123"/>
      <c r="AC30" s="122"/>
      <c r="AD30" s="123"/>
      <c r="AE30" s="123"/>
      <c r="AF30" s="123"/>
      <c r="AG30" s="123"/>
      <c r="AH30" s="122"/>
      <c r="AI30" s="122"/>
      <c r="AJ30" s="122"/>
      <c r="AK30" s="122"/>
      <c r="AL30" s="123"/>
      <c r="AM30" s="122"/>
      <c r="AN30" s="122"/>
      <c r="AO30" s="122"/>
      <c r="AP30" s="122"/>
      <c r="AQ30" s="122"/>
      <c r="AR30" s="122"/>
      <c r="AS30" s="173"/>
      <c r="AT30" s="173"/>
      <c r="AU30" s="173"/>
      <c r="AV30" s="173"/>
      <c r="AW30" s="173"/>
      <c r="AX30" s="173"/>
      <c r="AY30" s="173"/>
      <c r="AZ30" s="173"/>
      <c r="BA30" s="173"/>
      <c r="BB30" s="123"/>
      <c r="BC30" s="123"/>
      <c r="BD30" s="123"/>
    </row>
    <row r="31" spans="2:56" x14ac:dyDescent="0.25">
      <c r="B31" s="120"/>
      <c r="C31" s="4"/>
      <c r="D31" s="14"/>
      <c r="E31" s="121"/>
      <c r="F31" s="13"/>
      <c r="G31" s="122"/>
      <c r="H31" s="123"/>
      <c r="I31" s="123"/>
      <c r="J31" s="124"/>
      <c r="K31" s="122"/>
      <c r="L31" s="122"/>
      <c r="M31" s="125"/>
      <c r="N31" s="126"/>
      <c r="O31" s="123"/>
      <c r="P31" s="123"/>
      <c r="Q31" s="122"/>
      <c r="R31" s="123"/>
      <c r="S31" s="123"/>
      <c r="T31" s="123"/>
      <c r="U31" s="123"/>
      <c r="V31" s="123"/>
      <c r="W31" s="122"/>
      <c r="X31" s="123"/>
      <c r="Y31" s="123"/>
      <c r="Z31" s="123"/>
      <c r="AA31" s="123"/>
      <c r="AB31" s="123"/>
      <c r="AC31" s="122"/>
      <c r="AD31" s="123"/>
      <c r="AE31" s="123"/>
      <c r="AF31" s="123"/>
      <c r="AG31" s="123"/>
      <c r="AH31" s="122"/>
      <c r="AI31" s="122"/>
      <c r="AJ31" s="122"/>
      <c r="AK31" s="122"/>
      <c r="AL31" s="123"/>
      <c r="AM31" s="122"/>
      <c r="AN31" s="122"/>
      <c r="AO31" s="122"/>
      <c r="AP31" s="122"/>
      <c r="AQ31" s="122"/>
      <c r="AR31" s="122"/>
      <c r="AS31" s="173"/>
      <c r="AT31" s="173"/>
      <c r="AU31" s="173"/>
      <c r="AV31" s="173"/>
      <c r="AW31" s="173"/>
      <c r="AX31" s="173"/>
      <c r="AY31" s="173"/>
      <c r="AZ31" s="173"/>
      <c r="BA31" s="173"/>
      <c r="BB31" s="123"/>
      <c r="BC31" s="123"/>
      <c r="BD31" s="123"/>
    </row>
    <row r="32" spans="2:56" x14ac:dyDescent="0.25">
      <c r="B32" s="120"/>
      <c r="C32" s="4"/>
      <c r="D32" s="14"/>
      <c r="E32" s="121"/>
      <c r="F32" s="13"/>
      <c r="G32" s="122"/>
      <c r="H32" s="123"/>
      <c r="I32" s="123"/>
      <c r="J32" s="124"/>
      <c r="K32" s="122"/>
      <c r="L32" s="122"/>
      <c r="M32" s="125"/>
      <c r="N32" s="126"/>
      <c r="O32" s="123"/>
      <c r="P32" s="123"/>
      <c r="Q32" s="122"/>
      <c r="R32" s="123"/>
      <c r="S32" s="123"/>
      <c r="T32" s="123"/>
      <c r="U32" s="123"/>
      <c r="V32" s="123"/>
      <c r="W32" s="122"/>
      <c r="X32" s="123"/>
      <c r="Y32" s="123"/>
      <c r="Z32" s="123"/>
      <c r="AA32" s="123"/>
      <c r="AB32" s="123"/>
      <c r="AC32" s="122"/>
      <c r="AD32" s="123"/>
      <c r="AE32" s="123"/>
      <c r="AF32" s="123"/>
      <c r="AG32" s="123"/>
      <c r="AH32" s="122"/>
      <c r="AI32" s="122"/>
      <c r="AJ32" s="122"/>
      <c r="AK32" s="122"/>
      <c r="AL32" s="123"/>
      <c r="AM32" s="122"/>
      <c r="AN32" s="122"/>
      <c r="AO32" s="122"/>
      <c r="AP32" s="122"/>
      <c r="AQ32" s="122"/>
      <c r="AR32" s="122"/>
      <c r="AS32" s="173"/>
      <c r="AT32" s="173"/>
      <c r="AU32" s="173"/>
      <c r="AV32" s="173"/>
      <c r="AW32" s="173"/>
      <c r="AX32" s="173"/>
      <c r="AY32" s="173"/>
      <c r="AZ32" s="173"/>
      <c r="BA32" s="173"/>
      <c r="BB32" s="123"/>
      <c r="BC32" s="123"/>
      <c r="BD32" s="123"/>
    </row>
    <row r="33" spans="2:56" x14ac:dyDescent="0.25">
      <c r="B33" s="120"/>
      <c r="C33" s="4"/>
      <c r="D33" s="14"/>
      <c r="E33" s="121"/>
      <c r="F33" s="13"/>
      <c r="G33" s="122"/>
      <c r="H33" s="123"/>
      <c r="I33" s="123"/>
      <c r="J33" s="124"/>
      <c r="K33" s="122"/>
      <c r="L33" s="122"/>
      <c r="M33" s="125"/>
      <c r="N33" s="126"/>
      <c r="O33" s="123"/>
      <c r="P33" s="123"/>
      <c r="Q33" s="122"/>
      <c r="R33" s="123"/>
      <c r="S33" s="123"/>
      <c r="T33" s="123"/>
      <c r="U33" s="123"/>
      <c r="V33" s="123"/>
      <c r="W33" s="122"/>
      <c r="X33" s="123"/>
      <c r="Y33" s="123"/>
      <c r="Z33" s="123"/>
      <c r="AA33" s="123"/>
      <c r="AB33" s="123"/>
      <c r="AC33" s="122"/>
      <c r="AD33" s="123"/>
      <c r="AE33" s="123"/>
      <c r="AF33" s="123"/>
      <c r="AG33" s="123"/>
      <c r="AH33" s="122"/>
      <c r="AI33" s="122"/>
      <c r="AJ33" s="122"/>
      <c r="AK33" s="122"/>
      <c r="AL33" s="123"/>
      <c r="AM33" s="122"/>
      <c r="AN33" s="122"/>
      <c r="AO33" s="122"/>
      <c r="AP33" s="122"/>
      <c r="AQ33" s="122"/>
      <c r="AR33" s="122"/>
      <c r="AS33" s="173"/>
      <c r="AT33" s="173"/>
      <c r="AU33" s="173"/>
      <c r="AV33" s="173"/>
      <c r="AW33" s="173"/>
      <c r="AX33" s="173"/>
      <c r="AY33" s="173"/>
      <c r="AZ33" s="173"/>
      <c r="BA33" s="173"/>
      <c r="BB33" s="123"/>
      <c r="BC33" s="123"/>
      <c r="BD33" s="123"/>
    </row>
    <row r="34" spans="2:56" x14ac:dyDescent="0.25">
      <c r="B34" s="120"/>
      <c r="C34" s="4"/>
      <c r="D34" s="14"/>
      <c r="E34" s="121"/>
      <c r="F34" s="13"/>
      <c r="G34" s="122"/>
      <c r="H34" s="123"/>
      <c r="I34" s="123"/>
      <c r="J34" s="124"/>
      <c r="K34" s="122"/>
      <c r="L34" s="122"/>
      <c r="M34" s="125"/>
      <c r="N34" s="126"/>
      <c r="O34" s="123"/>
      <c r="P34" s="123"/>
      <c r="Q34" s="122"/>
      <c r="R34" s="123"/>
      <c r="S34" s="123"/>
      <c r="T34" s="123"/>
      <c r="U34" s="123"/>
      <c r="V34" s="123"/>
      <c r="W34" s="122"/>
      <c r="X34" s="123"/>
      <c r="Y34" s="123"/>
      <c r="Z34" s="123"/>
      <c r="AA34" s="123"/>
      <c r="AB34" s="123"/>
      <c r="AC34" s="122"/>
      <c r="AD34" s="123"/>
      <c r="AE34" s="123"/>
      <c r="AF34" s="123"/>
      <c r="AG34" s="123"/>
      <c r="AH34" s="122"/>
      <c r="AI34" s="122"/>
      <c r="AJ34" s="122"/>
      <c r="AK34" s="122"/>
      <c r="AL34" s="123"/>
      <c r="AM34" s="122"/>
      <c r="AN34" s="122"/>
      <c r="AO34" s="122"/>
      <c r="AP34" s="122"/>
      <c r="AQ34" s="122"/>
      <c r="AR34" s="122"/>
      <c r="AS34" s="173"/>
      <c r="AT34" s="173"/>
      <c r="AU34" s="173"/>
      <c r="AV34" s="173"/>
      <c r="AW34" s="173"/>
      <c r="AX34" s="173"/>
      <c r="AY34" s="173"/>
      <c r="AZ34" s="173"/>
      <c r="BA34" s="173"/>
      <c r="BB34" s="123"/>
      <c r="BC34" s="123"/>
      <c r="BD34" s="123"/>
    </row>
    <row r="35" spans="2:56" x14ac:dyDescent="0.25">
      <c r="B35" s="120"/>
      <c r="C35" s="4"/>
      <c r="D35" s="14"/>
      <c r="E35" s="121"/>
      <c r="F35" s="13"/>
      <c r="G35" s="122"/>
      <c r="H35" s="123"/>
      <c r="I35" s="123"/>
      <c r="J35" s="124"/>
      <c r="K35" s="122"/>
      <c r="L35" s="122"/>
      <c r="M35" s="125"/>
      <c r="N35" s="126"/>
      <c r="O35" s="123"/>
      <c r="P35" s="123"/>
      <c r="Q35" s="122"/>
      <c r="R35" s="123"/>
      <c r="S35" s="123"/>
      <c r="T35" s="123"/>
      <c r="U35" s="123"/>
      <c r="V35" s="123"/>
      <c r="W35" s="122"/>
      <c r="X35" s="123"/>
      <c r="Y35" s="123"/>
      <c r="Z35" s="123"/>
      <c r="AA35" s="123"/>
      <c r="AB35" s="123"/>
      <c r="AC35" s="122"/>
      <c r="AD35" s="123"/>
      <c r="AE35" s="123"/>
      <c r="AF35" s="123"/>
      <c r="AG35" s="123"/>
      <c r="AH35" s="122"/>
      <c r="AI35" s="122"/>
      <c r="AJ35" s="122"/>
      <c r="AK35" s="122"/>
      <c r="AL35" s="123"/>
      <c r="AM35" s="122"/>
      <c r="AN35" s="122"/>
      <c r="AO35" s="122"/>
      <c r="AP35" s="122"/>
      <c r="AQ35" s="122"/>
      <c r="AR35" s="122"/>
      <c r="AS35" s="173"/>
      <c r="AT35" s="173"/>
      <c r="AU35" s="173"/>
      <c r="AV35" s="173"/>
      <c r="AW35" s="173"/>
      <c r="AX35" s="173"/>
      <c r="AY35" s="173"/>
      <c r="AZ35" s="173"/>
      <c r="BA35" s="173"/>
      <c r="BB35" s="123"/>
      <c r="BC35" s="123"/>
      <c r="BD35" s="123"/>
    </row>
    <row r="36" spans="2:56" x14ac:dyDescent="0.25">
      <c r="B36" s="120"/>
      <c r="C36" s="4"/>
      <c r="D36" s="14"/>
      <c r="E36" s="121"/>
      <c r="F36" s="13"/>
      <c r="G36" s="122"/>
      <c r="H36" s="123"/>
      <c r="I36" s="123"/>
      <c r="J36" s="124"/>
      <c r="K36" s="122"/>
      <c r="L36" s="122"/>
      <c r="M36" s="125"/>
      <c r="N36" s="126"/>
      <c r="O36" s="123"/>
      <c r="P36" s="123"/>
      <c r="Q36" s="122"/>
      <c r="R36" s="123"/>
      <c r="S36" s="123"/>
      <c r="T36" s="123"/>
      <c r="U36" s="123"/>
      <c r="V36" s="123"/>
      <c r="W36" s="122"/>
      <c r="X36" s="123"/>
      <c r="Y36" s="123"/>
      <c r="Z36" s="123"/>
      <c r="AA36" s="123"/>
      <c r="AB36" s="123"/>
      <c r="AC36" s="122"/>
      <c r="AD36" s="123"/>
      <c r="AE36" s="123"/>
      <c r="AF36" s="123"/>
      <c r="AG36" s="123"/>
      <c r="AH36" s="122"/>
      <c r="AI36" s="122"/>
      <c r="AJ36" s="122"/>
      <c r="AK36" s="122"/>
      <c r="AL36" s="123"/>
      <c r="AM36" s="122"/>
      <c r="AN36" s="122"/>
      <c r="AO36" s="122"/>
      <c r="AP36" s="122"/>
      <c r="AQ36" s="122"/>
      <c r="AR36" s="122"/>
      <c r="AS36" s="173"/>
      <c r="AT36" s="173"/>
      <c r="AU36" s="173"/>
      <c r="AV36" s="173"/>
      <c r="AW36" s="173"/>
      <c r="AX36" s="173"/>
      <c r="AY36" s="173"/>
      <c r="AZ36" s="173"/>
      <c r="BA36" s="173"/>
      <c r="BB36" s="123"/>
      <c r="BC36" s="123"/>
      <c r="BD36" s="123"/>
    </row>
    <row r="37" spans="2:56" x14ac:dyDescent="0.25">
      <c r="B37" s="120"/>
      <c r="C37" s="4"/>
      <c r="D37" s="14"/>
      <c r="E37" s="121"/>
      <c r="F37" s="13"/>
      <c r="G37" s="122"/>
      <c r="H37" s="123"/>
      <c r="I37" s="123"/>
      <c r="J37" s="124"/>
      <c r="K37" s="122"/>
      <c r="L37" s="122"/>
      <c r="M37" s="125"/>
      <c r="N37" s="126"/>
      <c r="O37" s="123"/>
      <c r="P37" s="123"/>
      <c r="Q37" s="122"/>
      <c r="R37" s="123"/>
      <c r="S37" s="123"/>
      <c r="T37" s="123"/>
      <c r="U37" s="123"/>
      <c r="V37" s="123"/>
      <c r="W37" s="122"/>
      <c r="X37" s="123"/>
      <c r="Y37" s="123"/>
      <c r="Z37" s="123"/>
      <c r="AA37" s="123"/>
      <c r="AB37" s="123"/>
      <c r="AC37" s="122"/>
      <c r="AD37" s="123"/>
      <c r="AE37" s="123"/>
      <c r="AF37" s="123"/>
      <c r="AG37" s="123"/>
      <c r="AH37" s="122"/>
      <c r="AI37" s="122"/>
      <c r="AJ37" s="122"/>
      <c r="AK37" s="122"/>
      <c r="AL37" s="123"/>
      <c r="AM37" s="122"/>
      <c r="AN37" s="122"/>
      <c r="AO37" s="122"/>
      <c r="AP37" s="122"/>
      <c r="AQ37" s="122"/>
      <c r="AR37" s="122"/>
      <c r="AS37" s="173"/>
      <c r="AT37" s="173"/>
      <c r="AU37" s="173"/>
      <c r="AV37" s="173"/>
      <c r="AW37" s="173"/>
      <c r="AX37" s="173"/>
      <c r="AY37" s="173"/>
      <c r="AZ37" s="173"/>
      <c r="BA37" s="173"/>
      <c r="BB37" s="123"/>
      <c r="BC37" s="123"/>
      <c r="BD37" s="123"/>
    </row>
    <row r="38" spans="2:56" x14ac:dyDescent="0.25">
      <c r="B38" s="120"/>
      <c r="C38" s="4"/>
      <c r="D38" s="14"/>
      <c r="E38" s="121"/>
      <c r="F38" s="13"/>
      <c r="G38" s="122"/>
      <c r="H38" s="123"/>
      <c r="I38" s="123"/>
      <c r="J38" s="124"/>
      <c r="K38" s="122"/>
      <c r="L38" s="122"/>
      <c r="M38" s="125"/>
      <c r="N38" s="126"/>
      <c r="O38" s="123"/>
      <c r="P38" s="123"/>
      <c r="Q38" s="122"/>
      <c r="R38" s="123"/>
      <c r="S38" s="123"/>
      <c r="T38" s="123"/>
      <c r="U38" s="123"/>
      <c r="V38" s="123"/>
      <c r="W38" s="122"/>
      <c r="X38" s="123"/>
      <c r="Y38" s="123"/>
      <c r="Z38" s="123"/>
      <c r="AA38" s="123"/>
      <c r="AB38" s="123"/>
      <c r="AC38" s="122"/>
      <c r="AD38" s="123"/>
      <c r="AE38" s="123"/>
      <c r="AF38" s="123"/>
      <c r="AG38" s="123"/>
      <c r="AH38" s="122"/>
      <c r="AI38" s="122"/>
      <c r="AJ38" s="122"/>
      <c r="AK38" s="122"/>
      <c r="AL38" s="123"/>
      <c r="AM38" s="122"/>
      <c r="AN38" s="122"/>
      <c r="AO38" s="122"/>
      <c r="AP38" s="122"/>
      <c r="AQ38" s="122"/>
      <c r="AR38" s="122"/>
      <c r="AS38" s="173"/>
      <c r="AT38" s="173"/>
      <c r="AU38" s="173"/>
      <c r="AV38" s="173"/>
      <c r="AW38" s="173"/>
      <c r="AX38" s="173"/>
      <c r="AY38" s="173"/>
      <c r="AZ38" s="173"/>
      <c r="BA38" s="173"/>
      <c r="BB38" s="123"/>
      <c r="BC38" s="123"/>
      <c r="BD38" s="123"/>
    </row>
    <row r="39" spans="2:56" x14ac:dyDescent="0.25">
      <c r="B39" s="120"/>
      <c r="C39" s="4"/>
      <c r="D39" s="14"/>
      <c r="E39" s="121"/>
      <c r="F39" s="13"/>
      <c r="G39" s="122"/>
      <c r="H39" s="123"/>
      <c r="I39" s="123"/>
      <c r="J39" s="124"/>
      <c r="K39" s="122"/>
      <c r="L39" s="122"/>
      <c r="M39" s="125"/>
      <c r="N39" s="126"/>
      <c r="O39" s="123"/>
      <c r="P39" s="123"/>
      <c r="Q39" s="122"/>
      <c r="R39" s="123"/>
      <c r="S39" s="123"/>
      <c r="T39" s="123"/>
      <c r="U39" s="123"/>
      <c r="V39" s="123"/>
      <c r="W39" s="122"/>
      <c r="X39" s="123"/>
      <c r="Y39" s="123"/>
      <c r="Z39" s="123"/>
      <c r="AA39" s="123"/>
      <c r="AB39" s="123"/>
      <c r="AC39" s="122"/>
      <c r="AD39" s="123"/>
      <c r="AE39" s="123"/>
      <c r="AF39" s="123"/>
      <c r="AG39" s="123"/>
      <c r="AH39" s="122"/>
      <c r="AI39" s="122"/>
      <c r="AJ39" s="122"/>
      <c r="AK39" s="122"/>
      <c r="AL39" s="123"/>
      <c r="AM39" s="122"/>
      <c r="AN39" s="122"/>
      <c r="AO39" s="122"/>
      <c r="AP39" s="122"/>
      <c r="AQ39" s="122"/>
      <c r="AR39" s="122"/>
      <c r="AS39" s="173"/>
      <c r="AT39" s="173"/>
      <c r="AU39" s="173"/>
      <c r="AV39" s="173"/>
      <c r="AW39" s="173"/>
      <c r="AX39" s="173"/>
      <c r="AY39" s="173"/>
      <c r="AZ39" s="173"/>
      <c r="BA39" s="173"/>
      <c r="BB39" s="123"/>
      <c r="BC39" s="123"/>
      <c r="BD39" s="123"/>
    </row>
    <row r="40" spans="2:56" x14ac:dyDescent="0.25">
      <c r="B40" s="120"/>
      <c r="C40" s="4"/>
      <c r="D40" s="14"/>
      <c r="E40" s="121"/>
      <c r="F40" s="13"/>
      <c r="G40" s="122"/>
      <c r="H40" s="123"/>
      <c r="I40" s="123"/>
      <c r="J40" s="124"/>
      <c r="K40" s="122"/>
      <c r="L40" s="122"/>
      <c r="M40" s="125"/>
      <c r="N40" s="126"/>
      <c r="O40" s="123"/>
      <c r="P40" s="123"/>
      <c r="Q40" s="122"/>
      <c r="R40" s="123"/>
      <c r="S40" s="123"/>
      <c r="T40" s="123"/>
      <c r="U40" s="123"/>
      <c r="V40" s="123"/>
      <c r="W40" s="122"/>
      <c r="X40" s="123"/>
      <c r="Y40" s="123"/>
      <c r="Z40" s="123"/>
      <c r="AA40" s="123"/>
      <c r="AB40" s="123"/>
      <c r="AC40" s="122"/>
      <c r="AD40" s="123"/>
      <c r="AE40" s="123"/>
      <c r="AF40" s="123"/>
      <c r="AG40" s="123"/>
      <c r="AH40" s="122"/>
      <c r="AI40" s="122"/>
      <c r="AJ40" s="122"/>
      <c r="AK40" s="122"/>
      <c r="AL40" s="123"/>
      <c r="AM40" s="122"/>
      <c r="AN40" s="122"/>
      <c r="AO40" s="122"/>
      <c r="AP40" s="122"/>
      <c r="AQ40" s="122"/>
      <c r="AR40" s="122"/>
      <c r="AS40" s="173"/>
      <c r="AT40" s="173"/>
      <c r="AU40" s="173"/>
      <c r="AV40" s="173"/>
      <c r="AW40" s="173"/>
      <c r="AX40" s="173"/>
      <c r="AY40" s="173"/>
      <c r="AZ40" s="173"/>
      <c r="BA40" s="173"/>
      <c r="BB40" s="123"/>
      <c r="BC40" s="123"/>
      <c r="BD40" s="123"/>
    </row>
    <row r="41" spans="2:56" x14ac:dyDescent="0.25">
      <c r="B41" s="120"/>
      <c r="C41" s="4"/>
      <c r="D41" s="14"/>
      <c r="E41" s="121"/>
      <c r="F41" s="13"/>
      <c r="G41" s="122"/>
      <c r="H41" s="123"/>
      <c r="I41" s="123"/>
      <c r="J41" s="124"/>
      <c r="K41" s="122"/>
      <c r="L41" s="122"/>
      <c r="M41" s="125"/>
      <c r="N41" s="126"/>
      <c r="O41" s="123"/>
      <c r="P41" s="123"/>
      <c r="Q41" s="122"/>
      <c r="R41" s="123"/>
      <c r="S41" s="123"/>
      <c r="T41" s="123"/>
      <c r="U41" s="123"/>
      <c r="V41" s="123"/>
      <c r="W41" s="122"/>
      <c r="X41" s="123"/>
      <c r="Y41" s="123"/>
      <c r="Z41" s="123"/>
      <c r="AA41" s="123"/>
      <c r="AB41" s="123"/>
      <c r="AC41" s="122"/>
      <c r="AD41" s="123"/>
      <c r="AE41" s="123"/>
      <c r="AF41" s="123"/>
      <c r="AG41" s="123"/>
      <c r="AH41" s="122"/>
      <c r="AI41" s="122"/>
      <c r="AJ41" s="122"/>
      <c r="AK41" s="122"/>
      <c r="AL41" s="123"/>
      <c r="AM41" s="122"/>
      <c r="AN41" s="122"/>
      <c r="AO41" s="122"/>
      <c r="AP41" s="122"/>
      <c r="AQ41" s="122"/>
      <c r="AR41" s="122"/>
      <c r="AS41" s="173"/>
      <c r="AT41" s="173"/>
      <c r="AU41" s="173"/>
      <c r="AV41" s="173"/>
      <c r="AW41" s="173"/>
      <c r="AX41" s="173"/>
      <c r="AY41" s="173"/>
      <c r="AZ41" s="173"/>
      <c r="BA41" s="173"/>
      <c r="BB41" s="123"/>
      <c r="BC41" s="123"/>
      <c r="BD41" s="123"/>
    </row>
    <row r="42" spans="2:56" x14ac:dyDescent="0.25">
      <c r="B42" s="120"/>
      <c r="C42" s="4"/>
      <c r="D42" s="14"/>
      <c r="E42" s="121"/>
      <c r="F42" s="13"/>
      <c r="G42" s="122"/>
      <c r="H42" s="123"/>
      <c r="I42" s="123"/>
      <c r="J42" s="124"/>
      <c r="K42" s="122"/>
      <c r="L42" s="122"/>
      <c r="M42" s="125"/>
      <c r="N42" s="126"/>
      <c r="O42" s="123"/>
      <c r="P42" s="123"/>
      <c r="Q42" s="122"/>
      <c r="R42" s="123"/>
      <c r="S42" s="123"/>
      <c r="T42" s="123"/>
      <c r="U42" s="123"/>
      <c r="V42" s="123"/>
      <c r="W42" s="122"/>
      <c r="X42" s="123"/>
      <c r="Y42" s="123"/>
      <c r="Z42" s="123"/>
      <c r="AA42" s="123"/>
      <c r="AB42" s="123"/>
      <c r="AC42" s="122"/>
      <c r="AD42" s="123"/>
      <c r="AE42" s="123"/>
      <c r="AF42" s="123"/>
      <c r="AG42" s="123"/>
      <c r="AH42" s="122"/>
      <c r="AI42" s="122"/>
      <c r="AJ42" s="122"/>
      <c r="AK42" s="122"/>
      <c r="AL42" s="123"/>
      <c r="AM42" s="122"/>
      <c r="AN42" s="122"/>
      <c r="AO42" s="122"/>
      <c r="AP42" s="122"/>
      <c r="AQ42" s="122"/>
      <c r="AR42" s="122"/>
      <c r="AS42" s="173"/>
      <c r="AT42" s="173"/>
      <c r="AU42" s="173"/>
      <c r="AV42" s="173"/>
      <c r="AW42" s="173"/>
      <c r="AX42" s="173"/>
      <c r="AY42" s="173"/>
      <c r="AZ42" s="173"/>
      <c r="BA42" s="173"/>
      <c r="BB42" s="123"/>
      <c r="BC42" s="123"/>
      <c r="BD42" s="123"/>
    </row>
    <row r="43" spans="2:56" x14ac:dyDescent="0.25">
      <c r="B43" s="120"/>
      <c r="C43" s="4"/>
      <c r="D43" s="14"/>
      <c r="E43" s="121"/>
      <c r="F43" s="13"/>
      <c r="G43" s="122"/>
      <c r="H43" s="123"/>
      <c r="I43" s="123"/>
      <c r="J43" s="124"/>
      <c r="K43" s="122"/>
      <c r="L43" s="122"/>
      <c r="M43" s="125"/>
      <c r="N43" s="126"/>
      <c r="O43" s="123"/>
      <c r="P43" s="123"/>
      <c r="Q43" s="122"/>
      <c r="R43" s="123"/>
      <c r="S43" s="123"/>
      <c r="T43" s="123"/>
      <c r="U43" s="123"/>
      <c r="V43" s="123"/>
      <c r="W43" s="122"/>
      <c r="X43" s="123"/>
      <c r="Y43" s="123"/>
      <c r="Z43" s="123"/>
      <c r="AA43" s="123"/>
      <c r="AB43" s="123"/>
      <c r="AC43" s="122"/>
      <c r="AD43" s="123"/>
      <c r="AE43" s="123"/>
      <c r="AF43" s="123"/>
      <c r="AG43" s="123"/>
      <c r="AH43" s="122"/>
      <c r="AI43" s="122"/>
      <c r="AJ43" s="122"/>
      <c r="AK43" s="122"/>
      <c r="AL43" s="123"/>
      <c r="AM43" s="122"/>
      <c r="AN43" s="122"/>
      <c r="AO43" s="122"/>
      <c r="AP43" s="122"/>
      <c r="AQ43" s="122"/>
      <c r="AR43" s="122"/>
      <c r="AS43" s="173"/>
      <c r="AT43" s="173"/>
      <c r="AU43" s="173"/>
      <c r="AV43" s="173"/>
      <c r="AW43" s="173"/>
      <c r="AX43" s="173"/>
      <c r="AY43" s="173"/>
      <c r="AZ43" s="173"/>
      <c r="BA43" s="173"/>
      <c r="BB43" s="123"/>
      <c r="BC43" s="123"/>
      <c r="BD43" s="123"/>
    </row>
    <row r="44" spans="2:56" x14ac:dyDescent="0.25">
      <c r="B44" s="120"/>
      <c r="C44" s="4"/>
      <c r="D44" s="14"/>
      <c r="E44" s="121"/>
      <c r="F44" s="13"/>
      <c r="G44" s="122"/>
      <c r="H44" s="123"/>
      <c r="I44" s="123"/>
      <c r="J44" s="124"/>
      <c r="K44" s="122"/>
      <c r="L44" s="122"/>
      <c r="M44" s="125"/>
      <c r="N44" s="126"/>
      <c r="O44" s="123"/>
      <c r="P44" s="123"/>
      <c r="Q44" s="122"/>
      <c r="R44" s="123"/>
      <c r="S44" s="123"/>
      <c r="T44" s="123"/>
      <c r="U44" s="123"/>
      <c r="V44" s="123"/>
      <c r="W44" s="122"/>
      <c r="X44" s="123"/>
      <c r="Y44" s="123"/>
      <c r="Z44" s="123"/>
      <c r="AA44" s="123"/>
      <c r="AB44" s="123"/>
      <c r="AC44" s="122"/>
      <c r="AD44" s="123"/>
      <c r="AE44" s="123"/>
      <c r="AF44" s="123"/>
      <c r="AG44" s="123"/>
      <c r="AH44" s="122"/>
      <c r="AI44" s="122"/>
      <c r="AJ44" s="122"/>
      <c r="AK44" s="122"/>
      <c r="AL44" s="123"/>
      <c r="AM44" s="122"/>
      <c r="AN44" s="122"/>
      <c r="AO44" s="122"/>
      <c r="AP44" s="122"/>
      <c r="AQ44" s="122"/>
      <c r="AR44" s="122"/>
      <c r="AS44" s="173"/>
      <c r="AT44" s="173"/>
      <c r="AU44" s="173"/>
      <c r="AV44" s="173"/>
      <c r="AW44" s="173"/>
      <c r="AX44" s="173"/>
      <c r="AY44" s="173"/>
      <c r="AZ44" s="173"/>
      <c r="BA44" s="173"/>
      <c r="BB44" s="123"/>
      <c r="BC44" s="123"/>
      <c r="BD44" s="123"/>
    </row>
    <row r="45" spans="2:56" x14ac:dyDescent="0.25">
      <c r="B45" s="120"/>
      <c r="C45" s="4"/>
      <c r="D45" s="14"/>
      <c r="E45" s="121"/>
      <c r="F45" s="13"/>
      <c r="G45" s="122"/>
      <c r="H45" s="123"/>
      <c r="I45" s="123"/>
      <c r="J45" s="124"/>
      <c r="K45" s="122"/>
      <c r="L45" s="122"/>
      <c r="M45" s="125"/>
      <c r="N45" s="126"/>
      <c r="O45" s="123"/>
      <c r="P45" s="123"/>
      <c r="Q45" s="122"/>
      <c r="R45" s="123"/>
      <c r="S45" s="123"/>
      <c r="T45" s="123"/>
      <c r="U45" s="123"/>
      <c r="V45" s="123"/>
      <c r="W45" s="122"/>
      <c r="X45" s="123"/>
      <c r="Y45" s="123"/>
      <c r="Z45" s="123"/>
      <c r="AA45" s="123"/>
      <c r="AB45" s="123"/>
      <c r="AC45" s="122"/>
      <c r="AD45" s="123"/>
      <c r="AE45" s="123"/>
      <c r="AF45" s="123"/>
      <c r="AG45" s="123"/>
      <c r="AH45" s="122"/>
      <c r="AI45" s="122"/>
      <c r="AJ45" s="122"/>
      <c r="AK45" s="122"/>
      <c r="AL45" s="123"/>
      <c r="AM45" s="122"/>
      <c r="AN45" s="122"/>
      <c r="AO45" s="122"/>
      <c r="AP45" s="122"/>
      <c r="AQ45" s="122"/>
      <c r="AR45" s="122"/>
      <c r="AS45" s="173"/>
      <c r="AT45" s="173"/>
      <c r="AU45" s="173"/>
      <c r="AV45" s="173"/>
      <c r="AW45" s="173"/>
      <c r="AX45" s="173"/>
      <c r="AY45" s="173"/>
      <c r="AZ45" s="173"/>
      <c r="BA45" s="173"/>
      <c r="BB45" s="123"/>
      <c r="BC45" s="123"/>
      <c r="BD45" s="123"/>
    </row>
    <row r="46" spans="2:56" x14ac:dyDescent="0.25">
      <c r="B46" s="120"/>
      <c r="C46" s="4"/>
      <c r="D46" s="14"/>
      <c r="E46" s="121"/>
      <c r="F46" s="13"/>
      <c r="G46" s="122"/>
      <c r="H46" s="123"/>
      <c r="I46" s="123"/>
      <c r="J46" s="124"/>
      <c r="K46" s="122"/>
      <c r="L46" s="122"/>
      <c r="M46" s="125"/>
      <c r="N46" s="126"/>
      <c r="O46" s="123"/>
      <c r="P46" s="123"/>
      <c r="Q46" s="122"/>
      <c r="R46" s="123"/>
      <c r="S46" s="123"/>
      <c r="T46" s="123"/>
      <c r="U46" s="123"/>
      <c r="V46" s="123"/>
      <c r="W46" s="122"/>
      <c r="X46" s="123"/>
      <c r="Y46" s="123"/>
      <c r="Z46" s="123"/>
      <c r="AA46" s="123"/>
      <c r="AB46" s="123"/>
      <c r="AC46" s="122"/>
      <c r="AD46" s="123"/>
      <c r="AE46" s="123"/>
      <c r="AF46" s="123"/>
      <c r="AG46" s="123"/>
      <c r="AH46" s="122"/>
      <c r="AI46" s="122"/>
      <c r="AJ46" s="122"/>
      <c r="AK46" s="122"/>
      <c r="AL46" s="123"/>
      <c r="AM46" s="122"/>
      <c r="AN46" s="122"/>
      <c r="AO46" s="122"/>
      <c r="AP46" s="122"/>
      <c r="AQ46" s="122"/>
      <c r="AR46" s="122"/>
      <c r="AS46" s="173"/>
      <c r="AT46" s="173"/>
      <c r="AU46" s="173"/>
      <c r="AV46" s="173"/>
      <c r="AW46" s="173"/>
      <c r="AX46" s="173"/>
      <c r="AY46" s="173"/>
      <c r="AZ46" s="173"/>
      <c r="BA46" s="173"/>
      <c r="BB46" s="123"/>
      <c r="BC46" s="123"/>
      <c r="BD46" s="123"/>
    </row>
    <row r="47" spans="2:56" x14ac:dyDescent="0.25">
      <c r="B47" s="120"/>
      <c r="C47" s="4"/>
      <c r="D47" s="14"/>
      <c r="E47" s="121"/>
      <c r="F47" s="13"/>
      <c r="G47" s="122"/>
      <c r="H47" s="123"/>
      <c r="I47" s="123"/>
      <c r="J47" s="124"/>
      <c r="K47" s="122"/>
      <c r="L47" s="122"/>
      <c r="M47" s="125"/>
      <c r="N47" s="126"/>
      <c r="O47" s="123"/>
      <c r="P47" s="123"/>
      <c r="Q47" s="122"/>
      <c r="R47" s="123"/>
      <c r="S47" s="123"/>
      <c r="T47" s="123"/>
      <c r="U47" s="123"/>
      <c r="V47" s="123"/>
      <c r="W47" s="122"/>
      <c r="X47" s="123"/>
      <c r="Y47" s="123"/>
      <c r="Z47" s="123"/>
      <c r="AA47" s="123"/>
      <c r="AB47" s="123"/>
      <c r="AC47" s="122"/>
      <c r="AD47" s="123"/>
      <c r="AE47" s="123"/>
      <c r="AF47" s="123"/>
      <c r="AG47" s="123"/>
      <c r="AH47" s="122"/>
      <c r="AI47" s="122"/>
      <c r="AJ47" s="122"/>
      <c r="AK47" s="122"/>
      <c r="AL47" s="123"/>
      <c r="AM47" s="122"/>
      <c r="AN47" s="122"/>
      <c r="AO47" s="122"/>
      <c r="AP47" s="122"/>
      <c r="AQ47" s="122"/>
      <c r="AR47" s="122"/>
      <c r="AS47" s="173"/>
      <c r="AT47" s="173"/>
      <c r="AU47" s="173"/>
      <c r="AV47" s="173"/>
      <c r="AW47" s="173"/>
      <c r="AX47" s="173"/>
      <c r="AY47" s="173"/>
      <c r="AZ47" s="173"/>
      <c r="BA47" s="173"/>
      <c r="BB47" s="123"/>
      <c r="BC47" s="123"/>
      <c r="BD47" s="123"/>
    </row>
    <row r="48" spans="2:56" x14ac:dyDescent="0.25">
      <c r="B48" s="120"/>
      <c r="C48" s="4"/>
      <c r="D48" s="14"/>
      <c r="E48" s="121"/>
      <c r="F48" s="13"/>
      <c r="G48" s="122"/>
      <c r="H48" s="123"/>
      <c r="I48" s="123"/>
      <c r="J48" s="124"/>
      <c r="K48" s="122"/>
      <c r="L48" s="122"/>
      <c r="M48" s="125"/>
      <c r="N48" s="126"/>
      <c r="O48" s="123"/>
      <c r="P48" s="123"/>
      <c r="Q48" s="122"/>
      <c r="R48" s="123"/>
      <c r="S48" s="123"/>
      <c r="T48" s="123"/>
      <c r="U48" s="123"/>
      <c r="V48" s="123"/>
      <c r="W48" s="122"/>
      <c r="X48" s="123"/>
      <c r="Y48" s="123"/>
      <c r="Z48" s="123"/>
      <c r="AA48" s="123"/>
      <c r="AB48" s="123"/>
      <c r="AC48" s="122"/>
      <c r="AD48" s="123"/>
      <c r="AE48" s="123"/>
      <c r="AF48" s="123"/>
      <c r="AG48" s="123"/>
      <c r="AH48" s="122"/>
      <c r="AI48" s="122"/>
      <c r="AJ48" s="122"/>
      <c r="AK48" s="122"/>
      <c r="AL48" s="123"/>
      <c r="AM48" s="122"/>
      <c r="AN48" s="122"/>
      <c r="AO48" s="122"/>
      <c r="AP48" s="122"/>
      <c r="AQ48" s="122"/>
      <c r="AR48" s="122"/>
      <c r="AS48" s="173"/>
      <c r="AT48" s="173"/>
      <c r="AU48" s="173"/>
      <c r="AV48" s="173"/>
      <c r="AW48" s="173"/>
      <c r="AX48" s="173"/>
      <c r="AY48" s="173"/>
      <c r="AZ48" s="173"/>
      <c r="BA48" s="173"/>
      <c r="BB48" s="123"/>
      <c r="BC48" s="123"/>
      <c r="BD48" s="123"/>
    </row>
    <row r="49" spans="2:56" x14ac:dyDescent="0.25">
      <c r="B49" s="120"/>
      <c r="C49" s="4"/>
      <c r="D49" s="14"/>
      <c r="E49" s="121"/>
      <c r="F49" s="13"/>
      <c r="G49" s="122"/>
      <c r="H49" s="123"/>
      <c r="I49" s="123"/>
      <c r="J49" s="124"/>
      <c r="K49" s="122"/>
      <c r="L49" s="122"/>
      <c r="M49" s="125"/>
      <c r="N49" s="126"/>
      <c r="O49" s="123"/>
      <c r="P49" s="123"/>
      <c r="Q49" s="122"/>
      <c r="R49" s="123"/>
      <c r="S49" s="123"/>
      <c r="T49" s="123"/>
      <c r="U49" s="123"/>
      <c r="V49" s="123"/>
      <c r="W49" s="122"/>
      <c r="X49" s="123"/>
      <c r="Y49" s="123"/>
      <c r="Z49" s="123"/>
      <c r="AA49" s="123"/>
      <c r="AB49" s="123"/>
      <c r="AC49" s="122"/>
      <c r="AD49" s="123"/>
      <c r="AE49" s="123"/>
      <c r="AF49" s="123"/>
      <c r="AG49" s="123"/>
      <c r="AH49" s="122"/>
      <c r="AI49" s="122"/>
      <c r="AJ49" s="122"/>
      <c r="AK49" s="122"/>
      <c r="AL49" s="123"/>
      <c r="AM49" s="122"/>
      <c r="AN49" s="122"/>
      <c r="AO49" s="122"/>
      <c r="AP49" s="122"/>
      <c r="AQ49" s="122"/>
      <c r="AR49" s="122"/>
      <c r="AS49" s="173"/>
      <c r="AT49" s="173"/>
      <c r="AU49" s="173"/>
      <c r="AV49" s="173"/>
      <c r="AW49" s="173"/>
      <c r="AX49" s="173"/>
      <c r="AY49" s="173"/>
      <c r="AZ49" s="173"/>
      <c r="BA49" s="173"/>
      <c r="BB49" s="123"/>
      <c r="BC49" s="123"/>
      <c r="BD49" s="123"/>
    </row>
    <row r="50" spans="2:56" x14ac:dyDescent="0.25">
      <c r="B50" s="120"/>
      <c r="C50" s="4"/>
      <c r="D50" s="14"/>
      <c r="E50" s="121"/>
      <c r="F50" s="13"/>
      <c r="G50" s="122"/>
      <c r="H50" s="123"/>
      <c r="I50" s="123"/>
      <c r="J50" s="124"/>
      <c r="K50" s="122"/>
      <c r="L50" s="122"/>
      <c r="M50" s="125"/>
      <c r="N50" s="126"/>
      <c r="O50" s="123"/>
      <c r="P50" s="123"/>
      <c r="Q50" s="122"/>
      <c r="R50" s="123"/>
      <c r="S50" s="123"/>
      <c r="T50" s="123"/>
      <c r="U50" s="123"/>
      <c r="V50" s="123"/>
      <c r="W50" s="122"/>
      <c r="X50" s="123"/>
      <c r="Y50" s="123"/>
      <c r="Z50" s="123"/>
      <c r="AA50" s="123"/>
      <c r="AB50" s="123"/>
      <c r="AC50" s="122"/>
      <c r="AD50" s="123"/>
      <c r="AE50" s="123"/>
      <c r="AF50" s="123"/>
      <c r="AG50" s="123"/>
      <c r="AH50" s="122"/>
      <c r="AI50" s="122"/>
      <c r="AJ50" s="122"/>
      <c r="AK50" s="122"/>
      <c r="AL50" s="123"/>
      <c r="AM50" s="122"/>
      <c r="AN50" s="122"/>
      <c r="AO50" s="122"/>
      <c r="AP50" s="122"/>
      <c r="AQ50" s="122"/>
      <c r="AR50" s="122"/>
      <c r="AS50" s="173"/>
      <c r="AT50" s="173"/>
      <c r="AU50" s="173"/>
      <c r="AV50" s="173"/>
      <c r="AW50" s="173"/>
      <c r="AX50" s="173"/>
      <c r="AY50" s="173"/>
      <c r="AZ50" s="173"/>
      <c r="BA50" s="173"/>
      <c r="BB50" s="123"/>
      <c r="BC50" s="123"/>
      <c r="BD50" s="123"/>
    </row>
    <row r="51" spans="2:56" x14ac:dyDescent="0.25">
      <c r="B51" s="120"/>
      <c r="C51" s="4"/>
      <c r="D51" s="14"/>
      <c r="E51" s="121"/>
      <c r="F51" s="13"/>
      <c r="G51" s="122"/>
      <c r="H51" s="123"/>
      <c r="I51" s="123"/>
      <c r="J51" s="124"/>
      <c r="K51" s="122"/>
      <c r="L51" s="122"/>
      <c r="M51" s="125"/>
      <c r="N51" s="126"/>
      <c r="O51" s="123"/>
      <c r="P51" s="123"/>
      <c r="Q51" s="122"/>
      <c r="R51" s="123"/>
      <c r="S51" s="123"/>
      <c r="T51" s="123"/>
      <c r="U51" s="123"/>
      <c r="V51" s="123"/>
      <c r="W51" s="122"/>
      <c r="X51" s="123"/>
      <c r="Y51" s="123"/>
      <c r="Z51" s="123"/>
      <c r="AA51" s="123"/>
      <c r="AB51" s="123"/>
      <c r="AC51" s="122"/>
      <c r="AD51" s="123"/>
      <c r="AE51" s="123"/>
      <c r="AF51" s="123"/>
      <c r="AG51" s="123"/>
      <c r="AH51" s="122"/>
      <c r="AI51" s="122"/>
      <c r="AJ51" s="122"/>
      <c r="AK51" s="122"/>
      <c r="AL51" s="123"/>
      <c r="AM51" s="122"/>
      <c r="AN51" s="122"/>
      <c r="AO51" s="122"/>
      <c r="AP51" s="122"/>
      <c r="AQ51" s="122"/>
      <c r="AR51" s="122"/>
      <c r="AS51" s="173"/>
      <c r="AT51" s="173"/>
      <c r="AU51" s="173"/>
      <c r="AV51" s="173"/>
      <c r="AW51" s="173"/>
      <c r="AX51" s="173"/>
      <c r="AY51" s="173"/>
      <c r="AZ51" s="173"/>
      <c r="BA51" s="173"/>
      <c r="BB51" s="123"/>
      <c r="BC51" s="123"/>
      <c r="BD51" s="123"/>
    </row>
    <row r="52" spans="2:56" x14ac:dyDescent="0.25">
      <c r="B52" s="120"/>
      <c r="C52" s="4"/>
      <c r="D52" s="14"/>
      <c r="E52" s="121"/>
      <c r="F52" s="13"/>
      <c r="G52" s="122"/>
      <c r="H52" s="123"/>
      <c r="I52" s="123"/>
      <c r="J52" s="124"/>
      <c r="K52" s="122"/>
      <c r="L52" s="122"/>
      <c r="M52" s="125"/>
      <c r="N52" s="126"/>
      <c r="O52" s="123"/>
      <c r="P52" s="123"/>
      <c r="Q52" s="122"/>
      <c r="R52" s="123"/>
      <c r="S52" s="123"/>
      <c r="T52" s="123"/>
      <c r="U52" s="123"/>
      <c r="V52" s="123"/>
      <c r="W52" s="122"/>
      <c r="X52" s="123"/>
      <c r="Y52" s="123"/>
      <c r="Z52" s="123"/>
      <c r="AA52" s="123"/>
      <c r="AB52" s="123"/>
      <c r="AC52" s="122"/>
      <c r="AD52" s="123"/>
      <c r="AE52" s="123"/>
      <c r="AF52" s="123"/>
      <c r="AG52" s="123"/>
      <c r="AH52" s="122"/>
      <c r="AI52" s="122"/>
      <c r="AJ52" s="122"/>
      <c r="AK52" s="122"/>
      <c r="AL52" s="123"/>
      <c r="AM52" s="122"/>
      <c r="AN52" s="122"/>
      <c r="AO52" s="122"/>
      <c r="AP52" s="122"/>
      <c r="AQ52" s="122"/>
      <c r="AR52" s="122"/>
      <c r="AS52" s="173"/>
      <c r="AT52" s="173"/>
      <c r="AU52" s="173"/>
      <c r="AV52" s="173"/>
      <c r="AW52" s="173"/>
      <c r="AX52" s="173"/>
      <c r="AY52" s="173"/>
      <c r="AZ52" s="173"/>
      <c r="BA52" s="173"/>
      <c r="BB52" s="123"/>
      <c r="BC52" s="123"/>
      <c r="BD52" s="123"/>
    </row>
    <row r="53" spans="2:56" x14ac:dyDescent="0.25">
      <c r="B53" s="120"/>
      <c r="C53" s="4"/>
      <c r="D53" s="14"/>
      <c r="E53" s="121"/>
      <c r="F53" s="13"/>
      <c r="G53" s="122"/>
      <c r="H53" s="123"/>
      <c r="I53" s="123"/>
      <c r="J53" s="124"/>
      <c r="K53" s="122"/>
      <c r="L53" s="122"/>
      <c r="M53" s="125"/>
      <c r="N53" s="126"/>
      <c r="O53" s="123"/>
      <c r="P53" s="123"/>
      <c r="Q53" s="122"/>
      <c r="R53" s="123"/>
      <c r="S53" s="123"/>
      <c r="T53" s="123"/>
      <c r="U53" s="123"/>
      <c r="V53" s="123"/>
      <c r="W53" s="122"/>
      <c r="X53" s="123"/>
      <c r="Y53" s="123"/>
      <c r="Z53" s="123"/>
      <c r="AA53" s="123"/>
      <c r="AB53" s="123"/>
      <c r="AC53" s="122"/>
      <c r="AD53" s="123"/>
      <c r="AE53" s="123"/>
      <c r="AF53" s="123"/>
      <c r="AG53" s="123"/>
      <c r="AH53" s="122"/>
      <c r="AI53" s="122"/>
      <c r="AJ53" s="122"/>
      <c r="AK53" s="122"/>
      <c r="AL53" s="123"/>
      <c r="AM53" s="122"/>
      <c r="AN53" s="122"/>
      <c r="AO53" s="122"/>
      <c r="AP53" s="122"/>
      <c r="AQ53" s="122"/>
      <c r="AR53" s="122"/>
      <c r="AS53" s="173"/>
      <c r="AT53" s="173"/>
      <c r="AU53" s="173"/>
      <c r="AV53" s="173"/>
      <c r="AW53" s="173"/>
      <c r="AX53" s="173"/>
      <c r="AY53" s="173"/>
      <c r="AZ53" s="173"/>
      <c r="BA53" s="173"/>
      <c r="BB53" s="123"/>
      <c r="BC53" s="123"/>
      <c r="BD53" s="123"/>
    </row>
    <row r="54" spans="2:56" x14ac:dyDescent="0.25">
      <c r="B54" s="120"/>
      <c r="C54" s="4"/>
      <c r="D54" s="14"/>
      <c r="E54" s="121"/>
      <c r="F54" s="13"/>
      <c r="G54" s="122"/>
      <c r="H54" s="123"/>
      <c r="I54" s="123"/>
      <c r="J54" s="124"/>
      <c r="K54" s="122"/>
      <c r="L54" s="122"/>
      <c r="M54" s="125"/>
      <c r="N54" s="126"/>
      <c r="O54" s="123"/>
      <c r="P54" s="123"/>
      <c r="Q54" s="122"/>
      <c r="R54" s="123"/>
      <c r="S54" s="123"/>
      <c r="T54" s="123"/>
      <c r="U54" s="123"/>
      <c r="V54" s="123"/>
      <c r="W54" s="122"/>
      <c r="X54" s="123"/>
      <c r="Y54" s="123"/>
      <c r="Z54" s="123"/>
      <c r="AA54" s="123"/>
      <c r="AB54" s="123"/>
      <c r="AC54" s="122"/>
      <c r="AD54" s="123"/>
      <c r="AE54" s="123"/>
      <c r="AF54" s="123"/>
      <c r="AG54" s="123"/>
      <c r="AH54" s="122"/>
      <c r="AI54" s="122"/>
      <c r="AJ54" s="122"/>
      <c r="AK54" s="122"/>
      <c r="AL54" s="123"/>
      <c r="AM54" s="122"/>
      <c r="AN54" s="122"/>
      <c r="AO54" s="122"/>
      <c r="AP54" s="122"/>
      <c r="AQ54" s="122"/>
      <c r="AR54" s="122"/>
      <c r="AS54" s="173"/>
      <c r="AT54" s="173"/>
      <c r="AU54" s="173"/>
      <c r="AV54" s="173"/>
      <c r="AW54" s="173"/>
      <c r="AX54" s="173"/>
      <c r="AY54" s="173"/>
      <c r="AZ54" s="173"/>
      <c r="BA54" s="173"/>
      <c r="BB54" s="123"/>
      <c r="BC54" s="123"/>
      <c r="BD54" s="123"/>
    </row>
    <row r="55" spans="2:56" x14ac:dyDescent="0.25">
      <c r="B55" s="120"/>
      <c r="C55" s="4"/>
      <c r="D55" s="14"/>
      <c r="E55" s="121"/>
      <c r="F55" s="13"/>
      <c r="G55" s="122"/>
      <c r="H55" s="123"/>
      <c r="I55" s="123"/>
      <c r="J55" s="124"/>
      <c r="K55" s="122"/>
      <c r="L55" s="122"/>
      <c r="M55" s="125"/>
      <c r="N55" s="126"/>
      <c r="O55" s="123"/>
      <c r="P55" s="123"/>
      <c r="Q55" s="122"/>
      <c r="R55" s="123"/>
      <c r="S55" s="123"/>
      <c r="T55" s="123"/>
      <c r="U55" s="123"/>
      <c r="V55" s="123"/>
      <c r="W55" s="122"/>
      <c r="X55" s="123"/>
      <c r="Y55" s="123"/>
      <c r="Z55" s="123"/>
      <c r="AA55" s="123"/>
      <c r="AB55" s="123"/>
      <c r="AC55" s="122"/>
      <c r="AD55" s="123"/>
      <c r="AE55" s="123"/>
      <c r="AF55" s="123"/>
      <c r="AG55" s="123"/>
      <c r="AH55" s="122"/>
      <c r="AI55" s="122"/>
      <c r="AJ55" s="122"/>
      <c r="AK55" s="122"/>
      <c r="AL55" s="123"/>
      <c r="AM55" s="122"/>
      <c r="AN55" s="122"/>
      <c r="AO55" s="122"/>
      <c r="AP55" s="122"/>
      <c r="AQ55" s="122"/>
      <c r="AR55" s="122"/>
      <c r="AS55" s="173"/>
      <c r="AT55" s="173"/>
      <c r="AU55" s="173"/>
      <c r="AV55" s="173"/>
      <c r="AW55" s="173"/>
      <c r="AX55" s="173"/>
      <c r="AY55" s="173"/>
      <c r="AZ55" s="173"/>
      <c r="BA55" s="173"/>
      <c r="BB55" s="123"/>
      <c r="BC55" s="123"/>
      <c r="BD55" s="123"/>
    </row>
    <row r="56" spans="2:56" x14ac:dyDescent="0.25">
      <c r="B56" s="120"/>
      <c r="C56" s="4"/>
      <c r="D56" s="14"/>
      <c r="E56" s="121"/>
      <c r="F56" s="13"/>
      <c r="G56" s="122"/>
      <c r="H56" s="123"/>
      <c r="I56" s="123"/>
      <c r="J56" s="124"/>
      <c r="K56" s="122"/>
      <c r="L56" s="122"/>
      <c r="M56" s="125"/>
      <c r="N56" s="126"/>
      <c r="O56" s="123"/>
      <c r="P56" s="123"/>
      <c r="Q56" s="122"/>
      <c r="R56" s="123"/>
      <c r="S56" s="123"/>
      <c r="T56" s="123"/>
      <c r="U56" s="123"/>
      <c r="V56" s="123"/>
      <c r="W56" s="122"/>
      <c r="X56" s="123"/>
      <c r="Y56" s="123"/>
      <c r="Z56" s="123"/>
      <c r="AA56" s="123"/>
      <c r="AB56" s="123"/>
      <c r="AC56" s="122"/>
      <c r="AD56" s="123"/>
      <c r="AE56" s="123"/>
      <c r="AF56" s="123"/>
      <c r="AG56" s="123"/>
      <c r="AH56" s="122"/>
      <c r="AI56" s="122"/>
      <c r="AJ56" s="122"/>
      <c r="AK56" s="122"/>
      <c r="AL56" s="123"/>
      <c r="AM56" s="122"/>
      <c r="AN56" s="122"/>
      <c r="AO56" s="122"/>
      <c r="AP56" s="122"/>
      <c r="AQ56" s="122"/>
      <c r="AR56" s="122"/>
      <c r="AS56" s="173"/>
      <c r="AT56" s="173"/>
      <c r="AU56" s="173"/>
      <c r="AV56" s="173"/>
      <c r="AW56" s="173"/>
      <c r="AX56" s="173"/>
      <c r="AY56" s="173"/>
      <c r="AZ56" s="173"/>
      <c r="BA56" s="173"/>
      <c r="BB56" s="123"/>
      <c r="BC56" s="123"/>
      <c r="BD56" s="123"/>
    </row>
    <row r="57" spans="2:56" x14ac:dyDescent="0.25">
      <c r="B57" s="120"/>
      <c r="C57" s="4"/>
      <c r="D57" s="14"/>
      <c r="E57" s="121"/>
      <c r="F57" s="13"/>
      <c r="G57" s="122"/>
      <c r="H57" s="123"/>
      <c r="I57" s="123"/>
      <c r="J57" s="124"/>
      <c r="K57" s="122"/>
      <c r="L57" s="122"/>
      <c r="M57" s="125"/>
      <c r="N57" s="126"/>
      <c r="O57" s="123"/>
      <c r="P57" s="123"/>
      <c r="Q57" s="122"/>
      <c r="R57" s="123"/>
      <c r="S57" s="123"/>
      <c r="T57" s="123"/>
      <c r="U57" s="123"/>
      <c r="V57" s="123"/>
      <c r="W57" s="122"/>
      <c r="X57" s="123"/>
      <c r="Y57" s="123"/>
      <c r="Z57" s="123"/>
      <c r="AA57" s="123"/>
      <c r="AB57" s="123"/>
      <c r="AC57" s="122"/>
      <c r="AD57" s="123"/>
      <c r="AE57" s="123"/>
      <c r="AF57" s="123"/>
      <c r="AG57" s="123"/>
      <c r="AH57" s="122"/>
      <c r="AI57" s="122"/>
      <c r="AJ57" s="122"/>
      <c r="AK57" s="122"/>
      <c r="AL57" s="123"/>
      <c r="AM57" s="122"/>
      <c r="AN57" s="122"/>
      <c r="AO57" s="122"/>
      <c r="AP57" s="122"/>
      <c r="AQ57" s="122"/>
      <c r="AR57" s="122"/>
      <c r="AS57" s="173"/>
      <c r="AT57" s="173"/>
      <c r="AU57" s="173"/>
      <c r="AV57" s="173"/>
      <c r="AW57" s="173"/>
      <c r="AX57" s="173"/>
      <c r="AY57" s="173"/>
      <c r="AZ57" s="173"/>
      <c r="BA57" s="173"/>
      <c r="BB57" s="123"/>
      <c r="BC57" s="123"/>
      <c r="BD57" s="123"/>
    </row>
    <row r="58" spans="2:56" x14ac:dyDescent="0.25">
      <c r="B58" s="120"/>
      <c r="C58" s="4"/>
      <c r="D58" s="14"/>
      <c r="E58" s="121"/>
      <c r="F58" s="13"/>
      <c r="G58" s="122"/>
      <c r="H58" s="123"/>
      <c r="I58" s="123"/>
      <c r="J58" s="124"/>
      <c r="K58" s="122"/>
      <c r="L58" s="122"/>
      <c r="M58" s="125"/>
      <c r="N58" s="126"/>
      <c r="O58" s="123"/>
      <c r="P58" s="123"/>
      <c r="Q58" s="122"/>
      <c r="R58" s="123"/>
      <c r="S58" s="123"/>
      <c r="T58" s="123"/>
      <c r="U58" s="123"/>
      <c r="V58" s="123"/>
      <c r="W58" s="122"/>
      <c r="X58" s="123"/>
      <c r="Y58" s="123"/>
      <c r="Z58" s="123"/>
      <c r="AA58" s="123"/>
      <c r="AB58" s="123"/>
      <c r="AC58" s="122"/>
      <c r="AD58" s="123"/>
      <c r="AE58" s="123"/>
      <c r="AF58" s="123"/>
      <c r="AG58" s="123"/>
      <c r="AH58" s="122"/>
      <c r="AI58" s="122"/>
      <c r="AJ58" s="122"/>
      <c r="AK58" s="122"/>
      <c r="AL58" s="123"/>
      <c r="AM58" s="122"/>
      <c r="AN58" s="122"/>
      <c r="AO58" s="122"/>
      <c r="AP58" s="122"/>
      <c r="AQ58" s="122"/>
      <c r="AR58" s="122"/>
      <c r="AS58" s="173"/>
      <c r="AT58" s="173"/>
      <c r="AU58" s="173"/>
      <c r="AV58" s="173"/>
      <c r="AW58" s="173"/>
      <c r="AX58" s="173"/>
      <c r="AY58" s="173"/>
      <c r="AZ58" s="173"/>
      <c r="BA58" s="173"/>
      <c r="BB58" s="123"/>
      <c r="BC58" s="123"/>
      <c r="BD58" s="123"/>
    </row>
    <row r="59" spans="2:56" x14ac:dyDescent="0.25">
      <c r="B59" s="120"/>
      <c r="C59" s="4"/>
      <c r="D59" s="14"/>
      <c r="E59" s="121"/>
      <c r="F59" s="13"/>
      <c r="G59" s="122"/>
      <c r="H59" s="123"/>
      <c r="I59" s="123"/>
      <c r="J59" s="124"/>
      <c r="K59" s="122"/>
      <c r="L59" s="122"/>
      <c r="M59" s="125"/>
      <c r="N59" s="126"/>
      <c r="O59" s="123"/>
      <c r="P59" s="123"/>
      <c r="Q59" s="122"/>
      <c r="R59" s="123"/>
      <c r="S59" s="123"/>
      <c r="T59" s="123"/>
      <c r="U59" s="123"/>
      <c r="V59" s="123"/>
      <c r="W59" s="122"/>
      <c r="X59" s="123"/>
      <c r="Y59" s="123"/>
      <c r="Z59" s="123"/>
      <c r="AA59" s="123"/>
      <c r="AB59" s="123"/>
      <c r="AC59" s="122"/>
      <c r="AD59" s="123"/>
      <c r="AE59" s="123"/>
      <c r="AF59" s="123"/>
      <c r="AG59" s="123"/>
      <c r="AH59" s="122"/>
      <c r="AI59" s="122"/>
      <c r="AJ59" s="122"/>
      <c r="AK59" s="122"/>
      <c r="AL59" s="123"/>
      <c r="AM59" s="122"/>
      <c r="AN59" s="122"/>
      <c r="AO59" s="122"/>
      <c r="AP59" s="122"/>
      <c r="AQ59" s="122"/>
      <c r="AR59" s="122"/>
      <c r="AS59" s="173"/>
      <c r="AT59" s="173"/>
      <c r="AU59" s="173"/>
      <c r="AV59" s="173"/>
      <c r="AW59" s="173"/>
      <c r="AX59" s="173"/>
      <c r="AY59" s="173"/>
      <c r="AZ59" s="173"/>
      <c r="BA59" s="173"/>
      <c r="BB59" s="123"/>
      <c r="BC59" s="123"/>
      <c r="BD59" s="123"/>
    </row>
    <row r="60" spans="2:56" x14ac:dyDescent="0.25">
      <c r="B60" s="120"/>
      <c r="C60" s="4"/>
      <c r="D60" s="14"/>
      <c r="E60" s="121"/>
      <c r="F60" s="13"/>
      <c r="G60" s="122"/>
      <c r="H60" s="123"/>
      <c r="I60" s="123"/>
      <c r="J60" s="124"/>
      <c r="K60" s="122"/>
      <c r="L60" s="122"/>
      <c r="M60" s="125"/>
      <c r="N60" s="126"/>
      <c r="O60" s="123"/>
      <c r="P60" s="123"/>
      <c r="Q60" s="122"/>
      <c r="R60" s="123"/>
      <c r="S60" s="123"/>
      <c r="T60" s="123"/>
      <c r="U60" s="123"/>
      <c r="V60" s="123"/>
      <c r="W60" s="122"/>
      <c r="X60" s="123"/>
      <c r="Y60" s="123"/>
      <c r="Z60" s="123"/>
      <c r="AA60" s="123"/>
      <c r="AB60" s="123"/>
      <c r="AC60" s="122"/>
      <c r="AD60" s="123"/>
      <c r="AE60" s="123"/>
      <c r="AF60" s="123"/>
      <c r="AG60" s="123"/>
      <c r="AH60" s="122"/>
      <c r="AI60" s="122"/>
      <c r="AJ60" s="122"/>
      <c r="AK60" s="122"/>
      <c r="AL60" s="123"/>
      <c r="AM60" s="122"/>
      <c r="AN60" s="122"/>
      <c r="AO60" s="122"/>
      <c r="AP60" s="122"/>
      <c r="AQ60" s="122"/>
      <c r="AR60" s="122"/>
      <c r="AS60" s="173"/>
      <c r="AT60" s="173"/>
      <c r="AU60" s="173"/>
      <c r="AV60" s="173"/>
      <c r="AW60" s="173"/>
      <c r="AX60" s="173"/>
      <c r="AY60" s="173"/>
      <c r="AZ60" s="173"/>
      <c r="BA60" s="173"/>
      <c r="BB60" s="123"/>
      <c r="BC60" s="123"/>
      <c r="BD60" s="123"/>
    </row>
    <row r="61" spans="2:56" x14ac:dyDescent="0.25">
      <c r="B61" s="120"/>
      <c r="C61" s="4"/>
      <c r="D61" s="14"/>
      <c r="E61" s="121"/>
      <c r="F61" s="13"/>
      <c r="G61" s="122"/>
      <c r="H61" s="123"/>
      <c r="I61" s="123"/>
      <c r="J61" s="124"/>
      <c r="K61" s="122"/>
      <c r="L61" s="122"/>
      <c r="M61" s="125"/>
      <c r="N61" s="126"/>
      <c r="O61" s="123"/>
      <c r="P61" s="123"/>
      <c r="Q61" s="122"/>
      <c r="R61" s="123"/>
      <c r="S61" s="123"/>
      <c r="T61" s="123"/>
      <c r="U61" s="123"/>
      <c r="V61" s="123"/>
      <c r="W61" s="122"/>
      <c r="X61" s="123"/>
      <c r="Y61" s="123"/>
      <c r="Z61" s="123"/>
      <c r="AA61" s="123"/>
      <c r="AB61" s="123"/>
      <c r="AC61" s="122"/>
      <c r="AD61" s="123"/>
      <c r="AE61" s="123"/>
      <c r="AF61" s="123"/>
      <c r="AG61" s="123"/>
      <c r="AH61" s="122"/>
      <c r="AI61" s="122"/>
      <c r="AJ61" s="122"/>
      <c r="AK61" s="122"/>
      <c r="AL61" s="123"/>
      <c r="AM61" s="122"/>
      <c r="AN61" s="122"/>
      <c r="AO61" s="122"/>
      <c r="AP61" s="122"/>
      <c r="AQ61" s="122"/>
      <c r="AR61" s="122"/>
      <c r="AS61" s="173"/>
      <c r="AT61" s="173"/>
      <c r="AU61" s="173"/>
      <c r="AV61" s="173"/>
      <c r="AW61" s="173"/>
      <c r="AX61" s="173"/>
      <c r="AY61" s="173"/>
      <c r="AZ61" s="173"/>
      <c r="BA61" s="173"/>
      <c r="BB61" s="123"/>
      <c r="BC61" s="123"/>
      <c r="BD61" s="123"/>
    </row>
    <row r="62" spans="2:56" x14ac:dyDescent="0.25">
      <c r="B62" s="120"/>
      <c r="C62" s="4"/>
      <c r="D62" s="14"/>
      <c r="E62" s="121"/>
      <c r="F62" s="13"/>
      <c r="G62" s="122"/>
      <c r="H62" s="123"/>
      <c r="I62" s="123"/>
      <c r="J62" s="124"/>
      <c r="K62" s="122"/>
      <c r="L62" s="122"/>
      <c r="M62" s="125"/>
      <c r="N62" s="126"/>
      <c r="O62" s="123"/>
      <c r="P62" s="123"/>
      <c r="Q62" s="122"/>
      <c r="R62" s="123"/>
      <c r="S62" s="123"/>
      <c r="T62" s="123"/>
      <c r="U62" s="123"/>
      <c r="V62" s="123"/>
      <c r="W62" s="122"/>
      <c r="X62" s="123"/>
      <c r="Y62" s="123"/>
      <c r="Z62" s="123"/>
      <c r="AA62" s="123"/>
      <c r="AB62" s="123"/>
      <c r="AC62" s="122"/>
      <c r="AD62" s="123"/>
      <c r="AE62" s="123"/>
      <c r="AF62" s="123"/>
      <c r="AG62" s="123"/>
      <c r="AH62" s="122"/>
      <c r="AI62" s="122"/>
      <c r="AJ62" s="122"/>
      <c r="AK62" s="122"/>
      <c r="AL62" s="123"/>
      <c r="AM62" s="122"/>
      <c r="AN62" s="122"/>
      <c r="AO62" s="122"/>
      <c r="AP62" s="122"/>
      <c r="AQ62" s="122"/>
      <c r="AR62" s="122"/>
      <c r="AS62" s="173"/>
      <c r="AT62" s="173"/>
      <c r="AU62" s="173"/>
      <c r="AV62" s="173"/>
      <c r="AW62" s="173"/>
      <c r="AX62" s="173"/>
      <c r="AY62" s="173"/>
      <c r="AZ62" s="173"/>
      <c r="BA62" s="173"/>
      <c r="BB62" s="123"/>
      <c r="BC62" s="123"/>
      <c r="BD62" s="123"/>
    </row>
    <row r="63" spans="2:56" x14ac:dyDescent="0.25">
      <c r="B63" s="120"/>
      <c r="C63" s="4"/>
      <c r="D63" s="14"/>
      <c r="E63" s="121"/>
      <c r="F63" s="13"/>
      <c r="G63" s="122"/>
      <c r="H63" s="123"/>
      <c r="I63" s="123"/>
      <c r="J63" s="124"/>
      <c r="K63" s="122"/>
      <c r="L63" s="122"/>
      <c r="M63" s="125"/>
      <c r="N63" s="126"/>
      <c r="O63" s="123"/>
      <c r="P63" s="123"/>
      <c r="Q63" s="122"/>
      <c r="R63" s="123"/>
      <c r="S63" s="123"/>
      <c r="T63" s="123"/>
      <c r="U63" s="123"/>
      <c r="V63" s="123"/>
      <c r="W63" s="122"/>
      <c r="X63" s="123"/>
      <c r="Y63" s="123"/>
      <c r="Z63" s="123"/>
      <c r="AA63" s="123"/>
      <c r="AB63" s="123"/>
      <c r="AC63" s="122"/>
      <c r="AD63" s="123"/>
      <c r="AE63" s="123"/>
      <c r="AF63" s="123"/>
      <c r="AG63" s="123"/>
      <c r="AH63" s="122"/>
      <c r="AI63" s="122"/>
      <c r="AJ63" s="122"/>
      <c r="AK63" s="122"/>
      <c r="AL63" s="123"/>
      <c r="AM63" s="122"/>
      <c r="AN63" s="122"/>
      <c r="AO63" s="122"/>
      <c r="AP63" s="122"/>
      <c r="AQ63" s="122"/>
      <c r="AR63" s="122"/>
      <c r="AS63" s="173"/>
      <c r="AT63" s="173"/>
      <c r="AU63" s="173"/>
      <c r="AV63" s="173"/>
      <c r="AW63" s="173"/>
      <c r="AX63" s="173"/>
      <c r="AY63" s="173"/>
      <c r="AZ63" s="173"/>
      <c r="BA63" s="173"/>
      <c r="BB63" s="123"/>
      <c r="BC63" s="123"/>
      <c r="BD63" s="123"/>
    </row>
    <row r="64" spans="2:56" x14ac:dyDescent="0.25">
      <c r="B64" s="120"/>
      <c r="C64" s="4"/>
      <c r="D64" s="14"/>
      <c r="E64" s="121"/>
      <c r="F64" s="13"/>
      <c r="G64" s="122"/>
      <c r="H64" s="123"/>
      <c r="I64" s="123"/>
      <c r="J64" s="124"/>
      <c r="K64" s="122"/>
      <c r="L64" s="122"/>
      <c r="M64" s="125"/>
      <c r="N64" s="126"/>
      <c r="O64" s="123"/>
      <c r="P64" s="123"/>
      <c r="Q64" s="122"/>
      <c r="R64" s="123"/>
      <c r="S64" s="123"/>
      <c r="T64" s="123"/>
      <c r="U64" s="123"/>
      <c r="V64" s="123"/>
      <c r="W64" s="122"/>
      <c r="X64" s="123"/>
      <c r="Y64" s="123"/>
      <c r="Z64" s="123"/>
      <c r="AA64" s="123"/>
      <c r="AB64" s="123"/>
      <c r="AC64" s="122"/>
      <c r="AD64" s="123"/>
      <c r="AE64" s="123"/>
      <c r="AF64" s="123"/>
      <c r="AG64" s="123"/>
      <c r="AH64" s="122"/>
      <c r="AI64" s="122"/>
      <c r="AJ64" s="122"/>
      <c r="AK64" s="122"/>
      <c r="AL64" s="123"/>
      <c r="AM64" s="122"/>
      <c r="AN64" s="122"/>
      <c r="AO64" s="122"/>
      <c r="AP64" s="122"/>
      <c r="AQ64" s="122"/>
      <c r="AR64" s="122"/>
      <c r="AS64" s="173"/>
      <c r="AT64" s="173"/>
      <c r="AU64" s="173"/>
      <c r="AV64" s="173"/>
      <c r="AW64" s="173"/>
      <c r="AX64" s="173"/>
      <c r="AY64" s="173"/>
      <c r="AZ64" s="173"/>
      <c r="BA64" s="173"/>
      <c r="BB64" s="123"/>
      <c r="BC64" s="123"/>
      <c r="BD64" s="123"/>
    </row>
    <row r="65" spans="2:56" x14ac:dyDescent="0.25">
      <c r="B65" s="120"/>
      <c r="C65" s="4"/>
      <c r="D65" s="14"/>
      <c r="E65" s="121"/>
      <c r="F65" s="13"/>
      <c r="G65" s="122"/>
      <c r="H65" s="123"/>
      <c r="I65" s="123"/>
      <c r="J65" s="124"/>
      <c r="K65" s="122"/>
      <c r="L65" s="122"/>
      <c r="M65" s="125"/>
      <c r="N65" s="126"/>
      <c r="O65" s="123"/>
      <c r="P65" s="123"/>
      <c r="Q65" s="122"/>
      <c r="R65" s="123"/>
      <c r="S65" s="123"/>
      <c r="T65" s="123"/>
      <c r="U65" s="123"/>
      <c r="V65" s="123"/>
      <c r="W65" s="122"/>
      <c r="X65" s="123"/>
      <c r="Y65" s="123"/>
      <c r="Z65" s="123"/>
      <c r="AA65" s="123"/>
      <c r="AB65" s="123"/>
      <c r="AC65" s="122"/>
      <c r="AD65" s="123"/>
      <c r="AE65" s="123"/>
      <c r="AF65" s="123"/>
      <c r="AG65" s="123"/>
      <c r="AH65" s="122"/>
      <c r="AI65" s="122"/>
      <c r="AJ65" s="122"/>
      <c r="AK65" s="122"/>
      <c r="AL65" s="123"/>
      <c r="AM65" s="122"/>
      <c r="AN65" s="122"/>
      <c r="AO65" s="122"/>
      <c r="AP65" s="122"/>
      <c r="AQ65" s="122"/>
      <c r="AR65" s="122"/>
      <c r="AS65" s="173"/>
      <c r="AT65" s="173"/>
      <c r="AU65" s="173"/>
      <c r="AV65" s="173"/>
      <c r="AW65" s="173"/>
      <c r="AX65" s="173"/>
      <c r="AY65" s="173"/>
      <c r="AZ65" s="173"/>
      <c r="BA65" s="173"/>
      <c r="BB65" s="123"/>
      <c r="BC65" s="123"/>
      <c r="BD65" s="123"/>
    </row>
    <row r="66" spans="2:56" x14ac:dyDescent="0.25">
      <c r="B66" s="120"/>
      <c r="C66" s="4"/>
      <c r="D66" s="14"/>
      <c r="E66" s="121"/>
      <c r="F66" s="13"/>
      <c r="G66" s="122"/>
      <c r="H66" s="123"/>
      <c r="I66" s="123"/>
      <c r="J66" s="124"/>
      <c r="K66" s="122"/>
      <c r="L66" s="122"/>
      <c r="M66" s="125"/>
      <c r="N66" s="126"/>
      <c r="O66" s="123"/>
      <c r="P66" s="123"/>
      <c r="Q66" s="122"/>
      <c r="R66" s="123"/>
      <c r="S66" s="123"/>
      <c r="T66" s="123"/>
      <c r="U66" s="123"/>
      <c r="V66" s="123"/>
      <c r="W66" s="122"/>
      <c r="X66" s="123"/>
      <c r="Y66" s="123"/>
      <c r="Z66" s="123"/>
      <c r="AA66" s="123"/>
      <c r="AB66" s="123"/>
      <c r="AC66" s="122"/>
      <c r="AD66" s="123"/>
      <c r="AE66" s="123"/>
      <c r="AF66" s="123"/>
      <c r="AG66" s="123"/>
      <c r="AH66" s="122"/>
      <c r="AI66" s="122"/>
      <c r="AJ66" s="122"/>
      <c r="AK66" s="122"/>
      <c r="AL66" s="123"/>
      <c r="AM66" s="122"/>
      <c r="AN66" s="122"/>
      <c r="AO66" s="122"/>
      <c r="AP66" s="122"/>
      <c r="AQ66" s="122"/>
      <c r="AR66" s="122"/>
      <c r="AS66" s="173"/>
      <c r="AT66" s="173"/>
      <c r="AU66" s="173"/>
      <c r="AV66" s="173"/>
      <c r="AW66" s="173"/>
      <c r="AX66" s="173"/>
      <c r="AY66" s="173"/>
      <c r="AZ66" s="173"/>
      <c r="BA66" s="173"/>
      <c r="BB66" s="123"/>
      <c r="BC66" s="123"/>
      <c r="BD66" s="123"/>
    </row>
    <row r="67" spans="2:56" x14ac:dyDescent="0.25">
      <c r="B67" s="120"/>
      <c r="C67" s="4"/>
      <c r="D67" s="14"/>
      <c r="E67" s="121"/>
      <c r="F67" s="13"/>
      <c r="G67" s="122"/>
      <c r="H67" s="123"/>
      <c r="I67" s="123"/>
      <c r="J67" s="124"/>
      <c r="K67" s="122"/>
      <c r="L67" s="122"/>
      <c r="M67" s="125"/>
      <c r="N67" s="126"/>
      <c r="O67" s="123"/>
      <c r="P67" s="123"/>
      <c r="Q67" s="122"/>
      <c r="R67" s="123"/>
      <c r="S67" s="123"/>
      <c r="T67" s="123"/>
      <c r="U67" s="123"/>
      <c r="V67" s="123"/>
      <c r="W67" s="122"/>
      <c r="X67" s="123"/>
      <c r="Y67" s="123"/>
      <c r="Z67" s="123"/>
      <c r="AA67" s="123"/>
      <c r="AB67" s="123"/>
      <c r="AC67" s="122"/>
      <c r="AD67" s="123"/>
      <c r="AE67" s="123"/>
      <c r="AF67" s="123"/>
      <c r="AG67" s="123"/>
      <c r="AH67" s="122"/>
      <c r="AI67" s="122"/>
      <c r="AJ67" s="122"/>
      <c r="AK67" s="122"/>
      <c r="AL67" s="123"/>
      <c r="AM67" s="122"/>
      <c r="AN67" s="122"/>
      <c r="AO67" s="122"/>
      <c r="AP67" s="122"/>
      <c r="AQ67" s="122"/>
      <c r="AR67" s="122"/>
      <c r="AS67" s="173"/>
      <c r="AT67" s="173"/>
      <c r="AU67" s="173"/>
      <c r="AV67" s="173"/>
      <c r="AW67" s="173"/>
      <c r="AX67" s="173"/>
      <c r="AY67" s="173"/>
      <c r="AZ67" s="173"/>
      <c r="BA67" s="173"/>
      <c r="BB67" s="123"/>
      <c r="BC67" s="123"/>
      <c r="BD67" s="123"/>
    </row>
    <row r="68" spans="2:56" x14ac:dyDescent="0.25">
      <c r="B68" s="120"/>
      <c r="C68" s="4"/>
      <c r="D68" s="14"/>
      <c r="E68" s="121"/>
      <c r="F68" s="13"/>
      <c r="G68" s="122"/>
      <c r="H68" s="123"/>
      <c r="I68" s="123"/>
      <c r="J68" s="124"/>
      <c r="K68" s="122"/>
      <c r="L68" s="122"/>
      <c r="M68" s="125"/>
      <c r="N68" s="126"/>
      <c r="O68" s="123"/>
      <c r="P68" s="123"/>
      <c r="Q68" s="122"/>
      <c r="R68" s="123"/>
      <c r="S68" s="123"/>
      <c r="T68" s="123"/>
      <c r="U68" s="123"/>
      <c r="V68" s="123"/>
      <c r="W68" s="122"/>
      <c r="X68" s="123"/>
      <c r="Y68" s="123"/>
      <c r="Z68" s="123"/>
      <c r="AA68" s="123"/>
      <c r="AB68" s="123"/>
      <c r="AC68" s="122"/>
      <c r="AD68" s="123"/>
      <c r="AE68" s="123"/>
      <c r="AF68" s="123"/>
      <c r="AG68" s="123"/>
      <c r="AH68" s="122"/>
      <c r="AI68" s="122"/>
      <c r="AJ68" s="122"/>
      <c r="AK68" s="122"/>
      <c r="AL68" s="123"/>
      <c r="AM68" s="122"/>
      <c r="AN68" s="122"/>
      <c r="AO68" s="122"/>
      <c r="AP68" s="122"/>
      <c r="AQ68" s="122"/>
      <c r="AR68" s="122"/>
      <c r="AS68" s="173"/>
      <c r="AT68" s="173"/>
      <c r="AU68" s="173"/>
      <c r="AV68" s="173"/>
      <c r="AW68" s="173"/>
      <c r="AX68" s="173"/>
      <c r="AY68" s="173"/>
      <c r="AZ68" s="173"/>
      <c r="BA68" s="173"/>
      <c r="BB68" s="123"/>
      <c r="BC68" s="123"/>
      <c r="BD68" s="123"/>
    </row>
    <row r="69" spans="2:56" x14ac:dyDescent="0.25">
      <c r="B69" s="120"/>
      <c r="C69" s="4"/>
      <c r="D69" s="14"/>
      <c r="E69" s="121"/>
      <c r="F69" s="13"/>
      <c r="G69" s="122"/>
      <c r="H69" s="123"/>
      <c r="I69" s="123"/>
      <c r="J69" s="124"/>
      <c r="K69" s="122"/>
      <c r="L69" s="122"/>
      <c r="M69" s="125"/>
      <c r="N69" s="126"/>
      <c r="O69" s="123"/>
      <c r="P69" s="123"/>
      <c r="Q69" s="122"/>
      <c r="R69" s="123"/>
      <c r="S69" s="123"/>
      <c r="T69" s="123"/>
      <c r="U69" s="123"/>
      <c r="V69" s="123"/>
      <c r="W69" s="122"/>
      <c r="X69" s="123"/>
      <c r="Y69" s="123"/>
      <c r="Z69" s="123"/>
      <c r="AA69" s="123"/>
      <c r="AB69" s="123"/>
      <c r="AC69" s="122"/>
      <c r="AD69" s="123"/>
      <c r="AE69" s="123"/>
      <c r="AF69" s="123"/>
      <c r="AG69" s="123"/>
      <c r="AH69" s="122"/>
      <c r="AI69" s="122"/>
      <c r="AJ69" s="122"/>
      <c r="AK69" s="122"/>
      <c r="AL69" s="123"/>
      <c r="AM69" s="122"/>
      <c r="AN69" s="122"/>
      <c r="AO69" s="122"/>
      <c r="AP69" s="122"/>
      <c r="AQ69" s="122"/>
      <c r="AR69" s="122"/>
      <c r="AS69" s="173"/>
      <c r="AT69" s="173"/>
      <c r="AU69" s="173"/>
      <c r="AV69" s="173"/>
      <c r="AW69" s="173"/>
      <c r="AX69" s="173"/>
      <c r="AY69" s="173"/>
      <c r="AZ69" s="173"/>
      <c r="BA69" s="173"/>
      <c r="BB69" s="123"/>
      <c r="BC69" s="123"/>
      <c r="BD69" s="123"/>
    </row>
    <row r="70" spans="2:56" x14ac:dyDescent="0.25">
      <c r="B70" s="120"/>
      <c r="C70" s="4"/>
      <c r="D70" s="14"/>
      <c r="E70" s="121"/>
      <c r="F70" s="13"/>
      <c r="G70" s="122"/>
      <c r="H70" s="123"/>
      <c r="I70" s="123"/>
      <c r="J70" s="124"/>
      <c r="K70" s="122"/>
      <c r="L70" s="122"/>
      <c r="M70" s="125"/>
      <c r="N70" s="126"/>
      <c r="O70" s="123"/>
      <c r="P70" s="123"/>
      <c r="Q70" s="122"/>
      <c r="R70" s="123"/>
      <c r="S70" s="123"/>
      <c r="T70" s="123"/>
      <c r="U70" s="123"/>
      <c r="V70" s="123"/>
      <c r="W70" s="122"/>
      <c r="X70" s="123"/>
      <c r="Y70" s="123"/>
      <c r="Z70" s="123"/>
      <c r="AA70" s="123"/>
      <c r="AB70" s="123"/>
      <c r="AC70" s="122"/>
      <c r="AD70" s="123"/>
      <c r="AE70" s="123"/>
      <c r="AF70" s="123"/>
      <c r="AG70" s="123"/>
      <c r="AH70" s="122"/>
      <c r="AI70" s="122"/>
      <c r="AJ70" s="122"/>
      <c r="AK70" s="122"/>
      <c r="AL70" s="123"/>
      <c r="AM70" s="122"/>
      <c r="AN70" s="122"/>
      <c r="AO70" s="122"/>
      <c r="AP70" s="122"/>
      <c r="AQ70" s="122"/>
      <c r="AR70" s="122"/>
      <c r="AS70" s="173"/>
      <c r="AT70" s="173"/>
      <c r="AU70" s="173"/>
      <c r="AV70" s="173"/>
      <c r="AW70" s="173"/>
      <c r="AX70" s="173"/>
      <c r="AY70" s="173"/>
      <c r="AZ70" s="173"/>
      <c r="BA70" s="173"/>
      <c r="BB70" s="123"/>
      <c r="BC70" s="123"/>
      <c r="BD70" s="123"/>
    </row>
    <row r="71" spans="2:56" x14ac:dyDescent="0.25">
      <c r="B71" s="120"/>
      <c r="C71" s="4"/>
      <c r="D71" s="14"/>
      <c r="E71" s="121"/>
      <c r="F71" s="13"/>
      <c r="G71" s="122"/>
      <c r="H71" s="123"/>
      <c r="I71" s="123"/>
      <c r="J71" s="124"/>
      <c r="K71" s="122"/>
      <c r="L71" s="122"/>
      <c r="M71" s="125"/>
      <c r="N71" s="126"/>
      <c r="O71" s="123"/>
      <c r="P71" s="123"/>
      <c r="Q71" s="122"/>
      <c r="R71" s="123"/>
      <c r="S71" s="123"/>
      <c r="T71" s="123"/>
      <c r="U71" s="123"/>
      <c r="V71" s="123"/>
      <c r="W71" s="122"/>
      <c r="X71" s="123"/>
      <c r="Y71" s="123"/>
      <c r="Z71" s="123"/>
      <c r="AA71" s="123"/>
      <c r="AB71" s="123"/>
      <c r="AC71" s="122"/>
      <c r="AD71" s="123"/>
      <c r="AE71" s="123"/>
      <c r="AF71" s="123"/>
      <c r="AG71" s="123"/>
      <c r="AH71" s="122"/>
      <c r="AI71" s="122"/>
      <c r="AJ71" s="122"/>
      <c r="AK71" s="122"/>
      <c r="AL71" s="123"/>
      <c r="AM71" s="122"/>
      <c r="AN71" s="122"/>
      <c r="AO71" s="122"/>
      <c r="AP71" s="122"/>
      <c r="AQ71" s="122"/>
      <c r="AR71" s="122"/>
      <c r="AS71" s="173"/>
      <c r="AT71" s="173"/>
      <c r="AU71" s="173"/>
      <c r="AV71" s="173"/>
      <c r="AW71" s="173"/>
      <c r="AX71" s="173"/>
      <c r="AY71" s="173"/>
      <c r="AZ71" s="173"/>
      <c r="BA71" s="173"/>
      <c r="BB71" s="123"/>
      <c r="BC71" s="123"/>
      <c r="BD71" s="123"/>
    </row>
    <row r="72" spans="2:56" x14ac:dyDescent="0.25">
      <c r="B72" s="120"/>
      <c r="C72" s="4"/>
      <c r="D72" s="14"/>
      <c r="E72" s="121"/>
      <c r="F72" s="13"/>
      <c r="G72" s="122"/>
      <c r="H72" s="123"/>
      <c r="I72" s="123"/>
      <c r="J72" s="124"/>
      <c r="K72" s="122"/>
      <c r="L72" s="122"/>
      <c r="M72" s="125"/>
      <c r="N72" s="126"/>
      <c r="O72" s="123"/>
      <c r="P72" s="123"/>
      <c r="Q72" s="122"/>
      <c r="R72" s="123"/>
      <c r="S72" s="123"/>
      <c r="T72" s="123"/>
      <c r="U72" s="123"/>
      <c r="V72" s="123"/>
      <c r="W72" s="122"/>
      <c r="X72" s="123"/>
      <c r="Y72" s="123"/>
      <c r="Z72" s="123"/>
      <c r="AA72" s="123"/>
      <c r="AB72" s="123"/>
      <c r="AC72" s="122"/>
      <c r="AD72" s="123"/>
      <c r="AE72" s="123"/>
      <c r="AF72" s="123"/>
      <c r="AG72" s="123"/>
      <c r="AH72" s="122"/>
      <c r="AI72" s="122"/>
      <c r="AJ72" s="122"/>
      <c r="AK72" s="122"/>
      <c r="AL72" s="123"/>
      <c r="AM72" s="122"/>
      <c r="AN72" s="122"/>
      <c r="AO72" s="122"/>
      <c r="AP72" s="122"/>
      <c r="AQ72" s="122"/>
      <c r="AR72" s="122"/>
      <c r="AS72" s="173"/>
      <c r="AT72" s="173"/>
      <c r="AU72" s="173"/>
      <c r="AV72" s="173"/>
      <c r="AW72" s="173"/>
      <c r="AX72" s="173"/>
      <c r="AY72" s="173"/>
      <c r="AZ72" s="173"/>
      <c r="BA72" s="173"/>
      <c r="BB72" s="123"/>
      <c r="BC72" s="123"/>
      <c r="BD72" s="123"/>
    </row>
    <row r="73" spans="2:56" x14ac:dyDescent="0.25">
      <c r="B73" s="120"/>
      <c r="C73" s="4"/>
      <c r="D73" s="14"/>
      <c r="E73" s="121"/>
      <c r="F73" s="13"/>
      <c r="G73" s="122"/>
      <c r="H73" s="123"/>
      <c r="I73" s="123"/>
      <c r="J73" s="124"/>
      <c r="K73" s="122"/>
      <c r="L73" s="122"/>
      <c r="M73" s="125"/>
      <c r="N73" s="126"/>
      <c r="O73" s="123"/>
      <c r="P73" s="123"/>
      <c r="Q73" s="122"/>
      <c r="R73" s="123"/>
      <c r="S73" s="123"/>
      <c r="T73" s="123"/>
      <c r="U73" s="123"/>
      <c r="V73" s="123"/>
      <c r="W73" s="122"/>
      <c r="X73" s="123"/>
      <c r="Y73" s="123"/>
      <c r="Z73" s="123"/>
      <c r="AA73" s="123"/>
      <c r="AB73" s="123"/>
      <c r="AC73" s="122"/>
      <c r="AD73" s="123"/>
      <c r="AE73" s="123"/>
      <c r="AF73" s="123"/>
      <c r="AG73" s="123"/>
      <c r="AH73" s="122"/>
      <c r="AI73" s="122"/>
      <c r="AJ73" s="122"/>
      <c r="AK73" s="122"/>
      <c r="AL73" s="123"/>
      <c r="AM73" s="122"/>
      <c r="AN73" s="122"/>
      <c r="AO73" s="122"/>
      <c r="AP73" s="122"/>
      <c r="AQ73" s="122"/>
      <c r="AR73" s="122"/>
      <c r="AS73" s="173"/>
      <c r="AT73" s="173"/>
      <c r="AU73" s="173"/>
      <c r="AV73" s="173"/>
      <c r="AW73" s="173"/>
      <c r="AX73" s="173"/>
      <c r="AY73" s="173"/>
      <c r="AZ73" s="173"/>
      <c r="BA73" s="173"/>
      <c r="BB73" s="123"/>
      <c r="BC73" s="123"/>
      <c r="BD73" s="123"/>
    </row>
    <row r="74" spans="2:56" x14ac:dyDescent="0.25">
      <c r="B74" s="120"/>
      <c r="C74" s="4"/>
      <c r="D74" s="14"/>
      <c r="E74" s="121"/>
      <c r="F74" s="13"/>
      <c r="G74" s="122"/>
      <c r="H74" s="123"/>
      <c r="I74" s="123"/>
      <c r="J74" s="124"/>
      <c r="K74" s="122"/>
      <c r="L74" s="122"/>
      <c r="M74" s="125"/>
      <c r="N74" s="126"/>
      <c r="O74" s="123"/>
      <c r="P74" s="123"/>
      <c r="Q74" s="122"/>
      <c r="R74" s="123"/>
      <c r="S74" s="123"/>
      <c r="T74" s="123"/>
      <c r="U74" s="123"/>
      <c r="V74" s="123"/>
      <c r="W74" s="122"/>
      <c r="X74" s="123"/>
      <c r="Y74" s="123"/>
      <c r="Z74" s="123"/>
      <c r="AA74" s="123"/>
      <c r="AB74" s="123"/>
      <c r="AC74" s="122"/>
      <c r="AD74" s="123"/>
      <c r="AE74" s="123"/>
      <c r="AF74" s="123"/>
      <c r="AG74" s="123"/>
      <c r="AH74" s="122"/>
      <c r="AI74" s="122"/>
      <c r="AJ74" s="122"/>
      <c r="AK74" s="122"/>
      <c r="AL74" s="123"/>
      <c r="AM74" s="122"/>
      <c r="AN74" s="122"/>
      <c r="AO74" s="122"/>
      <c r="AP74" s="122"/>
      <c r="AQ74" s="122"/>
      <c r="AR74" s="122"/>
      <c r="AS74" s="173"/>
      <c r="AT74" s="173"/>
      <c r="AU74" s="173"/>
      <c r="AV74" s="173"/>
      <c r="AW74" s="173"/>
      <c r="AX74" s="173"/>
      <c r="AY74" s="173"/>
      <c r="AZ74" s="173"/>
      <c r="BA74" s="173"/>
      <c r="BB74" s="123"/>
      <c r="BC74" s="123"/>
      <c r="BD74" s="123"/>
    </row>
    <row r="75" spans="2:56" x14ac:dyDescent="0.25">
      <c r="B75" s="120"/>
      <c r="C75" s="4"/>
      <c r="D75" s="14"/>
      <c r="E75" s="121"/>
      <c r="F75" s="13"/>
      <c r="G75" s="122"/>
      <c r="H75" s="123"/>
      <c r="I75" s="123"/>
      <c r="J75" s="124"/>
      <c r="K75" s="122"/>
      <c r="L75" s="122"/>
      <c r="M75" s="125"/>
      <c r="N75" s="126"/>
      <c r="O75" s="123"/>
      <c r="P75" s="123"/>
      <c r="Q75" s="122"/>
      <c r="R75" s="123"/>
      <c r="S75" s="123"/>
      <c r="T75" s="123"/>
      <c r="U75" s="123"/>
      <c r="V75" s="123"/>
      <c r="W75" s="122"/>
      <c r="X75" s="123"/>
      <c r="Y75" s="123"/>
      <c r="Z75" s="123"/>
      <c r="AA75" s="123"/>
      <c r="AB75" s="123"/>
      <c r="AC75" s="122"/>
      <c r="AD75" s="123"/>
      <c r="AE75" s="123"/>
      <c r="AF75" s="123"/>
      <c r="AG75" s="123"/>
      <c r="AH75" s="122"/>
      <c r="AI75" s="122"/>
      <c r="AJ75" s="122"/>
      <c r="AK75" s="122"/>
      <c r="AL75" s="123"/>
      <c r="AM75" s="122"/>
      <c r="AN75" s="122"/>
      <c r="AO75" s="122"/>
      <c r="AP75" s="122"/>
      <c r="AQ75" s="122"/>
      <c r="AR75" s="122"/>
      <c r="AS75" s="173"/>
      <c r="AT75" s="173"/>
      <c r="AU75" s="173"/>
      <c r="AV75" s="173"/>
      <c r="AW75" s="173"/>
      <c r="AX75" s="173"/>
      <c r="AY75" s="173"/>
      <c r="AZ75" s="173"/>
      <c r="BA75" s="173"/>
      <c r="BB75" s="123"/>
      <c r="BC75" s="123"/>
      <c r="BD75" s="123"/>
    </row>
    <row r="76" spans="2:56" x14ac:dyDescent="0.25">
      <c r="B76" s="120"/>
      <c r="C76" s="4"/>
      <c r="D76" s="14"/>
      <c r="E76" s="121"/>
      <c r="F76" s="13"/>
      <c r="G76" s="122"/>
      <c r="H76" s="123"/>
      <c r="I76" s="123"/>
      <c r="J76" s="124"/>
      <c r="K76" s="122"/>
      <c r="L76" s="122"/>
      <c r="M76" s="125"/>
      <c r="N76" s="126"/>
      <c r="O76" s="123"/>
      <c r="P76" s="123"/>
      <c r="Q76" s="122"/>
      <c r="R76" s="123"/>
      <c r="S76" s="123"/>
      <c r="T76" s="123"/>
      <c r="U76" s="123"/>
      <c r="V76" s="123"/>
      <c r="W76" s="122"/>
      <c r="X76" s="123"/>
      <c r="Y76" s="123"/>
      <c r="Z76" s="123"/>
      <c r="AA76" s="123"/>
      <c r="AB76" s="123"/>
      <c r="AC76" s="122"/>
      <c r="AD76" s="123"/>
      <c r="AE76" s="123"/>
      <c r="AF76" s="123"/>
      <c r="AG76" s="123"/>
      <c r="AH76" s="122"/>
      <c r="AI76" s="122"/>
      <c r="AJ76" s="122"/>
      <c r="AK76" s="122"/>
      <c r="AL76" s="123"/>
      <c r="AM76" s="122"/>
      <c r="AN76" s="122"/>
      <c r="AO76" s="122"/>
      <c r="AP76" s="122"/>
      <c r="AQ76" s="122"/>
      <c r="AR76" s="122"/>
      <c r="AS76" s="173"/>
      <c r="AT76" s="173"/>
      <c r="AU76" s="173"/>
      <c r="AV76" s="173"/>
      <c r="AW76" s="173"/>
      <c r="AX76" s="173"/>
      <c r="AY76" s="173"/>
      <c r="AZ76" s="173"/>
      <c r="BA76" s="173"/>
      <c r="BB76" s="123"/>
      <c r="BC76" s="123"/>
      <c r="BD76" s="123"/>
    </row>
    <row r="77" spans="2:56" x14ac:dyDescent="0.25">
      <c r="B77" s="120"/>
      <c r="C77" s="4"/>
      <c r="D77" s="14"/>
      <c r="E77" s="121"/>
      <c r="F77" s="13"/>
      <c r="G77" s="122"/>
      <c r="H77" s="123"/>
      <c r="I77" s="123"/>
      <c r="J77" s="124"/>
      <c r="K77" s="122"/>
      <c r="L77" s="122"/>
      <c r="M77" s="125"/>
      <c r="N77" s="126"/>
      <c r="O77" s="123"/>
      <c r="P77" s="123"/>
      <c r="Q77" s="122"/>
      <c r="R77" s="123"/>
      <c r="S77" s="123"/>
      <c r="T77" s="123"/>
      <c r="U77" s="123"/>
      <c r="V77" s="123"/>
      <c r="W77" s="122"/>
      <c r="X77" s="123"/>
      <c r="Y77" s="123"/>
      <c r="Z77" s="123"/>
      <c r="AA77" s="123"/>
      <c r="AB77" s="123"/>
      <c r="AC77" s="122"/>
      <c r="AD77" s="123"/>
      <c r="AE77" s="123"/>
      <c r="AF77" s="123"/>
      <c r="AG77" s="123"/>
      <c r="AH77" s="122"/>
      <c r="AI77" s="122"/>
      <c r="AJ77" s="122"/>
      <c r="AK77" s="122"/>
      <c r="AL77" s="123"/>
      <c r="AM77" s="122"/>
      <c r="AN77" s="122"/>
      <c r="AO77" s="122"/>
      <c r="AP77" s="122"/>
      <c r="AQ77" s="122"/>
      <c r="AR77" s="122"/>
      <c r="AS77" s="173"/>
      <c r="AT77" s="173"/>
      <c r="AU77" s="173"/>
      <c r="AV77" s="173"/>
      <c r="AW77" s="173"/>
      <c r="AX77" s="173"/>
      <c r="AY77" s="173"/>
      <c r="AZ77" s="173"/>
      <c r="BA77" s="173"/>
      <c r="BB77" s="123"/>
      <c r="BC77" s="123"/>
      <c r="BD77" s="123"/>
    </row>
    <row r="78" spans="2:56" x14ac:dyDescent="0.25">
      <c r="B78" s="120"/>
      <c r="C78" s="4"/>
      <c r="D78" s="14"/>
      <c r="E78" s="121"/>
      <c r="F78" s="13"/>
      <c r="G78" s="122"/>
      <c r="H78" s="123"/>
      <c r="I78" s="123"/>
      <c r="J78" s="124"/>
      <c r="K78" s="122"/>
      <c r="L78" s="122"/>
      <c r="M78" s="125"/>
      <c r="N78" s="126"/>
      <c r="O78" s="123"/>
      <c r="P78" s="123"/>
      <c r="Q78" s="122"/>
      <c r="R78" s="123"/>
      <c r="S78" s="123"/>
      <c r="T78" s="123"/>
      <c r="U78" s="123"/>
      <c r="V78" s="123"/>
      <c r="W78" s="122"/>
      <c r="X78" s="123"/>
      <c r="Y78" s="123"/>
      <c r="Z78" s="123"/>
      <c r="AA78" s="123"/>
      <c r="AB78" s="123"/>
      <c r="AC78" s="122"/>
      <c r="AD78" s="123"/>
      <c r="AE78" s="123"/>
      <c r="AF78" s="123"/>
      <c r="AG78" s="123"/>
      <c r="AH78" s="122"/>
      <c r="AI78" s="122"/>
      <c r="AJ78" s="122"/>
      <c r="AK78" s="122"/>
      <c r="AL78" s="123"/>
      <c r="AM78" s="122"/>
      <c r="AN78" s="122"/>
      <c r="AO78" s="122"/>
      <c r="AP78" s="122"/>
      <c r="AQ78" s="122"/>
      <c r="AR78" s="122"/>
      <c r="AS78" s="173"/>
      <c r="AT78" s="173"/>
      <c r="AU78" s="173"/>
      <c r="AV78" s="173"/>
      <c r="AW78" s="173"/>
      <c r="AX78" s="173"/>
      <c r="AY78" s="173"/>
      <c r="AZ78" s="173"/>
      <c r="BA78" s="173"/>
      <c r="BB78" s="123"/>
      <c r="BC78" s="123"/>
      <c r="BD78" s="123"/>
    </row>
    <row r="79" spans="2:56" x14ac:dyDescent="0.25">
      <c r="B79" s="120"/>
      <c r="C79" s="4"/>
      <c r="D79" s="14"/>
      <c r="E79" s="121"/>
      <c r="F79" s="13"/>
      <c r="G79" s="122"/>
      <c r="H79" s="123"/>
      <c r="I79" s="123"/>
      <c r="J79" s="124"/>
      <c r="K79" s="122"/>
      <c r="L79" s="122"/>
      <c r="M79" s="125"/>
      <c r="N79" s="126"/>
      <c r="O79" s="123"/>
      <c r="P79" s="123"/>
      <c r="Q79" s="122"/>
      <c r="R79" s="123"/>
      <c r="S79" s="123"/>
      <c r="T79" s="123"/>
      <c r="U79" s="123"/>
      <c r="V79" s="123"/>
      <c r="W79" s="122"/>
      <c r="X79" s="123"/>
      <c r="Y79" s="123"/>
      <c r="Z79" s="123"/>
      <c r="AA79" s="123"/>
      <c r="AB79" s="123"/>
      <c r="AC79" s="122"/>
      <c r="AD79" s="123"/>
      <c r="AE79" s="123"/>
      <c r="AF79" s="123"/>
      <c r="AG79" s="123"/>
      <c r="AH79" s="122"/>
      <c r="AI79" s="122"/>
      <c r="AJ79" s="122"/>
      <c r="AK79" s="122"/>
      <c r="AL79" s="123"/>
      <c r="AM79" s="122"/>
      <c r="AN79" s="122"/>
      <c r="AO79" s="122"/>
      <c r="AP79" s="122"/>
      <c r="AQ79" s="122"/>
      <c r="AR79" s="122"/>
      <c r="AS79" s="173"/>
      <c r="AT79" s="173"/>
      <c r="AU79" s="173"/>
      <c r="AV79" s="173"/>
      <c r="AW79" s="173"/>
      <c r="AX79" s="173"/>
      <c r="AY79" s="173"/>
      <c r="AZ79" s="173"/>
      <c r="BA79" s="173"/>
      <c r="BB79" s="123"/>
      <c r="BC79" s="123"/>
      <c r="BD79" s="123"/>
    </row>
    <row r="80" spans="2:56" x14ac:dyDescent="0.25">
      <c r="B80" s="120"/>
      <c r="C80" s="4"/>
      <c r="D80" s="14"/>
      <c r="E80" s="121"/>
      <c r="F80" s="13"/>
      <c r="G80" s="122"/>
      <c r="H80" s="123"/>
      <c r="I80" s="123"/>
      <c r="J80" s="124"/>
      <c r="K80" s="122"/>
      <c r="L80" s="122"/>
      <c r="M80" s="125"/>
      <c r="N80" s="126"/>
      <c r="O80" s="123"/>
      <c r="P80" s="123"/>
      <c r="Q80" s="122"/>
      <c r="R80" s="123"/>
      <c r="S80" s="123"/>
      <c r="T80" s="123"/>
      <c r="U80" s="123"/>
      <c r="V80" s="123"/>
      <c r="W80" s="122"/>
      <c r="X80" s="123"/>
      <c r="Y80" s="123"/>
      <c r="Z80" s="123"/>
      <c r="AA80" s="123"/>
      <c r="AB80" s="123"/>
      <c r="AC80" s="122"/>
      <c r="AD80" s="123"/>
      <c r="AE80" s="123"/>
      <c r="AF80" s="123"/>
      <c r="AG80" s="123"/>
      <c r="AH80" s="122"/>
      <c r="AI80" s="122"/>
      <c r="AJ80" s="122"/>
      <c r="AK80" s="122"/>
      <c r="AL80" s="123"/>
      <c r="AM80" s="122"/>
      <c r="AN80" s="122"/>
      <c r="AO80" s="122"/>
      <c r="AP80" s="122"/>
      <c r="AQ80" s="122"/>
      <c r="AR80" s="122"/>
      <c r="AS80" s="173"/>
      <c r="AT80" s="173"/>
      <c r="AU80" s="173"/>
      <c r="AV80" s="173"/>
      <c r="AW80" s="173"/>
      <c r="AX80" s="173"/>
      <c r="AY80" s="173"/>
      <c r="AZ80" s="173"/>
      <c r="BA80" s="173"/>
      <c r="BB80" s="123"/>
      <c r="BC80" s="123"/>
      <c r="BD80" s="123"/>
    </row>
    <row r="81" spans="2:56" x14ac:dyDescent="0.25">
      <c r="B81" s="120"/>
      <c r="C81" s="4"/>
      <c r="D81" s="14"/>
      <c r="E81" s="121"/>
      <c r="F81" s="13"/>
      <c r="G81" s="122"/>
      <c r="H81" s="123"/>
      <c r="I81" s="123"/>
      <c r="J81" s="124"/>
      <c r="K81" s="122"/>
      <c r="L81" s="122"/>
      <c r="M81" s="125"/>
      <c r="N81" s="126"/>
      <c r="O81" s="123"/>
      <c r="P81" s="123"/>
      <c r="Q81" s="122"/>
      <c r="R81" s="123"/>
      <c r="S81" s="123"/>
      <c r="T81" s="123"/>
      <c r="U81" s="123"/>
      <c r="V81" s="123"/>
      <c r="W81" s="122"/>
      <c r="X81" s="123"/>
      <c r="Y81" s="123"/>
      <c r="Z81" s="123"/>
      <c r="AA81" s="123"/>
      <c r="AB81" s="123"/>
      <c r="AC81" s="122"/>
      <c r="AD81" s="123"/>
      <c r="AE81" s="123"/>
      <c r="AF81" s="123"/>
      <c r="AG81" s="123"/>
      <c r="AH81" s="122"/>
      <c r="AI81" s="122"/>
      <c r="AJ81" s="122"/>
      <c r="AK81" s="122"/>
      <c r="AL81" s="123"/>
      <c r="AM81" s="122"/>
      <c r="AN81" s="122"/>
      <c r="AO81" s="122"/>
      <c r="AP81" s="122"/>
      <c r="AQ81" s="122"/>
      <c r="AR81" s="122"/>
      <c r="AS81" s="173"/>
      <c r="AT81" s="173"/>
      <c r="AU81" s="173"/>
      <c r="AV81" s="173"/>
      <c r="AW81" s="173"/>
      <c r="AX81" s="173"/>
      <c r="AY81" s="173"/>
      <c r="AZ81" s="173"/>
      <c r="BA81" s="173"/>
      <c r="BB81" s="123"/>
      <c r="BC81" s="123"/>
      <c r="BD81" s="123"/>
    </row>
    <row r="82" spans="2:56" x14ac:dyDescent="0.25">
      <c r="B82" s="120"/>
      <c r="C82" s="4"/>
      <c r="D82" s="14"/>
      <c r="E82" s="121"/>
      <c r="F82" s="13"/>
      <c r="G82" s="122"/>
      <c r="H82" s="123"/>
      <c r="I82" s="123"/>
      <c r="J82" s="124"/>
      <c r="K82" s="122"/>
      <c r="L82" s="122"/>
      <c r="M82" s="125"/>
      <c r="N82" s="126"/>
      <c r="O82" s="123"/>
      <c r="P82" s="123"/>
      <c r="Q82" s="122"/>
      <c r="R82" s="123"/>
      <c r="S82" s="123"/>
      <c r="T82" s="123"/>
      <c r="U82" s="123"/>
      <c r="V82" s="123"/>
      <c r="W82" s="122"/>
      <c r="X82" s="123"/>
      <c r="Y82" s="123"/>
      <c r="Z82" s="123"/>
      <c r="AA82" s="123"/>
      <c r="AB82" s="123"/>
      <c r="AC82" s="122"/>
      <c r="AD82" s="123"/>
      <c r="AE82" s="123"/>
      <c r="AF82" s="123"/>
      <c r="AG82" s="123"/>
      <c r="AH82" s="122"/>
      <c r="AI82" s="122"/>
      <c r="AJ82" s="122"/>
      <c r="AK82" s="122"/>
      <c r="AL82" s="123"/>
      <c r="AM82" s="122"/>
      <c r="AN82" s="122"/>
      <c r="AO82" s="122"/>
      <c r="AP82" s="122"/>
      <c r="AQ82" s="122"/>
      <c r="AR82" s="122"/>
      <c r="AS82" s="173"/>
      <c r="AT82" s="173"/>
      <c r="AU82" s="173"/>
      <c r="AV82" s="173"/>
      <c r="AW82" s="173"/>
      <c r="AX82" s="173"/>
      <c r="AY82" s="173"/>
      <c r="AZ82" s="173"/>
      <c r="BA82" s="173"/>
      <c r="BB82" s="123"/>
      <c r="BC82" s="123"/>
      <c r="BD82" s="123"/>
    </row>
    <row r="83" spans="2:56" x14ac:dyDescent="0.25">
      <c r="B83" s="120"/>
      <c r="C83" s="4"/>
      <c r="D83" s="14"/>
      <c r="E83" s="121"/>
      <c r="F83" s="13"/>
      <c r="G83" s="122"/>
      <c r="H83" s="123"/>
      <c r="I83" s="123"/>
      <c r="J83" s="124"/>
      <c r="K83" s="122"/>
      <c r="L83" s="122"/>
      <c r="M83" s="125"/>
      <c r="N83" s="126"/>
      <c r="O83" s="123"/>
      <c r="P83" s="123"/>
      <c r="Q83" s="122"/>
      <c r="R83" s="123"/>
      <c r="S83" s="123"/>
      <c r="T83" s="123"/>
      <c r="U83" s="123"/>
      <c r="V83" s="123"/>
      <c r="W83" s="122"/>
      <c r="X83" s="123"/>
      <c r="Y83" s="123"/>
      <c r="Z83" s="123"/>
      <c r="AA83" s="123"/>
      <c r="AB83" s="123"/>
      <c r="AC83" s="122"/>
      <c r="AD83" s="123"/>
      <c r="AE83" s="123"/>
      <c r="AF83" s="123"/>
      <c r="AG83" s="123"/>
      <c r="AH83" s="122"/>
      <c r="AI83" s="122"/>
      <c r="AJ83" s="122"/>
      <c r="AK83" s="122"/>
      <c r="AL83" s="123"/>
      <c r="AM83" s="122"/>
      <c r="AN83" s="122"/>
      <c r="AO83" s="122"/>
      <c r="AP83" s="122"/>
      <c r="AQ83" s="122"/>
      <c r="AR83" s="122"/>
      <c r="AS83" s="173"/>
      <c r="AT83" s="173"/>
      <c r="AU83" s="173"/>
      <c r="AV83" s="173"/>
      <c r="AW83" s="173"/>
      <c r="AX83" s="173"/>
      <c r="AY83" s="173"/>
      <c r="AZ83" s="173"/>
      <c r="BA83" s="173"/>
      <c r="BB83" s="123"/>
      <c r="BC83" s="123"/>
      <c r="BD83" s="123"/>
    </row>
    <row r="84" spans="2:56" x14ac:dyDescent="0.25">
      <c r="B84" s="120"/>
      <c r="C84" s="4"/>
      <c r="D84" s="14"/>
      <c r="E84" s="121"/>
      <c r="F84" s="13"/>
      <c r="G84" s="122"/>
      <c r="H84" s="123"/>
      <c r="I84" s="123"/>
      <c r="J84" s="124"/>
      <c r="K84" s="122"/>
      <c r="L84" s="122"/>
      <c r="M84" s="125"/>
      <c r="N84" s="126"/>
      <c r="O84" s="123"/>
      <c r="P84" s="123"/>
      <c r="Q84" s="122"/>
      <c r="R84" s="123"/>
      <c r="S84" s="123"/>
      <c r="T84" s="123"/>
      <c r="U84" s="123"/>
      <c r="V84" s="123"/>
      <c r="W84" s="122"/>
      <c r="X84" s="123"/>
      <c r="Y84" s="123"/>
      <c r="Z84" s="123"/>
      <c r="AA84" s="123"/>
      <c r="AB84" s="123"/>
      <c r="AC84" s="122"/>
      <c r="AD84" s="123"/>
      <c r="AE84" s="123"/>
      <c r="AF84" s="123"/>
      <c r="AG84" s="123"/>
      <c r="AH84" s="122"/>
      <c r="AI84" s="122"/>
      <c r="AJ84" s="122"/>
      <c r="AK84" s="122"/>
      <c r="AL84" s="123"/>
      <c r="AM84" s="122"/>
      <c r="AN84" s="122"/>
      <c r="AO84" s="122"/>
      <c r="AP84" s="122"/>
      <c r="AQ84" s="122"/>
      <c r="AR84" s="122"/>
      <c r="AS84" s="173"/>
      <c r="AT84" s="173"/>
      <c r="AU84" s="173"/>
      <c r="AV84" s="173"/>
      <c r="AW84" s="173"/>
      <c r="AX84" s="173"/>
      <c r="AY84" s="173"/>
      <c r="AZ84" s="173"/>
      <c r="BA84" s="173"/>
      <c r="BB84" s="123"/>
      <c r="BC84" s="123"/>
      <c r="BD84" s="123"/>
    </row>
    <row r="85" spans="2:56" x14ac:dyDescent="0.25">
      <c r="B85" s="120"/>
      <c r="C85" s="4"/>
      <c r="D85" s="14"/>
      <c r="E85" s="121"/>
      <c r="F85" s="13"/>
      <c r="G85" s="122"/>
      <c r="H85" s="123"/>
      <c r="I85" s="123"/>
      <c r="J85" s="124"/>
      <c r="K85" s="122"/>
      <c r="L85" s="122"/>
      <c r="M85" s="125"/>
      <c r="N85" s="126"/>
      <c r="O85" s="123"/>
      <c r="P85" s="123"/>
      <c r="Q85" s="122"/>
      <c r="R85" s="123"/>
      <c r="S85" s="123"/>
      <c r="T85" s="123"/>
      <c r="U85" s="123"/>
      <c r="V85" s="123"/>
      <c r="W85" s="122"/>
      <c r="X85" s="123"/>
      <c r="Y85" s="123"/>
      <c r="Z85" s="123"/>
      <c r="AA85" s="123"/>
      <c r="AB85" s="123"/>
      <c r="AC85" s="122"/>
      <c r="AD85" s="123"/>
      <c r="AE85" s="123"/>
      <c r="AF85" s="123"/>
      <c r="AG85" s="123"/>
      <c r="AH85" s="122"/>
      <c r="AI85" s="122"/>
      <c r="AJ85" s="122"/>
      <c r="AK85" s="122"/>
      <c r="AL85" s="123"/>
      <c r="AM85" s="122"/>
      <c r="AN85" s="122"/>
      <c r="AO85" s="122"/>
      <c r="AP85" s="122"/>
      <c r="AQ85" s="122"/>
      <c r="AR85" s="122"/>
      <c r="AS85" s="173"/>
      <c r="AT85" s="173"/>
      <c r="AU85" s="173"/>
      <c r="AV85" s="173"/>
      <c r="AW85" s="173"/>
      <c r="AX85" s="173"/>
      <c r="AY85" s="173"/>
      <c r="AZ85" s="173"/>
      <c r="BA85" s="173"/>
      <c r="BB85" s="123"/>
      <c r="BC85" s="123"/>
      <c r="BD85" s="123"/>
    </row>
    <row r="86" spans="2:56" x14ac:dyDescent="0.25">
      <c r="B86" s="120"/>
      <c r="C86" s="4"/>
      <c r="D86" s="14"/>
      <c r="E86" s="121"/>
      <c r="F86" s="13"/>
      <c r="G86" s="122"/>
      <c r="H86" s="123"/>
      <c r="I86" s="123"/>
      <c r="J86" s="124"/>
      <c r="K86" s="122"/>
      <c r="L86" s="122"/>
      <c r="M86" s="125"/>
      <c r="N86" s="126"/>
      <c r="O86" s="123"/>
      <c r="P86" s="123"/>
      <c r="Q86" s="122"/>
      <c r="R86" s="123"/>
      <c r="S86" s="123"/>
      <c r="T86" s="123"/>
      <c r="U86" s="123"/>
      <c r="V86" s="123"/>
      <c r="W86" s="122"/>
      <c r="X86" s="123"/>
      <c r="Y86" s="123"/>
      <c r="Z86" s="123"/>
      <c r="AA86" s="123"/>
      <c r="AB86" s="123"/>
      <c r="AC86" s="122"/>
      <c r="AD86" s="123"/>
      <c r="AE86" s="123"/>
      <c r="AF86" s="123"/>
      <c r="AG86" s="123"/>
      <c r="AH86" s="122"/>
      <c r="AI86" s="122"/>
      <c r="AJ86" s="122"/>
      <c r="AK86" s="122"/>
      <c r="AL86" s="123"/>
      <c r="AM86" s="122"/>
      <c r="AN86" s="122"/>
      <c r="AO86" s="122"/>
      <c r="AP86" s="122"/>
      <c r="AQ86" s="122"/>
      <c r="AR86" s="122"/>
      <c r="AS86" s="173"/>
      <c r="AT86" s="173"/>
      <c r="AU86" s="173"/>
      <c r="AV86" s="173"/>
      <c r="AW86" s="173"/>
      <c r="AX86" s="173"/>
      <c r="AY86" s="173"/>
      <c r="AZ86" s="173"/>
      <c r="BA86" s="173"/>
      <c r="BB86" s="123"/>
      <c r="BC86" s="123"/>
      <c r="BD86" s="123"/>
    </row>
    <row r="87" spans="2:56" x14ac:dyDescent="0.25">
      <c r="B87" s="120"/>
      <c r="C87" s="4"/>
      <c r="D87" s="14"/>
      <c r="E87" s="121"/>
      <c r="F87" s="13"/>
      <c r="G87" s="122"/>
      <c r="H87" s="123"/>
      <c r="I87" s="123"/>
      <c r="J87" s="124"/>
      <c r="K87" s="122"/>
      <c r="L87" s="122"/>
      <c r="M87" s="125"/>
      <c r="N87" s="126"/>
      <c r="O87" s="123"/>
      <c r="P87" s="123"/>
      <c r="Q87" s="122"/>
      <c r="R87" s="123"/>
      <c r="S87" s="123"/>
      <c r="T87" s="123"/>
      <c r="U87" s="123"/>
      <c r="V87" s="123"/>
      <c r="W87" s="122"/>
      <c r="X87" s="123"/>
      <c r="Y87" s="123"/>
      <c r="Z87" s="123"/>
      <c r="AA87" s="123"/>
      <c r="AB87" s="123"/>
      <c r="AC87" s="122"/>
      <c r="AD87" s="123"/>
      <c r="AE87" s="123"/>
      <c r="AF87" s="123"/>
      <c r="AG87" s="123"/>
      <c r="AH87" s="122"/>
      <c r="AI87" s="122"/>
      <c r="AJ87" s="122"/>
      <c r="AK87" s="122"/>
      <c r="AL87" s="123"/>
      <c r="AM87" s="122"/>
      <c r="AN87" s="122"/>
      <c r="AO87" s="122"/>
      <c r="AP87" s="122"/>
      <c r="AQ87" s="122"/>
      <c r="AR87" s="122"/>
      <c r="AS87" s="173"/>
      <c r="AT87" s="173"/>
      <c r="AU87" s="173"/>
      <c r="AV87" s="173"/>
      <c r="AW87" s="173"/>
      <c r="AX87" s="173"/>
      <c r="AY87" s="173"/>
      <c r="AZ87" s="173"/>
      <c r="BA87" s="173"/>
      <c r="BB87" s="123"/>
      <c r="BC87" s="123"/>
      <c r="BD87" s="123"/>
    </row>
    <row r="88" spans="2:56" x14ac:dyDescent="0.25">
      <c r="B88" s="120"/>
      <c r="C88" s="4"/>
      <c r="D88" s="14"/>
      <c r="E88" s="121"/>
      <c r="F88" s="13"/>
      <c r="G88" s="122"/>
      <c r="H88" s="123"/>
      <c r="I88" s="123"/>
      <c r="J88" s="124"/>
      <c r="K88" s="122"/>
      <c r="L88" s="122"/>
      <c r="M88" s="125"/>
      <c r="N88" s="126"/>
      <c r="O88" s="123"/>
      <c r="P88" s="123"/>
      <c r="Q88" s="122"/>
      <c r="R88" s="123"/>
      <c r="S88" s="123"/>
      <c r="T88" s="123"/>
      <c r="U88" s="123"/>
      <c r="V88" s="123"/>
      <c r="W88" s="122"/>
      <c r="X88" s="123"/>
      <c r="Y88" s="123"/>
      <c r="Z88" s="123"/>
      <c r="AA88" s="123"/>
      <c r="AB88" s="123"/>
      <c r="AC88" s="122"/>
      <c r="AD88" s="123"/>
      <c r="AE88" s="123"/>
      <c r="AF88" s="123"/>
      <c r="AG88" s="123"/>
      <c r="AH88" s="122"/>
      <c r="AI88" s="122"/>
      <c r="AJ88" s="122"/>
      <c r="AK88" s="122"/>
      <c r="AL88" s="123"/>
      <c r="AM88" s="122"/>
      <c r="AN88" s="122"/>
      <c r="AO88" s="122"/>
      <c r="AP88" s="122"/>
      <c r="AQ88" s="122"/>
      <c r="AR88" s="122"/>
      <c r="AS88" s="173"/>
      <c r="AT88" s="173"/>
      <c r="AU88" s="173"/>
      <c r="AV88" s="173"/>
      <c r="AW88" s="173"/>
      <c r="AX88" s="173"/>
      <c r="AY88" s="173"/>
      <c r="AZ88" s="173"/>
      <c r="BA88" s="173"/>
      <c r="BB88" s="123"/>
      <c r="BC88" s="123"/>
      <c r="BD88" s="123"/>
    </row>
    <row r="89" spans="2:56" x14ac:dyDescent="0.25">
      <c r="B89" s="120"/>
      <c r="C89" s="4"/>
      <c r="D89" s="14"/>
      <c r="E89" s="121"/>
      <c r="F89" s="13"/>
      <c r="G89" s="122"/>
      <c r="H89" s="123"/>
      <c r="I89" s="123"/>
      <c r="J89" s="124"/>
      <c r="K89" s="122"/>
      <c r="L89" s="122"/>
      <c r="M89" s="125"/>
      <c r="N89" s="126"/>
      <c r="O89" s="123"/>
      <c r="P89" s="123"/>
      <c r="Q89" s="122"/>
      <c r="R89" s="123"/>
      <c r="S89" s="123"/>
      <c r="T89" s="123"/>
      <c r="U89" s="123"/>
      <c r="V89" s="123"/>
      <c r="W89" s="122"/>
      <c r="X89" s="123"/>
      <c r="Y89" s="123"/>
      <c r="Z89" s="123"/>
      <c r="AA89" s="123"/>
      <c r="AB89" s="123"/>
      <c r="AC89" s="122"/>
      <c r="AD89" s="123"/>
      <c r="AE89" s="123"/>
      <c r="AF89" s="123"/>
      <c r="AG89" s="123"/>
      <c r="AH89" s="122"/>
      <c r="AI89" s="122"/>
      <c r="AJ89" s="122"/>
      <c r="AK89" s="122"/>
      <c r="AL89" s="123"/>
      <c r="AM89" s="122"/>
      <c r="AN89" s="122"/>
      <c r="AO89" s="122"/>
      <c r="AP89" s="122"/>
      <c r="AQ89" s="122"/>
      <c r="AR89" s="122"/>
      <c r="AS89" s="173"/>
      <c r="AT89" s="173"/>
      <c r="AU89" s="173"/>
      <c r="AV89" s="173"/>
      <c r="AW89" s="173"/>
      <c r="AX89" s="173"/>
      <c r="AY89" s="173"/>
      <c r="AZ89" s="173"/>
      <c r="BA89" s="173"/>
      <c r="BB89" s="123"/>
      <c r="BC89" s="123"/>
      <c r="BD89" s="123"/>
    </row>
    <row r="90" spans="2:56" x14ac:dyDescent="0.25">
      <c r="B90" s="120"/>
      <c r="C90" s="4"/>
      <c r="D90" s="14"/>
      <c r="E90" s="121"/>
      <c r="F90" s="13"/>
      <c r="G90" s="122"/>
      <c r="H90" s="123"/>
      <c r="I90" s="123"/>
      <c r="J90" s="124"/>
      <c r="K90" s="122"/>
      <c r="L90" s="122"/>
      <c r="M90" s="125"/>
      <c r="N90" s="126"/>
      <c r="O90" s="123"/>
      <c r="P90" s="123"/>
      <c r="Q90" s="122"/>
      <c r="R90" s="123"/>
      <c r="S90" s="123"/>
      <c r="T90" s="123"/>
      <c r="U90" s="123"/>
      <c r="V90" s="123"/>
      <c r="W90" s="122"/>
      <c r="X90" s="123"/>
      <c r="Y90" s="123"/>
      <c r="Z90" s="123"/>
      <c r="AA90" s="123"/>
      <c r="AB90" s="123"/>
      <c r="AC90" s="122"/>
      <c r="AD90" s="123"/>
      <c r="AE90" s="123"/>
      <c r="AF90" s="123"/>
      <c r="AG90" s="123"/>
      <c r="AH90" s="122"/>
      <c r="AI90" s="122"/>
      <c r="AJ90" s="122"/>
      <c r="AK90" s="122"/>
      <c r="AL90" s="123"/>
      <c r="AM90" s="122"/>
      <c r="AN90" s="122"/>
      <c r="AO90" s="122"/>
      <c r="AP90" s="122"/>
      <c r="AQ90" s="122"/>
      <c r="AR90" s="122"/>
      <c r="AS90" s="173"/>
      <c r="AT90" s="173"/>
      <c r="AU90" s="173"/>
      <c r="AV90" s="173"/>
      <c r="AW90" s="173"/>
      <c r="AX90" s="173"/>
      <c r="AY90" s="173"/>
      <c r="AZ90" s="173"/>
      <c r="BA90" s="173"/>
      <c r="BB90" s="123"/>
      <c r="BC90" s="123"/>
      <c r="BD90" s="123"/>
    </row>
    <row r="91" spans="2:56" x14ac:dyDescent="0.25">
      <c r="B91" s="120"/>
      <c r="C91" s="4"/>
      <c r="D91" s="14"/>
      <c r="E91" s="121"/>
      <c r="F91" s="13"/>
      <c r="G91" s="122"/>
      <c r="H91" s="123"/>
      <c r="I91" s="123"/>
      <c r="J91" s="124"/>
      <c r="K91" s="122"/>
      <c r="L91" s="122"/>
      <c r="M91" s="125"/>
      <c r="N91" s="126"/>
      <c r="O91" s="123"/>
      <c r="P91" s="123"/>
      <c r="Q91" s="122"/>
      <c r="R91" s="123"/>
      <c r="S91" s="123"/>
      <c r="T91" s="123"/>
      <c r="U91" s="123"/>
      <c r="V91" s="123"/>
      <c r="W91" s="122"/>
      <c r="X91" s="123"/>
      <c r="Y91" s="123"/>
      <c r="Z91" s="123"/>
      <c r="AA91" s="123"/>
      <c r="AB91" s="123"/>
      <c r="AC91" s="122"/>
      <c r="AD91" s="123"/>
      <c r="AE91" s="123"/>
      <c r="AF91" s="123"/>
      <c r="AG91" s="123"/>
      <c r="AH91" s="122"/>
      <c r="AI91" s="122"/>
      <c r="AJ91" s="122"/>
      <c r="AK91" s="122"/>
      <c r="AL91" s="123"/>
      <c r="AM91" s="122"/>
      <c r="AN91" s="122"/>
      <c r="AO91" s="122"/>
      <c r="AP91" s="122"/>
      <c r="AQ91" s="122"/>
      <c r="AR91" s="122"/>
      <c r="AS91" s="173"/>
      <c r="AT91" s="173"/>
      <c r="AU91" s="173"/>
      <c r="AV91" s="173"/>
      <c r="AW91" s="173"/>
      <c r="AX91" s="173"/>
      <c r="AY91" s="173"/>
      <c r="AZ91" s="173"/>
      <c r="BA91" s="173"/>
      <c r="BB91" s="123"/>
      <c r="BC91" s="123"/>
      <c r="BD91" s="123"/>
    </row>
    <row r="92" spans="2:56" x14ac:dyDescent="0.25">
      <c r="B92" s="120"/>
      <c r="C92" s="4"/>
      <c r="D92" s="14"/>
      <c r="E92" s="121"/>
      <c r="F92" s="13"/>
      <c r="G92" s="122"/>
      <c r="H92" s="123"/>
      <c r="I92" s="123"/>
      <c r="J92" s="124"/>
      <c r="K92" s="122"/>
      <c r="L92" s="122"/>
      <c r="M92" s="125"/>
      <c r="N92" s="126"/>
      <c r="O92" s="123"/>
      <c r="P92" s="123"/>
      <c r="Q92" s="122"/>
      <c r="R92" s="123"/>
      <c r="S92" s="123"/>
      <c r="T92" s="123"/>
      <c r="U92" s="123"/>
      <c r="V92" s="123"/>
      <c r="W92" s="122"/>
      <c r="X92" s="123"/>
      <c r="Y92" s="123"/>
      <c r="Z92" s="123"/>
      <c r="AA92" s="123"/>
      <c r="AB92" s="123"/>
      <c r="AC92" s="122"/>
      <c r="AD92" s="123"/>
      <c r="AE92" s="123"/>
      <c r="AF92" s="123"/>
      <c r="AG92" s="123"/>
      <c r="AH92" s="122"/>
      <c r="AI92" s="122"/>
      <c r="AJ92" s="122"/>
      <c r="AK92" s="122"/>
      <c r="AL92" s="123"/>
      <c r="AM92" s="122"/>
      <c r="AN92" s="122"/>
      <c r="AO92" s="122"/>
      <c r="AP92" s="122"/>
      <c r="AQ92" s="122"/>
      <c r="AR92" s="122"/>
      <c r="AS92" s="173"/>
      <c r="AT92" s="173"/>
      <c r="AU92" s="173"/>
      <c r="AV92" s="173"/>
      <c r="AW92" s="173"/>
      <c r="AX92" s="173"/>
      <c r="AY92" s="173"/>
      <c r="AZ92" s="173"/>
      <c r="BA92" s="173"/>
      <c r="BB92" s="123"/>
      <c r="BC92" s="123"/>
      <c r="BD92" s="123"/>
    </row>
    <row r="93" spans="2:56" x14ac:dyDescent="0.25">
      <c r="B93" s="120"/>
      <c r="C93" s="4"/>
      <c r="D93" s="14"/>
      <c r="E93" s="121"/>
      <c r="F93" s="13"/>
      <c r="G93" s="122"/>
      <c r="H93" s="123"/>
      <c r="I93" s="123"/>
      <c r="J93" s="124"/>
      <c r="K93" s="122"/>
      <c r="L93" s="122"/>
      <c r="M93" s="125"/>
      <c r="N93" s="126"/>
      <c r="O93" s="123"/>
      <c r="P93" s="123"/>
      <c r="Q93" s="122"/>
      <c r="R93" s="123"/>
      <c r="S93" s="123"/>
      <c r="T93" s="123"/>
      <c r="U93" s="123"/>
      <c r="V93" s="123"/>
      <c r="W93" s="122"/>
      <c r="X93" s="123"/>
      <c r="Y93" s="123"/>
      <c r="Z93" s="123"/>
      <c r="AA93" s="123"/>
      <c r="AB93" s="123"/>
      <c r="AC93" s="122"/>
      <c r="AD93" s="123"/>
      <c r="AE93" s="123"/>
      <c r="AF93" s="123"/>
      <c r="AG93" s="123"/>
      <c r="AH93" s="122"/>
      <c r="AI93" s="122"/>
      <c r="AJ93" s="122"/>
      <c r="AK93" s="122"/>
      <c r="AL93" s="123"/>
      <c r="AM93" s="122"/>
      <c r="AN93" s="122"/>
      <c r="AO93" s="122"/>
      <c r="AP93" s="122"/>
      <c r="AQ93" s="122"/>
      <c r="AR93" s="122"/>
      <c r="AS93" s="173"/>
      <c r="AT93" s="173"/>
      <c r="AU93" s="173"/>
      <c r="AV93" s="173"/>
      <c r="AW93" s="173"/>
      <c r="AX93" s="173"/>
      <c r="AY93" s="173"/>
      <c r="AZ93" s="173"/>
      <c r="BA93" s="173"/>
      <c r="BB93" s="123"/>
      <c r="BC93" s="123"/>
      <c r="BD93" s="123"/>
    </row>
    <row r="94" spans="2:56" x14ac:dyDescent="0.25">
      <c r="B94" s="120"/>
      <c r="C94" s="4"/>
      <c r="D94" s="14"/>
      <c r="E94" s="121"/>
      <c r="F94" s="13"/>
      <c r="G94" s="122"/>
      <c r="H94" s="123"/>
      <c r="I94" s="123"/>
      <c r="J94" s="124"/>
      <c r="K94" s="122"/>
      <c r="L94" s="122"/>
      <c r="M94" s="125"/>
      <c r="N94" s="126"/>
      <c r="O94" s="123"/>
      <c r="P94" s="123"/>
      <c r="Q94" s="122"/>
      <c r="R94" s="123"/>
      <c r="S94" s="123"/>
      <c r="T94" s="123"/>
      <c r="U94" s="123"/>
      <c r="V94" s="123"/>
      <c r="W94" s="122"/>
      <c r="X94" s="123"/>
      <c r="Y94" s="123"/>
      <c r="Z94" s="123"/>
      <c r="AA94" s="123"/>
      <c r="AB94" s="123"/>
      <c r="AC94" s="122"/>
      <c r="AD94" s="123"/>
      <c r="AE94" s="123"/>
      <c r="AF94" s="123"/>
      <c r="AG94" s="123"/>
      <c r="AH94" s="122"/>
      <c r="AI94" s="122"/>
      <c r="AJ94" s="122"/>
      <c r="AK94" s="122"/>
      <c r="AL94" s="123"/>
      <c r="AM94" s="122"/>
      <c r="AN94" s="122"/>
      <c r="AO94" s="122"/>
      <c r="AP94" s="122"/>
      <c r="AQ94" s="122"/>
      <c r="AR94" s="122"/>
      <c r="AS94" s="173"/>
      <c r="AT94" s="173"/>
      <c r="AU94" s="173"/>
      <c r="AV94" s="173"/>
      <c r="AW94" s="173"/>
      <c r="AX94" s="173"/>
      <c r="AY94" s="173"/>
      <c r="AZ94" s="173"/>
      <c r="BA94" s="173"/>
      <c r="BB94" s="123"/>
      <c r="BC94" s="123"/>
      <c r="BD94" s="123"/>
    </row>
    <row r="95" spans="2:56" x14ac:dyDescent="0.25">
      <c r="B95" s="120"/>
      <c r="C95" s="4"/>
      <c r="D95" s="14"/>
      <c r="E95" s="121"/>
      <c r="F95" s="13"/>
      <c r="G95" s="122"/>
      <c r="H95" s="123"/>
      <c r="I95" s="123"/>
      <c r="J95" s="124"/>
      <c r="K95" s="122"/>
      <c r="L95" s="122"/>
      <c r="M95" s="125"/>
      <c r="N95" s="126"/>
      <c r="O95" s="123"/>
      <c r="P95" s="123"/>
      <c r="Q95" s="122"/>
      <c r="R95" s="123"/>
      <c r="S95" s="123"/>
      <c r="T95" s="123"/>
      <c r="U95" s="123"/>
      <c r="V95" s="123"/>
      <c r="W95" s="122"/>
      <c r="X95" s="123"/>
      <c r="Y95" s="123"/>
      <c r="Z95" s="123"/>
      <c r="AA95" s="123"/>
      <c r="AB95" s="123"/>
      <c r="AC95" s="122"/>
      <c r="AD95" s="123"/>
      <c r="AE95" s="123"/>
      <c r="AF95" s="123"/>
      <c r="AG95" s="123"/>
      <c r="AH95" s="122"/>
      <c r="AI95" s="122"/>
      <c r="AJ95" s="122"/>
      <c r="AK95" s="122"/>
      <c r="AL95" s="123"/>
      <c r="AM95" s="122"/>
      <c r="AN95" s="122"/>
      <c r="AO95" s="122"/>
      <c r="AP95" s="122"/>
      <c r="AQ95" s="122"/>
      <c r="AR95" s="122"/>
      <c r="AS95" s="173"/>
      <c r="AT95" s="173"/>
      <c r="AU95" s="173"/>
      <c r="AV95" s="173"/>
      <c r="AW95" s="173"/>
      <c r="AX95" s="173"/>
      <c r="AY95" s="173"/>
      <c r="AZ95" s="173"/>
      <c r="BA95" s="173"/>
      <c r="BB95" s="123"/>
      <c r="BC95" s="123"/>
      <c r="BD95" s="123"/>
    </row>
    <row r="96" spans="2:56" x14ac:dyDescent="0.25">
      <c r="B96" s="120"/>
      <c r="C96" s="4"/>
      <c r="D96" s="14"/>
      <c r="E96" s="121"/>
      <c r="F96" s="13"/>
      <c r="G96" s="122"/>
      <c r="H96" s="123"/>
      <c r="I96" s="123"/>
      <c r="J96" s="124"/>
      <c r="K96" s="122"/>
      <c r="L96" s="122"/>
      <c r="M96" s="125"/>
      <c r="N96" s="126"/>
      <c r="O96" s="123"/>
      <c r="P96" s="123"/>
      <c r="Q96" s="122"/>
      <c r="R96" s="123"/>
      <c r="S96" s="123"/>
      <c r="T96" s="123"/>
      <c r="U96" s="123"/>
      <c r="V96" s="123"/>
      <c r="W96" s="122"/>
      <c r="X96" s="123"/>
      <c r="Y96" s="123"/>
      <c r="Z96" s="123"/>
      <c r="AA96" s="123"/>
      <c r="AB96" s="123"/>
      <c r="AC96" s="122"/>
      <c r="AD96" s="123"/>
      <c r="AE96" s="123"/>
      <c r="AF96" s="123"/>
      <c r="AG96" s="123"/>
      <c r="AH96" s="122"/>
      <c r="AI96" s="122"/>
      <c r="AJ96" s="122"/>
      <c r="AK96" s="122"/>
      <c r="AL96" s="123"/>
      <c r="AM96" s="122"/>
      <c r="AN96" s="122"/>
      <c r="AO96" s="122"/>
      <c r="AP96" s="122"/>
      <c r="AQ96" s="122"/>
      <c r="AR96" s="122"/>
      <c r="AS96" s="173"/>
      <c r="AT96" s="173"/>
      <c r="AU96" s="173"/>
      <c r="AV96" s="173"/>
      <c r="AW96" s="173"/>
      <c r="AX96" s="173"/>
      <c r="AY96" s="173"/>
      <c r="AZ96" s="173"/>
      <c r="BA96" s="173"/>
      <c r="BB96" s="123"/>
      <c r="BC96" s="123"/>
      <c r="BD96" s="123"/>
    </row>
    <row r="97" spans="2:56" x14ac:dyDescent="0.25">
      <c r="B97" s="120"/>
      <c r="C97" s="4"/>
      <c r="D97" s="14"/>
      <c r="E97" s="121"/>
      <c r="F97" s="13"/>
      <c r="G97" s="122"/>
      <c r="H97" s="123"/>
      <c r="I97" s="123"/>
      <c r="J97" s="124"/>
      <c r="K97" s="122"/>
      <c r="L97" s="122"/>
      <c r="M97" s="125"/>
      <c r="N97" s="126"/>
      <c r="O97" s="123"/>
      <c r="P97" s="123"/>
      <c r="Q97" s="122"/>
      <c r="R97" s="123"/>
      <c r="S97" s="123"/>
      <c r="T97" s="123"/>
      <c r="U97" s="123"/>
      <c r="V97" s="123"/>
      <c r="W97" s="122"/>
      <c r="X97" s="123"/>
      <c r="Y97" s="123"/>
      <c r="Z97" s="123"/>
      <c r="AA97" s="123"/>
      <c r="AB97" s="123"/>
      <c r="AC97" s="122"/>
      <c r="AD97" s="123"/>
      <c r="AE97" s="123"/>
      <c r="AF97" s="123"/>
      <c r="AG97" s="123"/>
      <c r="AH97" s="122"/>
      <c r="AI97" s="122"/>
      <c r="AJ97" s="122"/>
      <c r="AK97" s="122"/>
      <c r="AL97" s="123"/>
      <c r="AM97" s="122"/>
      <c r="AN97" s="122"/>
      <c r="AO97" s="122"/>
      <c r="AP97" s="122"/>
      <c r="AQ97" s="122"/>
      <c r="AR97" s="122"/>
      <c r="AS97" s="173"/>
      <c r="AT97" s="173"/>
      <c r="AU97" s="173"/>
      <c r="AV97" s="173"/>
      <c r="AW97" s="173"/>
      <c r="AX97" s="173"/>
      <c r="AY97" s="173"/>
      <c r="AZ97" s="173"/>
      <c r="BA97" s="173"/>
      <c r="BB97" s="123"/>
      <c r="BC97" s="123"/>
      <c r="BD97" s="123"/>
    </row>
    <row r="98" spans="2:56" x14ac:dyDescent="0.25">
      <c r="B98" s="120"/>
      <c r="C98" s="4"/>
      <c r="D98" s="14"/>
      <c r="E98" s="121"/>
      <c r="F98" s="13"/>
      <c r="G98" s="122"/>
      <c r="H98" s="123"/>
      <c r="I98" s="123"/>
      <c r="J98" s="124"/>
      <c r="K98" s="122"/>
      <c r="L98" s="122"/>
      <c r="M98" s="125"/>
      <c r="N98" s="126"/>
      <c r="O98" s="123"/>
      <c r="P98" s="123"/>
      <c r="Q98" s="122"/>
      <c r="R98" s="123"/>
      <c r="S98" s="123"/>
      <c r="T98" s="123"/>
      <c r="U98" s="123"/>
      <c r="V98" s="123"/>
      <c r="W98" s="122"/>
      <c r="X98" s="123"/>
      <c r="Y98" s="123"/>
      <c r="Z98" s="123"/>
      <c r="AA98" s="123"/>
      <c r="AB98" s="123"/>
      <c r="AC98" s="122"/>
      <c r="AD98" s="123"/>
      <c r="AE98" s="123"/>
      <c r="AF98" s="123"/>
      <c r="AG98" s="123"/>
      <c r="AH98" s="122"/>
      <c r="AI98" s="122"/>
      <c r="AJ98" s="122"/>
      <c r="AK98" s="122"/>
      <c r="AL98" s="123"/>
      <c r="AM98" s="122"/>
      <c r="AN98" s="122"/>
      <c r="AO98" s="122"/>
      <c r="AP98" s="122"/>
      <c r="AQ98" s="122"/>
      <c r="AR98" s="122"/>
      <c r="AS98" s="173"/>
      <c r="AT98" s="173"/>
      <c r="AU98" s="173"/>
      <c r="AV98" s="173"/>
      <c r="AW98" s="173"/>
      <c r="AX98" s="173"/>
      <c r="AY98" s="173"/>
      <c r="AZ98" s="173"/>
      <c r="BA98" s="173"/>
      <c r="BB98" s="123"/>
      <c r="BC98" s="123"/>
      <c r="BD98" s="123"/>
    </row>
    <row r="99" spans="2:56" x14ac:dyDescent="0.25">
      <c r="B99" s="120"/>
      <c r="C99" s="4"/>
      <c r="D99" s="14"/>
      <c r="E99" s="121"/>
      <c r="F99" s="13"/>
      <c r="G99" s="122"/>
      <c r="H99" s="123"/>
      <c r="I99" s="123"/>
      <c r="J99" s="124"/>
      <c r="K99" s="122"/>
      <c r="L99" s="122"/>
      <c r="M99" s="125"/>
      <c r="N99" s="126"/>
      <c r="O99" s="123"/>
      <c r="P99" s="123"/>
      <c r="Q99" s="122"/>
      <c r="R99" s="123"/>
      <c r="S99" s="123"/>
      <c r="T99" s="123"/>
      <c r="U99" s="123"/>
      <c r="V99" s="123"/>
      <c r="W99" s="122"/>
      <c r="X99" s="123"/>
      <c r="Y99" s="123"/>
      <c r="Z99" s="123"/>
      <c r="AA99" s="123"/>
      <c r="AB99" s="123"/>
      <c r="AC99" s="122"/>
      <c r="AD99" s="123"/>
      <c r="AE99" s="123"/>
      <c r="AF99" s="123"/>
      <c r="AG99" s="123"/>
      <c r="AH99" s="122"/>
      <c r="AI99" s="122"/>
      <c r="AJ99" s="122"/>
      <c r="AK99" s="122"/>
      <c r="AL99" s="123"/>
      <c r="AM99" s="122"/>
      <c r="AN99" s="122"/>
      <c r="AO99" s="122"/>
      <c r="AP99" s="122"/>
      <c r="AQ99" s="122"/>
      <c r="AR99" s="122"/>
      <c r="AS99" s="173"/>
      <c r="AT99" s="173"/>
      <c r="AU99" s="173"/>
      <c r="AV99" s="173"/>
      <c r="AW99" s="173"/>
      <c r="AX99" s="173"/>
      <c r="AY99" s="173"/>
      <c r="AZ99" s="173"/>
      <c r="BA99" s="173"/>
      <c r="BB99" s="123"/>
      <c r="BC99" s="123"/>
      <c r="BD99" s="123"/>
    </row>
    <row r="100" spans="2:56" x14ac:dyDescent="0.25">
      <c r="B100" s="120"/>
      <c r="C100" s="4"/>
      <c r="D100" s="14"/>
      <c r="E100" s="121"/>
      <c r="F100" s="13"/>
      <c r="G100" s="122"/>
      <c r="H100" s="123"/>
      <c r="I100" s="123"/>
      <c r="J100" s="124"/>
      <c r="K100" s="122"/>
      <c r="L100" s="122"/>
      <c r="M100" s="125"/>
      <c r="N100" s="126"/>
      <c r="O100" s="123"/>
      <c r="P100" s="123"/>
      <c r="Q100" s="122"/>
      <c r="R100" s="123"/>
      <c r="S100" s="123"/>
      <c r="T100" s="123"/>
      <c r="U100" s="123"/>
      <c r="V100" s="123"/>
      <c r="W100" s="122"/>
      <c r="X100" s="123"/>
      <c r="Y100" s="123"/>
      <c r="Z100" s="123"/>
      <c r="AA100" s="123"/>
      <c r="AB100" s="123"/>
      <c r="AC100" s="122"/>
      <c r="AD100" s="123"/>
      <c r="AE100" s="123"/>
      <c r="AF100" s="123"/>
      <c r="AG100" s="123"/>
      <c r="AH100" s="122"/>
      <c r="AI100" s="122"/>
      <c r="AJ100" s="122"/>
      <c r="AK100" s="122"/>
      <c r="AL100" s="123"/>
      <c r="AM100" s="122"/>
      <c r="AN100" s="122"/>
      <c r="AO100" s="122"/>
      <c r="AP100" s="122"/>
      <c r="AQ100" s="122"/>
      <c r="AR100" s="122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23"/>
      <c r="BC100" s="123"/>
      <c r="BD100" s="123"/>
    </row>
    <row r="101" spans="2:56" x14ac:dyDescent="0.25">
      <c r="B101" s="120"/>
      <c r="C101" s="4"/>
      <c r="D101" s="14"/>
      <c r="E101" s="121"/>
      <c r="F101" s="13"/>
      <c r="G101" s="122"/>
      <c r="H101" s="123"/>
      <c r="I101" s="123"/>
      <c r="J101" s="124"/>
      <c r="K101" s="122"/>
      <c r="L101" s="122"/>
      <c r="M101" s="125"/>
      <c r="N101" s="126"/>
      <c r="O101" s="123"/>
      <c r="P101" s="123"/>
      <c r="Q101" s="122"/>
      <c r="R101" s="123"/>
      <c r="S101" s="123"/>
      <c r="T101" s="123"/>
      <c r="U101" s="123"/>
      <c r="V101" s="123"/>
      <c r="W101" s="122"/>
      <c r="X101" s="123"/>
      <c r="Y101" s="123"/>
      <c r="Z101" s="123"/>
      <c r="AA101" s="123"/>
      <c r="AB101" s="123"/>
      <c r="AC101" s="122"/>
      <c r="AD101" s="123"/>
      <c r="AE101" s="123"/>
      <c r="AF101" s="123"/>
      <c r="AG101" s="123"/>
      <c r="AH101" s="122"/>
      <c r="AI101" s="122"/>
      <c r="AJ101" s="122"/>
      <c r="AK101" s="122"/>
      <c r="AL101" s="123"/>
      <c r="AM101" s="122"/>
      <c r="AN101" s="122"/>
      <c r="AO101" s="122"/>
      <c r="AP101" s="122"/>
      <c r="AQ101" s="122"/>
      <c r="AR101" s="122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23"/>
      <c r="BC101" s="123"/>
      <c r="BD101" s="123"/>
    </row>
    <row r="102" spans="2:56" x14ac:dyDescent="0.25">
      <c r="B102" s="120"/>
      <c r="C102" s="4"/>
      <c r="D102" s="14"/>
      <c r="E102" s="121"/>
      <c r="F102" s="13"/>
      <c r="G102" s="122"/>
      <c r="H102" s="123"/>
      <c r="I102" s="123"/>
      <c r="J102" s="124"/>
      <c r="K102" s="122"/>
      <c r="L102" s="122"/>
      <c r="M102" s="125"/>
      <c r="N102" s="126"/>
      <c r="O102" s="123"/>
      <c r="P102" s="123"/>
      <c r="Q102" s="122"/>
      <c r="R102" s="123"/>
      <c r="S102" s="123"/>
      <c r="T102" s="123"/>
      <c r="U102" s="123"/>
      <c r="V102" s="123"/>
      <c r="W102" s="122"/>
      <c r="X102" s="123"/>
      <c r="Y102" s="123"/>
      <c r="Z102" s="123"/>
      <c r="AA102" s="123"/>
      <c r="AB102" s="123"/>
      <c r="AC102" s="122"/>
      <c r="AD102" s="123"/>
      <c r="AE102" s="123"/>
      <c r="AF102" s="123"/>
      <c r="AG102" s="123"/>
      <c r="AH102" s="122"/>
      <c r="AI102" s="122"/>
      <c r="AJ102" s="122"/>
      <c r="AK102" s="122"/>
      <c r="AL102" s="123"/>
      <c r="AM102" s="122"/>
      <c r="AN102" s="122"/>
      <c r="AO102" s="122"/>
      <c r="AP102" s="122"/>
      <c r="AQ102" s="122"/>
      <c r="AR102" s="122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23"/>
      <c r="BC102" s="123"/>
      <c r="BD102" s="123"/>
    </row>
    <row r="103" spans="2:56" x14ac:dyDescent="0.25">
      <c r="B103" s="120"/>
      <c r="C103" s="4"/>
      <c r="D103" s="14"/>
      <c r="E103" s="121"/>
      <c r="F103" s="13"/>
      <c r="G103" s="122"/>
      <c r="H103" s="123"/>
      <c r="I103" s="123"/>
      <c r="J103" s="124"/>
      <c r="K103" s="122"/>
      <c r="L103" s="122"/>
      <c r="M103" s="125"/>
      <c r="N103" s="126"/>
      <c r="O103" s="123"/>
      <c r="P103" s="123"/>
      <c r="Q103" s="122"/>
      <c r="R103" s="123"/>
      <c r="S103" s="123"/>
      <c r="T103" s="123"/>
      <c r="U103" s="123"/>
      <c r="V103" s="123"/>
      <c r="W103" s="122"/>
      <c r="X103" s="123"/>
      <c r="Y103" s="123"/>
      <c r="Z103" s="123"/>
      <c r="AA103" s="123"/>
      <c r="AB103" s="123"/>
      <c r="AC103" s="122"/>
      <c r="AD103" s="123"/>
      <c r="AE103" s="123"/>
      <c r="AF103" s="123"/>
      <c r="AG103" s="123"/>
      <c r="AH103" s="122"/>
      <c r="AI103" s="122"/>
      <c r="AJ103" s="122"/>
      <c r="AK103" s="122"/>
      <c r="AL103" s="123"/>
      <c r="AM103" s="122"/>
      <c r="AN103" s="122"/>
      <c r="AO103" s="122"/>
      <c r="AP103" s="122"/>
      <c r="AQ103" s="122"/>
      <c r="AR103" s="122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23"/>
      <c r="BC103" s="123"/>
      <c r="BD103" s="123"/>
    </row>
    <row r="104" spans="2:56" x14ac:dyDescent="0.25">
      <c r="B104" s="120"/>
      <c r="C104" s="4"/>
      <c r="D104" s="14"/>
      <c r="E104" s="121"/>
      <c r="F104" s="13"/>
      <c r="G104" s="122"/>
      <c r="H104" s="123"/>
      <c r="I104" s="123"/>
      <c r="J104" s="124"/>
      <c r="K104" s="122"/>
      <c r="L104" s="122"/>
      <c r="M104" s="125"/>
      <c r="N104" s="126"/>
      <c r="O104" s="123"/>
      <c r="P104" s="123"/>
      <c r="Q104" s="122"/>
      <c r="R104" s="123"/>
      <c r="S104" s="123"/>
      <c r="T104" s="123"/>
      <c r="U104" s="123"/>
      <c r="V104" s="123"/>
      <c r="W104" s="122"/>
      <c r="X104" s="123"/>
      <c r="Y104" s="123"/>
      <c r="Z104" s="123"/>
      <c r="AA104" s="123"/>
      <c r="AB104" s="123"/>
      <c r="AC104" s="122"/>
      <c r="AD104" s="123"/>
      <c r="AE104" s="123"/>
      <c r="AF104" s="123"/>
      <c r="AG104" s="123"/>
      <c r="AH104" s="122"/>
      <c r="AI104" s="122"/>
      <c r="AJ104" s="122"/>
      <c r="AK104" s="122"/>
      <c r="AL104" s="123"/>
      <c r="AM104" s="122"/>
      <c r="AN104" s="122"/>
      <c r="AO104" s="122"/>
      <c r="AP104" s="122"/>
      <c r="AQ104" s="122"/>
      <c r="AR104" s="122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23"/>
      <c r="BC104" s="123"/>
      <c r="BD104" s="123"/>
    </row>
    <row r="105" spans="2:56" x14ac:dyDescent="0.25">
      <c r="B105" s="120"/>
      <c r="C105" s="4"/>
      <c r="D105" s="14"/>
      <c r="E105" s="121"/>
      <c r="F105" s="13"/>
      <c r="G105" s="122"/>
      <c r="H105" s="123"/>
      <c r="I105" s="123"/>
      <c r="J105" s="124"/>
      <c r="K105" s="122"/>
      <c r="L105" s="122"/>
      <c r="M105" s="125"/>
      <c r="N105" s="126"/>
      <c r="O105" s="123"/>
      <c r="P105" s="123"/>
      <c r="Q105" s="122"/>
      <c r="R105" s="123"/>
      <c r="S105" s="123"/>
      <c r="T105" s="123"/>
      <c r="U105" s="123"/>
      <c r="V105" s="123"/>
      <c r="W105" s="122"/>
      <c r="X105" s="123"/>
      <c r="Y105" s="123"/>
      <c r="Z105" s="123"/>
      <c r="AA105" s="123"/>
      <c r="AB105" s="123"/>
      <c r="AC105" s="122"/>
      <c r="AD105" s="123"/>
      <c r="AE105" s="123"/>
      <c r="AF105" s="123"/>
      <c r="AG105" s="123"/>
      <c r="AH105" s="122"/>
      <c r="AI105" s="122"/>
      <c r="AJ105" s="122"/>
      <c r="AK105" s="122"/>
      <c r="AL105" s="123"/>
      <c r="AM105" s="122"/>
      <c r="AN105" s="122"/>
      <c r="AO105" s="122"/>
      <c r="AP105" s="122"/>
      <c r="AQ105" s="122"/>
      <c r="AR105" s="122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23"/>
      <c r="BC105" s="123"/>
      <c r="BD105" s="123"/>
    </row>
    <row r="106" spans="2:56" x14ac:dyDescent="0.25">
      <c r="B106" s="120"/>
      <c r="C106" s="4"/>
      <c r="D106" s="14"/>
      <c r="E106" s="121"/>
      <c r="F106" s="13"/>
      <c r="G106" s="122"/>
      <c r="H106" s="123"/>
      <c r="I106" s="123"/>
      <c r="J106" s="124"/>
      <c r="K106" s="122"/>
      <c r="L106" s="122"/>
      <c r="M106" s="125"/>
      <c r="N106" s="126"/>
      <c r="O106" s="123"/>
      <c r="P106" s="123"/>
      <c r="Q106" s="122"/>
      <c r="R106" s="123"/>
      <c r="S106" s="123"/>
      <c r="T106" s="123"/>
      <c r="U106" s="123"/>
      <c r="V106" s="123"/>
      <c r="W106" s="122"/>
      <c r="X106" s="123"/>
      <c r="Y106" s="123"/>
      <c r="Z106" s="123"/>
      <c r="AA106" s="123"/>
      <c r="AB106" s="123"/>
      <c r="AC106" s="122"/>
      <c r="AD106" s="123"/>
      <c r="AE106" s="123"/>
      <c r="AF106" s="123"/>
      <c r="AG106" s="123"/>
      <c r="AH106" s="122"/>
      <c r="AI106" s="122"/>
      <c r="AJ106" s="122"/>
      <c r="AK106" s="122"/>
      <c r="AL106" s="123"/>
      <c r="AM106" s="122"/>
      <c r="AN106" s="122"/>
      <c r="AO106" s="122"/>
      <c r="AP106" s="122"/>
      <c r="AQ106" s="122"/>
      <c r="AR106" s="122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23"/>
      <c r="BC106" s="123"/>
      <c r="BD106" s="123"/>
    </row>
    <row r="107" spans="2:56" x14ac:dyDescent="0.25">
      <c r="B107" s="120"/>
      <c r="C107" s="4"/>
      <c r="D107" s="14"/>
      <c r="E107" s="121"/>
      <c r="F107" s="13"/>
      <c r="G107" s="122"/>
      <c r="H107" s="123"/>
      <c r="I107" s="123"/>
      <c r="J107" s="124"/>
      <c r="K107" s="122"/>
      <c r="L107" s="122"/>
      <c r="M107" s="125"/>
      <c r="N107" s="126"/>
      <c r="O107" s="123"/>
      <c r="P107" s="123"/>
      <c r="Q107" s="122"/>
      <c r="R107" s="123"/>
      <c r="S107" s="123"/>
      <c r="T107" s="123"/>
      <c r="U107" s="123"/>
      <c r="V107" s="123"/>
      <c r="W107" s="122"/>
      <c r="X107" s="123"/>
      <c r="Y107" s="123"/>
      <c r="Z107" s="123"/>
      <c r="AA107" s="123"/>
      <c r="AB107" s="123"/>
      <c r="AC107" s="122"/>
      <c r="AD107" s="123"/>
      <c r="AE107" s="123"/>
      <c r="AF107" s="123"/>
      <c r="AG107" s="123"/>
      <c r="AH107" s="122"/>
      <c r="AI107" s="122"/>
      <c r="AJ107" s="122"/>
      <c r="AK107" s="122"/>
      <c r="AL107" s="123"/>
      <c r="AM107" s="122"/>
      <c r="AN107" s="122"/>
      <c r="AO107" s="122"/>
      <c r="AP107" s="122"/>
      <c r="AQ107" s="122"/>
      <c r="AR107" s="122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23"/>
      <c r="BC107" s="123"/>
      <c r="BD107" s="123"/>
    </row>
    <row r="108" spans="2:56" x14ac:dyDescent="0.25">
      <c r="B108" s="120"/>
      <c r="C108" s="4"/>
      <c r="D108" s="14"/>
      <c r="E108" s="121"/>
      <c r="F108" s="13"/>
      <c r="G108" s="122"/>
      <c r="H108" s="123"/>
      <c r="I108" s="123"/>
      <c r="J108" s="124"/>
      <c r="K108" s="122"/>
      <c r="L108" s="122"/>
      <c r="M108" s="125"/>
      <c r="N108" s="126"/>
      <c r="O108" s="123"/>
      <c r="P108" s="123"/>
      <c r="Q108" s="122"/>
      <c r="R108" s="123"/>
      <c r="S108" s="123"/>
      <c r="T108" s="123"/>
      <c r="U108" s="123"/>
      <c r="V108" s="123"/>
      <c r="W108" s="122"/>
      <c r="X108" s="123"/>
      <c r="Y108" s="123"/>
      <c r="Z108" s="123"/>
      <c r="AA108" s="123"/>
      <c r="AB108" s="123"/>
      <c r="AC108" s="122"/>
      <c r="AD108" s="123"/>
      <c r="AE108" s="123"/>
      <c r="AF108" s="123"/>
      <c r="AG108" s="123"/>
      <c r="AH108" s="122"/>
      <c r="AI108" s="122"/>
      <c r="AJ108" s="122"/>
      <c r="AK108" s="122"/>
      <c r="AL108" s="123"/>
      <c r="AM108" s="122"/>
      <c r="AN108" s="122"/>
      <c r="AO108" s="122"/>
      <c r="AP108" s="122"/>
      <c r="AQ108" s="122"/>
      <c r="AR108" s="122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23"/>
      <c r="BC108" s="123"/>
      <c r="BD108" s="123"/>
    </row>
    <row r="109" spans="2:56" x14ac:dyDescent="0.25">
      <c r="B109" s="120"/>
      <c r="C109" s="4"/>
      <c r="D109" s="14"/>
      <c r="E109" s="121"/>
      <c r="F109" s="13"/>
      <c r="G109" s="122"/>
      <c r="H109" s="123"/>
      <c r="I109" s="123"/>
      <c r="J109" s="124"/>
      <c r="K109" s="122"/>
      <c r="L109" s="122"/>
      <c r="M109" s="125"/>
      <c r="N109" s="126"/>
      <c r="O109" s="123"/>
      <c r="P109" s="123"/>
      <c r="Q109" s="122"/>
      <c r="R109" s="123"/>
      <c r="S109" s="123"/>
      <c r="T109" s="123"/>
      <c r="U109" s="123"/>
      <c r="V109" s="123"/>
      <c r="W109" s="122"/>
      <c r="X109" s="123"/>
      <c r="Y109" s="123"/>
      <c r="Z109" s="123"/>
      <c r="AA109" s="123"/>
      <c r="AB109" s="123"/>
      <c r="AC109" s="122"/>
      <c r="AD109" s="123"/>
      <c r="AE109" s="123"/>
      <c r="AF109" s="123"/>
      <c r="AG109" s="123"/>
      <c r="AH109" s="122"/>
      <c r="AI109" s="122"/>
      <c r="AJ109" s="122"/>
      <c r="AK109" s="122"/>
      <c r="AL109" s="123"/>
      <c r="AM109" s="122"/>
      <c r="AN109" s="122"/>
      <c r="AO109" s="122"/>
      <c r="AP109" s="122"/>
      <c r="AQ109" s="122"/>
      <c r="AR109" s="122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23"/>
      <c r="BC109" s="123"/>
      <c r="BD109" s="123"/>
    </row>
    <row r="110" spans="2:56" x14ac:dyDescent="0.25">
      <c r="B110" s="120"/>
      <c r="C110" s="4"/>
      <c r="D110" s="14"/>
      <c r="E110" s="121"/>
      <c r="F110" s="13"/>
      <c r="G110" s="122"/>
      <c r="H110" s="123"/>
      <c r="I110" s="123"/>
      <c r="J110" s="124"/>
      <c r="K110" s="122"/>
      <c r="L110" s="122"/>
      <c r="M110" s="125"/>
      <c r="N110" s="126"/>
      <c r="O110" s="123"/>
      <c r="P110" s="123"/>
      <c r="Q110" s="122"/>
      <c r="R110" s="123"/>
      <c r="S110" s="123"/>
      <c r="T110" s="123"/>
      <c r="U110" s="123"/>
      <c r="V110" s="123"/>
      <c r="W110" s="122"/>
      <c r="X110" s="123"/>
      <c r="Y110" s="123"/>
      <c r="Z110" s="123"/>
      <c r="AA110" s="123"/>
      <c r="AB110" s="123"/>
      <c r="AC110" s="122"/>
      <c r="AD110" s="123"/>
      <c r="AE110" s="123"/>
      <c r="AF110" s="123"/>
      <c r="AG110" s="123"/>
      <c r="AH110" s="122"/>
      <c r="AI110" s="122"/>
      <c r="AJ110" s="122"/>
      <c r="AK110" s="122"/>
      <c r="AL110" s="123"/>
      <c r="AM110" s="122"/>
      <c r="AN110" s="122"/>
      <c r="AO110" s="122"/>
      <c r="AP110" s="122"/>
      <c r="AQ110" s="122"/>
      <c r="AR110" s="122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23"/>
      <c r="BC110" s="123"/>
      <c r="BD110" s="123"/>
    </row>
    <row r="111" spans="2:56" x14ac:dyDescent="0.25">
      <c r="B111" s="120"/>
      <c r="C111" s="4"/>
      <c r="D111" s="14"/>
      <c r="E111" s="121"/>
      <c r="F111" s="13"/>
      <c r="G111" s="122"/>
      <c r="H111" s="123"/>
      <c r="I111" s="123"/>
      <c r="J111" s="124"/>
      <c r="K111" s="122"/>
      <c r="L111" s="122"/>
      <c r="M111" s="125"/>
      <c r="N111" s="126"/>
      <c r="O111" s="123"/>
      <c r="P111" s="123"/>
      <c r="Q111" s="122"/>
      <c r="R111" s="123"/>
      <c r="S111" s="123"/>
      <c r="T111" s="123"/>
      <c r="U111" s="123"/>
      <c r="V111" s="123"/>
      <c r="W111" s="122"/>
      <c r="X111" s="123"/>
      <c r="Y111" s="123"/>
      <c r="Z111" s="123"/>
      <c r="AA111" s="123"/>
      <c r="AB111" s="123"/>
      <c r="AC111" s="122"/>
      <c r="AD111" s="123"/>
      <c r="AE111" s="123"/>
      <c r="AF111" s="123"/>
      <c r="AG111" s="123"/>
      <c r="AH111" s="122"/>
      <c r="AI111" s="122"/>
      <c r="AJ111" s="122"/>
      <c r="AK111" s="122"/>
      <c r="AL111" s="123"/>
      <c r="AM111" s="122"/>
      <c r="AN111" s="122"/>
      <c r="AO111" s="122"/>
      <c r="AP111" s="122"/>
      <c r="AQ111" s="122"/>
      <c r="AR111" s="122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23"/>
      <c r="BC111" s="123"/>
      <c r="BD111" s="123"/>
    </row>
    <row r="112" spans="2:56" x14ac:dyDescent="0.25">
      <c r="B112" s="120"/>
      <c r="C112" s="4"/>
      <c r="D112" s="14"/>
      <c r="E112" s="121"/>
      <c r="F112" s="13"/>
      <c r="G112" s="122"/>
      <c r="H112" s="123"/>
      <c r="I112" s="123"/>
      <c r="J112" s="124"/>
      <c r="K112" s="122"/>
      <c r="L112" s="122"/>
      <c r="M112" s="125"/>
      <c r="N112" s="126"/>
      <c r="O112" s="123"/>
      <c r="P112" s="123"/>
      <c r="Q112" s="122"/>
      <c r="R112" s="123"/>
      <c r="S112" s="123"/>
      <c r="T112" s="123"/>
      <c r="U112" s="123"/>
      <c r="V112" s="123"/>
      <c r="W112" s="122"/>
      <c r="X112" s="123"/>
      <c r="Y112" s="123"/>
      <c r="Z112" s="123"/>
      <c r="AA112" s="123"/>
      <c r="AB112" s="123"/>
      <c r="AC112" s="122"/>
      <c r="AD112" s="123"/>
      <c r="AE112" s="123"/>
      <c r="AF112" s="123"/>
      <c r="AG112" s="123"/>
      <c r="AH112" s="122"/>
      <c r="AI112" s="122"/>
      <c r="AJ112" s="122"/>
      <c r="AK112" s="122"/>
      <c r="AL112" s="123"/>
      <c r="AM112" s="122"/>
      <c r="AN112" s="122"/>
      <c r="AO112" s="122"/>
      <c r="AP112" s="122"/>
      <c r="AQ112" s="122"/>
      <c r="AR112" s="122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23"/>
      <c r="BC112" s="123"/>
      <c r="BD112" s="123"/>
    </row>
    <row r="113" spans="2:56" x14ac:dyDescent="0.25">
      <c r="B113" s="120"/>
      <c r="C113" s="4"/>
      <c r="D113" s="14"/>
      <c r="E113" s="121"/>
      <c r="F113" s="13"/>
      <c r="G113" s="122"/>
      <c r="H113" s="123"/>
      <c r="I113" s="123"/>
      <c r="J113" s="124"/>
      <c r="K113" s="122"/>
      <c r="L113" s="122"/>
      <c r="M113" s="125"/>
      <c r="N113" s="126"/>
      <c r="O113" s="123"/>
      <c r="P113" s="123"/>
      <c r="Q113" s="122"/>
      <c r="R113" s="123"/>
      <c r="S113" s="123"/>
      <c r="T113" s="123"/>
      <c r="U113" s="123"/>
      <c r="V113" s="123"/>
      <c r="W113" s="122"/>
      <c r="X113" s="123"/>
      <c r="Y113" s="123"/>
      <c r="Z113" s="123"/>
      <c r="AA113" s="123"/>
      <c r="AB113" s="123"/>
      <c r="AC113" s="122"/>
      <c r="AD113" s="123"/>
      <c r="AE113" s="123"/>
      <c r="AF113" s="123"/>
      <c r="AG113" s="123"/>
      <c r="AH113" s="122"/>
      <c r="AI113" s="122"/>
      <c r="AJ113" s="122"/>
      <c r="AK113" s="122"/>
      <c r="AL113" s="123"/>
      <c r="AM113" s="122"/>
      <c r="AN113" s="122"/>
      <c r="AO113" s="122"/>
      <c r="AP113" s="122"/>
      <c r="AQ113" s="122"/>
      <c r="AR113" s="122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23"/>
      <c r="BC113" s="123"/>
      <c r="BD113" s="123"/>
    </row>
    <row r="114" spans="2:56" x14ac:dyDescent="0.25">
      <c r="B114" s="120"/>
      <c r="C114" s="4"/>
      <c r="D114" s="14"/>
      <c r="E114" s="121"/>
      <c r="F114" s="13"/>
      <c r="G114" s="122"/>
      <c r="H114" s="123"/>
      <c r="I114" s="123"/>
      <c r="J114" s="124"/>
      <c r="K114" s="122"/>
      <c r="L114" s="122"/>
      <c r="M114" s="125"/>
      <c r="N114" s="126"/>
      <c r="O114" s="123"/>
      <c r="P114" s="123"/>
      <c r="Q114" s="122"/>
      <c r="R114" s="123"/>
      <c r="S114" s="123"/>
      <c r="T114" s="123"/>
      <c r="U114" s="123"/>
      <c r="V114" s="123"/>
      <c r="W114" s="122"/>
      <c r="X114" s="123"/>
      <c r="Y114" s="123"/>
      <c r="Z114" s="123"/>
      <c r="AA114" s="123"/>
      <c r="AB114" s="123"/>
      <c r="AC114" s="122"/>
      <c r="AD114" s="123"/>
      <c r="AE114" s="123"/>
      <c r="AF114" s="123"/>
      <c r="AG114" s="123"/>
      <c r="AH114" s="122"/>
      <c r="AI114" s="122"/>
      <c r="AJ114" s="122"/>
      <c r="AK114" s="122"/>
      <c r="AL114" s="123"/>
      <c r="AM114" s="122"/>
      <c r="AN114" s="122"/>
      <c r="AO114" s="122"/>
      <c r="AP114" s="122"/>
      <c r="AQ114" s="122"/>
      <c r="AR114" s="122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23"/>
      <c r="BC114" s="123"/>
      <c r="BD114" s="123"/>
    </row>
    <row r="115" spans="2:56" x14ac:dyDescent="0.25">
      <c r="B115" s="120"/>
      <c r="C115" s="4"/>
      <c r="D115" s="14"/>
      <c r="E115" s="121"/>
      <c r="F115" s="13"/>
      <c r="G115" s="122"/>
      <c r="H115" s="123"/>
      <c r="I115" s="123"/>
      <c r="J115" s="124"/>
      <c r="K115" s="122"/>
      <c r="L115" s="122"/>
      <c r="M115" s="125"/>
      <c r="N115" s="126"/>
      <c r="O115" s="123"/>
      <c r="P115" s="123"/>
      <c r="Q115" s="122"/>
      <c r="R115" s="123"/>
      <c r="S115" s="123"/>
      <c r="T115" s="123"/>
      <c r="U115" s="123"/>
      <c r="V115" s="123"/>
      <c r="W115" s="122"/>
      <c r="X115" s="123"/>
      <c r="Y115" s="123"/>
      <c r="Z115" s="123"/>
      <c r="AA115" s="123"/>
      <c r="AB115" s="123"/>
      <c r="AC115" s="122"/>
      <c r="AD115" s="123"/>
      <c r="AE115" s="123"/>
      <c r="AF115" s="123"/>
      <c r="AG115" s="123"/>
      <c r="AH115" s="122"/>
      <c r="AI115" s="122"/>
      <c r="AJ115" s="122"/>
      <c r="AK115" s="122"/>
      <c r="AL115" s="123"/>
      <c r="AM115" s="122"/>
      <c r="AN115" s="122"/>
      <c r="AO115" s="122"/>
      <c r="AP115" s="122"/>
      <c r="AQ115" s="122"/>
      <c r="AR115" s="122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23"/>
      <c r="BC115" s="123"/>
      <c r="BD115" s="123"/>
    </row>
    <row r="116" spans="2:56" x14ac:dyDescent="0.25">
      <c r="B116" s="120"/>
      <c r="C116" s="4"/>
      <c r="D116" s="14"/>
      <c r="E116" s="121"/>
      <c r="F116" s="13"/>
      <c r="G116" s="122"/>
      <c r="H116" s="123"/>
      <c r="I116" s="123"/>
      <c r="J116" s="124"/>
      <c r="K116" s="122"/>
      <c r="L116" s="122"/>
      <c r="M116" s="125"/>
      <c r="N116" s="126"/>
      <c r="O116" s="123"/>
      <c r="P116" s="123"/>
      <c r="Q116" s="122"/>
      <c r="R116" s="123"/>
      <c r="S116" s="123"/>
      <c r="T116" s="123"/>
      <c r="U116" s="123"/>
      <c r="V116" s="123"/>
      <c r="W116" s="122"/>
      <c r="X116" s="123"/>
      <c r="Y116" s="123"/>
      <c r="Z116" s="123"/>
      <c r="AA116" s="123"/>
      <c r="AB116" s="123"/>
      <c r="AC116" s="122"/>
      <c r="AD116" s="123"/>
      <c r="AE116" s="123"/>
      <c r="AF116" s="123"/>
      <c r="AG116" s="123"/>
      <c r="AH116" s="122"/>
      <c r="AI116" s="122"/>
      <c r="AJ116" s="122"/>
      <c r="AK116" s="122"/>
      <c r="AL116" s="123"/>
      <c r="AM116" s="122"/>
      <c r="AN116" s="122"/>
      <c r="AO116" s="122"/>
      <c r="AP116" s="122"/>
      <c r="AQ116" s="122"/>
      <c r="AR116" s="122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23"/>
      <c r="BC116" s="123"/>
      <c r="BD116" s="123"/>
    </row>
    <row r="117" spans="2:56" x14ac:dyDescent="0.25">
      <c r="B117" s="120"/>
      <c r="C117" s="4"/>
      <c r="D117" s="14"/>
      <c r="E117" s="121"/>
      <c r="F117" s="13"/>
      <c r="G117" s="122"/>
      <c r="H117" s="123"/>
      <c r="I117" s="123"/>
      <c r="J117" s="124"/>
      <c r="K117" s="122"/>
      <c r="L117" s="122"/>
      <c r="M117" s="125"/>
      <c r="N117" s="126"/>
      <c r="O117" s="123"/>
      <c r="P117" s="123"/>
      <c r="Q117" s="122"/>
      <c r="R117" s="123"/>
      <c r="S117" s="123"/>
      <c r="T117" s="123"/>
      <c r="U117" s="123"/>
      <c r="V117" s="123"/>
      <c r="W117" s="122"/>
      <c r="X117" s="123"/>
      <c r="Y117" s="123"/>
      <c r="Z117" s="123"/>
      <c r="AA117" s="123"/>
      <c r="AB117" s="123"/>
      <c r="AC117" s="122"/>
      <c r="AD117" s="123"/>
      <c r="AE117" s="123"/>
      <c r="AF117" s="123"/>
      <c r="AG117" s="123"/>
      <c r="AH117" s="122"/>
      <c r="AI117" s="122"/>
      <c r="AJ117" s="122"/>
      <c r="AK117" s="122"/>
      <c r="AL117" s="123"/>
      <c r="AM117" s="122"/>
      <c r="AN117" s="122"/>
      <c r="AO117" s="122"/>
      <c r="AP117" s="122"/>
      <c r="AQ117" s="122"/>
      <c r="AR117" s="122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23"/>
      <c r="BC117" s="123"/>
      <c r="BD117" s="123"/>
    </row>
    <row r="118" spans="2:56" x14ac:dyDescent="0.25">
      <c r="B118" s="120"/>
      <c r="C118" s="4"/>
      <c r="D118" s="14"/>
      <c r="E118" s="121"/>
      <c r="F118" s="13"/>
      <c r="G118" s="122"/>
      <c r="H118" s="123"/>
      <c r="I118" s="123"/>
      <c r="J118" s="124"/>
      <c r="K118" s="122"/>
      <c r="L118" s="122"/>
      <c r="M118" s="125"/>
      <c r="N118" s="126"/>
      <c r="O118" s="123"/>
      <c r="P118" s="123"/>
      <c r="Q118" s="122"/>
      <c r="R118" s="123"/>
      <c r="S118" s="123"/>
      <c r="T118" s="123"/>
      <c r="U118" s="123"/>
      <c r="V118" s="123"/>
      <c r="W118" s="122"/>
      <c r="X118" s="123"/>
      <c r="Y118" s="123"/>
      <c r="Z118" s="123"/>
      <c r="AA118" s="123"/>
      <c r="AB118" s="123"/>
      <c r="AC118" s="122"/>
      <c r="AD118" s="123"/>
      <c r="AE118" s="123"/>
      <c r="AF118" s="123"/>
      <c r="AG118" s="123"/>
      <c r="AH118" s="122"/>
      <c r="AI118" s="122"/>
      <c r="AJ118" s="122"/>
      <c r="AK118" s="122"/>
      <c r="AL118" s="123"/>
      <c r="AM118" s="122"/>
      <c r="AN118" s="122"/>
      <c r="AO118" s="122"/>
      <c r="AP118" s="122"/>
      <c r="AQ118" s="122"/>
      <c r="AR118" s="122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23"/>
      <c r="BC118" s="123"/>
      <c r="BD118" s="123"/>
    </row>
    <row r="119" spans="2:56" x14ac:dyDescent="0.25">
      <c r="B119" s="120"/>
      <c r="C119" s="4"/>
      <c r="D119" s="14"/>
      <c r="E119" s="121"/>
      <c r="F119" s="13"/>
      <c r="G119" s="122"/>
      <c r="H119" s="123"/>
      <c r="I119" s="123"/>
      <c r="J119" s="124"/>
      <c r="K119" s="122"/>
      <c r="L119" s="122"/>
      <c r="M119" s="125"/>
      <c r="N119" s="126"/>
      <c r="O119" s="123"/>
      <c r="P119" s="123"/>
      <c r="Q119" s="122"/>
      <c r="R119" s="123"/>
      <c r="S119" s="123"/>
      <c r="T119" s="123"/>
      <c r="U119" s="123"/>
      <c r="V119" s="123"/>
      <c r="W119" s="122"/>
      <c r="X119" s="123"/>
      <c r="Y119" s="123"/>
      <c r="Z119" s="123"/>
      <c r="AA119" s="123"/>
      <c r="AB119" s="123"/>
      <c r="AC119" s="122"/>
      <c r="AD119" s="123"/>
      <c r="AE119" s="123"/>
      <c r="AF119" s="123"/>
      <c r="AG119" s="123"/>
      <c r="AH119" s="122"/>
      <c r="AI119" s="122"/>
      <c r="AJ119" s="122"/>
      <c r="AK119" s="122"/>
      <c r="AL119" s="123"/>
      <c r="AM119" s="122"/>
      <c r="AN119" s="122"/>
      <c r="AO119" s="122"/>
      <c r="AP119" s="122"/>
      <c r="AQ119" s="122"/>
      <c r="AR119" s="122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23"/>
      <c r="BC119" s="123"/>
      <c r="BD119" s="123"/>
    </row>
    <row r="120" spans="2:56" x14ac:dyDescent="0.25">
      <c r="B120" s="120"/>
      <c r="C120" s="4"/>
      <c r="D120" s="14"/>
      <c r="E120" s="121"/>
      <c r="F120" s="13"/>
      <c r="G120" s="122"/>
      <c r="H120" s="123"/>
      <c r="I120" s="123"/>
      <c r="J120" s="124"/>
      <c r="K120" s="122"/>
      <c r="L120" s="122"/>
      <c r="M120" s="125"/>
      <c r="N120" s="126"/>
      <c r="O120" s="123"/>
      <c r="P120" s="123"/>
      <c r="Q120" s="122"/>
      <c r="R120" s="123"/>
      <c r="S120" s="123"/>
      <c r="T120" s="123"/>
      <c r="U120" s="123"/>
      <c r="V120" s="123"/>
      <c r="W120" s="122"/>
      <c r="X120" s="123"/>
      <c r="Y120" s="123"/>
      <c r="Z120" s="123"/>
      <c r="AA120" s="123"/>
      <c r="AB120" s="123"/>
      <c r="AC120" s="122"/>
      <c r="AD120" s="123"/>
      <c r="AE120" s="123"/>
      <c r="AF120" s="123"/>
      <c r="AG120" s="123"/>
      <c r="AH120" s="122"/>
      <c r="AI120" s="122"/>
      <c r="AJ120" s="122"/>
      <c r="AK120" s="122"/>
      <c r="AL120" s="123"/>
      <c r="AM120" s="122"/>
      <c r="AN120" s="122"/>
      <c r="AO120" s="122"/>
      <c r="AP120" s="122"/>
      <c r="AQ120" s="122"/>
      <c r="AR120" s="122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23"/>
      <c r="BC120" s="123"/>
      <c r="BD120" s="123"/>
    </row>
    <row r="121" spans="2:56" x14ac:dyDescent="0.25">
      <c r="B121" s="120"/>
      <c r="C121" s="4"/>
      <c r="D121" s="14"/>
      <c r="E121" s="121"/>
      <c r="F121" s="13"/>
      <c r="G121" s="122"/>
      <c r="H121" s="123"/>
      <c r="I121" s="123"/>
      <c r="J121" s="124"/>
      <c r="K121" s="122"/>
      <c r="L121" s="122"/>
      <c r="M121" s="125"/>
      <c r="N121" s="126"/>
      <c r="O121" s="123"/>
      <c r="P121" s="123"/>
      <c r="Q121" s="122"/>
      <c r="R121" s="123"/>
      <c r="S121" s="123"/>
      <c r="T121" s="123"/>
      <c r="U121" s="123"/>
      <c r="V121" s="123"/>
      <c r="W121" s="122"/>
      <c r="X121" s="123"/>
      <c r="Y121" s="123"/>
      <c r="Z121" s="123"/>
      <c r="AA121" s="123"/>
      <c r="AB121" s="123"/>
      <c r="AC121" s="122"/>
      <c r="AD121" s="123"/>
      <c r="AE121" s="123"/>
      <c r="AF121" s="123"/>
      <c r="AG121" s="123"/>
      <c r="AH121" s="122"/>
      <c r="AI121" s="122"/>
      <c r="AJ121" s="122"/>
      <c r="AK121" s="122"/>
      <c r="AL121" s="123"/>
      <c r="AM121" s="122"/>
      <c r="AN121" s="122"/>
      <c r="AO121" s="122"/>
      <c r="AP121" s="122"/>
      <c r="AQ121" s="122"/>
      <c r="AR121" s="122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23"/>
      <c r="BC121" s="123"/>
      <c r="BD121" s="123"/>
    </row>
    <row r="122" spans="2:56" x14ac:dyDescent="0.25">
      <c r="B122" s="120"/>
      <c r="C122" s="4"/>
      <c r="D122" s="14"/>
      <c r="E122" s="121"/>
      <c r="F122" s="13"/>
      <c r="G122" s="122"/>
      <c r="H122" s="123"/>
      <c r="I122" s="123"/>
      <c r="J122" s="124"/>
      <c r="K122" s="122"/>
      <c r="L122" s="122"/>
      <c r="M122" s="125"/>
      <c r="N122" s="126"/>
      <c r="O122" s="123"/>
      <c r="P122" s="123"/>
      <c r="Q122" s="122"/>
      <c r="R122" s="123"/>
      <c r="S122" s="123"/>
      <c r="T122" s="123"/>
      <c r="U122" s="123"/>
      <c r="V122" s="123"/>
      <c r="W122" s="122"/>
      <c r="X122" s="123"/>
      <c r="Y122" s="123"/>
      <c r="Z122" s="123"/>
      <c r="AA122" s="123"/>
      <c r="AB122" s="123"/>
      <c r="AC122" s="122"/>
      <c r="AD122" s="123"/>
      <c r="AE122" s="123"/>
      <c r="AF122" s="123"/>
      <c r="AG122" s="123"/>
      <c r="AH122" s="122"/>
      <c r="AI122" s="122"/>
      <c r="AJ122" s="122"/>
      <c r="AK122" s="122"/>
      <c r="AL122" s="123"/>
      <c r="AM122" s="122"/>
      <c r="AN122" s="122"/>
      <c r="AO122" s="122"/>
      <c r="AP122" s="122"/>
      <c r="AQ122" s="122"/>
      <c r="AR122" s="122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23"/>
      <c r="BC122" s="123"/>
      <c r="BD122" s="123"/>
    </row>
    <row r="123" spans="2:56" x14ac:dyDescent="0.25">
      <c r="B123" s="120"/>
      <c r="C123" s="4"/>
      <c r="D123" s="14"/>
      <c r="E123" s="121"/>
      <c r="F123" s="13"/>
      <c r="G123" s="122"/>
      <c r="H123" s="123"/>
      <c r="I123" s="123"/>
      <c r="J123" s="124"/>
      <c r="K123" s="122"/>
      <c r="L123" s="122"/>
      <c r="M123" s="125"/>
      <c r="N123" s="126"/>
      <c r="O123" s="123"/>
      <c r="P123" s="123"/>
      <c r="Q123" s="122"/>
      <c r="R123" s="123"/>
      <c r="S123" s="123"/>
      <c r="T123" s="123"/>
      <c r="U123" s="123"/>
      <c r="V123" s="123"/>
      <c r="W123" s="122"/>
      <c r="X123" s="123"/>
      <c r="Y123" s="123"/>
      <c r="Z123" s="123"/>
      <c r="AA123" s="123"/>
      <c r="AB123" s="123"/>
      <c r="AC123" s="122"/>
      <c r="AD123" s="123"/>
      <c r="AE123" s="123"/>
      <c r="AF123" s="123"/>
      <c r="AG123" s="123"/>
      <c r="AH123" s="122"/>
      <c r="AI123" s="122"/>
      <c r="AJ123" s="122"/>
      <c r="AK123" s="122"/>
      <c r="AL123" s="123"/>
      <c r="AM123" s="122"/>
      <c r="AN123" s="122"/>
      <c r="AO123" s="122"/>
      <c r="AP123" s="122"/>
      <c r="AQ123" s="122"/>
      <c r="AR123" s="122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23"/>
      <c r="BC123" s="123"/>
      <c r="BD123" s="123"/>
    </row>
    <row r="124" spans="2:56" x14ac:dyDescent="0.25">
      <c r="B124" s="120"/>
      <c r="C124" s="4"/>
      <c r="D124" s="14"/>
      <c r="E124" s="121"/>
      <c r="F124" s="13"/>
      <c r="G124" s="122"/>
      <c r="H124" s="123"/>
      <c r="I124" s="123"/>
      <c r="J124" s="124"/>
      <c r="K124" s="122"/>
      <c r="L124" s="122"/>
      <c r="M124" s="125"/>
      <c r="N124" s="126"/>
      <c r="O124" s="123"/>
      <c r="P124" s="123"/>
      <c r="Q124" s="122"/>
      <c r="R124" s="123"/>
      <c r="S124" s="123"/>
      <c r="T124" s="123"/>
      <c r="U124" s="123"/>
      <c r="V124" s="123"/>
      <c r="W124" s="122"/>
      <c r="X124" s="123"/>
      <c r="Y124" s="123"/>
      <c r="Z124" s="123"/>
      <c r="AA124" s="123"/>
      <c r="AB124" s="123"/>
      <c r="AC124" s="122"/>
      <c r="AD124" s="123"/>
      <c r="AE124" s="123"/>
      <c r="AF124" s="123"/>
      <c r="AG124" s="123"/>
      <c r="AH124" s="122"/>
      <c r="AI124" s="122"/>
      <c r="AJ124" s="122"/>
      <c r="AK124" s="122"/>
      <c r="AL124" s="123"/>
      <c r="AM124" s="122"/>
      <c r="AN124" s="122"/>
      <c r="AO124" s="122"/>
      <c r="AP124" s="122"/>
      <c r="AQ124" s="122"/>
      <c r="AR124" s="122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23"/>
      <c r="BC124" s="123"/>
      <c r="BD124" s="123"/>
    </row>
    <row r="125" spans="2:56" x14ac:dyDescent="0.25">
      <c r="B125" s="120"/>
      <c r="C125" s="4"/>
      <c r="D125" s="14"/>
      <c r="E125" s="121"/>
      <c r="F125" s="13"/>
      <c r="G125" s="122"/>
      <c r="H125" s="123"/>
      <c r="I125" s="123"/>
      <c r="J125" s="124"/>
      <c r="K125" s="122"/>
      <c r="L125" s="122"/>
      <c r="M125" s="125"/>
      <c r="N125" s="126"/>
      <c r="O125" s="123"/>
      <c r="P125" s="123"/>
      <c r="Q125" s="122"/>
      <c r="R125" s="123"/>
      <c r="S125" s="123"/>
      <c r="T125" s="123"/>
      <c r="U125" s="123"/>
      <c r="V125" s="123"/>
      <c r="W125" s="122"/>
      <c r="X125" s="123"/>
      <c r="Y125" s="123"/>
      <c r="Z125" s="123"/>
      <c r="AA125" s="123"/>
      <c r="AB125" s="123"/>
      <c r="AC125" s="122"/>
      <c r="AD125" s="123"/>
      <c r="AE125" s="123"/>
      <c r="AF125" s="123"/>
      <c r="AG125" s="123"/>
      <c r="AH125" s="122"/>
      <c r="AI125" s="122"/>
      <c r="AJ125" s="122"/>
      <c r="AK125" s="122"/>
      <c r="AL125" s="123"/>
      <c r="AM125" s="122"/>
      <c r="AN125" s="122"/>
      <c r="AO125" s="122"/>
      <c r="AP125" s="122"/>
      <c r="AQ125" s="122"/>
      <c r="AR125" s="122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23"/>
      <c r="BC125" s="123"/>
      <c r="BD125" s="123"/>
    </row>
    <row r="126" spans="2:56" x14ac:dyDescent="0.25">
      <c r="B126" s="120"/>
      <c r="C126" s="4"/>
      <c r="D126" s="14"/>
      <c r="E126" s="121"/>
      <c r="F126" s="13"/>
      <c r="G126" s="122"/>
      <c r="H126" s="123"/>
      <c r="I126" s="123"/>
      <c r="J126" s="124"/>
      <c r="K126" s="122"/>
      <c r="L126" s="122"/>
      <c r="M126" s="125"/>
      <c r="N126" s="126"/>
      <c r="O126" s="123"/>
      <c r="P126" s="123"/>
      <c r="Q126" s="122"/>
      <c r="R126" s="123"/>
      <c r="S126" s="123"/>
      <c r="T126" s="123"/>
      <c r="U126" s="123"/>
      <c r="V126" s="123"/>
      <c r="W126" s="122"/>
      <c r="X126" s="123"/>
      <c r="Y126" s="123"/>
      <c r="Z126" s="123"/>
      <c r="AA126" s="123"/>
      <c r="AB126" s="123"/>
      <c r="AC126" s="122"/>
      <c r="AD126" s="123"/>
      <c r="AE126" s="123"/>
      <c r="AF126" s="123"/>
      <c r="AG126" s="123"/>
      <c r="AH126" s="122"/>
      <c r="AI126" s="122"/>
      <c r="AJ126" s="122"/>
      <c r="AK126" s="122"/>
      <c r="AL126" s="123"/>
      <c r="AM126" s="122"/>
      <c r="AN126" s="122"/>
      <c r="AO126" s="122"/>
      <c r="AP126" s="122"/>
      <c r="AQ126" s="122"/>
      <c r="AR126" s="122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23"/>
      <c r="BC126" s="123"/>
      <c r="BD126" s="123"/>
    </row>
    <row r="127" spans="2:56" x14ac:dyDescent="0.25">
      <c r="B127" s="120"/>
      <c r="C127" s="4"/>
      <c r="D127" s="14"/>
      <c r="E127" s="121"/>
      <c r="F127" s="13"/>
      <c r="G127" s="122"/>
      <c r="H127" s="123"/>
      <c r="I127" s="123"/>
      <c r="J127" s="124"/>
      <c r="K127" s="122"/>
      <c r="L127" s="122"/>
      <c r="M127" s="125"/>
      <c r="N127" s="126"/>
      <c r="O127" s="123"/>
      <c r="P127" s="123"/>
      <c r="Q127" s="122"/>
      <c r="R127" s="123"/>
      <c r="S127" s="123"/>
      <c r="T127" s="123"/>
      <c r="U127" s="123"/>
      <c r="V127" s="123"/>
      <c r="W127" s="122"/>
      <c r="X127" s="123"/>
      <c r="Y127" s="123"/>
      <c r="Z127" s="123"/>
      <c r="AA127" s="123"/>
      <c r="AB127" s="123"/>
      <c r="AC127" s="122"/>
      <c r="AD127" s="123"/>
      <c r="AE127" s="123"/>
      <c r="AF127" s="123"/>
      <c r="AG127" s="123"/>
      <c r="AH127" s="122"/>
      <c r="AI127" s="122"/>
      <c r="AJ127" s="122"/>
      <c r="AK127" s="122"/>
      <c r="AL127" s="123"/>
      <c r="AM127" s="122"/>
      <c r="AN127" s="122"/>
      <c r="AO127" s="122"/>
      <c r="AP127" s="122"/>
      <c r="AQ127" s="122"/>
      <c r="AR127" s="122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23"/>
      <c r="BC127" s="123"/>
      <c r="BD127" s="123"/>
    </row>
    <row r="128" spans="2:56" x14ac:dyDescent="0.25">
      <c r="B128" s="120"/>
      <c r="C128" s="4"/>
      <c r="D128" s="14"/>
      <c r="E128" s="121"/>
      <c r="F128" s="13"/>
      <c r="G128" s="122"/>
      <c r="H128" s="123"/>
      <c r="I128" s="123"/>
      <c r="J128" s="124"/>
      <c r="K128" s="122"/>
      <c r="L128" s="122"/>
      <c r="M128" s="125"/>
      <c r="N128" s="126"/>
      <c r="O128" s="123"/>
      <c r="P128" s="123"/>
      <c r="Q128" s="122"/>
      <c r="R128" s="123"/>
      <c r="S128" s="123"/>
      <c r="T128" s="123"/>
      <c r="U128" s="123"/>
      <c r="V128" s="123"/>
      <c r="W128" s="122"/>
      <c r="X128" s="123"/>
      <c r="Y128" s="123"/>
      <c r="Z128" s="123"/>
      <c r="AA128" s="123"/>
      <c r="AB128" s="123"/>
      <c r="AC128" s="122"/>
      <c r="AD128" s="123"/>
      <c r="AE128" s="123"/>
      <c r="AF128" s="123"/>
      <c r="AG128" s="123"/>
      <c r="AH128" s="122"/>
      <c r="AI128" s="122"/>
      <c r="AJ128" s="122"/>
      <c r="AK128" s="122"/>
      <c r="AL128" s="123"/>
      <c r="AM128" s="122"/>
      <c r="AN128" s="122"/>
      <c r="AO128" s="122"/>
      <c r="AP128" s="122"/>
      <c r="AQ128" s="122"/>
      <c r="AR128" s="122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23"/>
      <c r="BC128" s="123"/>
      <c r="BD128" s="123"/>
    </row>
    <row r="129" spans="2:56" x14ac:dyDescent="0.25">
      <c r="B129" s="120"/>
      <c r="C129" s="4"/>
      <c r="D129" s="14"/>
      <c r="E129" s="121"/>
      <c r="F129" s="13"/>
      <c r="G129" s="122"/>
      <c r="H129" s="123"/>
      <c r="I129" s="123"/>
      <c r="J129" s="124"/>
      <c r="K129" s="122"/>
      <c r="L129" s="122"/>
      <c r="M129" s="125"/>
      <c r="N129" s="126"/>
      <c r="O129" s="123"/>
      <c r="P129" s="123"/>
      <c r="Q129" s="122"/>
      <c r="R129" s="123"/>
      <c r="S129" s="123"/>
      <c r="T129" s="123"/>
      <c r="U129" s="123"/>
      <c r="V129" s="123"/>
      <c r="W129" s="122"/>
      <c r="X129" s="123"/>
      <c r="Y129" s="123"/>
      <c r="Z129" s="123"/>
      <c r="AA129" s="123"/>
      <c r="AB129" s="123"/>
      <c r="AC129" s="122"/>
      <c r="AD129" s="123"/>
      <c r="AE129" s="123"/>
      <c r="AF129" s="123"/>
      <c r="AG129" s="123"/>
      <c r="AH129" s="122"/>
      <c r="AI129" s="122"/>
      <c r="AJ129" s="122"/>
      <c r="AK129" s="122"/>
      <c r="AL129" s="123"/>
      <c r="AM129" s="122"/>
      <c r="AN129" s="122"/>
      <c r="AO129" s="122"/>
      <c r="AP129" s="122"/>
      <c r="AQ129" s="122"/>
      <c r="AR129" s="122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23"/>
      <c r="BC129" s="123"/>
      <c r="BD129" s="123"/>
    </row>
    <row r="130" spans="2:56" x14ac:dyDescent="0.25">
      <c r="B130" s="120"/>
      <c r="C130" s="4"/>
      <c r="D130" s="14"/>
      <c r="E130" s="121"/>
      <c r="F130" s="13"/>
      <c r="G130" s="122"/>
      <c r="H130" s="123"/>
      <c r="I130" s="123"/>
      <c r="J130" s="124"/>
      <c r="K130" s="122"/>
      <c r="L130" s="122"/>
      <c r="M130" s="125"/>
      <c r="N130" s="126"/>
      <c r="O130" s="123"/>
      <c r="P130" s="123"/>
      <c r="Q130" s="122"/>
      <c r="R130" s="123"/>
      <c r="S130" s="123"/>
      <c r="T130" s="123"/>
      <c r="U130" s="123"/>
      <c r="V130" s="123"/>
      <c r="W130" s="122"/>
      <c r="X130" s="123"/>
      <c r="Y130" s="123"/>
      <c r="Z130" s="123"/>
      <c r="AA130" s="123"/>
      <c r="AB130" s="123"/>
      <c r="AC130" s="122"/>
      <c r="AD130" s="123"/>
      <c r="AE130" s="123"/>
      <c r="AF130" s="123"/>
      <c r="AG130" s="123"/>
      <c r="AH130" s="122"/>
      <c r="AI130" s="122"/>
      <c r="AJ130" s="122"/>
      <c r="AK130" s="122"/>
      <c r="AL130" s="123"/>
      <c r="AM130" s="122"/>
      <c r="AN130" s="122"/>
      <c r="AO130" s="122"/>
      <c r="AP130" s="122"/>
      <c r="AQ130" s="122"/>
      <c r="AR130" s="122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23"/>
      <c r="BC130" s="123"/>
      <c r="BD130" s="123"/>
    </row>
    <row r="131" spans="2:56" x14ac:dyDescent="0.25">
      <c r="B131" s="120"/>
      <c r="C131" s="4"/>
      <c r="D131" s="14"/>
      <c r="E131" s="121"/>
      <c r="F131" s="13"/>
      <c r="G131" s="122"/>
      <c r="H131" s="123"/>
      <c r="I131" s="123"/>
      <c r="J131" s="124"/>
      <c r="K131" s="122"/>
      <c r="L131" s="122"/>
      <c r="M131" s="125"/>
      <c r="N131" s="126"/>
      <c r="O131" s="123"/>
      <c r="P131" s="123"/>
      <c r="Q131" s="122"/>
      <c r="R131" s="123"/>
      <c r="S131" s="123"/>
      <c r="T131" s="123"/>
      <c r="U131" s="123"/>
      <c r="V131" s="123"/>
      <c r="W131" s="122"/>
      <c r="X131" s="123"/>
      <c r="Y131" s="123"/>
      <c r="Z131" s="123"/>
      <c r="AA131" s="123"/>
      <c r="AB131" s="123"/>
      <c r="AC131" s="122"/>
      <c r="AD131" s="123"/>
      <c r="AE131" s="123"/>
      <c r="AF131" s="123"/>
      <c r="AG131" s="123"/>
      <c r="AH131" s="122"/>
      <c r="AI131" s="122"/>
      <c r="AJ131" s="122"/>
      <c r="AK131" s="122"/>
      <c r="AL131" s="123"/>
      <c r="AM131" s="122"/>
      <c r="AN131" s="122"/>
      <c r="AO131" s="122"/>
      <c r="AP131" s="122"/>
      <c r="AQ131" s="122"/>
      <c r="AR131" s="122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23"/>
      <c r="BC131" s="123"/>
      <c r="BD131" s="123"/>
    </row>
    <row r="132" spans="2:56" x14ac:dyDescent="0.25">
      <c r="B132" s="120"/>
      <c r="C132" s="4"/>
      <c r="D132" s="14"/>
      <c r="E132" s="121"/>
      <c r="F132" s="13"/>
      <c r="G132" s="122"/>
      <c r="H132" s="123"/>
      <c r="I132" s="123"/>
      <c r="J132" s="124"/>
      <c r="K132" s="122"/>
      <c r="L132" s="122"/>
      <c r="M132" s="125"/>
      <c r="N132" s="126"/>
      <c r="O132" s="123"/>
      <c r="P132" s="123"/>
      <c r="Q132" s="122"/>
      <c r="R132" s="123"/>
      <c r="S132" s="123"/>
      <c r="T132" s="123"/>
      <c r="U132" s="123"/>
      <c r="V132" s="123"/>
      <c r="W132" s="122"/>
      <c r="X132" s="123"/>
      <c r="Y132" s="123"/>
      <c r="Z132" s="123"/>
      <c r="AA132" s="123"/>
      <c r="AB132" s="123"/>
      <c r="AC132" s="122"/>
      <c r="AD132" s="123"/>
      <c r="AE132" s="123"/>
      <c r="AF132" s="123"/>
      <c r="AG132" s="123"/>
      <c r="AH132" s="122"/>
      <c r="AI132" s="122"/>
      <c r="AJ132" s="122"/>
      <c r="AK132" s="122"/>
      <c r="AL132" s="123"/>
      <c r="AM132" s="122"/>
      <c r="AN132" s="122"/>
      <c r="AO132" s="122"/>
      <c r="AP132" s="122"/>
      <c r="AQ132" s="122"/>
      <c r="AR132" s="122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23"/>
      <c r="BC132" s="123"/>
      <c r="BD132" s="123"/>
    </row>
    <row r="133" spans="2:56" x14ac:dyDescent="0.25">
      <c r="B133" s="120"/>
      <c r="C133" s="4"/>
      <c r="D133" s="14"/>
      <c r="E133" s="121"/>
      <c r="F133" s="13"/>
      <c r="G133" s="122"/>
      <c r="H133" s="123"/>
      <c r="I133" s="123"/>
      <c r="J133" s="124"/>
      <c r="K133" s="122"/>
      <c r="L133" s="122"/>
      <c r="M133" s="125"/>
      <c r="N133" s="126"/>
      <c r="O133" s="123"/>
      <c r="P133" s="123"/>
      <c r="Q133" s="122"/>
      <c r="R133" s="123"/>
      <c r="S133" s="123"/>
      <c r="T133" s="123"/>
      <c r="U133" s="123"/>
      <c r="V133" s="123"/>
      <c r="W133" s="122"/>
      <c r="X133" s="123"/>
      <c r="Y133" s="123"/>
      <c r="Z133" s="123"/>
      <c r="AA133" s="123"/>
      <c r="AB133" s="123"/>
      <c r="AC133" s="122"/>
      <c r="AD133" s="123"/>
      <c r="AE133" s="123"/>
      <c r="AF133" s="123"/>
      <c r="AG133" s="123"/>
      <c r="AH133" s="122"/>
      <c r="AI133" s="122"/>
      <c r="AJ133" s="122"/>
      <c r="AK133" s="122"/>
      <c r="AL133" s="123"/>
      <c r="AM133" s="122"/>
      <c r="AN133" s="122"/>
      <c r="AO133" s="122"/>
      <c r="AP133" s="122"/>
      <c r="AQ133" s="122"/>
      <c r="AR133" s="122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23"/>
      <c r="BC133" s="123"/>
      <c r="BD133" s="123"/>
    </row>
    <row r="134" spans="2:56" x14ac:dyDescent="0.25">
      <c r="B134" s="120"/>
      <c r="C134" s="4"/>
      <c r="D134" s="14"/>
      <c r="E134" s="121"/>
      <c r="F134" s="13"/>
      <c r="G134" s="122"/>
      <c r="H134" s="123"/>
      <c r="I134" s="123"/>
      <c r="J134" s="124"/>
      <c r="K134" s="122"/>
      <c r="L134" s="122"/>
      <c r="M134" s="125"/>
      <c r="N134" s="126"/>
      <c r="O134" s="123"/>
      <c r="P134" s="123"/>
      <c r="Q134" s="122"/>
      <c r="R134" s="123"/>
      <c r="S134" s="123"/>
      <c r="T134" s="123"/>
      <c r="U134" s="123"/>
      <c r="V134" s="123"/>
      <c r="W134" s="122"/>
      <c r="X134" s="123"/>
      <c r="Y134" s="123"/>
      <c r="Z134" s="123"/>
      <c r="AA134" s="123"/>
      <c r="AB134" s="123"/>
      <c r="AC134" s="122"/>
      <c r="AD134" s="123"/>
      <c r="AE134" s="123"/>
      <c r="AF134" s="123"/>
      <c r="AG134" s="123"/>
      <c r="AH134" s="122"/>
      <c r="AI134" s="122"/>
      <c r="AJ134" s="122"/>
      <c r="AK134" s="122"/>
      <c r="AL134" s="123"/>
      <c r="AM134" s="122"/>
      <c r="AN134" s="122"/>
      <c r="AO134" s="122"/>
      <c r="AP134" s="122"/>
      <c r="AQ134" s="122"/>
      <c r="AR134" s="122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23"/>
      <c r="BC134" s="123"/>
      <c r="BD134" s="123"/>
    </row>
    <row r="135" spans="2:56" x14ac:dyDescent="0.25">
      <c r="B135" s="120"/>
      <c r="C135" s="4"/>
      <c r="D135" s="14"/>
      <c r="E135" s="121"/>
      <c r="F135" s="13"/>
      <c r="G135" s="122"/>
      <c r="H135" s="123"/>
      <c r="I135" s="123"/>
      <c r="J135" s="124"/>
      <c r="K135" s="122"/>
      <c r="L135" s="122"/>
      <c r="M135" s="125"/>
      <c r="N135" s="126"/>
      <c r="O135" s="123"/>
      <c r="P135" s="123"/>
      <c r="Q135" s="122"/>
      <c r="R135" s="123"/>
      <c r="S135" s="123"/>
      <c r="T135" s="123"/>
      <c r="U135" s="123"/>
      <c r="V135" s="123"/>
      <c r="W135" s="122"/>
      <c r="X135" s="123"/>
      <c r="Y135" s="123"/>
      <c r="Z135" s="123"/>
      <c r="AA135" s="123"/>
      <c r="AB135" s="123"/>
      <c r="AC135" s="122"/>
      <c r="AD135" s="123"/>
      <c r="AE135" s="123"/>
      <c r="AF135" s="123"/>
      <c r="AG135" s="123"/>
      <c r="AH135" s="122"/>
      <c r="AI135" s="122"/>
      <c r="AJ135" s="122"/>
      <c r="AK135" s="122"/>
      <c r="AL135" s="123"/>
      <c r="AM135" s="122"/>
      <c r="AN135" s="122"/>
      <c r="AO135" s="122"/>
      <c r="AP135" s="122"/>
      <c r="AQ135" s="122"/>
      <c r="AR135" s="122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23"/>
      <c r="BC135" s="123"/>
      <c r="BD135" s="123"/>
    </row>
    <row r="136" spans="2:56" x14ac:dyDescent="0.25">
      <c r="B136" s="120"/>
      <c r="C136" s="4"/>
      <c r="D136" s="14"/>
      <c r="E136" s="121"/>
      <c r="F136" s="13"/>
      <c r="G136" s="122"/>
      <c r="H136" s="123"/>
      <c r="I136" s="123"/>
      <c r="J136" s="124"/>
      <c r="K136" s="122"/>
      <c r="L136" s="122"/>
      <c r="M136" s="125"/>
      <c r="N136" s="126"/>
      <c r="O136" s="123"/>
      <c r="P136" s="123"/>
      <c r="Q136" s="122"/>
      <c r="R136" s="123"/>
      <c r="S136" s="123"/>
      <c r="T136" s="123"/>
      <c r="U136" s="123"/>
      <c r="V136" s="123"/>
      <c r="W136" s="122"/>
      <c r="X136" s="123"/>
      <c r="Y136" s="123"/>
      <c r="Z136" s="123"/>
      <c r="AA136" s="123"/>
      <c r="AB136" s="123"/>
      <c r="AC136" s="122"/>
      <c r="AD136" s="123"/>
      <c r="AE136" s="123"/>
      <c r="AF136" s="123"/>
      <c r="AG136" s="123"/>
      <c r="AH136" s="122"/>
      <c r="AI136" s="122"/>
      <c r="AJ136" s="122"/>
      <c r="AK136" s="122"/>
      <c r="AL136" s="123"/>
      <c r="AM136" s="122"/>
      <c r="AN136" s="122"/>
      <c r="AO136" s="122"/>
      <c r="AP136" s="122"/>
      <c r="AQ136" s="122"/>
      <c r="AR136" s="122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23"/>
      <c r="BC136" s="123"/>
      <c r="BD136" s="123"/>
    </row>
    <row r="137" spans="2:56" x14ac:dyDescent="0.25">
      <c r="B137" s="120"/>
      <c r="C137" s="4"/>
      <c r="D137" s="14"/>
      <c r="E137" s="121"/>
      <c r="F137" s="13"/>
      <c r="G137" s="122"/>
      <c r="H137" s="123"/>
      <c r="I137" s="123"/>
      <c r="J137" s="124"/>
      <c r="K137" s="122"/>
      <c r="L137" s="122"/>
      <c r="M137" s="125"/>
      <c r="N137" s="126"/>
      <c r="O137" s="123"/>
      <c r="P137" s="123"/>
      <c r="Q137" s="122"/>
      <c r="R137" s="123"/>
      <c r="S137" s="123"/>
      <c r="T137" s="123"/>
      <c r="U137" s="123"/>
      <c r="V137" s="123"/>
      <c r="W137" s="122"/>
      <c r="X137" s="123"/>
      <c r="Y137" s="123"/>
      <c r="Z137" s="123"/>
      <c r="AA137" s="123"/>
      <c r="AB137" s="123"/>
      <c r="AC137" s="122"/>
      <c r="AD137" s="123"/>
      <c r="AE137" s="123"/>
      <c r="AF137" s="123"/>
      <c r="AG137" s="123"/>
      <c r="AH137" s="122"/>
      <c r="AI137" s="122"/>
      <c r="AJ137" s="122"/>
      <c r="AK137" s="122"/>
      <c r="AL137" s="123"/>
      <c r="AM137" s="122"/>
      <c r="AN137" s="122"/>
      <c r="AO137" s="122"/>
      <c r="AP137" s="122"/>
      <c r="AQ137" s="122"/>
      <c r="AR137" s="122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23"/>
      <c r="BC137" s="123"/>
      <c r="BD137" s="123"/>
    </row>
    <row r="138" spans="2:56" x14ac:dyDescent="0.25">
      <c r="B138" s="120"/>
      <c r="C138" s="4"/>
      <c r="D138" s="14"/>
      <c r="E138" s="121"/>
      <c r="F138" s="13"/>
      <c r="G138" s="122"/>
      <c r="H138" s="123"/>
      <c r="I138" s="123"/>
      <c r="J138" s="124"/>
      <c r="K138" s="122"/>
      <c r="L138" s="122"/>
      <c r="M138" s="125"/>
      <c r="N138" s="126"/>
      <c r="O138" s="123"/>
      <c r="P138" s="123"/>
      <c r="Q138" s="122"/>
      <c r="R138" s="123"/>
      <c r="S138" s="123"/>
      <c r="T138" s="123"/>
      <c r="U138" s="123"/>
      <c r="V138" s="123"/>
      <c r="W138" s="122"/>
      <c r="X138" s="123"/>
      <c r="Y138" s="123"/>
      <c r="Z138" s="123"/>
      <c r="AA138" s="123"/>
      <c r="AB138" s="123"/>
      <c r="AC138" s="122"/>
      <c r="AD138" s="123"/>
      <c r="AE138" s="123"/>
      <c r="AF138" s="123"/>
      <c r="AG138" s="123"/>
      <c r="AH138" s="122"/>
      <c r="AI138" s="122"/>
      <c r="AJ138" s="122"/>
      <c r="AK138" s="122"/>
      <c r="AL138" s="123"/>
      <c r="AM138" s="122"/>
      <c r="AN138" s="122"/>
      <c r="AO138" s="122"/>
      <c r="AP138" s="122"/>
      <c r="AQ138" s="122"/>
      <c r="AR138" s="122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23"/>
      <c r="BC138" s="123"/>
      <c r="BD138" s="123"/>
    </row>
    <row r="139" spans="2:56" x14ac:dyDescent="0.25">
      <c r="B139" s="120"/>
      <c r="C139" s="4"/>
      <c r="D139" s="14"/>
      <c r="E139" s="121"/>
      <c r="F139" s="13"/>
      <c r="G139" s="122"/>
      <c r="H139" s="123"/>
      <c r="I139" s="123"/>
      <c r="J139" s="124"/>
      <c r="K139" s="122"/>
      <c r="L139" s="122"/>
      <c r="M139" s="125"/>
      <c r="N139" s="126"/>
      <c r="O139" s="123"/>
      <c r="P139" s="123"/>
      <c r="Q139" s="122"/>
      <c r="R139" s="123"/>
      <c r="S139" s="123"/>
      <c r="T139" s="123"/>
      <c r="U139" s="123"/>
      <c r="V139" s="123"/>
      <c r="W139" s="122"/>
      <c r="X139" s="123"/>
      <c r="Y139" s="123"/>
      <c r="Z139" s="123"/>
      <c r="AA139" s="123"/>
      <c r="AB139" s="123"/>
      <c r="AC139" s="122"/>
      <c r="AD139" s="123"/>
      <c r="AE139" s="123"/>
      <c r="AF139" s="123"/>
      <c r="AG139" s="123"/>
      <c r="AH139" s="122"/>
      <c r="AI139" s="122"/>
      <c r="AJ139" s="122"/>
      <c r="AK139" s="122"/>
      <c r="AL139" s="123"/>
      <c r="AM139" s="122"/>
      <c r="AN139" s="122"/>
      <c r="AO139" s="122"/>
      <c r="AP139" s="122"/>
      <c r="AQ139" s="122"/>
      <c r="AR139" s="122"/>
      <c r="AS139" s="173"/>
      <c r="AT139" s="173"/>
      <c r="AU139" s="173"/>
      <c r="AV139" s="173"/>
      <c r="AW139" s="173"/>
      <c r="AX139" s="173"/>
      <c r="AY139" s="173"/>
      <c r="AZ139" s="173"/>
      <c r="BA139" s="173"/>
      <c r="BB139" s="123"/>
      <c r="BC139" s="123"/>
      <c r="BD139" s="123"/>
    </row>
    <row r="140" spans="2:56" x14ac:dyDescent="0.25">
      <c r="B140" s="120"/>
      <c r="C140" s="4"/>
      <c r="D140" s="14"/>
      <c r="E140" s="121"/>
      <c r="F140" s="13"/>
      <c r="G140" s="122"/>
      <c r="H140" s="123"/>
      <c r="I140" s="123"/>
      <c r="J140" s="124"/>
      <c r="K140" s="122"/>
      <c r="L140" s="122"/>
      <c r="M140" s="125"/>
      <c r="N140" s="126"/>
      <c r="O140" s="123"/>
      <c r="P140" s="123"/>
      <c r="Q140" s="122"/>
      <c r="R140" s="123"/>
      <c r="S140" s="123"/>
      <c r="T140" s="123"/>
      <c r="U140" s="123"/>
      <c r="V140" s="123"/>
      <c r="W140" s="122"/>
      <c r="X140" s="123"/>
      <c r="Y140" s="123"/>
      <c r="Z140" s="123"/>
      <c r="AA140" s="123"/>
      <c r="AB140" s="123"/>
      <c r="AC140" s="122"/>
      <c r="AD140" s="123"/>
      <c r="AE140" s="123"/>
      <c r="AF140" s="123"/>
      <c r="AG140" s="123"/>
      <c r="AH140" s="122"/>
      <c r="AI140" s="122"/>
      <c r="AJ140" s="122"/>
      <c r="AK140" s="122"/>
      <c r="AL140" s="123"/>
      <c r="AM140" s="122"/>
      <c r="AN140" s="122"/>
      <c r="AO140" s="122"/>
      <c r="AP140" s="122"/>
      <c r="AQ140" s="122"/>
      <c r="AR140" s="122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23"/>
      <c r="BC140" s="123"/>
      <c r="BD140" s="123"/>
    </row>
    <row r="141" spans="2:56" x14ac:dyDescent="0.25">
      <c r="B141" s="120"/>
      <c r="C141" s="4"/>
      <c r="D141" s="14"/>
      <c r="E141" s="121"/>
      <c r="F141" s="13"/>
      <c r="G141" s="122"/>
      <c r="H141" s="123"/>
      <c r="I141" s="123"/>
      <c r="J141" s="124"/>
      <c r="K141" s="122"/>
      <c r="L141" s="122"/>
      <c r="M141" s="125"/>
      <c r="N141" s="126"/>
      <c r="O141" s="123"/>
      <c r="P141" s="123"/>
      <c r="Q141" s="122"/>
      <c r="R141" s="123"/>
      <c r="S141" s="123"/>
      <c r="T141" s="123"/>
      <c r="U141" s="123"/>
      <c r="V141" s="123"/>
      <c r="W141" s="122"/>
      <c r="X141" s="123"/>
      <c r="Y141" s="123"/>
      <c r="Z141" s="123"/>
      <c r="AA141" s="123"/>
      <c r="AB141" s="123"/>
      <c r="AC141" s="122"/>
      <c r="AD141" s="123"/>
      <c r="AE141" s="123"/>
      <c r="AF141" s="123"/>
      <c r="AG141" s="123"/>
      <c r="AH141" s="122"/>
      <c r="AI141" s="122"/>
      <c r="AJ141" s="122"/>
      <c r="AK141" s="122"/>
      <c r="AL141" s="123"/>
      <c r="AM141" s="122"/>
      <c r="AN141" s="122"/>
      <c r="AO141" s="122"/>
      <c r="AP141" s="122"/>
      <c r="AQ141" s="122"/>
      <c r="AR141" s="122"/>
      <c r="AS141" s="173"/>
      <c r="AT141" s="173"/>
      <c r="AU141" s="173"/>
      <c r="AV141" s="173"/>
      <c r="AW141" s="173"/>
      <c r="AX141" s="173"/>
      <c r="AY141" s="173"/>
      <c r="AZ141" s="173"/>
      <c r="BA141" s="173"/>
      <c r="BB141" s="123"/>
      <c r="BC141" s="123"/>
      <c r="BD141" s="123"/>
    </row>
    <row r="142" spans="2:56" x14ac:dyDescent="0.25">
      <c r="B142" s="120"/>
      <c r="C142" s="4"/>
      <c r="D142" s="14"/>
      <c r="E142" s="121"/>
      <c r="F142" s="13"/>
      <c r="G142" s="122"/>
      <c r="H142" s="123"/>
      <c r="I142" s="123"/>
      <c r="J142" s="124"/>
      <c r="K142" s="122"/>
      <c r="L142" s="122"/>
      <c r="M142" s="125"/>
      <c r="N142" s="126"/>
      <c r="O142" s="123"/>
      <c r="P142" s="123"/>
      <c r="Q142" s="122"/>
      <c r="R142" s="123"/>
      <c r="S142" s="123"/>
      <c r="T142" s="123"/>
      <c r="U142" s="123"/>
      <c r="V142" s="123"/>
      <c r="W142" s="122"/>
      <c r="X142" s="123"/>
      <c r="Y142" s="123"/>
      <c r="Z142" s="123"/>
      <c r="AA142" s="123"/>
      <c r="AB142" s="123"/>
      <c r="AC142" s="122"/>
      <c r="AD142" s="123"/>
      <c r="AE142" s="123"/>
      <c r="AF142" s="123"/>
      <c r="AG142" s="123"/>
      <c r="AH142" s="122"/>
      <c r="AI142" s="122"/>
      <c r="AJ142" s="122"/>
      <c r="AK142" s="122"/>
      <c r="AL142" s="123"/>
      <c r="AM142" s="122"/>
      <c r="AN142" s="122"/>
      <c r="AO142" s="122"/>
      <c r="AP142" s="122"/>
      <c r="AQ142" s="122"/>
      <c r="AR142" s="122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23"/>
      <c r="BC142" s="123"/>
      <c r="BD142" s="123"/>
    </row>
    <row r="143" spans="2:56" x14ac:dyDescent="0.25">
      <c r="B143" s="120"/>
      <c r="C143" s="4"/>
      <c r="D143" s="14"/>
      <c r="E143" s="121"/>
      <c r="F143" s="13"/>
      <c r="G143" s="122"/>
      <c r="H143" s="123"/>
      <c r="I143" s="123"/>
      <c r="J143" s="124"/>
      <c r="K143" s="122"/>
      <c r="L143" s="122"/>
      <c r="M143" s="125"/>
      <c r="N143" s="126"/>
      <c r="O143" s="123"/>
      <c r="P143" s="123"/>
      <c r="Q143" s="122"/>
      <c r="R143" s="123"/>
      <c r="S143" s="123"/>
      <c r="T143" s="123"/>
      <c r="U143" s="123"/>
      <c r="V143" s="123"/>
      <c r="W143" s="122"/>
      <c r="X143" s="123"/>
      <c r="Y143" s="123"/>
      <c r="Z143" s="123"/>
      <c r="AA143" s="123"/>
      <c r="AB143" s="123"/>
      <c r="AC143" s="122"/>
      <c r="AD143" s="123"/>
      <c r="AE143" s="123"/>
      <c r="AF143" s="123"/>
      <c r="AG143" s="123"/>
      <c r="AH143" s="122"/>
      <c r="AI143" s="122"/>
      <c r="AJ143" s="122"/>
      <c r="AK143" s="122"/>
      <c r="AL143" s="123"/>
      <c r="AM143" s="122"/>
      <c r="AN143" s="122"/>
      <c r="AO143" s="122"/>
      <c r="AP143" s="122"/>
      <c r="AQ143" s="122"/>
      <c r="AR143" s="122"/>
      <c r="AS143" s="173"/>
      <c r="AT143" s="173"/>
      <c r="AU143" s="173"/>
      <c r="AV143" s="173"/>
      <c r="AW143" s="173"/>
      <c r="AX143" s="173"/>
      <c r="AY143" s="173"/>
      <c r="AZ143" s="173"/>
      <c r="BA143" s="173"/>
      <c r="BB143" s="123"/>
      <c r="BC143" s="123"/>
      <c r="BD143" s="123"/>
    </row>
    <row r="144" spans="2:56" x14ac:dyDescent="0.25">
      <c r="B144" s="120"/>
      <c r="C144" s="4"/>
      <c r="D144" s="14"/>
      <c r="E144" s="121"/>
      <c r="F144" s="13"/>
      <c r="G144" s="122"/>
      <c r="H144" s="123"/>
      <c r="I144" s="123"/>
      <c r="J144" s="124"/>
      <c r="K144" s="122"/>
      <c r="L144" s="122"/>
      <c r="M144" s="125"/>
      <c r="N144" s="126"/>
      <c r="O144" s="123"/>
      <c r="P144" s="123"/>
      <c r="Q144" s="122"/>
      <c r="R144" s="123"/>
      <c r="S144" s="123"/>
      <c r="T144" s="123"/>
      <c r="U144" s="123"/>
      <c r="V144" s="123"/>
      <c r="W144" s="122"/>
      <c r="X144" s="123"/>
      <c r="Y144" s="123"/>
      <c r="Z144" s="123"/>
      <c r="AA144" s="123"/>
      <c r="AB144" s="123"/>
      <c r="AC144" s="122"/>
      <c r="AD144" s="123"/>
      <c r="AE144" s="123"/>
      <c r="AF144" s="123"/>
      <c r="AG144" s="123"/>
      <c r="AH144" s="122"/>
      <c r="AI144" s="122"/>
      <c r="AJ144" s="122"/>
      <c r="AK144" s="122"/>
      <c r="AL144" s="123"/>
      <c r="AM144" s="122"/>
      <c r="AN144" s="122"/>
      <c r="AO144" s="122"/>
      <c r="AP144" s="122"/>
      <c r="AQ144" s="122"/>
      <c r="AR144" s="122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23"/>
      <c r="BC144" s="123"/>
      <c r="BD144" s="123"/>
    </row>
    <row r="145" spans="2:56" x14ac:dyDescent="0.25">
      <c r="B145" s="120"/>
      <c r="C145" s="4"/>
      <c r="D145" s="14"/>
      <c r="E145" s="121"/>
      <c r="F145" s="13"/>
      <c r="G145" s="122"/>
      <c r="H145" s="123"/>
      <c r="I145" s="123"/>
      <c r="J145" s="124"/>
      <c r="K145" s="122"/>
      <c r="L145" s="122"/>
      <c r="M145" s="125"/>
      <c r="N145" s="126"/>
      <c r="O145" s="123"/>
      <c r="P145" s="123"/>
      <c r="Q145" s="122"/>
      <c r="R145" s="123"/>
      <c r="S145" s="123"/>
      <c r="T145" s="123"/>
      <c r="U145" s="123"/>
      <c r="V145" s="123"/>
      <c r="W145" s="122"/>
      <c r="X145" s="123"/>
      <c r="Y145" s="123"/>
      <c r="Z145" s="123"/>
      <c r="AA145" s="123"/>
      <c r="AB145" s="123"/>
      <c r="AC145" s="122"/>
      <c r="AD145" s="123"/>
      <c r="AE145" s="123"/>
      <c r="AF145" s="123"/>
      <c r="AG145" s="123"/>
      <c r="AH145" s="122"/>
      <c r="AI145" s="122"/>
      <c r="AJ145" s="122"/>
      <c r="AK145" s="122"/>
      <c r="AL145" s="123"/>
      <c r="AM145" s="122"/>
      <c r="AN145" s="122"/>
      <c r="AO145" s="122"/>
      <c r="AP145" s="122"/>
      <c r="AQ145" s="122"/>
      <c r="AR145" s="122"/>
      <c r="AS145" s="173"/>
      <c r="AT145" s="173"/>
      <c r="AU145" s="173"/>
      <c r="AV145" s="173"/>
      <c r="AW145" s="173"/>
      <c r="AX145" s="173"/>
      <c r="AY145" s="173"/>
      <c r="AZ145" s="173"/>
      <c r="BA145" s="173"/>
      <c r="BB145" s="123"/>
      <c r="BC145" s="123"/>
      <c r="BD145" s="123"/>
    </row>
    <row r="146" spans="2:56" x14ac:dyDescent="0.25">
      <c r="B146" s="120"/>
      <c r="C146" s="4"/>
      <c r="D146" s="14"/>
      <c r="E146" s="121"/>
      <c r="F146" s="13"/>
      <c r="G146" s="122"/>
      <c r="H146" s="123"/>
      <c r="I146" s="123"/>
      <c r="J146" s="124"/>
      <c r="K146" s="122"/>
      <c r="L146" s="122"/>
      <c r="M146" s="125"/>
      <c r="N146" s="126"/>
      <c r="O146" s="123"/>
      <c r="P146" s="123"/>
      <c r="Q146" s="122"/>
      <c r="R146" s="123"/>
      <c r="S146" s="123"/>
      <c r="T146" s="123"/>
      <c r="U146" s="123"/>
      <c r="V146" s="123"/>
      <c r="W146" s="122"/>
      <c r="X146" s="123"/>
      <c r="Y146" s="123"/>
      <c r="Z146" s="123"/>
      <c r="AA146" s="123"/>
      <c r="AB146" s="123"/>
      <c r="AC146" s="122"/>
      <c r="AD146" s="123"/>
      <c r="AE146" s="123"/>
      <c r="AF146" s="123"/>
      <c r="AG146" s="123"/>
      <c r="AH146" s="122"/>
      <c r="AI146" s="122"/>
      <c r="AJ146" s="122"/>
      <c r="AK146" s="122"/>
      <c r="AL146" s="123"/>
      <c r="AM146" s="122"/>
      <c r="AN146" s="122"/>
      <c r="AO146" s="122"/>
      <c r="AP146" s="122"/>
      <c r="AQ146" s="122"/>
      <c r="AR146" s="122"/>
      <c r="AS146" s="173"/>
      <c r="AT146" s="173"/>
      <c r="AU146" s="173"/>
      <c r="AV146" s="173"/>
      <c r="AW146" s="173"/>
      <c r="AX146" s="173"/>
      <c r="AY146" s="173"/>
      <c r="AZ146" s="173"/>
      <c r="BA146" s="173"/>
      <c r="BB146" s="123"/>
      <c r="BC146" s="123"/>
      <c r="BD146" s="123"/>
    </row>
    <row r="147" spans="2:56" x14ac:dyDescent="0.25">
      <c r="B147" s="120"/>
      <c r="C147" s="4"/>
      <c r="D147" s="14"/>
      <c r="E147" s="121"/>
      <c r="F147" s="13"/>
      <c r="G147" s="122"/>
      <c r="H147" s="123"/>
      <c r="I147" s="123"/>
      <c r="J147" s="124"/>
      <c r="K147" s="122"/>
      <c r="L147" s="122"/>
      <c r="M147" s="125"/>
      <c r="N147" s="126"/>
      <c r="O147" s="123"/>
      <c r="P147" s="123"/>
      <c r="Q147" s="122"/>
      <c r="R147" s="123"/>
      <c r="S147" s="123"/>
      <c r="T147" s="123"/>
      <c r="U147" s="123"/>
      <c r="V147" s="123"/>
      <c r="W147" s="122"/>
      <c r="X147" s="123"/>
      <c r="Y147" s="123"/>
      <c r="Z147" s="123"/>
      <c r="AA147" s="123"/>
      <c r="AB147" s="123"/>
      <c r="AC147" s="122"/>
      <c r="AD147" s="123"/>
      <c r="AE147" s="123"/>
      <c r="AF147" s="123"/>
      <c r="AG147" s="123"/>
      <c r="AH147" s="122"/>
      <c r="AI147" s="122"/>
      <c r="AJ147" s="122"/>
      <c r="AK147" s="122"/>
      <c r="AL147" s="123"/>
      <c r="AM147" s="122"/>
      <c r="AN147" s="122"/>
      <c r="AO147" s="122"/>
      <c r="AP147" s="122"/>
      <c r="AQ147" s="122"/>
      <c r="AR147" s="122"/>
      <c r="AS147" s="173"/>
      <c r="AT147" s="173"/>
      <c r="AU147" s="173"/>
      <c r="AV147" s="173"/>
      <c r="AW147" s="173"/>
      <c r="AX147" s="173"/>
      <c r="AY147" s="173"/>
      <c r="AZ147" s="173"/>
      <c r="BA147" s="173"/>
      <c r="BB147" s="123"/>
      <c r="BC147" s="123"/>
      <c r="BD147" s="123"/>
    </row>
    <row r="148" spans="2:56" x14ac:dyDescent="0.25">
      <c r="B148" s="120"/>
      <c r="C148" s="4"/>
      <c r="D148" s="14"/>
      <c r="E148" s="121"/>
      <c r="F148" s="13"/>
      <c r="G148" s="122"/>
      <c r="H148" s="123"/>
      <c r="I148" s="123"/>
      <c r="J148" s="124"/>
      <c r="K148" s="122"/>
      <c r="L148" s="122"/>
      <c r="M148" s="125"/>
      <c r="N148" s="126"/>
      <c r="O148" s="123"/>
      <c r="P148" s="123"/>
      <c r="Q148" s="122"/>
      <c r="R148" s="123"/>
      <c r="S148" s="123"/>
      <c r="T148" s="123"/>
      <c r="U148" s="123"/>
      <c r="V148" s="123"/>
      <c r="W148" s="122"/>
      <c r="X148" s="123"/>
      <c r="Y148" s="123"/>
      <c r="Z148" s="123"/>
      <c r="AA148" s="123"/>
      <c r="AB148" s="123"/>
      <c r="AC148" s="122"/>
      <c r="AD148" s="123"/>
      <c r="AE148" s="123"/>
      <c r="AF148" s="123"/>
      <c r="AG148" s="123"/>
      <c r="AH148" s="122"/>
      <c r="AI148" s="122"/>
      <c r="AJ148" s="122"/>
      <c r="AK148" s="122"/>
      <c r="AL148" s="123"/>
      <c r="AM148" s="122"/>
      <c r="AN148" s="122"/>
      <c r="AO148" s="122"/>
      <c r="AP148" s="122"/>
      <c r="AQ148" s="122"/>
      <c r="AR148" s="122"/>
      <c r="AS148" s="173"/>
      <c r="AT148" s="173"/>
      <c r="AU148" s="173"/>
      <c r="AV148" s="173"/>
      <c r="AW148" s="173"/>
      <c r="AX148" s="173"/>
      <c r="AY148" s="173"/>
      <c r="AZ148" s="173"/>
      <c r="BA148" s="173"/>
      <c r="BB148" s="123"/>
      <c r="BC148" s="123"/>
      <c r="BD148" s="123"/>
    </row>
    <row r="149" spans="2:56" x14ac:dyDescent="0.25">
      <c r="B149" s="120"/>
      <c r="C149" s="4"/>
      <c r="D149" s="14"/>
      <c r="E149" s="121"/>
      <c r="F149" s="13"/>
      <c r="G149" s="122"/>
      <c r="H149" s="123"/>
      <c r="I149" s="123"/>
      <c r="J149" s="124"/>
      <c r="K149" s="122"/>
      <c r="L149" s="122"/>
      <c r="M149" s="125"/>
      <c r="N149" s="126"/>
      <c r="O149" s="123"/>
      <c r="P149" s="123"/>
      <c r="Q149" s="122"/>
      <c r="R149" s="123"/>
      <c r="S149" s="123"/>
      <c r="T149" s="123"/>
      <c r="U149" s="123"/>
      <c r="V149" s="123"/>
      <c r="W149" s="122"/>
      <c r="X149" s="123"/>
      <c r="Y149" s="123"/>
      <c r="Z149" s="123"/>
      <c r="AA149" s="123"/>
      <c r="AB149" s="123"/>
      <c r="AC149" s="122"/>
      <c r="AD149" s="123"/>
      <c r="AE149" s="123"/>
      <c r="AF149" s="123"/>
      <c r="AG149" s="123"/>
      <c r="AH149" s="122"/>
      <c r="AI149" s="122"/>
      <c r="AJ149" s="122"/>
      <c r="AK149" s="122"/>
      <c r="AL149" s="123"/>
      <c r="AM149" s="122"/>
      <c r="AN149" s="122"/>
      <c r="AO149" s="122"/>
      <c r="AP149" s="122"/>
      <c r="AQ149" s="122"/>
      <c r="AR149" s="122"/>
      <c r="AS149" s="173"/>
      <c r="AT149" s="173"/>
      <c r="AU149" s="173"/>
      <c r="AV149" s="173"/>
      <c r="AW149" s="173"/>
      <c r="AX149" s="173"/>
      <c r="AY149" s="173"/>
      <c r="AZ149" s="173"/>
      <c r="BA149" s="173"/>
      <c r="BB149" s="123"/>
      <c r="BC149" s="123"/>
      <c r="BD149" s="123"/>
    </row>
    <row r="150" spans="2:56" x14ac:dyDescent="0.25">
      <c r="B150" s="120"/>
      <c r="C150" s="4"/>
      <c r="D150" s="14"/>
      <c r="E150" s="121"/>
      <c r="F150" s="13"/>
      <c r="G150" s="122"/>
      <c r="H150" s="123"/>
      <c r="I150" s="123"/>
      <c r="J150" s="124"/>
      <c r="K150" s="122"/>
      <c r="L150" s="122"/>
      <c r="M150" s="125"/>
      <c r="N150" s="126"/>
      <c r="O150" s="123"/>
      <c r="P150" s="123"/>
      <c r="Q150" s="122"/>
      <c r="R150" s="123"/>
      <c r="S150" s="123"/>
      <c r="T150" s="123"/>
      <c r="U150" s="123"/>
      <c r="V150" s="123"/>
      <c r="W150" s="122"/>
      <c r="X150" s="123"/>
      <c r="Y150" s="123"/>
      <c r="Z150" s="123"/>
      <c r="AA150" s="123"/>
      <c r="AB150" s="123"/>
      <c r="AC150" s="122"/>
      <c r="AD150" s="123"/>
      <c r="AE150" s="123"/>
      <c r="AF150" s="123"/>
      <c r="AG150" s="123"/>
      <c r="AH150" s="122"/>
      <c r="AI150" s="122"/>
      <c r="AJ150" s="122"/>
      <c r="AK150" s="122"/>
      <c r="AL150" s="123"/>
      <c r="AM150" s="122"/>
      <c r="AN150" s="122"/>
      <c r="AO150" s="122"/>
      <c r="AP150" s="122"/>
      <c r="AQ150" s="122"/>
      <c r="AR150" s="122"/>
      <c r="AS150" s="173"/>
      <c r="AT150" s="173"/>
      <c r="AU150" s="173"/>
      <c r="AV150" s="173"/>
      <c r="AW150" s="173"/>
      <c r="AX150" s="173"/>
      <c r="AY150" s="173"/>
      <c r="AZ150" s="173"/>
      <c r="BA150" s="173"/>
      <c r="BB150" s="123"/>
      <c r="BC150" s="123"/>
      <c r="BD150" s="123"/>
    </row>
    <row r="151" spans="2:56" x14ac:dyDescent="0.25">
      <c r="B151" s="120"/>
      <c r="C151" s="4"/>
      <c r="D151" s="14"/>
      <c r="E151" s="121"/>
      <c r="F151" s="13"/>
      <c r="G151" s="122"/>
      <c r="H151" s="123"/>
      <c r="I151" s="123"/>
      <c r="J151" s="124"/>
      <c r="K151" s="122"/>
      <c r="L151" s="122"/>
      <c r="M151" s="125"/>
      <c r="N151" s="126"/>
      <c r="O151" s="123"/>
      <c r="P151" s="123"/>
      <c r="Q151" s="122"/>
      <c r="R151" s="123"/>
      <c r="S151" s="123"/>
      <c r="T151" s="123"/>
      <c r="U151" s="123"/>
      <c r="V151" s="123"/>
      <c r="W151" s="122"/>
      <c r="X151" s="123"/>
      <c r="Y151" s="123"/>
      <c r="Z151" s="123"/>
      <c r="AA151" s="123"/>
      <c r="AB151" s="123"/>
      <c r="AC151" s="122"/>
      <c r="AD151" s="123"/>
      <c r="AE151" s="123"/>
      <c r="AF151" s="123"/>
      <c r="AG151" s="123"/>
      <c r="AH151" s="122"/>
      <c r="AI151" s="122"/>
      <c r="AJ151" s="122"/>
      <c r="AK151" s="122"/>
      <c r="AL151" s="123"/>
      <c r="AM151" s="122"/>
      <c r="AN151" s="122"/>
      <c r="AO151" s="122"/>
      <c r="AP151" s="122"/>
      <c r="AQ151" s="122"/>
      <c r="AR151" s="122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23"/>
      <c r="BC151" s="123"/>
      <c r="BD151" s="123"/>
    </row>
    <row r="152" spans="2:56" x14ac:dyDescent="0.25">
      <c r="B152" s="120"/>
      <c r="C152" s="4"/>
      <c r="D152" s="14"/>
      <c r="E152" s="121"/>
      <c r="F152" s="13"/>
      <c r="G152" s="122"/>
      <c r="H152" s="123"/>
      <c r="I152" s="123"/>
      <c r="J152" s="124"/>
      <c r="K152" s="122"/>
      <c r="L152" s="122"/>
      <c r="M152" s="125"/>
      <c r="N152" s="126"/>
      <c r="O152" s="123"/>
      <c r="P152" s="123"/>
      <c r="Q152" s="122"/>
      <c r="R152" s="123"/>
      <c r="S152" s="123"/>
      <c r="T152" s="123"/>
      <c r="U152" s="123"/>
      <c r="V152" s="123"/>
      <c r="W152" s="122"/>
      <c r="X152" s="123"/>
      <c r="Y152" s="123"/>
      <c r="Z152" s="123"/>
      <c r="AA152" s="123"/>
      <c r="AB152" s="123"/>
      <c r="AC152" s="122"/>
      <c r="AD152" s="123"/>
      <c r="AE152" s="123"/>
      <c r="AF152" s="123"/>
      <c r="AG152" s="123"/>
      <c r="AH152" s="122"/>
      <c r="AI152" s="122"/>
      <c r="AJ152" s="122"/>
      <c r="AK152" s="122"/>
      <c r="AL152" s="123"/>
      <c r="AM152" s="122"/>
      <c r="AN152" s="122"/>
      <c r="AO152" s="122"/>
      <c r="AP152" s="122"/>
      <c r="AQ152" s="122"/>
      <c r="AR152" s="122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23"/>
      <c r="BC152" s="123"/>
      <c r="BD152" s="123"/>
    </row>
    <row r="153" spans="2:56" x14ac:dyDescent="0.25">
      <c r="B153" s="120"/>
      <c r="C153" s="4"/>
      <c r="D153" s="14"/>
      <c r="E153" s="121"/>
      <c r="F153" s="13"/>
      <c r="G153" s="122"/>
      <c r="H153" s="123"/>
      <c r="I153" s="123"/>
      <c r="J153" s="124"/>
      <c r="K153" s="122"/>
      <c r="L153" s="122"/>
      <c r="M153" s="125"/>
      <c r="N153" s="126"/>
      <c r="O153" s="123"/>
      <c r="P153" s="123"/>
      <c r="Q153" s="122"/>
      <c r="R153" s="123"/>
      <c r="S153" s="123"/>
      <c r="T153" s="123"/>
      <c r="U153" s="123"/>
      <c r="V153" s="123"/>
      <c r="W153" s="122"/>
      <c r="X153" s="123"/>
      <c r="Y153" s="123"/>
      <c r="Z153" s="123"/>
      <c r="AA153" s="123"/>
      <c r="AB153" s="123"/>
      <c r="AC153" s="122"/>
      <c r="AD153" s="123"/>
      <c r="AE153" s="123"/>
      <c r="AF153" s="123"/>
      <c r="AG153" s="123"/>
      <c r="AH153" s="122"/>
      <c r="AI153" s="122"/>
      <c r="AJ153" s="122"/>
      <c r="AK153" s="122"/>
      <c r="AL153" s="123"/>
      <c r="AM153" s="122"/>
      <c r="AN153" s="122"/>
      <c r="AO153" s="122"/>
      <c r="AP153" s="122"/>
      <c r="AQ153" s="122"/>
      <c r="AR153" s="122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23"/>
      <c r="BC153" s="123"/>
      <c r="BD153" s="123"/>
    </row>
    <row r="154" spans="2:56" x14ac:dyDescent="0.25">
      <c r="B154" s="120"/>
      <c r="C154" s="4"/>
      <c r="D154" s="14"/>
      <c r="E154" s="121"/>
      <c r="F154" s="13"/>
      <c r="G154" s="122"/>
      <c r="H154" s="123"/>
      <c r="I154" s="123"/>
      <c r="J154" s="124"/>
      <c r="K154" s="122"/>
      <c r="L154" s="122"/>
      <c r="M154" s="125"/>
      <c r="N154" s="126"/>
      <c r="O154" s="123"/>
      <c r="P154" s="123"/>
      <c r="Q154" s="122"/>
      <c r="R154" s="123"/>
      <c r="S154" s="123"/>
      <c r="T154" s="123"/>
      <c r="U154" s="123"/>
      <c r="V154" s="123"/>
      <c r="W154" s="122"/>
      <c r="X154" s="123"/>
      <c r="Y154" s="123"/>
      <c r="Z154" s="123"/>
      <c r="AA154" s="123"/>
      <c r="AB154" s="123"/>
      <c r="AC154" s="122"/>
      <c r="AD154" s="123"/>
      <c r="AE154" s="123"/>
      <c r="AF154" s="123"/>
      <c r="AG154" s="123"/>
      <c r="AH154" s="122"/>
      <c r="AI154" s="122"/>
      <c r="AJ154" s="122"/>
      <c r="AK154" s="122"/>
      <c r="AL154" s="123"/>
      <c r="AM154" s="122"/>
      <c r="AN154" s="122"/>
      <c r="AO154" s="122"/>
      <c r="AP154" s="122"/>
      <c r="AQ154" s="122"/>
      <c r="AR154" s="122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23"/>
      <c r="BC154" s="123"/>
      <c r="BD154" s="123"/>
    </row>
    <row r="155" spans="2:56" x14ac:dyDescent="0.25">
      <c r="B155" s="120"/>
      <c r="C155" s="4"/>
      <c r="D155" s="14"/>
      <c r="E155" s="121"/>
      <c r="F155" s="13"/>
      <c r="G155" s="122"/>
      <c r="H155" s="123"/>
      <c r="I155" s="123"/>
      <c r="J155" s="124"/>
      <c r="K155" s="122"/>
      <c r="L155" s="122"/>
      <c r="M155" s="125"/>
      <c r="N155" s="126"/>
      <c r="O155" s="123"/>
      <c r="P155" s="123"/>
      <c r="Q155" s="122"/>
      <c r="R155" s="123"/>
      <c r="S155" s="123"/>
      <c r="T155" s="123"/>
      <c r="U155" s="123"/>
      <c r="V155" s="123"/>
      <c r="W155" s="122"/>
      <c r="X155" s="123"/>
      <c r="Y155" s="123"/>
      <c r="Z155" s="123"/>
      <c r="AA155" s="123"/>
      <c r="AB155" s="123"/>
      <c r="AC155" s="122"/>
      <c r="AD155" s="123"/>
      <c r="AE155" s="123"/>
      <c r="AF155" s="123"/>
      <c r="AG155" s="123"/>
      <c r="AH155" s="122"/>
      <c r="AI155" s="122"/>
      <c r="AJ155" s="122"/>
      <c r="AK155" s="122"/>
      <c r="AL155" s="123"/>
      <c r="AM155" s="122"/>
      <c r="AN155" s="122"/>
      <c r="AO155" s="122"/>
      <c r="AP155" s="122"/>
      <c r="AQ155" s="122"/>
      <c r="AR155" s="122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23"/>
      <c r="BC155" s="123"/>
      <c r="BD155" s="123"/>
    </row>
    <row r="156" spans="2:56" x14ac:dyDescent="0.25">
      <c r="B156" s="120"/>
      <c r="C156" s="4"/>
      <c r="D156" s="14"/>
      <c r="E156" s="121"/>
      <c r="F156" s="13"/>
      <c r="G156" s="122"/>
      <c r="H156" s="123"/>
      <c r="I156" s="123"/>
      <c r="J156" s="124"/>
      <c r="K156" s="122"/>
      <c r="L156" s="122"/>
      <c r="M156" s="125"/>
      <c r="N156" s="126"/>
      <c r="O156" s="123"/>
      <c r="P156" s="123"/>
      <c r="Q156" s="122"/>
      <c r="R156" s="123"/>
      <c r="S156" s="123"/>
      <c r="T156" s="123"/>
      <c r="U156" s="123"/>
      <c r="V156" s="123"/>
      <c r="W156" s="122"/>
      <c r="X156" s="123"/>
      <c r="Y156" s="123"/>
      <c r="Z156" s="123"/>
      <c r="AA156" s="123"/>
      <c r="AB156" s="123"/>
      <c r="AC156" s="122"/>
      <c r="AD156" s="123"/>
      <c r="AE156" s="123"/>
      <c r="AF156" s="123"/>
      <c r="AG156" s="123"/>
      <c r="AH156" s="122"/>
      <c r="AI156" s="122"/>
      <c r="AJ156" s="122"/>
      <c r="AK156" s="122"/>
      <c r="AL156" s="123"/>
      <c r="AM156" s="122"/>
      <c r="AN156" s="122"/>
      <c r="AO156" s="122"/>
      <c r="AP156" s="122"/>
      <c r="AQ156" s="122"/>
      <c r="AR156" s="122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23"/>
      <c r="BC156" s="123"/>
      <c r="BD156" s="123"/>
    </row>
    <row r="157" spans="2:56" x14ac:dyDescent="0.25">
      <c r="B157" s="120"/>
      <c r="C157" s="4"/>
      <c r="D157" s="14"/>
      <c r="E157" s="121"/>
      <c r="F157" s="13"/>
      <c r="G157" s="122"/>
      <c r="H157" s="123"/>
      <c r="I157" s="123"/>
      <c r="J157" s="124"/>
      <c r="K157" s="122"/>
      <c r="L157" s="122"/>
      <c r="M157" s="125"/>
      <c r="N157" s="126"/>
      <c r="O157" s="123"/>
      <c r="P157" s="123"/>
      <c r="Q157" s="122"/>
      <c r="R157" s="123"/>
      <c r="S157" s="123"/>
      <c r="T157" s="123"/>
      <c r="U157" s="123"/>
      <c r="V157" s="123"/>
      <c r="W157" s="122"/>
      <c r="X157" s="123"/>
      <c r="Y157" s="123"/>
      <c r="Z157" s="123"/>
      <c r="AA157" s="123"/>
      <c r="AB157" s="123"/>
      <c r="AC157" s="122"/>
      <c r="AD157" s="123"/>
      <c r="AE157" s="123"/>
      <c r="AF157" s="123"/>
      <c r="AG157" s="123"/>
      <c r="AH157" s="122"/>
      <c r="AI157" s="122"/>
      <c r="AJ157" s="122"/>
      <c r="AK157" s="122"/>
      <c r="AL157" s="123"/>
      <c r="AM157" s="122"/>
      <c r="AN157" s="122"/>
      <c r="AO157" s="122"/>
      <c r="AP157" s="122"/>
      <c r="AQ157" s="122"/>
      <c r="AR157" s="122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23"/>
      <c r="BC157" s="123"/>
      <c r="BD157" s="123"/>
    </row>
    <row r="158" spans="2:56" x14ac:dyDescent="0.25">
      <c r="B158" s="120"/>
      <c r="C158" s="4"/>
      <c r="D158" s="14"/>
      <c r="E158" s="121"/>
      <c r="F158" s="13"/>
      <c r="G158" s="122"/>
      <c r="H158" s="123"/>
      <c r="I158" s="123"/>
      <c r="J158" s="124"/>
      <c r="K158" s="122"/>
      <c r="L158" s="122"/>
      <c r="M158" s="125"/>
      <c r="N158" s="126"/>
      <c r="O158" s="123"/>
      <c r="P158" s="123"/>
      <c r="Q158" s="122"/>
      <c r="R158" s="123"/>
      <c r="S158" s="123"/>
      <c r="T158" s="123"/>
      <c r="U158" s="123"/>
      <c r="V158" s="123"/>
      <c r="W158" s="122"/>
      <c r="X158" s="123"/>
      <c r="Y158" s="123"/>
      <c r="Z158" s="123"/>
      <c r="AA158" s="123"/>
      <c r="AB158" s="123"/>
      <c r="AC158" s="122"/>
      <c r="AD158" s="123"/>
      <c r="AE158" s="123"/>
      <c r="AF158" s="123"/>
      <c r="AG158" s="123"/>
      <c r="AH158" s="122"/>
      <c r="AI158" s="122"/>
      <c r="AJ158" s="122"/>
      <c r="AK158" s="122"/>
      <c r="AL158" s="123"/>
      <c r="AM158" s="122"/>
      <c r="AN158" s="122"/>
      <c r="AO158" s="122"/>
      <c r="AP158" s="122"/>
      <c r="AQ158" s="122"/>
      <c r="AR158" s="122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23"/>
      <c r="BC158" s="123"/>
      <c r="BD158" s="123"/>
    </row>
    <row r="159" spans="2:56" x14ac:dyDescent="0.25">
      <c r="B159" s="120"/>
      <c r="C159" s="4"/>
      <c r="D159" s="14"/>
      <c r="E159" s="121"/>
      <c r="F159" s="13"/>
      <c r="G159" s="122"/>
      <c r="H159" s="123"/>
      <c r="I159" s="123"/>
      <c r="J159" s="124"/>
      <c r="K159" s="122"/>
      <c r="L159" s="122"/>
      <c r="M159" s="125"/>
      <c r="N159" s="126"/>
      <c r="O159" s="123"/>
      <c r="P159" s="123"/>
      <c r="Q159" s="122"/>
      <c r="R159" s="123"/>
      <c r="S159" s="123"/>
      <c r="T159" s="123"/>
      <c r="U159" s="123"/>
      <c r="V159" s="123"/>
      <c r="W159" s="122"/>
      <c r="X159" s="123"/>
      <c r="Y159" s="123"/>
      <c r="Z159" s="123"/>
      <c r="AA159" s="123"/>
      <c r="AB159" s="123"/>
      <c r="AC159" s="122"/>
      <c r="AD159" s="123"/>
      <c r="AE159" s="123"/>
      <c r="AF159" s="123"/>
      <c r="AG159" s="123"/>
      <c r="AH159" s="122"/>
      <c r="AI159" s="122"/>
      <c r="AJ159" s="122"/>
      <c r="AK159" s="122"/>
      <c r="AL159" s="123"/>
      <c r="AM159" s="122"/>
      <c r="AN159" s="122"/>
      <c r="AO159" s="122"/>
      <c r="AP159" s="122"/>
      <c r="AQ159" s="122"/>
      <c r="AR159" s="122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23"/>
      <c r="BC159" s="123"/>
      <c r="BD159" s="123"/>
    </row>
    <row r="160" spans="2:56" x14ac:dyDescent="0.25">
      <c r="B160" s="120"/>
      <c r="C160" s="4"/>
      <c r="D160" s="14"/>
      <c r="E160" s="121"/>
      <c r="F160" s="13"/>
      <c r="G160" s="122"/>
      <c r="H160" s="123"/>
      <c r="I160" s="123"/>
      <c r="J160" s="124"/>
      <c r="K160" s="122"/>
      <c r="L160" s="122"/>
      <c r="M160" s="125"/>
      <c r="N160" s="126"/>
      <c r="O160" s="123"/>
      <c r="P160" s="123"/>
      <c r="Q160" s="122"/>
      <c r="R160" s="123"/>
      <c r="S160" s="123"/>
      <c r="T160" s="123"/>
      <c r="U160" s="123"/>
      <c r="V160" s="123"/>
      <c r="W160" s="122"/>
      <c r="X160" s="123"/>
      <c r="Y160" s="123"/>
      <c r="Z160" s="123"/>
      <c r="AA160" s="123"/>
      <c r="AB160" s="123"/>
      <c r="AC160" s="122"/>
      <c r="AD160" s="123"/>
      <c r="AE160" s="123"/>
      <c r="AF160" s="123"/>
      <c r="AG160" s="123"/>
      <c r="AH160" s="122"/>
      <c r="AI160" s="122"/>
      <c r="AJ160" s="122"/>
      <c r="AK160" s="122"/>
      <c r="AL160" s="123"/>
      <c r="AM160" s="122"/>
      <c r="AN160" s="122"/>
      <c r="AO160" s="122"/>
      <c r="AP160" s="122"/>
      <c r="AQ160" s="122"/>
      <c r="AR160" s="122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23"/>
      <c r="BC160" s="123"/>
      <c r="BD160" s="123"/>
    </row>
    <row r="161" spans="2:56" x14ac:dyDescent="0.25">
      <c r="B161" s="120"/>
      <c r="C161" s="4"/>
      <c r="D161" s="14"/>
      <c r="E161" s="121"/>
      <c r="F161" s="13"/>
      <c r="G161" s="122"/>
      <c r="H161" s="123"/>
      <c r="I161" s="123"/>
      <c r="J161" s="124"/>
      <c r="K161" s="122"/>
      <c r="L161" s="122"/>
      <c r="M161" s="125"/>
      <c r="N161" s="126"/>
      <c r="O161" s="123"/>
      <c r="P161" s="123"/>
      <c r="Q161" s="122"/>
      <c r="R161" s="123"/>
      <c r="S161" s="123"/>
      <c r="T161" s="123"/>
      <c r="U161" s="123"/>
      <c r="V161" s="123"/>
      <c r="W161" s="122"/>
      <c r="X161" s="123"/>
      <c r="Y161" s="123"/>
      <c r="Z161" s="123"/>
      <c r="AA161" s="123"/>
      <c r="AB161" s="123"/>
      <c r="AC161" s="122"/>
      <c r="AD161" s="123"/>
      <c r="AE161" s="123"/>
      <c r="AF161" s="123"/>
      <c r="AG161" s="123"/>
      <c r="AH161" s="122"/>
      <c r="AI161" s="122"/>
      <c r="AJ161" s="122"/>
      <c r="AK161" s="122"/>
      <c r="AL161" s="123"/>
      <c r="AM161" s="122"/>
      <c r="AN161" s="122"/>
      <c r="AO161" s="122"/>
      <c r="AP161" s="122"/>
      <c r="AQ161" s="122"/>
      <c r="AR161" s="122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23"/>
      <c r="BC161" s="123"/>
      <c r="BD161" s="123"/>
    </row>
    <row r="162" spans="2:56" x14ac:dyDescent="0.25">
      <c r="B162" s="120"/>
      <c r="C162" s="4"/>
      <c r="D162" s="14"/>
      <c r="E162" s="121"/>
      <c r="F162" s="13"/>
      <c r="G162" s="122"/>
      <c r="H162" s="123"/>
      <c r="I162" s="123"/>
      <c r="J162" s="124"/>
      <c r="K162" s="122"/>
      <c r="L162" s="122"/>
      <c r="M162" s="125"/>
      <c r="N162" s="126"/>
      <c r="O162" s="123"/>
      <c r="P162" s="123"/>
      <c r="Q162" s="122"/>
      <c r="R162" s="123"/>
      <c r="S162" s="123"/>
      <c r="T162" s="123"/>
      <c r="U162" s="123"/>
      <c r="V162" s="123"/>
      <c r="W162" s="122"/>
      <c r="X162" s="123"/>
      <c r="Y162" s="123"/>
      <c r="Z162" s="123"/>
      <c r="AA162" s="123"/>
      <c r="AB162" s="123"/>
      <c r="AC162" s="122"/>
      <c r="AD162" s="123"/>
      <c r="AE162" s="123"/>
      <c r="AF162" s="123"/>
      <c r="AG162" s="123"/>
      <c r="AH162" s="122"/>
      <c r="AI162" s="122"/>
      <c r="AJ162" s="122"/>
      <c r="AK162" s="122"/>
      <c r="AL162" s="123"/>
      <c r="AM162" s="122"/>
      <c r="AN162" s="122"/>
      <c r="AO162" s="122"/>
      <c r="AP162" s="122"/>
      <c r="AQ162" s="122"/>
      <c r="AR162" s="122"/>
      <c r="AS162" s="173"/>
      <c r="AT162" s="173"/>
      <c r="AU162" s="173"/>
      <c r="AV162" s="173"/>
      <c r="AW162" s="173"/>
      <c r="AX162" s="173"/>
      <c r="AY162" s="173"/>
      <c r="AZ162" s="173"/>
      <c r="BA162" s="173"/>
      <c r="BB162" s="123"/>
      <c r="BC162" s="123"/>
      <c r="BD162" s="123"/>
    </row>
    <row r="163" spans="2:56" x14ac:dyDescent="0.25">
      <c r="B163" s="120"/>
      <c r="C163" s="4"/>
      <c r="D163" s="14"/>
      <c r="E163" s="121"/>
      <c r="F163" s="13"/>
      <c r="G163" s="122"/>
      <c r="H163" s="123"/>
      <c r="I163" s="123"/>
      <c r="J163" s="124"/>
      <c r="K163" s="122"/>
      <c r="L163" s="122"/>
      <c r="M163" s="125"/>
      <c r="N163" s="126"/>
      <c r="O163" s="123"/>
      <c r="P163" s="123"/>
      <c r="Q163" s="122"/>
      <c r="R163" s="123"/>
      <c r="S163" s="123"/>
      <c r="T163" s="123"/>
      <c r="U163" s="123"/>
      <c r="V163" s="123"/>
      <c r="W163" s="122"/>
      <c r="X163" s="123"/>
      <c r="Y163" s="123"/>
      <c r="Z163" s="123"/>
      <c r="AA163" s="123"/>
      <c r="AB163" s="123"/>
      <c r="AC163" s="122"/>
      <c r="AD163" s="123"/>
      <c r="AE163" s="123"/>
      <c r="AF163" s="123"/>
      <c r="AG163" s="123"/>
      <c r="AH163" s="122"/>
      <c r="AI163" s="122"/>
      <c r="AJ163" s="122"/>
      <c r="AK163" s="122"/>
      <c r="AL163" s="123"/>
      <c r="AM163" s="122"/>
      <c r="AN163" s="122"/>
      <c r="AO163" s="122"/>
      <c r="AP163" s="122"/>
      <c r="AQ163" s="122"/>
      <c r="AR163" s="122"/>
      <c r="AS163" s="173"/>
      <c r="AT163" s="173"/>
      <c r="AU163" s="173"/>
      <c r="AV163" s="173"/>
      <c r="AW163" s="173"/>
      <c r="AX163" s="173"/>
      <c r="AY163" s="173"/>
      <c r="AZ163" s="173"/>
      <c r="BA163" s="173"/>
      <c r="BB163" s="123"/>
      <c r="BC163" s="123"/>
      <c r="BD163" s="123"/>
    </row>
    <row r="164" spans="2:56" x14ac:dyDescent="0.25">
      <c r="B164" s="120"/>
      <c r="C164" s="4"/>
      <c r="D164" s="14"/>
      <c r="E164" s="121"/>
      <c r="F164" s="13"/>
      <c r="G164" s="122"/>
      <c r="H164" s="123"/>
      <c r="I164" s="123"/>
      <c r="J164" s="124"/>
      <c r="K164" s="122"/>
      <c r="L164" s="122"/>
      <c r="M164" s="125"/>
      <c r="N164" s="126"/>
      <c r="O164" s="123"/>
      <c r="P164" s="123"/>
      <c r="Q164" s="122"/>
      <c r="R164" s="123"/>
      <c r="S164" s="123"/>
      <c r="T164" s="123"/>
      <c r="U164" s="123"/>
      <c r="V164" s="123"/>
      <c r="W164" s="122"/>
      <c r="X164" s="123"/>
      <c r="Y164" s="123"/>
      <c r="Z164" s="123"/>
      <c r="AA164" s="123"/>
      <c r="AB164" s="123"/>
      <c r="AC164" s="122"/>
      <c r="AD164" s="123"/>
      <c r="AE164" s="123"/>
      <c r="AF164" s="123"/>
      <c r="AG164" s="123"/>
      <c r="AH164" s="122"/>
      <c r="AI164" s="122"/>
      <c r="AJ164" s="122"/>
      <c r="AK164" s="122"/>
      <c r="AL164" s="123"/>
      <c r="AM164" s="122"/>
      <c r="AN164" s="122"/>
      <c r="AO164" s="122"/>
      <c r="AP164" s="122"/>
      <c r="AQ164" s="122"/>
      <c r="AR164" s="122"/>
      <c r="AS164" s="173"/>
      <c r="AT164" s="173"/>
      <c r="AU164" s="173"/>
      <c r="AV164" s="173"/>
      <c r="AW164" s="173"/>
      <c r="AX164" s="173"/>
      <c r="AY164" s="173"/>
      <c r="AZ164" s="173"/>
      <c r="BA164" s="173"/>
      <c r="BB164" s="123"/>
      <c r="BC164" s="123"/>
      <c r="BD164" s="123"/>
    </row>
    <row r="165" spans="2:56" x14ac:dyDescent="0.25">
      <c r="B165" s="120"/>
      <c r="C165" s="4"/>
      <c r="D165" s="14"/>
      <c r="E165" s="121"/>
      <c r="F165" s="13"/>
      <c r="G165" s="122"/>
      <c r="H165" s="123"/>
      <c r="I165" s="123"/>
      <c r="J165" s="124"/>
      <c r="K165" s="122"/>
      <c r="L165" s="122"/>
      <c r="M165" s="125"/>
      <c r="N165" s="126"/>
      <c r="O165" s="123"/>
      <c r="P165" s="123"/>
      <c r="Q165" s="122"/>
      <c r="R165" s="123"/>
      <c r="S165" s="123"/>
      <c r="T165" s="123"/>
      <c r="U165" s="123"/>
      <c r="V165" s="123"/>
      <c r="W165" s="122"/>
      <c r="X165" s="123"/>
      <c r="Y165" s="123"/>
      <c r="Z165" s="123"/>
      <c r="AA165" s="123"/>
      <c r="AB165" s="123"/>
      <c r="AC165" s="122"/>
      <c r="AD165" s="123"/>
      <c r="AE165" s="123"/>
      <c r="AF165" s="123"/>
      <c r="AG165" s="123"/>
      <c r="AH165" s="122"/>
      <c r="AI165" s="122"/>
      <c r="AJ165" s="122"/>
      <c r="AK165" s="122"/>
      <c r="AL165" s="123"/>
      <c r="AM165" s="122"/>
      <c r="AN165" s="122"/>
      <c r="AO165" s="122"/>
      <c r="AP165" s="122"/>
      <c r="AQ165" s="122"/>
      <c r="AR165" s="122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23"/>
      <c r="BC165" s="123"/>
      <c r="BD165" s="123"/>
    </row>
    <row r="166" spans="2:56" x14ac:dyDescent="0.25">
      <c r="B166" s="120"/>
      <c r="C166" s="4"/>
      <c r="D166" s="14"/>
      <c r="E166" s="121"/>
      <c r="F166" s="13"/>
      <c r="G166" s="122"/>
      <c r="H166" s="123"/>
      <c r="I166" s="123"/>
      <c r="J166" s="124"/>
      <c r="K166" s="122"/>
      <c r="L166" s="122"/>
      <c r="M166" s="125"/>
      <c r="N166" s="126"/>
      <c r="O166" s="123"/>
      <c r="P166" s="123"/>
      <c r="Q166" s="122"/>
      <c r="R166" s="123"/>
      <c r="S166" s="123"/>
      <c r="T166" s="123"/>
      <c r="U166" s="123"/>
      <c r="V166" s="123"/>
      <c r="W166" s="122"/>
      <c r="X166" s="123"/>
      <c r="Y166" s="123"/>
      <c r="Z166" s="123"/>
      <c r="AA166" s="123"/>
      <c r="AB166" s="123"/>
      <c r="AC166" s="122"/>
      <c r="AD166" s="123"/>
      <c r="AE166" s="123"/>
      <c r="AF166" s="123"/>
      <c r="AG166" s="123"/>
      <c r="AH166" s="122"/>
      <c r="AI166" s="122"/>
      <c r="AJ166" s="122"/>
      <c r="AK166" s="122"/>
      <c r="AL166" s="123"/>
      <c r="AM166" s="122"/>
      <c r="AN166" s="122"/>
      <c r="AO166" s="122"/>
      <c r="AP166" s="122"/>
      <c r="AQ166" s="122"/>
      <c r="AR166" s="122"/>
      <c r="AS166" s="173"/>
      <c r="AT166" s="173"/>
      <c r="AU166" s="173"/>
      <c r="AV166" s="173"/>
      <c r="AW166" s="173"/>
      <c r="AX166" s="173"/>
      <c r="AY166" s="173"/>
      <c r="AZ166" s="173"/>
      <c r="BA166" s="173"/>
      <c r="BB166" s="123"/>
      <c r="BC166" s="123"/>
      <c r="BD166" s="123"/>
    </row>
    <row r="167" spans="2:56" x14ac:dyDescent="0.25">
      <c r="B167" s="120"/>
      <c r="C167" s="4"/>
      <c r="D167" s="14"/>
      <c r="E167" s="121"/>
      <c r="F167" s="13"/>
      <c r="G167" s="122"/>
      <c r="H167" s="123"/>
      <c r="I167" s="123"/>
      <c r="J167" s="124"/>
      <c r="K167" s="122"/>
      <c r="L167" s="122"/>
      <c r="M167" s="125"/>
      <c r="N167" s="126"/>
      <c r="O167" s="123"/>
      <c r="P167" s="123"/>
      <c r="Q167" s="122"/>
      <c r="R167" s="123"/>
      <c r="S167" s="123"/>
      <c r="T167" s="123"/>
      <c r="U167" s="123"/>
      <c r="V167" s="123"/>
      <c r="W167" s="122"/>
      <c r="X167" s="123"/>
      <c r="Y167" s="123"/>
      <c r="Z167" s="123"/>
      <c r="AA167" s="123"/>
      <c r="AB167" s="123"/>
      <c r="AC167" s="122"/>
      <c r="AD167" s="123"/>
      <c r="AE167" s="123"/>
      <c r="AF167" s="123"/>
      <c r="AG167" s="123"/>
      <c r="AH167" s="122"/>
      <c r="AI167" s="122"/>
      <c r="AJ167" s="122"/>
      <c r="AK167" s="122"/>
      <c r="AL167" s="123"/>
      <c r="AM167" s="122"/>
      <c r="AN167" s="122"/>
      <c r="AO167" s="122"/>
      <c r="AP167" s="122"/>
      <c r="AQ167" s="122"/>
      <c r="AR167" s="122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23"/>
      <c r="BC167" s="123"/>
      <c r="BD167" s="123"/>
    </row>
    <row r="168" spans="2:56" x14ac:dyDescent="0.25">
      <c r="B168" s="120"/>
      <c r="C168" s="4"/>
      <c r="D168" s="14"/>
      <c r="E168" s="121"/>
      <c r="F168" s="13"/>
      <c r="G168" s="122"/>
      <c r="H168" s="123"/>
      <c r="I168" s="123"/>
      <c r="J168" s="124"/>
      <c r="K168" s="122"/>
      <c r="L168" s="122"/>
      <c r="M168" s="125"/>
      <c r="N168" s="126"/>
      <c r="O168" s="123"/>
      <c r="P168" s="123"/>
      <c r="Q168" s="122"/>
      <c r="R168" s="123"/>
      <c r="S168" s="123"/>
      <c r="T168" s="123"/>
      <c r="U168" s="123"/>
      <c r="V168" s="123"/>
      <c r="W168" s="122"/>
      <c r="X168" s="123"/>
      <c r="Y168" s="123"/>
      <c r="Z168" s="123"/>
      <c r="AA168" s="123"/>
      <c r="AB168" s="123"/>
      <c r="AC168" s="122"/>
      <c r="AD168" s="123"/>
      <c r="AE168" s="123"/>
      <c r="AF168" s="123"/>
      <c r="AG168" s="123"/>
      <c r="AH168" s="122"/>
      <c r="AI168" s="122"/>
      <c r="AJ168" s="122"/>
      <c r="AK168" s="122"/>
      <c r="AL168" s="123"/>
      <c r="AM168" s="122"/>
      <c r="AN168" s="122"/>
      <c r="AO168" s="122"/>
      <c r="AP168" s="122"/>
      <c r="AQ168" s="122"/>
      <c r="AR168" s="122"/>
      <c r="AS168" s="173"/>
      <c r="AT168" s="173"/>
      <c r="AU168" s="173"/>
      <c r="AV168" s="173"/>
      <c r="AW168" s="173"/>
      <c r="AX168" s="173"/>
      <c r="AY168" s="173"/>
      <c r="AZ168" s="173"/>
      <c r="BA168" s="173"/>
      <c r="BB168" s="123"/>
      <c r="BC168" s="123"/>
      <c r="BD168" s="123"/>
    </row>
    <row r="169" spans="2:56" x14ac:dyDescent="0.25">
      <c r="B169" s="120"/>
      <c r="C169" s="4"/>
      <c r="D169" s="14"/>
      <c r="E169" s="121"/>
      <c r="F169" s="13"/>
      <c r="G169" s="122"/>
      <c r="H169" s="123"/>
      <c r="I169" s="123"/>
      <c r="J169" s="124"/>
      <c r="K169" s="122"/>
      <c r="L169" s="122"/>
      <c r="M169" s="125"/>
      <c r="N169" s="126"/>
      <c r="O169" s="123"/>
      <c r="P169" s="123"/>
      <c r="Q169" s="122"/>
      <c r="R169" s="123"/>
      <c r="S169" s="123"/>
      <c r="T169" s="123"/>
      <c r="U169" s="123"/>
      <c r="V169" s="123"/>
      <c r="W169" s="122"/>
      <c r="X169" s="123"/>
      <c r="Y169" s="123"/>
      <c r="Z169" s="123"/>
      <c r="AA169" s="123"/>
      <c r="AB169" s="123"/>
      <c r="AC169" s="122"/>
      <c r="AD169" s="123"/>
      <c r="AE169" s="123"/>
      <c r="AF169" s="123"/>
      <c r="AG169" s="123"/>
      <c r="AH169" s="122"/>
      <c r="AI169" s="122"/>
      <c r="AJ169" s="122"/>
      <c r="AK169" s="122"/>
      <c r="AL169" s="123"/>
      <c r="AM169" s="122"/>
      <c r="AN169" s="122"/>
      <c r="AO169" s="122"/>
      <c r="AP169" s="122"/>
      <c r="AQ169" s="122"/>
      <c r="AR169" s="122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23"/>
      <c r="BC169" s="123"/>
      <c r="BD169" s="123"/>
    </row>
    <row r="170" spans="2:56" x14ac:dyDescent="0.25">
      <c r="B170" s="120"/>
      <c r="C170" s="4"/>
      <c r="D170" s="14"/>
      <c r="E170" s="121"/>
      <c r="F170" s="13"/>
      <c r="G170" s="122"/>
      <c r="H170" s="123"/>
      <c r="I170" s="123"/>
      <c r="J170" s="124"/>
      <c r="K170" s="122"/>
      <c r="L170" s="122"/>
      <c r="M170" s="125"/>
      <c r="N170" s="126"/>
      <c r="O170" s="123"/>
      <c r="P170" s="123"/>
      <c r="Q170" s="122"/>
      <c r="R170" s="123"/>
      <c r="S170" s="123"/>
      <c r="T170" s="123"/>
      <c r="U170" s="123"/>
      <c r="V170" s="123"/>
      <c r="W170" s="122"/>
      <c r="X170" s="123"/>
      <c r="Y170" s="123"/>
      <c r="Z170" s="123"/>
      <c r="AA170" s="123"/>
      <c r="AB170" s="123"/>
      <c r="AC170" s="122"/>
      <c r="AD170" s="123"/>
      <c r="AE170" s="123"/>
      <c r="AF170" s="123"/>
      <c r="AG170" s="123"/>
      <c r="AH170" s="122"/>
      <c r="AI170" s="122"/>
      <c r="AJ170" s="122"/>
      <c r="AK170" s="122"/>
      <c r="AL170" s="123"/>
      <c r="AM170" s="122"/>
      <c r="AN170" s="122"/>
      <c r="AO170" s="122"/>
      <c r="AP170" s="122"/>
      <c r="AQ170" s="122"/>
      <c r="AR170" s="122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23"/>
      <c r="BC170" s="123"/>
      <c r="BD170" s="123"/>
    </row>
    <row r="171" spans="2:56" x14ac:dyDescent="0.25">
      <c r="B171" s="120"/>
      <c r="C171" s="4"/>
      <c r="D171" s="14"/>
      <c r="E171" s="121"/>
      <c r="F171" s="13"/>
      <c r="G171" s="122"/>
      <c r="H171" s="123"/>
      <c r="I171" s="123"/>
      <c r="J171" s="124"/>
      <c r="K171" s="122"/>
      <c r="L171" s="122"/>
      <c r="M171" s="125"/>
      <c r="N171" s="126"/>
      <c r="O171" s="123"/>
      <c r="P171" s="123"/>
      <c r="Q171" s="122"/>
      <c r="R171" s="123"/>
      <c r="S171" s="123"/>
      <c r="T171" s="123"/>
      <c r="U171" s="123"/>
      <c r="V171" s="123"/>
      <c r="W171" s="122"/>
      <c r="X171" s="123"/>
      <c r="Y171" s="123"/>
      <c r="Z171" s="123"/>
      <c r="AA171" s="123"/>
      <c r="AB171" s="123"/>
      <c r="AC171" s="122"/>
      <c r="AD171" s="123"/>
      <c r="AE171" s="123"/>
      <c r="AF171" s="123"/>
      <c r="AG171" s="123"/>
      <c r="AH171" s="122"/>
      <c r="AI171" s="122"/>
      <c r="AJ171" s="122"/>
      <c r="AK171" s="122"/>
      <c r="AL171" s="123"/>
      <c r="AM171" s="122"/>
      <c r="AN171" s="122"/>
      <c r="AO171" s="122"/>
      <c r="AP171" s="122"/>
      <c r="AQ171" s="122"/>
      <c r="AR171" s="122"/>
      <c r="AS171" s="173"/>
      <c r="AT171" s="173"/>
      <c r="AU171" s="173"/>
      <c r="AV171" s="173"/>
      <c r="AW171" s="173"/>
      <c r="AX171" s="173"/>
      <c r="AY171" s="173"/>
      <c r="AZ171" s="173"/>
      <c r="BA171" s="173"/>
      <c r="BB171" s="123"/>
      <c r="BC171" s="123"/>
      <c r="BD171" s="123"/>
    </row>
    <row r="172" spans="2:56" x14ac:dyDescent="0.25">
      <c r="B172" s="120"/>
      <c r="C172" s="4"/>
      <c r="D172" s="14"/>
      <c r="E172" s="121"/>
      <c r="F172" s="13"/>
      <c r="G172" s="122"/>
      <c r="H172" s="123"/>
      <c r="I172" s="123"/>
      <c r="J172" s="124"/>
      <c r="K172" s="122"/>
      <c r="L172" s="122"/>
      <c r="M172" s="125"/>
      <c r="N172" s="126"/>
      <c r="O172" s="123"/>
      <c r="P172" s="123"/>
      <c r="Q172" s="122"/>
      <c r="R172" s="123"/>
      <c r="S172" s="123"/>
      <c r="T172" s="123"/>
      <c r="U172" s="123"/>
      <c r="V172" s="123"/>
      <c r="W172" s="122"/>
      <c r="X172" s="123"/>
      <c r="Y172" s="123"/>
      <c r="Z172" s="123"/>
      <c r="AA172" s="123"/>
      <c r="AB172" s="123"/>
      <c r="AC172" s="122"/>
      <c r="AD172" s="123"/>
      <c r="AE172" s="123"/>
      <c r="AF172" s="123"/>
      <c r="AG172" s="123"/>
      <c r="AH172" s="122"/>
      <c r="AI172" s="122"/>
      <c r="AJ172" s="122"/>
      <c r="AK172" s="122"/>
      <c r="AL172" s="123"/>
      <c r="AM172" s="122"/>
      <c r="AN172" s="122"/>
      <c r="AO172" s="122"/>
      <c r="AP172" s="122"/>
      <c r="AQ172" s="122"/>
      <c r="AR172" s="122"/>
      <c r="AS172" s="173"/>
      <c r="AT172" s="173"/>
      <c r="AU172" s="173"/>
      <c r="AV172" s="173"/>
      <c r="AW172" s="173"/>
      <c r="AX172" s="173"/>
      <c r="AY172" s="173"/>
      <c r="AZ172" s="173"/>
      <c r="BA172" s="173"/>
      <c r="BB172" s="123"/>
      <c r="BC172" s="123"/>
      <c r="BD172" s="123"/>
    </row>
    <row r="173" spans="2:56" x14ac:dyDescent="0.25">
      <c r="B173" s="120"/>
      <c r="C173" s="4"/>
      <c r="D173" s="14"/>
      <c r="E173" s="121"/>
      <c r="F173" s="13"/>
      <c r="G173" s="122"/>
      <c r="H173" s="123"/>
      <c r="I173" s="123"/>
      <c r="J173" s="124"/>
      <c r="K173" s="122"/>
      <c r="L173" s="122"/>
      <c r="M173" s="125"/>
      <c r="N173" s="126"/>
      <c r="O173" s="123"/>
      <c r="P173" s="123"/>
      <c r="Q173" s="122"/>
      <c r="R173" s="123"/>
      <c r="S173" s="123"/>
      <c r="T173" s="123"/>
      <c r="U173" s="123"/>
      <c r="V173" s="123"/>
      <c r="W173" s="122"/>
      <c r="X173" s="123"/>
      <c r="Y173" s="123"/>
      <c r="Z173" s="123"/>
      <c r="AA173" s="123"/>
      <c r="AB173" s="123"/>
      <c r="AC173" s="122"/>
      <c r="AD173" s="123"/>
      <c r="AE173" s="123"/>
      <c r="AF173" s="123"/>
      <c r="AG173" s="123"/>
      <c r="AH173" s="122"/>
      <c r="AI173" s="122"/>
      <c r="AJ173" s="122"/>
      <c r="AK173" s="122"/>
      <c r="AL173" s="123"/>
      <c r="AM173" s="122"/>
      <c r="AN173" s="122"/>
      <c r="AO173" s="122"/>
      <c r="AP173" s="122"/>
      <c r="AQ173" s="122"/>
      <c r="AR173" s="122"/>
      <c r="AS173" s="173"/>
      <c r="AT173" s="173"/>
      <c r="AU173" s="173"/>
      <c r="AV173" s="173"/>
      <c r="AW173" s="173"/>
      <c r="AX173" s="173"/>
      <c r="AY173" s="173"/>
      <c r="AZ173" s="173"/>
      <c r="BA173" s="173"/>
      <c r="BB173" s="123"/>
      <c r="BC173" s="123"/>
      <c r="BD173" s="123"/>
    </row>
    <row r="174" spans="2:56" x14ac:dyDescent="0.25">
      <c r="B174" s="120"/>
      <c r="C174" s="4"/>
      <c r="D174" s="14"/>
      <c r="E174" s="121"/>
      <c r="F174" s="13"/>
      <c r="G174" s="122"/>
      <c r="H174" s="123"/>
      <c r="I174" s="123"/>
      <c r="J174" s="124"/>
      <c r="K174" s="122"/>
      <c r="L174" s="122"/>
      <c r="M174" s="125"/>
      <c r="N174" s="126"/>
      <c r="O174" s="123"/>
      <c r="P174" s="123"/>
      <c r="Q174" s="122"/>
      <c r="R174" s="123"/>
      <c r="S174" s="123"/>
      <c r="T174" s="123"/>
      <c r="U174" s="123"/>
      <c r="V174" s="123"/>
      <c r="W174" s="122"/>
      <c r="X174" s="123"/>
      <c r="Y174" s="123"/>
      <c r="Z174" s="123"/>
      <c r="AA174" s="123"/>
      <c r="AB174" s="123"/>
      <c r="AC174" s="122"/>
      <c r="AD174" s="123"/>
      <c r="AE174" s="123"/>
      <c r="AF174" s="123"/>
      <c r="AG174" s="123"/>
      <c r="AH174" s="122"/>
      <c r="AI174" s="122"/>
      <c r="AJ174" s="122"/>
      <c r="AK174" s="122"/>
      <c r="AL174" s="123"/>
      <c r="AM174" s="122"/>
      <c r="AN174" s="122"/>
      <c r="AO174" s="122"/>
      <c r="AP174" s="122"/>
      <c r="AQ174" s="122"/>
      <c r="AR174" s="122"/>
      <c r="AS174" s="173"/>
      <c r="AT174" s="173"/>
      <c r="AU174" s="173"/>
      <c r="AV174" s="173"/>
      <c r="AW174" s="173"/>
      <c r="AX174" s="173"/>
      <c r="AY174" s="173"/>
      <c r="AZ174" s="173"/>
      <c r="BA174" s="173"/>
      <c r="BB174" s="123"/>
      <c r="BC174" s="123"/>
      <c r="BD174" s="123"/>
    </row>
    <row r="175" spans="2:56" x14ac:dyDescent="0.25">
      <c r="B175" s="120"/>
      <c r="C175" s="4"/>
      <c r="D175" s="14"/>
      <c r="E175" s="121"/>
      <c r="F175" s="13"/>
      <c r="G175" s="122"/>
      <c r="H175" s="123"/>
      <c r="I175" s="123"/>
      <c r="J175" s="124"/>
      <c r="K175" s="122"/>
      <c r="L175" s="122"/>
      <c r="M175" s="125"/>
      <c r="N175" s="126"/>
      <c r="O175" s="123"/>
      <c r="P175" s="123"/>
      <c r="Q175" s="122"/>
      <c r="R175" s="123"/>
      <c r="S175" s="123"/>
      <c r="T175" s="123"/>
      <c r="U175" s="123"/>
      <c r="V175" s="123"/>
      <c r="W175" s="122"/>
      <c r="X175" s="123"/>
      <c r="Y175" s="123"/>
      <c r="Z175" s="123"/>
      <c r="AA175" s="123"/>
      <c r="AB175" s="123"/>
      <c r="AC175" s="122"/>
      <c r="AD175" s="123"/>
      <c r="AE175" s="123"/>
      <c r="AF175" s="123"/>
      <c r="AG175" s="123"/>
      <c r="AH175" s="122"/>
      <c r="AI175" s="122"/>
      <c r="AJ175" s="122"/>
      <c r="AK175" s="122"/>
      <c r="AL175" s="123"/>
      <c r="AM175" s="122"/>
      <c r="AN175" s="122"/>
      <c r="AO175" s="122"/>
      <c r="AP175" s="122"/>
      <c r="AQ175" s="122"/>
      <c r="AR175" s="122"/>
      <c r="AS175" s="173"/>
      <c r="AT175" s="173"/>
      <c r="AU175" s="173"/>
      <c r="AV175" s="173"/>
      <c r="AW175" s="173"/>
      <c r="AX175" s="173"/>
      <c r="AY175" s="173"/>
      <c r="AZ175" s="173"/>
      <c r="BA175" s="173"/>
      <c r="BB175" s="123"/>
      <c r="BC175" s="123"/>
      <c r="BD175" s="123"/>
    </row>
    <row r="176" spans="2:56" x14ac:dyDescent="0.25">
      <c r="B176" s="120"/>
      <c r="C176" s="4"/>
      <c r="D176" s="14"/>
      <c r="E176" s="121"/>
      <c r="F176" s="13"/>
      <c r="G176" s="122"/>
      <c r="H176" s="123"/>
      <c r="I176" s="123"/>
      <c r="J176" s="124"/>
      <c r="K176" s="122"/>
      <c r="L176" s="122"/>
      <c r="M176" s="125"/>
      <c r="N176" s="126"/>
      <c r="O176" s="123"/>
      <c r="P176" s="123"/>
      <c r="Q176" s="122"/>
      <c r="R176" s="123"/>
      <c r="S176" s="123"/>
      <c r="T176" s="123"/>
      <c r="U176" s="123"/>
      <c r="V176" s="123"/>
      <c r="W176" s="122"/>
      <c r="X176" s="123"/>
      <c r="Y176" s="123"/>
      <c r="Z176" s="123"/>
      <c r="AA176" s="123"/>
      <c r="AB176" s="123"/>
      <c r="AC176" s="122"/>
      <c r="AD176" s="123"/>
      <c r="AE176" s="123"/>
      <c r="AF176" s="123"/>
      <c r="AG176" s="123"/>
      <c r="AH176" s="122"/>
      <c r="AI176" s="122"/>
      <c r="AJ176" s="122"/>
      <c r="AK176" s="122"/>
      <c r="AL176" s="123"/>
      <c r="AM176" s="122"/>
      <c r="AN176" s="122"/>
      <c r="AO176" s="122"/>
      <c r="AP176" s="122"/>
      <c r="AQ176" s="122"/>
      <c r="AR176" s="122"/>
      <c r="AS176" s="173"/>
      <c r="AT176" s="173"/>
      <c r="AU176" s="173"/>
      <c r="AV176" s="173"/>
      <c r="AW176" s="173"/>
      <c r="AX176" s="173"/>
      <c r="AY176" s="173"/>
      <c r="AZ176" s="173"/>
      <c r="BA176" s="173"/>
      <c r="BB176" s="123"/>
      <c r="BC176" s="123"/>
      <c r="BD176" s="123"/>
    </row>
    <row r="177" spans="2:56" x14ac:dyDescent="0.25">
      <c r="B177" s="120"/>
      <c r="C177" s="4"/>
      <c r="D177" s="14"/>
      <c r="E177" s="121"/>
      <c r="F177" s="13"/>
      <c r="G177" s="122"/>
      <c r="H177" s="123"/>
      <c r="I177" s="123"/>
      <c r="J177" s="124"/>
      <c r="K177" s="122"/>
      <c r="L177" s="122"/>
      <c r="M177" s="125"/>
      <c r="N177" s="126"/>
      <c r="O177" s="123"/>
      <c r="P177" s="123"/>
      <c r="Q177" s="122"/>
      <c r="R177" s="123"/>
      <c r="S177" s="123"/>
      <c r="T177" s="123"/>
      <c r="U177" s="123"/>
      <c r="V177" s="123"/>
      <c r="W177" s="122"/>
      <c r="X177" s="123"/>
      <c r="Y177" s="123"/>
      <c r="Z177" s="123"/>
      <c r="AA177" s="123"/>
      <c r="AB177" s="123"/>
      <c r="AC177" s="122"/>
      <c r="AD177" s="123"/>
      <c r="AE177" s="123"/>
      <c r="AF177" s="123"/>
      <c r="AG177" s="123"/>
      <c r="AH177" s="122"/>
      <c r="AI177" s="122"/>
      <c r="AJ177" s="122"/>
      <c r="AK177" s="122"/>
      <c r="AL177" s="123"/>
      <c r="AM177" s="122"/>
      <c r="AN177" s="122"/>
      <c r="AO177" s="122"/>
      <c r="AP177" s="122"/>
      <c r="AQ177" s="122"/>
      <c r="AR177" s="122"/>
      <c r="AS177" s="173"/>
      <c r="AT177" s="173"/>
      <c r="AU177" s="173"/>
      <c r="AV177" s="173"/>
      <c r="AW177" s="173"/>
      <c r="AX177" s="173"/>
      <c r="AY177" s="173"/>
      <c r="AZ177" s="173"/>
      <c r="BA177" s="173"/>
      <c r="BB177" s="123"/>
      <c r="BC177" s="123"/>
      <c r="BD177" s="123"/>
    </row>
    <row r="178" spans="2:56" x14ac:dyDescent="0.25">
      <c r="B178" s="120"/>
      <c r="C178" s="4"/>
      <c r="D178" s="14"/>
      <c r="E178" s="121"/>
      <c r="F178" s="13"/>
      <c r="G178" s="122"/>
      <c r="H178" s="123"/>
      <c r="I178" s="123"/>
      <c r="J178" s="124"/>
      <c r="K178" s="122"/>
      <c r="L178" s="122"/>
      <c r="M178" s="125"/>
      <c r="N178" s="126"/>
      <c r="O178" s="123"/>
      <c r="P178" s="123"/>
      <c r="Q178" s="122"/>
      <c r="R178" s="123"/>
      <c r="S178" s="123"/>
      <c r="T178" s="123"/>
      <c r="U178" s="123"/>
      <c r="V178" s="123"/>
      <c r="W178" s="122"/>
      <c r="X178" s="123"/>
      <c r="Y178" s="123"/>
      <c r="Z178" s="123"/>
      <c r="AA178" s="123"/>
      <c r="AB178" s="123"/>
      <c r="AC178" s="122"/>
      <c r="AD178" s="123"/>
      <c r="AE178" s="123"/>
      <c r="AF178" s="123"/>
      <c r="AG178" s="123"/>
      <c r="AH178" s="122"/>
      <c r="AI178" s="122"/>
      <c r="AJ178" s="122"/>
      <c r="AK178" s="122"/>
      <c r="AL178" s="123"/>
      <c r="AM178" s="122"/>
      <c r="AN178" s="122"/>
      <c r="AO178" s="122"/>
      <c r="AP178" s="122"/>
      <c r="AQ178" s="122"/>
      <c r="AR178" s="122"/>
      <c r="AS178" s="173"/>
      <c r="AT178" s="173"/>
      <c r="AU178" s="173"/>
      <c r="AV178" s="173"/>
      <c r="AW178" s="173"/>
      <c r="AX178" s="173"/>
      <c r="AY178" s="173"/>
      <c r="AZ178" s="173"/>
      <c r="BA178" s="173"/>
      <c r="BB178" s="123"/>
      <c r="BC178" s="123"/>
      <c r="BD178" s="123"/>
    </row>
    <row r="179" spans="2:56" x14ac:dyDescent="0.25">
      <c r="B179" s="120"/>
      <c r="C179" s="4"/>
      <c r="D179" s="14"/>
      <c r="E179" s="121"/>
      <c r="F179" s="13"/>
      <c r="G179" s="122"/>
      <c r="H179" s="123"/>
      <c r="I179" s="123"/>
      <c r="J179" s="124"/>
      <c r="K179" s="122"/>
      <c r="L179" s="122"/>
      <c r="M179" s="125"/>
      <c r="N179" s="126"/>
      <c r="O179" s="123"/>
      <c r="P179" s="123"/>
      <c r="Q179" s="122"/>
      <c r="R179" s="123"/>
      <c r="S179" s="123"/>
      <c r="T179" s="123"/>
      <c r="U179" s="123"/>
      <c r="V179" s="123"/>
      <c r="W179" s="122"/>
      <c r="X179" s="123"/>
      <c r="Y179" s="123"/>
      <c r="Z179" s="123"/>
      <c r="AA179" s="123"/>
      <c r="AB179" s="123"/>
      <c r="AC179" s="122"/>
      <c r="AD179" s="123"/>
      <c r="AE179" s="123"/>
      <c r="AF179" s="123"/>
      <c r="AG179" s="123"/>
      <c r="AH179" s="122"/>
      <c r="AI179" s="122"/>
      <c r="AJ179" s="122"/>
      <c r="AK179" s="122"/>
      <c r="AL179" s="123"/>
      <c r="AM179" s="122"/>
      <c r="AN179" s="122"/>
      <c r="AO179" s="122"/>
      <c r="AP179" s="122"/>
      <c r="AQ179" s="122"/>
      <c r="AR179" s="122"/>
      <c r="AS179" s="173"/>
      <c r="AT179" s="173"/>
      <c r="AU179" s="173"/>
      <c r="AV179" s="173"/>
      <c r="AW179" s="173"/>
      <c r="AX179" s="173"/>
      <c r="AY179" s="173"/>
      <c r="AZ179" s="173"/>
      <c r="BA179" s="173"/>
      <c r="BB179" s="123"/>
      <c r="BC179" s="123"/>
      <c r="BD179" s="123"/>
    </row>
    <row r="180" spans="2:56" x14ac:dyDescent="0.25">
      <c r="B180" s="120"/>
      <c r="C180" s="4"/>
      <c r="D180" s="14"/>
      <c r="E180" s="121"/>
      <c r="F180" s="13"/>
      <c r="G180" s="122"/>
      <c r="H180" s="123"/>
      <c r="I180" s="123"/>
      <c r="J180" s="124"/>
      <c r="K180" s="122"/>
      <c r="L180" s="122"/>
      <c r="M180" s="125"/>
      <c r="N180" s="126"/>
      <c r="O180" s="123"/>
      <c r="P180" s="123"/>
      <c r="Q180" s="122"/>
      <c r="R180" s="123"/>
      <c r="S180" s="123"/>
      <c r="T180" s="123"/>
      <c r="U180" s="123"/>
      <c r="V180" s="123"/>
      <c r="W180" s="122"/>
      <c r="X180" s="123"/>
      <c r="Y180" s="123"/>
      <c r="Z180" s="123"/>
      <c r="AA180" s="123"/>
      <c r="AB180" s="123"/>
      <c r="AC180" s="122"/>
      <c r="AD180" s="123"/>
      <c r="AE180" s="123"/>
      <c r="AF180" s="123"/>
      <c r="AG180" s="123"/>
      <c r="AH180" s="122"/>
      <c r="AI180" s="122"/>
      <c r="AJ180" s="122"/>
      <c r="AK180" s="122"/>
      <c r="AL180" s="123"/>
      <c r="AM180" s="122"/>
      <c r="AN180" s="122"/>
      <c r="AO180" s="122"/>
      <c r="AP180" s="122"/>
      <c r="AQ180" s="122"/>
      <c r="AR180" s="122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23"/>
      <c r="BC180" s="123"/>
      <c r="BD180" s="123"/>
    </row>
    <row r="181" spans="2:56" x14ac:dyDescent="0.25">
      <c r="B181" s="120"/>
      <c r="C181" s="4"/>
      <c r="D181" s="14"/>
      <c r="E181" s="121"/>
      <c r="F181" s="13"/>
      <c r="G181" s="122"/>
      <c r="H181" s="123"/>
      <c r="I181" s="123"/>
      <c r="J181" s="124"/>
      <c r="K181" s="122"/>
      <c r="L181" s="122"/>
      <c r="M181" s="125"/>
      <c r="N181" s="126"/>
      <c r="O181" s="123"/>
      <c r="P181" s="123"/>
      <c r="Q181" s="122"/>
      <c r="R181" s="123"/>
      <c r="S181" s="123"/>
      <c r="T181" s="123"/>
      <c r="U181" s="123"/>
      <c r="V181" s="123"/>
      <c r="W181" s="122"/>
      <c r="X181" s="123"/>
      <c r="Y181" s="123"/>
      <c r="Z181" s="123"/>
      <c r="AA181" s="123"/>
      <c r="AB181" s="123"/>
      <c r="AC181" s="122"/>
      <c r="AD181" s="123"/>
      <c r="AE181" s="123"/>
      <c r="AF181" s="123"/>
      <c r="AG181" s="123"/>
      <c r="AH181" s="122"/>
      <c r="AI181" s="122"/>
      <c r="AJ181" s="122"/>
      <c r="AK181" s="122"/>
      <c r="AL181" s="123"/>
      <c r="AM181" s="122"/>
      <c r="AN181" s="122"/>
      <c r="AO181" s="122"/>
      <c r="AP181" s="122"/>
      <c r="AQ181" s="122"/>
      <c r="AR181" s="122"/>
      <c r="AS181" s="173"/>
      <c r="AT181" s="173"/>
      <c r="AU181" s="173"/>
      <c r="AV181" s="173"/>
      <c r="AW181" s="173"/>
      <c r="AX181" s="173"/>
      <c r="AY181" s="173"/>
      <c r="AZ181" s="173"/>
      <c r="BA181" s="173"/>
      <c r="BB181" s="123"/>
      <c r="BC181" s="123"/>
      <c r="BD181" s="123"/>
    </row>
    <row r="182" spans="2:56" x14ac:dyDescent="0.25">
      <c r="B182" s="120"/>
      <c r="C182" s="4"/>
      <c r="D182" s="14"/>
      <c r="E182" s="121"/>
      <c r="F182" s="13"/>
      <c r="G182" s="122"/>
      <c r="H182" s="123"/>
      <c r="I182" s="123"/>
      <c r="J182" s="124"/>
      <c r="K182" s="122"/>
      <c r="L182" s="122"/>
      <c r="M182" s="125"/>
      <c r="N182" s="126"/>
      <c r="O182" s="123"/>
      <c r="P182" s="123"/>
      <c r="Q182" s="122"/>
      <c r="R182" s="123"/>
      <c r="S182" s="123"/>
      <c r="T182" s="123"/>
      <c r="U182" s="123"/>
      <c r="V182" s="123"/>
      <c r="W182" s="122"/>
      <c r="X182" s="123"/>
      <c r="Y182" s="123"/>
      <c r="Z182" s="123"/>
      <c r="AA182" s="123"/>
      <c r="AB182" s="123"/>
      <c r="AC182" s="122"/>
      <c r="AD182" s="123"/>
      <c r="AE182" s="123"/>
      <c r="AF182" s="123"/>
      <c r="AG182" s="123"/>
      <c r="AH182" s="122"/>
      <c r="AI182" s="122"/>
      <c r="AJ182" s="122"/>
      <c r="AK182" s="122"/>
      <c r="AL182" s="123"/>
      <c r="AM182" s="122"/>
      <c r="AN182" s="122"/>
      <c r="AO182" s="122"/>
      <c r="AP182" s="122"/>
      <c r="AQ182" s="122"/>
      <c r="AR182" s="122"/>
      <c r="AS182" s="173"/>
      <c r="AT182" s="173"/>
      <c r="AU182" s="173"/>
      <c r="AV182" s="173"/>
      <c r="AW182" s="173"/>
      <c r="AX182" s="173"/>
      <c r="AY182" s="173"/>
      <c r="AZ182" s="173"/>
      <c r="BA182" s="173"/>
      <c r="BB182" s="123"/>
      <c r="BC182" s="123"/>
      <c r="BD182" s="123"/>
    </row>
    <row r="183" spans="2:56" x14ac:dyDescent="0.25">
      <c r="B183" s="120"/>
      <c r="C183" s="4"/>
      <c r="D183" s="14"/>
      <c r="E183" s="121"/>
      <c r="F183" s="13"/>
      <c r="G183" s="122"/>
      <c r="H183" s="123"/>
      <c r="I183" s="123"/>
      <c r="J183" s="124"/>
      <c r="K183" s="122"/>
      <c r="L183" s="122"/>
      <c r="M183" s="125"/>
      <c r="N183" s="126"/>
      <c r="O183" s="123"/>
      <c r="P183" s="123"/>
      <c r="Q183" s="122"/>
      <c r="R183" s="123"/>
      <c r="S183" s="123"/>
      <c r="T183" s="123"/>
      <c r="U183" s="123"/>
      <c r="V183" s="123"/>
      <c r="W183" s="122"/>
      <c r="X183" s="123"/>
      <c r="Y183" s="123"/>
      <c r="Z183" s="123"/>
      <c r="AA183" s="123"/>
      <c r="AB183" s="123"/>
      <c r="AC183" s="122"/>
      <c r="AD183" s="123"/>
      <c r="AE183" s="123"/>
      <c r="AF183" s="123"/>
      <c r="AG183" s="123"/>
      <c r="AH183" s="122"/>
      <c r="AI183" s="122"/>
      <c r="AJ183" s="122"/>
      <c r="AK183" s="122"/>
      <c r="AL183" s="123"/>
      <c r="AM183" s="122"/>
      <c r="AN183" s="122"/>
      <c r="AO183" s="122"/>
      <c r="AP183" s="122"/>
      <c r="AQ183" s="122"/>
      <c r="AR183" s="122"/>
      <c r="AS183" s="173"/>
      <c r="AT183" s="173"/>
      <c r="AU183" s="173"/>
      <c r="AV183" s="173"/>
      <c r="AW183" s="173"/>
      <c r="AX183" s="173"/>
      <c r="AY183" s="173"/>
      <c r="AZ183" s="173"/>
      <c r="BA183" s="173"/>
      <c r="BB183" s="123"/>
      <c r="BC183" s="123"/>
      <c r="BD183" s="123"/>
    </row>
    <row r="184" spans="2:56" x14ac:dyDescent="0.25">
      <c r="B184" s="120"/>
      <c r="C184" s="4"/>
      <c r="D184" s="14"/>
      <c r="E184" s="121"/>
      <c r="F184" s="13"/>
      <c r="G184" s="122"/>
      <c r="H184" s="123"/>
      <c r="I184" s="123"/>
      <c r="J184" s="124"/>
      <c r="K184" s="122"/>
      <c r="L184" s="122"/>
      <c r="M184" s="125"/>
      <c r="N184" s="126"/>
      <c r="O184" s="123"/>
      <c r="P184" s="123"/>
      <c r="Q184" s="122"/>
      <c r="R184" s="123"/>
      <c r="S184" s="123"/>
      <c r="T184" s="123"/>
      <c r="U184" s="123"/>
      <c r="V184" s="123"/>
      <c r="W184" s="122"/>
      <c r="X184" s="123"/>
      <c r="Y184" s="123"/>
      <c r="Z184" s="123"/>
      <c r="AA184" s="123"/>
      <c r="AB184" s="123"/>
      <c r="AC184" s="122"/>
      <c r="AD184" s="123"/>
      <c r="AE184" s="123"/>
      <c r="AF184" s="123"/>
      <c r="AG184" s="123"/>
      <c r="AH184" s="122"/>
      <c r="AI184" s="122"/>
      <c r="AJ184" s="122"/>
      <c r="AK184" s="122"/>
      <c r="AL184" s="123"/>
      <c r="AM184" s="122"/>
      <c r="AN184" s="122"/>
      <c r="AO184" s="122"/>
      <c r="AP184" s="122"/>
      <c r="AQ184" s="122"/>
      <c r="AR184" s="122"/>
      <c r="AS184" s="173"/>
      <c r="AT184" s="173"/>
      <c r="AU184" s="173"/>
      <c r="AV184" s="173"/>
      <c r="AW184" s="173"/>
      <c r="AX184" s="173"/>
      <c r="AY184" s="173"/>
      <c r="AZ184" s="173"/>
      <c r="BA184" s="173"/>
      <c r="BB184" s="123"/>
      <c r="BC184" s="123"/>
      <c r="BD184" s="123"/>
    </row>
    <row r="185" spans="2:56" x14ac:dyDescent="0.25">
      <c r="B185" s="120"/>
      <c r="C185" s="4"/>
      <c r="D185" s="14"/>
      <c r="E185" s="121"/>
      <c r="F185" s="13"/>
      <c r="G185" s="122"/>
      <c r="H185" s="123"/>
      <c r="I185" s="123"/>
      <c r="J185" s="124"/>
      <c r="K185" s="122"/>
      <c r="L185" s="122"/>
      <c r="M185" s="125"/>
      <c r="N185" s="126"/>
      <c r="O185" s="123"/>
      <c r="P185" s="123"/>
      <c r="Q185" s="122"/>
      <c r="R185" s="123"/>
      <c r="S185" s="123"/>
      <c r="T185" s="123"/>
      <c r="U185" s="123"/>
      <c r="V185" s="123"/>
      <c r="W185" s="122"/>
      <c r="X185" s="123"/>
      <c r="Y185" s="123"/>
      <c r="Z185" s="123"/>
      <c r="AA185" s="123"/>
      <c r="AB185" s="123"/>
      <c r="AC185" s="122"/>
      <c r="AD185" s="123"/>
      <c r="AE185" s="123"/>
      <c r="AF185" s="123"/>
      <c r="AG185" s="123"/>
      <c r="AH185" s="122"/>
      <c r="AI185" s="122"/>
      <c r="AJ185" s="122"/>
      <c r="AK185" s="122"/>
      <c r="AL185" s="123"/>
      <c r="AM185" s="122"/>
      <c r="AN185" s="122"/>
      <c r="AO185" s="122"/>
      <c r="AP185" s="122"/>
      <c r="AQ185" s="122"/>
      <c r="AR185" s="122"/>
      <c r="AS185" s="173"/>
      <c r="AT185" s="173"/>
      <c r="AU185" s="173"/>
      <c r="AV185" s="173"/>
      <c r="AW185" s="173"/>
      <c r="AX185" s="173"/>
      <c r="AY185" s="173"/>
      <c r="AZ185" s="173"/>
      <c r="BA185" s="173"/>
      <c r="BB185" s="123"/>
      <c r="BC185" s="123"/>
      <c r="BD185" s="123"/>
    </row>
    <row r="186" spans="2:56" x14ac:dyDescent="0.25">
      <c r="B186" s="120"/>
      <c r="C186" s="4"/>
      <c r="D186" s="14"/>
      <c r="E186" s="121"/>
      <c r="F186" s="13"/>
      <c r="G186" s="122"/>
      <c r="H186" s="123"/>
      <c r="I186" s="123"/>
      <c r="J186" s="124"/>
      <c r="K186" s="122"/>
      <c r="L186" s="122"/>
      <c r="M186" s="125"/>
      <c r="N186" s="126"/>
      <c r="O186" s="123"/>
      <c r="P186" s="123"/>
      <c r="Q186" s="122"/>
      <c r="R186" s="123"/>
      <c r="S186" s="123"/>
      <c r="T186" s="123"/>
      <c r="U186" s="123"/>
      <c r="V186" s="123"/>
      <c r="W186" s="122"/>
      <c r="X186" s="123"/>
      <c r="Y186" s="123"/>
      <c r="Z186" s="123"/>
      <c r="AA186" s="123"/>
      <c r="AB186" s="123"/>
      <c r="AC186" s="122"/>
      <c r="AD186" s="123"/>
      <c r="AE186" s="123"/>
      <c r="AF186" s="123"/>
      <c r="AG186" s="123"/>
      <c r="AH186" s="122"/>
      <c r="AI186" s="122"/>
      <c r="AJ186" s="122"/>
      <c r="AK186" s="122"/>
      <c r="AL186" s="123"/>
      <c r="AM186" s="122"/>
      <c r="AN186" s="122"/>
      <c r="AO186" s="122"/>
      <c r="AP186" s="122"/>
      <c r="AQ186" s="122"/>
      <c r="AR186" s="122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23"/>
      <c r="BC186" s="123"/>
      <c r="BD186" s="123"/>
    </row>
    <row r="187" spans="2:56" x14ac:dyDescent="0.25">
      <c r="B187" s="120"/>
      <c r="C187" s="4"/>
      <c r="D187" s="14"/>
      <c r="E187" s="121"/>
      <c r="F187" s="13"/>
      <c r="G187" s="122"/>
      <c r="H187" s="123"/>
      <c r="I187" s="123"/>
      <c r="J187" s="124"/>
      <c r="K187" s="122"/>
      <c r="L187" s="122"/>
      <c r="M187" s="125"/>
      <c r="N187" s="126"/>
      <c r="O187" s="123"/>
      <c r="P187" s="123"/>
      <c r="Q187" s="122"/>
      <c r="R187" s="123"/>
      <c r="S187" s="123"/>
      <c r="T187" s="123"/>
      <c r="U187" s="123"/>
      <c r="V187" s="123"/>
      <c r="W187" s="122"/>
      <c r="X187" s="123"/>
      <c r="Y187" s="123"/>
      <c r="Z187" s="123"/>
      <c r="AA187" s="123"/>
      <c r="AB187" s="123"/>
      <c r="AC187" s="122"/>
      <c r="AD187" s="123"/>
      <c r="AE187" s="123"/>
      <c r="AF187" s="123"/>
      <c r="AG187" s="123"/>
      <c r="AH187" s="122"/>
      <c r="AI187" s="122"/>
      <c r="AJ187" s="122"/>
      <c r="AK187" s="122"/>
      <c r="AL187" s="123"/>
      <c r="AM187" s="122"/>
      <c r="AN187" s="122"/>
      <c r="AO187" s="122"/>
      <c r="AP187" s="122"/>
      <c r="AQ187" s="122"/>
      <c r="AR187" s="122"/>
      <c r="AS187" s="173"/>
      <c r="AT187" s="173"/>
      <c r="AU187" s="173"/>
      <c r="AV187" s="173"/>
      <c r="AW187" s="173"/>
      <c r="AX187" s="173"/>
      <c r="AY187" s="173"/>
      <c r="AZ187" s="173"/>
      <c r="BA187" s="173"/>
      <c r="BB187" s="123"/>
      <c r="BC187" s="123"/>
      <c r="BD187" s="123"/>
    </row>
    <row r="188" spans="2:56" x14ac:dyDescent="0.25">
      <c r="B188" s="120"/>
      <c r="C188" s="4"/>
      <c r="D188" s="14"/>
      <c r="E188" s="121"/>
      <c r="F188" s="13"/>
      <c r="G188" s="122"/>
      <c r="H188" s="123"/>
      <c r="I188" s="123"/>
      <c r="J188" s="124"/>
      <c r="K188" s="122"/>
      <c r="L188" s="122"/>
      <c r="M188" s="125"/>
      <c r="N188" s="126"/>
      <c r="O188" s="123"/>
      <c r="P188" s="123"/>
      <c r="Q188" s="122"/>
      <c r="R188" s="123"/>
      <c r="S188" s="123"/>
      <c r="T188" s="123"/>
      <c r="U188" s="123"/>
      <c r="V188" s="123"/>
      <c r="W188" s="122"/>
      <c r="X188" s="123"/>
      <c r="Y188" s="123"/>
      <c r="Z188" s="123"/>
      <c r="AA188" s="123"/>
      <c r="AB188" s="123"/>
      <c r="AC188" s="122"/>
      <c r="AD188" s="123"/>
      <c r="AE188" s="123"/>
      <c r="AF188" s="123"/>
      <c r="AG188" s="123"/>
      <c r="AH188" s="122"/>
      <c r="AI188" s="122"/>
      <c r="AJ188" s="122"/>
      <c r="AK188" s="122"/>
      <c r="AL188" s="123"/>
      <c r="AM188" s="122"/>
      <c r="AN188" s="122"/>
      <c r="AO188" s="122"/>
      <c r="AP188" s="122"/>
      <c r="AQ188" s="122"/>
      <c r="AR188" s="122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23"/>
      <c r="BC188" s="123"/>
      <c r="BD188" s="123"/>
    </row>
    <row r="189" spans="2:56" x14ac:dyDescent="0.25">
      <c r="B189" s="120"/>
      <c r="C189" s="4"/>
      <c r="D189" s="14"/>
      <c r="E189" s="121"/>
      <c r="F189" s="13"/>
      <c r="G189" s="122"/>
      <c r="H189" s="123"/>
      <c r="I189" s="123"/>
      <c r="J189" s="124"/>
      <c r="K189" s="122"/>
      <c r="L189" s="122"/>
      <c r="M189" s="125"/>
      <c r="N189" s="126"/>
      <c r="O189" s="123"/>
      <c r="P189" s="123"/>
      <c r="Q189" s="122"/>
      <c r="R189" s="123"/>
      <c r="S189" s="123"/>
      <c r="T189" s="123"/>
      <c r="U189" s="123"/>
      <c r="V189" s="123"/>
      <c r="W189" s="122"/>
      <c r="X189" s="123"/>
      <c r="Y189" s="123"/>
      <c r="Z189" s="123"/>
      <c r="AA189" s="123"/>
      <c r="AB189" s="123"/>
      <c r="AC189" s="122"/>
      <c r="AD189" s="123"/>
      <c r="AE189" s="123"/>
      <c r="AF189" s="123"/>
      <c r="AG189" s="123"/>
      <c r="AH189" s="122"/>
      <c r="AI189" s="122"/>
      <c r="AJ189" s="122"/>
      <c r="AK189" s="122"/>
      <c r="AL189" s="123"/>
      <c r="AM189" s="122"/>
      <c r="AN189" s="122"/>
      <c r="AO189" s="122"/>
      <c r="AP189" s="122"/>
      <c r="AQ189" s="122"/>
      <c r="AR189" s="122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23"/>
      <c r="BC189" s="123"/>
      <c r="BD189" s="123"/>
    </row>
    <row r="190" spans="2:56" x14ac:dyDescent="0.25">
      <c r="B190" s="120"/>
      <c r="C190" s="4"/>
      <c r="D190" s="14"/>
      <c r="E190" s="121"/>
      <c r="F190" s="13"/>
      <c r="G190" s="122"/>
      <c r="H190" s="123"/>
      <c r="I190" s="123"/>
      <c r="J190" s="124"/>
      <c r="K190" s="122"/>
      <c r="L190" s="122"/>
      <c r="M190" s="125"/>
      <c r="N190" s="126"/>
      <c r="O190" s="123"/>
      <c r="P190" s="123"/>
      <c r="Q190" s="122"/>
      <c r="R190" s="123"/>
      <c r="S190" s="123"/>
      <c r="T190" s="123"/>
      <c r="U190" s="123"/>
      <c r="V190" s="123"/>
      <c r="W190" s="122"/>
      <c r="X190" s="123"/>
      <c r="Y190" s="123"/>
      <c r="Z190" s="123"/>
      <c r="AA190" s="123"/>
      <c r="AB190" s="123"/>
      <c r="AC190" s="122"/>
      <c r="AD190" s="123"/>
      <c r="AE190" s="123"/>
      <c r="AF190" s="123"/>
      <c r="AG190" s="123"/>
      <c r="AH190" s="122"/>
      <c r="AI190" s="122"/>
      <c r="AJ190" s="122"/>
      <c r="AK190" s="122"/>
      <c r="AL190" s="123"/>
      <c r="AM190" s="122"/>
      <c r="AN190" s="122"/>
      <c r="AO190" s="122"/>
      <c r="AP190" s="122"/>
      <c r="AQ190" s="122"/>
      <c r="AR190" s="122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23"/>
      <c r="BC190" s="123"/>
      <c r="BD190" s="123"/>
    </row>
    <row r="191" spans="2:56" x14ac:dyDescent="0.25">
      <c r="B191" s="120"/>
      <c r="C191" s="4"/>
      <c r="D191" s="14"/>
      <c r="E191" s="121"/>
      <c r="F191" s="13"/>
      <c r="G191" s="122"/>
      <c r="H191" s="123"/>
      <c r="I191" s="123"/>
      <c r="J191" s="124"/>
      <c r="K191" s="122"/>
      <c r="L191" s="122"/>
      <c r="M191" s="125"/>
      <c r="N191" s="126"/>
      <c r="O191" s="123"/>
      <c r="P191" s="123"/>
      <c r="Q191" s="122"/>
      <c r="R191" s="123"/>
      <c r="S191" s="123"/>
      <c r="T191" s="123"/>
      <c r="U191" s="123"/>
      <c r="V191" s="123"/>
      <c r="W191" s="122"/>
      <c r="X191" s="123"/>
      <c r="Y191" s="123"/>
      <c r="Z191" s="123"/>
      <c r="AA191" s="123"/>
      <c r="AB191" s="123"/>
      <c r="AC191" s="122"/>
      <c r="AD191" s="123"/>
      <c r="AE191" s="123"/>
      <c r="AF191" s="123"/>
      <c r="AG191" s="123"/>
      <c r="AH191" s="122"/>
      <c r="AI191" s="122"/>
      <c r="AJ191" s="122"/>
      <c r="AK191" s="122"/>
      <c r="AL191" s="123"/>
      <c r="AM191" s="122"/>
      <c r="AN191" s="122"/>
      <c r="AO191" s="122"/>
      <c r="AP191" s="122"/>
      <c r="AQ191" s="122"/>
      <c r="AR191" s="122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23"/>
      <c r="BC191" s="123"/>
      <c r="BD191" s="123"/>
    </row>
    <row r="192" spans="2:56" x14ac:dyDescent="0.25">
      <c r="B192" s="120"/>
      <c r="C192" s="4"/>
      <c r="D192" s="14"/>
      <c r="E192" s="121"/>
      <c r="F192" s="13"/>
      <c r="G192" s="122"/>
      <c r="H192" s="123"/>
      <c r="I192" s="123"/>
      <c r="J192" s="124"/>
      <c r="K192" s="122"/>
      <c r="L192" s="122"/>
      <c r="M192" s="125"/>
      <c r="N192" s="126"/>
      <c r="O192" s="123"/>
      <c r="P192" s="123"/>
      <c r="Q192" s="122"/>
      <c r="R192" s="123"/>
      <c r="S192" s="123"/>
      <c r="T192" s="123"/>
      <c r="U192" s="123"/>
      <c r="V192" s="123"/>
      <c r="W192" s="122"/>
      <c r="X192" s="123"/>
      <c r="Y192" s="123"/>
      <c r="Z192" s="123"/>
      <c r="AA192" s="123"/>
      <c r="AB192" s="123"/>
      <c r="AC192" s="122"/>
      <c r="AD192" s="123"/>
      <c r="AE192" s="123"/>
      <c r="AF192" s="123"/>
      <c r="AG192" s="123"/>
      <c r="AH192" s="122"/>
      <c r="AI192" s="122"/>
      <c r="AJ192" s="122"/>
      <c r="AK192" s="122"/>
      <c r="AL192" s="123"/>
      <c r="AM192" s="122"/>
      <c r="AN192" s="122"/>
      <c r="AO192" s="122"/>
      <c r="AP192" s="122"/>
      <c r="AQ192" s="122"/>
      <c r="AR192" s="122"/>
      <c r="AS192" s="173"/>
      <c r="AT192" s="173"/>
      <c r="AU192" s="173"/>
      <c r="AV192" s="173"/>
      <c r="AW192" s="173"/>
      <c r="AX192" s="173"/>
      <c r="AY192" s="173"/>
      <c r="AZ192" s="173"/>
      <c r="BA192" s="173"/>
      <c r="BB192" s="123"/>
      <c r="BC192" s="123"/>
      <c r="BD192" s="123"/>
    </row>
    <row r="193" spans="2:56" x14ac:dyDescent="0.25">
      <c r="B193" s="120"/>
      <c r="C193" s="4"/>
      <c r="D193" s="14"/>
      <c r="E193" s="121"/>
      <c r="F193" s="13"/>
      <c r="G193" s="122"/>
      <c r="H193" s="123"/>
      <c r="I193" s="123"/>
      <c r="J193" s="124"/>
      <c r="K193" s="122"/>
      <c r="L193" s="122"/>
      <c r="M193" s="125"/>
      <c r="N193" s="126"/>
      <c r="O193" s="123"/>
      <c r="P193" s="123"/>
      <c r="Q193" s="122"/>
      <c r="R193" s="123"/>
      <c r="S193" s="123"/>
      <c r="T193" s="123"/>
      <c r="U193" s="123"/>
      <c r="V193" s="123"/>
      <c r="W193" s="122"/>
      <c r="X193" s="123"/>
      <c r="Y193" s="123"/>
      <c r="Z193" s="123"/>
      <c r="AA193" s="123"/>
      <c r="AB193" s="123"/>
      <c r="AC193" s="122"/>
      <c r="AD193" s="123"/>
      <c r="AE193" s="123"/>
      <c r="AF193" s="123"/>
      <c r="AG193" s="123"/>
      <c r="AH193" s="122"/>
      <c r="AI193" s="122"/>
      <c r="AJ193" s="122"/>
      <c r="AK193" s="122"/>
      <c r="AL193" s="123"/>
      <c r="AM193" s="122"/>
      <c r="AN193" s="122"/>
      <c r="AO193" s="122"/>
      <c r="AP193" s="122"/>
      <c r="AQ193" s="122"/>
      <c r="AR193" s="122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23"/>
      <c r="BC193" s="123"/>
      <c r="BD193" s="123"/>
    </row>
    <row r="194" spans="2:56" x14ac:dyDescent="0.25">
      <c r="B194" s="120"/>
      <c r="C194" s="4"/>
      <c r="D194" s="14"/>
      <c r="E194" s="121"/>
      <c r="F194" s="13"/>
      <c r="G194" s="122"/>
      <c r="H194" s="123"/>
      <c r="I194" s="123"/>
      <c r="J194" s="124"/>
      <c r="K194" s="122"/>
      <c r="L194" s="122"/>
      <c r="M194" s="125"/>
      <c r="N194" s="126"/>
      <c r="O194" s="123"/>
      <c r="P194" s="123"/>
      <c r="Q194" s="122"/>
      <c r="R194" s="123"/>
      <c r="S194" s="123"/>
      <c r="T194" s="123"/>
      <c r="U194" s="123"/>
      <c r="V194" s="123"/>
      <c r="W194" s="122"/>
      <c r="X194" s="123"/>
      <c r="Y194" s="123"/>
      <c r="Z194" s="123"/>
      <c r="AA194" s="123"/>
      <c r="AB194" s="123"/>
      <c r="AC194" s="122"/>
      <c r="AD194" s="123"/>
      <c r="AE194" s="123"/>
      <c r="AF194" s="123"/>
      <c r="AG194" s="123"/>
      <c r="AH194" s="122"/>
      <c r="AI194" s="122"/>
      <c r="AJ194" s="122"/>
      <c r="AK194" s="122"/>
      <c r="AL194" s="123"/>
      <c r="AM194" s="122"/>
      <c r="AN194" s="122"/>
      <c r="AO194" s="122"/>
      <c r="AP194" s="122"/>
      <c r="AQ194" s="122"/>
      <c r="AR194" s="122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23"/>
      <c r="BC194" s="123"/>
      <c r="BD194" s="123"/>
    </row>
    <row r="195" spans="2:56" x14ac:dyDescent="0.25">
      <c r="B195" s="120"/>
      <c r="C195" s="4"/>
      <c r="D195" s="14"/>
      <c r="E195" s="121"/>
      <c r="F195" s="13"/>
      <c r="G195" s="122"/>
      <c r="H195" s="123"/>
      <c r="I195" s="123"/>
      <c r="J195" s="124"/>
      <c r="K195" s="122"/>
      <c r="L195" s="122"/>
      <c r="M195" s="125"/>
      <c r="N195" s="126"/>
      <c r="O195" s="123"/>
      <c r="P195" s="123"/>
      <c r="Q195" s="122"/>
      <c r="R195" s="123"/>
      <c r="S195" s="123"/>
      <c r="T195" s="123"/>
      <c r="U195" s="123"/>
      <c r="V195" s="123"/>
      <c r="W195" s="122"/>
      <c r="X195" s="123"/>
      <c r="Y195" s="123"/>
      <c r="Z195" s="123"/>
      <c r="AA195" s="123"/>
      <c r="AB195" s="123"/>
      <c r="AC195" s="122"/>
      <c r="AD195" s="123"/>
      <c r="AE195" s="123"/>
      <c r="AF195" s="123"/>
      <c r="AG195" s="123"/>
      <c r="AH195" s="122"/>
      <c r="AI195" s="122"/>
      <c r="AJ195" s="122"/>
      <c r="AK195" s="122"/>
      <c r="AL195" s="123"/>
      <c r="AM195" s="122"/>
      <c r="AN195" s="122"/>
      <c r="AO195" s="122"/>
      <c r="AP195" s="122"/>
      <c r="AQ195" s="122"/>
      <c r="AR195" s="122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23"/>
      <c r="BC195" s="123"/>
      <c r="BD195" s="123"/>
    </row>
    <row r="196" spans="2:56" x14ac:dyDescent="0.25">
      <c r="B196" s="120"/>
      <c r="C196" s="4"/>
      <c r="D196" s="14"/>
      <c r="E196" s="121"/>
      <c r="F196" s="13"/>
      <c r="G196" s="122"/>
      <c r="H196" s="123"/>
      <c r="I196" s="123"/>
      <c r="J196" s="124"/>
      <c r="K196" s="122"/>
      <c r="L196" s="122"/>
      <c r="M196" s="125"/>
      <c r="N196" s="126"/>
      <c r="O196" s="123"/>
      <c r="P196" s="123"/>
      <c r="Q196" s="122"/>
      <c r="R196" s="123"/>
      <c r="S196" s="123"/>
      <c r="T196" s="123"/>
      <c r="U196" s="123"/>
      <c r="V196" s="123"/>
      <c r="W196" s="122"/>
      <c r="X196" s="123"/>
      <c r="Y196" s="123"/>
      <c r="Z196" s="123"/>
      <c r="AA196" s="123"/>
      <c r="AB196" s="123"/>
      <c r="AC196" s="122"/>
      <c r="AD196" s="123"/>
      <c r="AE196" s="123"/>
      <c r="AF196" s="123"/>
      <c r="AG196" s="123"/>
      <c r="AH196" s="122"/>
      <c r="AI196" s="122"/>
      <c r="AJ196" s="122"/>
      <c r="AK196" s="122"/>
      <c r="AL196" s="123"/>
      <c r="AM196" s="122"/>
      <c r="AN196" s="122"/>
      <c r="AO196" s="122"/>
      <c r="AP196" s="122"/>
      <c r="AQ196" s="122"/>
      <c r="AR196" s="122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23"/>
      <c r="BC196" s="123"/>
      <c r="BD196" s="123"/>
    </row>
    <row r="197" spans="2:56" x14ac:dyDescent="0.25">
      <c r="B197" s="120"/>
      <c r="C197" s="4"/>
      <c r="D197" s="14"/>
      <c r="E197" s="121"/>
      <c r="F197" s="13"/>
      <c r="G197" s="122"/>
      <c r="H197" s="123"/>
      <c r="I197" s="123"/>
      <c r="J197" s="124"/>
      <c r="K197" s="122"/>
      <c r="L197" s="122"/>
      <c r="M197" s="125"/>
      <c r="N197" s="126"/>
      <c r="O197" s="123"/>
      <c r="P197" s="123"/>
      <c r="Q197" s="122"/>
      <c r="R197" s="123"/>
      <c r="S197" s="123"/>
      <c r="T197" s="123"/>
      <c r="U197" s="123"/>
      <c r="V197" s="123"/>
      <c r="W197" s="122"/>
      <c r="X197" s="123"/>
      <c r="Y197" s="123"/>
      <c r="Z197" s="123"/>
      <c r="AA197" s="123"/>
      <c r="AB197" s="123"/>
      <c r="AC197" s="122"/>
      <c r="AD197" s="123"/>
      <c r="AE197" s="123"/>
      <c r="AF197" s="123"/>
      <c r="AG197" s="123"/>
      <c r="AH197" s="122"/>
      <c r="AI197" s="122"/>
      <c r="AJ197" s="122"/>
      <c r="AK197" s="122"/>
      <c r="AL197" s="123"/>
      <c r="AM197" s="122"/>
      <c r="AN197" s="122"/>
      <c r="AO197" s="122"/>
      <c r="AP197" s="122"/>
      <c r="AQ197" s="122"/>
      <c r="AR197" s="122"/>
      <c r="AS197" s="173"/>
      <c r="AT197" s="173"/>
      <c r="AU197" s="173"/>
      <c r="AV197" s="173"/>
      <c r="AW197" s="173"/>
      <c r="AX197" s="173"/>
      <c r="AY197" s="173"/>
      <c r="AZ197" s="173"/>
      <c r="BA197" s="173"/>
      <c r="BB197" s="123"/>
      <c r="BC197" s="123"/>
      <c r="BD197" s="123"/>
    </row>
    <row r="198" spans="2:56" x14ac:dyDescent="0.25">
      <c r="B198" s="120"/>
      <c r="C198" s="4"/>
      <c r="D198" s="14"/>
      <c r="E198" s="121"/>
      <c r="F198" s="13"/>
      <c r="G198" s="122"/>
      <c r="H198" s="123"/>
      <c r="I198" s="123"/>
      <c r="J198" s="124"/>
      <c r="K198" s="122"/>
      <c r="L198" s="122"/>
      <c r="M198" s="125"/>
      <c r="N198" s="126"/>
      <c r="O198" s="123"/>
      <c r="P198" s="123"/>
      <c r="Q198" s="122"/>
      <c r="R198" s="123"/>
      <c r="S198" s="123"/>
      <c r="T198" s="123"/>
      <c r="U198" s="123"/>
      <c r="V198" s="123"/>
      <c r="W198" s="122"/>
      <c r="X198" s="123"/>
      <c r="Y198" s="123"/>
      <c r="Z198" s="123"/>
      <c r="AA198" s="123"/>
      <c r="AB198" s="123"/>
      <c r="AC198" s="122"/>
      <c r="AD198" s="123"/>
      <c r="AE198" s="123"/>
      <c r="AF198" s="123"/>
      <c r="AG198" s="123"/>
      <c r="AH198" s="122"/>
      <c r="AI198" s="122"/>
      <c r="AJ198" s="122"/>
      <c r="AK198" s="122"/>
      <c r="AL198" s="123"/>
      <c r="AM198" s="122"/>
      <c r="AN198" s="122"/>
      <c r="AO198" s="122"/>
      <c r="AP198" s="122"/>
      <c r="AQ198" s="122"/>
      <c r="AR198" s="122"/>
      <c r="AS198" s="173"/>
      <c r="AT198" s="173"/>
      <c r="AU198" s="173"/>
      <c r="AV198" s="173"/>
      <c r="AW198" s="173"/>
      <c r="AX198" s="173"/>
      <c r="AY198" s="173"/>
      <c r="AZ198" s="173"/>
      <c r="BA198" s="173"/>
      <c r="BB198" s="123"/>
      <c r="BC198" s="123"/>
      <c r="BD198" s="123"/>
    </row>
    <row r="199" spans="2:56" x14ac:dyDescent="0.25">
      <c r="B199" s="120"/>
      <c r="C199" s="4"/>
      <c r="D199" s="14"/>
      <c r="E199" s="121"/>
      <c r="F199" s="13"/>
      <c r="G199" s="122"/>
      <c r="H199" s="123"/>
      <c r="I199" s="123"/>
      <c r="J199" s="124"/>
      <c r="K199" s="122"/>
      <c r="L199" s="122"/>
      <c r="M199" s="125"/>
      <c r="N199" s="126"/>
      <c r="O199" s="123"/>
      <c r="P199" s="123"/>
      <c r="Q199" s="122"/>
      <c r="R199" s="123"/>
      <c r="S199" s="123"/>
      <c r="T199" s="123"/>
      <c r="U199" s="123"/>
      <c r="V199" s="123"/>
      <c r="W199" s="122"/>
      <c r="X199" s="123"/>
      <c r="Y199" s="123"/>
      <c r="Z199" s="123"/>
      <c r="AA199" s="123"/>
      <c r="AB199" s="123"/>
      <c r="AC199" s="122"/>
      <c r="AD199" s="123"/>
      <c r="AE199" s="123"/>
      <c r="AF199" s="123"/>
      <c r="AG199" s="123"/>
      <c r="AH199" s="122"/>
      <c r="AI199" s="122"/>
      <c r="AJ199" s="122"/>
      <c r="AK199" s="122"/>
      <c r="AL199" s="123"/>
      <c r="AM199" s="122"/>
      <c r="AN199" s="122"/>
      <c r="AO199" s="122"/>
      <c r="AP199" s="122"/>
      <c r="AQ199" s="122"/>
      <c r="AR199" s="122"/>
      <c r="AS199" s="173"/>
      <c r="AT199" s="173"/>
      <c r="AU199" s="173"/>
      <c r="AV199" s="173"/>
      <c r="AW199" s="173"/>
      <c r="AX199" s="173"/>
      <c r="AY199" s="173"/>
      <c r="AZ199" s="173"/>
      <c r="BA199" s="173"/>
      <c r="BB199" s="123"/>
      <c r="BC199" s="123"/>
      <c r="BD199" s="123"/>
    </row>
    <row r="200" spans="2:56" x14ac:dyDescent="0.25">
      <c r="B200" s="120"/>
      <c r="C200" s="4"/>
      <c r="D200" s="14"/>
      <c r="E200" s="121"/>
      <c r="F200" s="13"/>
      <c r="G200" s="122"/>
      <c r="H200" s="123"/>
      <c r="I200" s="123"/>
      <c r="J200" s="124"/>
      <c r="K200" s="122"/>
      <c r="L200" s="122"/>
      <c r="M200" s="125"/>
      <c r="N200" s="126"/>
      <c r="O200" s="123"/>
      <c r="P200" s="123"/>
      <c r="Q200" s="122"/>
      <c r="R200" s="123"/>
      <c r="S200" s="123"/>
      <c r="T200" s="123"/>
      <c r="U200" s="123"/>
      <c r="V200" s="123"/>
      <c r="W200" s="122"/>
      <c r="X200" s="123"/>
      <c r="Y200" s="123"/>
      <c r="Z200" s="123"/>
      <c r="AA200" s="123"/>
      <c r="AB200" s="123"/>
      <c r="AC200" s="122"/>
      <c r="AD200" s="123"/>
      <c r="AE200" s="123"/>
      <c r="AF200" s="123"/>
      <c r="AG200" s="123"/>
      <c r="AH200" s="122"/>
      <c r="AI200" s="122"/>
      <c r="AJ200" s="122"/>
      <c r="AK200" s="122"/>
      <c r="AL200" s="123"/>
      <c r="AM200" s="122"/>
      <c r="AN200" s="122"/>
      <c r="AO200" s="122"/>
      <c r="AP200" s="122"/>
      <c r="AQ200" s="122"/>
      <c r="AR200" s="122"/>
      <c r="AS200" s="173"/>
      <c r="AT200" s="173"/>
      <c r="AU200" s="173"/>
      <c r="AV200" s="173"/>
      <c r="AW200" s="173"/>
      <c r="AX200" s="173"/>
      <c r="AY200" s="173"/>
      <c r="AZ200" s="173"/>
      <c r="BA200" s="173"/>
      <c r="BB200" s="123"/>
      <c r="BC200" s="123"/>
      <c r="BD200" s="123"/>
    </row>
    <row r="201" spans="2:56" x14ac:dyDescent="0.25">
      <c r="B201" s="120"/>
      <c r="C201" s="4"/>
      <c r="D201" s="14"/>
      <c r="E201" s="121"/>
      <c r="F201" s="13"/>
      <c r="G201" s="122"/>
      <c r="H201" s="123"/>
      <c r="I201" s="123"/>
      <c r="J201" s="124"/>
      <c r="K201" s="122"/>
      <c r="L201" s="122"/>
      <c r="M201" s="125"/>
      <c r="N201" s="126"/>
      <c r="O201" s="123"/>
      <c r="P201" s="123"/>
      <c r="Q201" s="122"/>
      <c r="R201" s="123"/>
      <c r="S201" s="123"/>
      <c r="T201" s="123"/>
      <c r="U201" s="123"/>
      <c r="V201" s="123"/>
      <c r="W201" s="122"/>
      <c r="X201" s="123"/>
      <c r="Y201" s="123"/>
      <c r="Z201" s="123"/>
      <c r="AA201" s="123"/>
      <c r="AB201" s="123"/>
      <c r="AC201" s="122"/>
      <c r="AD201" s="123"/>
      <c r="AE201" s="123"/>
      <c r="AF201" s="123"/>
      <c r="AG201" s="123"/>
      <c r="AH201" s="122"/>
      <c r="AI201" s="122"/>
      <c r="AJ201" s="122"/>
      <c r="AK201" s="122"/>
      <c r="AL201" s="123"/>
      <c r="AM201" s="122"/>
      <c r="AN201" s="122"/>
      <c r="AO201" s="122"/>
      <c r="AP201" s="122"/>
      <c r="AQ201" s="122"/>
      <c r="AR201" s="122"/>
      <c r="AS201" s="173"/>
      <c r="AT201" s="173"/>
      <c r="AU201" s="173"/>
      <c r="AV201" s="173"/>
      <c r="AW201" s="173"/>
      <c r="AX201" s="173"/>
      <c r="AY201" s="173"/>
      <c r="AZ201" s="173"/>
      <c r="BA201" s="173"/>
      <c r="BB201" s="123"/>
      <c r="BC201" s="123"/>
      <c r="BD201" s="123"/>
    </row>
    <row r="202" spans="2:56" x14ac:dyDescent="0.25">
      <c r="B202" s="120"/>
      <c r="C202" s="4"/>
      <c r="D202" s="14"/>
      <c r="E202" s="121"/>
      <c r="F202" s="13"/>
      <c r="G202" s="122"/>
      <c r="H202" s="123"/>
      <c r="I202" s="123"/>
      <c r="J202" s="124"/>
      <c r="K202" s="122"/>
      <c r="L202" s="122"/>
      <c r="M202" s="125"/>
      <c r="N202" s="126"/>
      <c r="O202" s="123"/>
      <c r="P202" s="123"/>
      <c r="Q202" s="122"/>
      <c r="R202" s="123"/>
      <c r="S202" s="123"/>
      <c r="T202" s="123"/>
      <c r="U202" s="123"/>
      <c r="V202" s="123"/>
      <c r="W202" s="122"/>
      <c r="X202" s="123"/>
      <c r="Y202" s="123"/>
      <c r="Z202" s="123"/>
      <c r="AA202" s="123"/>
      <c r="AB202" s="123"/>
      <c r="AC202" s="122"/>
      <c r="AD202" s="123"/>
      <c r="AE202" s="123"/>
      <c r="AF202" s="123"/>
      <c r="AG202" s="123"/>
      <c r="AH202" s="122"/>
      <c r="AI202" s="122"/>
      <c r="AJ202" s="122"/>
      <c r="AK202" s="122"/>
      <c r="AL202" s="123"/>
      <c r="AM202" s="122"/>
      <c r="AN202" s="122"/>
      <c r="AO202" s="122"/>
      <c r="AP202" s="122"/>
      <c r="AQ202" s="122"/>
      <c r="AR202" s="122"/>
      <c r="AS202" s="173"/>
      <c r="AT202" s="173"/>
      <c r="AU202" s="173"/>
      <c r="AV202" s="173"/>
      <c r="AW202" s="173"/>
      <c r="AX202" s="173"/>
      <c r="AY202" s="173"/>
      <c r="AZ202" s="173"/>
      <c r="BA202" s="173"/>
      <c r="BB202" s="123"/>
      <c r="BC202" s="123"/>
      <c r="BD202" s="123"/>
    </row>
    <row r="203" spans="2:56" x14ac:dyDescent="0.25">
      <c r="B203" s="120"/>
      <c r="C203" s="4"/>
      <c r="D203" s="14"/>
      <c r="E203" s="121"/>
      <c r="F203" s="13"/>
      <c r="G203" s="122"/>
      <c r="H203" s="123"/>
      <c r="I203" s="123"/>
      <c r="J203" s="124"/>
      <c r="K203" s="122"/>
      <c r="L203" s="122"/>
      <c r="M203" s="125"/>
      <c r="N203" s="126"/>
      <c r="O203" s="123"/>
      <c r="P203" s="123"/>
      <c r="Q203" s="122"/>
      <c r="R203" s="123"/>
      <c r="S203" s="123"/>
      <c r="T203" s="123"/>
      <c r="U203" s="123"/>
      <c r="V203" s="123"/>
      <c r="W203" s="122"/>
      <c r="X203" s="123"/>
      <c r="Y203" s="123"/>
      <c r="Z203" s="123"/>
      <c r="AA203" s="123"/>
      <c r="AB203" s="123"/>
      <c r="AC203" s="122"/>
      <c r="AD203" s="123"/>
      <c r="AE203" s="123"/>
      <c r="AF203" s="123"/>
      <c r="AG203" s="123"/>
      <c r="AH203" s="122"/>
      <c r="AI203" s="122"/>
      <c r="AJ203" s="122"/>
      <c r="AK203" s="122"/>
      <c r="AL203" s="123"/>
      <c r="AM203" s="122"/>
      <c r="AN203" s="122"/>
      <c r="AO203" s="122"/>
      <c r="AP203" s="122"/>
      <c r="AQ203" s="122"/>
      <c r="AR203" s="122"/>
      <c r="AS203" s="173"/>
      <c r="AT203" s="173"/>
      <c r="AU203" s="173"/>
      <c r="AV203" s="173"/>
      <c r="AW203" s="173"/>
      <c r="AX203" s="173"/>
      <c r="AY203" s="173"/>
      <c r="AZ203" s="173"/>
      <c r="BA203" s="173"/>
      <c r="BB203" s="123"/>
      <c r="BC203" s="123"/>
      <c r="BD203" s="123"/>
    </row>
    <row r="204" spans="2:56" x14ac:dyDescent="0.25">
      <c r="B204" s="120"/>
      <c r="C204" s="4"/>
      <c r="D204" s="14"/>
      <c r="E204" s="121"/>
      <c r="F204" s="13"/>
      <c r="G204" s="122"/>
      <c r="H204" s="123"/>
      <c r="I204" s="123"/>
      <c r="J204" s="124"/>
      <c r="K204" s="122"/>
      <c r="L204" s="122"/>
      <c r="M204" s="125"/>
      <c r="N204" s="126"/>
      <c r="O204" s="123"/>
      <c r="P204" s="123"/>
      <c r="Q204" s="122"/>
      <c r="R204" s="123"/>
      <c r="S204" s="123"/>
      <c r="T204" s="123"/>
      <c r="U204" s="123"/>
      <c r="V204" s="123"/>
      <c r="W204" s="122"/>
      <c r="X204" s="123"/>
      <c r="Y204" s="123"/>
      <c r="Z204" s="123"/>
      <c r="AA204" s="123"/>
      <c r="AB204" s="123"/>
      <c r="AC204" s="122"/>
      <c r="AD204" s="123"/>
      <c r="AE204" s="123"/>
      <c r="AF204" s="123"/>
      <c r="AG204" s="123"/>
      <c r="AH204" s="122"/>
      <c r="AI204" s="122"/>
      <c r="AJ204" s="122"/>
      <c r="AK204" s="122"/>
      <c r="AL204" s="123"/>
      <c r="AM204" s="122"/>
      <c r="AN204" s="122"/>
      <c r="AO204" s="122"/>
      <c r="AP204" s="122"/>
      <c r="AQ204" s="122"/>
      <c r="AR204" s="122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23"/>
      <c r="BC204" s="123"/>
      <c r="BD204" s="123"/>
    </row>
    <row r="205" spans="2:56" x14ac:dyDescent="0.25">
      <c r="B205" s="120"/>
      <c r="C205" s="4"/>
      <c r="D205" s="14"/>
      <c r="E205" s="121"/>
      <c r="F205" s="13"/>
      <c r="G205" s="122"/>
      <c r="H205" s="123"/>
      <c r="I205" s="123"/>
      <c r="J205" s="124"/>
      <c r="K205" s="122"/>
      <c r="L205" s="122"/>
      <c r="M205" s="125"/>
      <c r="N205" s="126"/>
      <c r="O205" s="123"/>
      <c r="P205" s="123"/>
      <c r="Q205" s="122"/>
      <c r="R205" s="123"/>
      <c r="S205" s="123"/>
      <c r="T205" s="123"/>
      <c r="U205" s="123"/>
      <c r="V205" s="123"/>
      <c r="W205" s="122"/>
      <c r="X205" s="123"/>
      <c r="Y205" s="123"/>
      <c r="Z205" s="123"/>
      <c r="AA205" s="123"/>
      <c r="AB205" s="123"/>
      <c r="AC205" s="122"/>
      <c r="AD205" s="123"/>
      <c r="AE205" s="123"/>
      <c r="AF205" s="123"/>
      <c r="AG205" s="123"/>
      <c r="AH205" s="122"/>
      <c r="AI205" s="122"/>
      <c r="AJ205" s="122"/>
      <c r="AK205" s="122"/>
      <c r="AL205" s="123"/>
      <c r="AM205" s="122"/>
      <c r="AN205" s="122"/>
      <c r="AO205" s="122"/>
      <c r="AP205" s="122"/>
      <c r="AQ205" s="122"/>
      <c r="AR205" s="122"/>
      <c r="AS205" s="173"/>
      <c r="AT205" s="173"/>
      <c r="AU205" s="173"/>
      <c r="AV205" s="173"/>
      <c r="AW205" s="173"/>
      <c r="AX205" s="173"/>
      <c r="AY205" s="173"/>
      <c r="AZ205" s="173"/>
      <c r="BA205" s="173"/>
      <c r="BB205" s="123"/>
      <c r="BC205" s="123"/>
      <c r="BD205" s="123"/>
    </row>
    <row r="206" spans="2:56" x14ac:dyDescent="0.25">
      <c r="B206" s="120"/>
      <c r="C206" s="4"/>
      <c r="D206" s="14"/>
      <c r="E206" s="121"/>
      <c r="F206" s="13"/>
      <c r="G206" s="122"/>
      <c r="H206" s="123"/>
      <c r="I206" s="123"/>
      <c r="J206" s="124"/>
      <c r="K206" s="122"/>
      <c r="L206" s="122"/>
      <c r="M206" s="125"/>
      <c r="N206" s="126"/>
      <c r="O206" s="123"/>
      <c r="P206" s="123"/>
      <c r="Q206" s="122"/>
      <c r="R206" s="123"/>
      <c r="S206" s="123"/>
      <c r="T206" s="123"/>
      <c r="U206" s="123"/>
      <c r="V206" s="123"/>
      <c r="W206" s="122"/>
      <c r="X206" s="123"/>
      <c r="Y206" s="123"/>
      <c r="Z206" s="123"/>
      <c r="AA206" s="123"/>
      <c r="AB206" s="123"/>
      <c r="AC206" s="122"/>
      <c r="AD206" s="123"/>
      <c r="AE206" s="123"/>
      <c r="AF206" s="123"/>
      <c r="AG206" s="123"/>
      <c r="AH206" s="122"/>
      <c r="AI206" s="122"/>
      <c r="AJ206" s="122"/>
      <c r="AK206" s="122"/>
      <c r="AL206" s="123"/>
      <c r="AM206" s="122"/>
      <c r="AN206" s="122"/>
      <c r="AO206" s="122"/>
      <c r="AP206" s="122"/>
      <c r="AQ206" s="122"/>
      <c r="AR206" s="122"/>
      <c r="AS206" s="173"/>
      <c r="AT206" s="173"/>
      <c r="AU206" s="173"/>
      <c r="AV206" s="173"/>
      <c r="AW206" s="173"/>
      <c r="AX206" s="173"/>
      <c r="AY206" s="173"/>
      <c r="AZ206" s="173"/>
      <c r="BA206" s="173"/>
      <c r="BB206" s="123"/>
      <c r="BC206" s="123"/>
      <c r="BD206" s="123"/>
    </row>
    <row r="207" spans="2:56" x14ac:dyDescent="0.25">
      <c r="B207" s="120"/>
      <c r="C207" s="4"/>
      <c r="D207" s="14"/>
      <c r="E207" s="121"/>
      <c r="F207" s="13"/>
      <c r="G207" s="122"/>
      <c r="H207" s="123"/>
      <c r="I207" s="123"/>
      <c r="J207" s="124"/>
      <c r="K207" s="122"/>
      <c r="L207" s="122"/>
      <c r="M207" s="125"/>
      <c r="N207" s="126"/>
      <c r="O207" s="123"/>
      <c r="P207" s="123"/>
      <c r="Q207" s="122"/>
      <c r="R207" s="123"/>
      <c r="S207" s="123"/>
      <c r="T207" s="123"/>
      <c r="U207" s="123"/>
      <c r="V207" s="123"/>
      <c r="W207" s="122"/>
      <c r="X207" s="123"/>
      <c r="Y207" s="123"/>
      <c r="Z207" s="123"/>
      <c r="AA207" s="123"/>
      <c r="AB207" s="123"/>
      <c r="AC207" s="122"/>
      <c r="AD207" s="123"/>
      <c r="AE207" s="123"/>
      <c r="AF207" s="123"/>
      <c r="AG207" s="123"/>
      <c r="AH207" s="122"/>
      <c r="AI207" s="122"/>
      <c r="AJ207" s="122"/>
      <c r="AK207" s="122"/>
      <c r="AL207" s="123"/>
      <c r="AM207" s="122"/>
      <c r="AN207" s="122"/>
      <c r="AO207" s="122"/>
      <c r="AP207" s="122"/>
      <c r="AQ207" s="122"/>
      <c r="AR207" s="122"/>
      <c r="AS207" s="173"/>
      <c r="AT207" s="173"/>
      <c r="AU207" s="173"/>
      <c r="AV207" s="173"/>
      <c r="AW207" s="173"/>
      <c r="AX207" s="173"/>
      <c r="AY207" s="173"/>
      <c r="AZ207" s="173"/>
      <c r="BA207" s="173"/>
      <c r="BB207" s="123"/>
      <c r="BC207" s="123"/>
      <c r="BD207" s="123"/>
    </row>
    <row r="208" spans="2:56" x14ac:dyDescent="0.25">
      <c r="B208" s="120"/>
      <c r="C208" s="4"/>
      <c r="D208" s="14"/>
      <c r="E208" s="121"/>
      <c r="F208" s="13"/>
      <c r="G208" s="122"/>
      <c r="H208" s="123"/>
      <c r="I208" s="123"/>
      <c r="J208" s="124"/>
      <c r="K208" s="122"/>
      <c r="L208" s="122"/>
      <c r="M208" s="125"/>
      <c r="N208" s="126"/>
      <c r="O208" s="123"/>
      <c r="P208" s="123"/>
      <c r="Q208" s="122"/>
      <c r="R208" s="123"/>
      <c r="S208" s="123"/>
      <c r="T208" s="123"/>
      <c r="U208" s="123"/>
      <c r="V208" s="123"/>
      <c r="W208" s="122"/>
      <c r="X208" s="123"/>
      <c r="Y208" s="123"/>
      <c r="Z208" s="123"/>
      <c r="AA208" s="123"/>
      <c r="AB208" s="123"/>
      <c r="AC208" s="122"/>
      <c r="AD208" s="123"/>
      <c r="AE208" s="123"/>
      <c r="AF208" s="123"/>
      <c r="AG208" s="123"/>
      <c r="AH208" s="122"/>
      <c r="AI208" s="122"/>
      <c r="AJ208" s="122"/>
      <c r="AK208" s="122"/>
      <c r="AL208" s="123"/>
      <c r="AM208" s="122"/>
      <c r="AN208" s="122"/>
      <c r="AO208" s="122"/>
      <c r="AP208" s="122"/>
      <c r="AQ208" s="122"/>
      <c r="AR208" s="122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23"/>
      <c r="BC208" s="123"/>
      <c r="BD208" s="123"/>
    </row>
    <row r="209" spans="2:56" x14ac:dyDescent="0.25">
      <c r="B209" s="120"/>
      <c r="C209" s="4"/>
      <c r="D209" s="14"/>
      <c r="E209" s="121"/>
      <c r="F209" s="13"/>
      <c r="G209" s="122"/>
      <c r="H209" s="123"/>
      <c r="I209" s="123"/>
      <c r="J209" s="124"/>
      <c r="K209" s="122"/>
      <c r="L209" s="122"/>
      <c r="M209" s="125"/>
      <c r="N209" s="126"/>
      <c r="O209" s="123"/>
      <c r="P209" s="123"/>
      <c r="Q209" s="122"/>
      <c r="R209" s="123"/>
      <c r="S209" s="123"/>
      <c r="T209" s="123"/>
      <c r="U209" s="123"/>
      <c r="V209" s="123"/>
      <c r="W209" s="122"/>
      <c r="X209" s="123"/>
      <c r="Y209" s="123"/>
      <c r="Z209" s="123"/>
      <c r="AA209" s="123"/>
      <c r="AB209" s="123"/>
      <c r="AC209" s="122"/>
      <c r="AD209" s="123"/>
      <c r="AE209" s="123"/>
      <c r="AF209" s="123"/>
      <c r="AG209" s="123"/>
      <c r="AH209" s="122"/>
      <c r="AI209" s="122"/>
      <c r="AJ209" s="122"/>
      <c r="AK209" s="122"/>
      <c r="AL209" s="123"/>
      <c r="AM209" s="122"/>
      <c r="AN209" s="122"/>
      <c r="AO209" s="122"/>
      <c r="AP209" s="122"/>
      <c r="AQ209" s="122"/>
      <c r="AR209" s="122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23"/>
      <c r="BC209" s="123"/>
      <c r="BD209" s="123"/>
    </row>
    <row r="210" spans="2:56" x14ac:dyDescent="0.25">
      <c r="B210" s="120"/>
      <c r="C210" s="4"/>
      <c r="D210" s="14"/>
      <c r="E210" s="121"/>
      <c r="F210" s="13"/>
      <c r="G210" s="122"/>
      <c r="H210" s="123"/>
      <c r="I210" s="123"/>
      <c r="J210" s="124"/>
      <c r="K210" s="122"/>
      <c r="L210" s="122"/>
      <c r="M210" s="125"/>
      <c r="N210" s="126"/>
      <c r="O210" s="123"/>
      <c r="P210" s="123"/>
      <c r="Q210" s="122"/>
      <c r="R210" s="123"/>
      <c r="S210" s="123"/>
      <c r="T210" s="123"/>
      <c r="U210" s="123"/>
      <c r="V210" s="123"/>
      <c r="W210" s="122"/>
      <c r="X210" s="123"/>
      <c r="Y210" s="123"/>
      <c r="Z210" s="123"/>
      <c r="AA210" s="123"/>
      <c r="AB210" s="123"/>
      <c r="AC210" s="122"/>
      <c r="AD210" s="123"/>
      <c r="AE210" s="123"/>
      <c r="AF210" s="123"/>
      <c r="AG210" s="123"/>
      <c r="AH210" s="122"/>
      <c r="AI210" s="122"/>
      <c r="AJ210" s="122"/>
      <c r="AK210" s="122"/>
      <c r="AL210" s="123"/>
      <c r="AM210" s="122"/>
      <c r="AN210" s="122"/>
      <c r="AO210" s="122"/>
      <c r="AP210" s="122"/>
      <c r="AQ210" s="122"/>
      <c r="AR210" s="122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23"/>
      <c r="BC210" s="123"/>
      <c r="BD210" s="123"/>
    </row>
    <row r="211" spans="2:56" x14ac:dyDescent="0.25">
      <c r="B211" s="120"/>
      <c r="C211" s="4"/>
      <c r="D211" s="14"/>
      <c r="E211" s="121"/>
      <c r="F211" s="13"/>
      <c r="G211" s="122"/>
      <c r="H211" s="123"/>
      <c r="I211" s="123"/>
      <c r="J211" s="124"/>
      <c r="K211" s="122"/>
      <c r="L211" s="122"/>
      <c r="M211" s="125"/>
      <c r="N211" s="126"/>
      <c r="O211" s="123"/>
      <c r="P211" s="123"/>
      <c r="Q211" s="122"/>
      <c r="R211" s="123"/>
      <c r="S211" s="123"/>
      <c r="T211" s="123"/>
      <c r="U211" s="123"/>
      <c r="V211" s="123"/>
      <c r="W211" s="122"/>
      <c r="X211" s="123"/>
      <c r="Y211" s="123"/>
      <c r="Z211" s="123"/>
      <c r="AA211" s="123"/>
      <c r="AB211" s="123"/>
      <c r="AC211" s="122"/>
      <c r="AD211" s="123"/>
      <c r="AE211" s="123"/>
      <c r="AF211" s="123"/>
      <c r="AG211" s="123"/>
      <c r="AH211" s="122"/>
      <c r="AI211" s="122"/>
      <c r="AJ211" s="122"/>
      <c r="AK211" s="122"/>
      <c r="AL211" s="123"/>
      <c r="AM211" s="122"/>
      <c r="AN211" s="122"/>
      <c r="AO211" s="122"/>
      <c r="AP211" s="122"/>
      <c r="AQ211" s="122"/>
      <c r="AR211" s="122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23"/>
      <c r="BC211" s="123"/>
      <c r="BD211" s="123"/>
    </row>
    <row r="212" spans="2:56" x14ac:dyDescent="0.25">
      <c r="B212" s="120"/>
      <c r="C212" s="4"/>
      <c r="D212" s="14"/>
      <c r="E212" s="121"/>
      <c r="F212" s="13"/>
      <c r="G212" s="122"/>
      <c r="H212" s="123"/>
      <c r="I212" s="123"/>
      <c r="J212" s="124"/>
      <c r="K212" s="122"/>
      <c r="L212" s="122"/>
      <c r="M212" s="125"/>
      <c r="N212" s="126"/>
      <c r="O212" s="123"/>
      <c r="P212" s="123"/>
      <c r="Q212" s="122"/>
      <c r="R212" s="123"/>
      <c r="S212" s="123"/>
      <c r="T212" s="123"/>
      <c r="U212" s="123"/>
      <c r="V212" s="123"/>
      <c r="W212" s="122"/>
      <c r="X212" s="123"/>
      <c r="Y212" s="123"/>
      <c r="Z212" s="123"/>
      <c r="AA212" s="123"/>
      <c r="AB212" s="123"/>
      <c r="AC212" s="122"/>
      <c r="AD212" s="123"/>
      <c r="AE212" s="123"/>
      <c r="AF212" s="123"/>
      <c r="AG212" s="123"/>
      <c r="AH212" s="122"/>
      <c r="AI212" s="122"/>
      <c r="AJ212" s="122"/>
      <c r="AK212" s="122"/>
      <c r="AL212" s="123"/>
      <c r="AM212" s="122"/>
      <c r="AN212" s="122"/>
      <c r="AO212" s="122"/>
      <c r="AP212" s="122"/>
      <c r="AQ212" s="122"/>
      <c r="AR212" s="122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23"/>
      <c r="BC212" s="123"/>
      <c r="BD212" s="123"/>
    </row>
    <row r="213" spans="2:56" x14ac:dyDescent="0.25">
      <c r="B213" s="120"/>
      <c r="C213" s="4"/>
      <c r="D213" s="14"/>
      <c r="E213" s="121"/>
      <c r="F213" s="13"/>
      <c r="G213" s="122"/>
      <c r="H213" s="123"/>
      <c r="I213" s="123"/>
      <c r="J213" s="124"/>
      <c r="K213" s="122"/>
      <c r="L213" s="122"/>
      <c r="M213" s="125"/>
      <c r="N213" s="126"/>
      <c r="O213" s="123"/>
      <c r="P213" s="123"/>
      <c r="Q213" s="122"/>
      <c r="R213" s="123"/>
      <c r="S213" s="123"/>
      <c r="T213" s="123"/>
      <c r="U213" s="123"/>
      <c r="V213" s="123"/>
      <c r="W213" s="122"/>
      <c r="X213" s="123"/>
      <c r="Y213" s="123"/>
      <c r="Z213" s="123"/>
      <c r="AA213" s="123"/>
      <c r="AB213" s="123"/>
      <c r="AC213" s="122"/>
      <c r="AD213" s="123"/>
      <c r="AE213" s="123"/>
      <c r="AF213" s="123"/>
      <c r="AG213" s="123"/>
      <c r="AH213" s="122"/>
      <c r="AI213" s="122"/>
      <c r="AJ213" s="122"/>
      <c r="AK213" s="122"/>
      <c r="AL213" s="123"/>
      <c r="AM213" s="122"/>
      <c r="AN213" s="122"/>
      <c r="AO213" s="122"/>
      <c r="AP213" s="122"/>
      <c r="AQ213" s="122"/>
      <c r="AR213" s="122"/>
      <c r="AS213" s="173"/>
      <c r="AT213" s="173"/>
      <c r="AU213" s="173"/>
      <c r="AV213" s="173"/>
      <c r="AW213" s="173"/>
      <c r="AX213" s="173"/>
      <c r="AY213" s="173"/>
      <c r="AZ213" s="173"/>
      <c r="BA213" s="173"/>
      <c r="BB213" s="123"/>
      <c r="BC213" s="123"/>
      <c r="BD213" s="123"/>
    </row>
    <row r="214" spans="2:56" x14ac:dyDescent="0.25">
      <c r="B214" s="120"/>
      <c r="C214" s="4"/>
      <c r="D214" s="14"/>
      <c r="E214" s="121"/>
      <c r="F214" s="13"/>
      <c r="G214" s="122"/>
      <c r="H214" s="123"/>
      <c r="I214" s="123"/>
      <c r="J214" s="124"/>
      <c r="K214" s="122"/>
      <c r="L214" s="122"/>
      <c r="M214" s="125"/>
      <c r="N214" s="126"/>
      <c r="O214" s="123"/>
      <c r="P214" s="123"/>
      <c r="Q214" s="122"/>
      <c r="R214" s="123"/>
      <c r="S214" s="123"/>
      <c r="T214" s="123"/>
      <c r="U214" s="123"/>
      <c r="V214" s="123"/>
      <c r="W214" s="122"/>
      <c r="X214" s="123"/>
      <c r="Y214" s="123"/>
      <c r="Z214" s="123"/>
      <c r="AA214" s="123"/>
      <c r="AB214" s="123"/>
      <c r="AC214" s="122"/>
      <c r="AD214" s="123"/>
      <c r="AE214" s="123"/>
      <c r="AF214" s="123"/>
      <c r="AG214" s="123"/>
      <c r="AH214" s="122"/>
      <c r="AI214" s="122"/>
      <c r="AJ214" s="122"/>
      <c r="AK214" s="122"/>
      <c r="AL214" s="123"/>
      <c r="AM214" s="122"/>
      <c r="AN214" s="122"/>
      <c r="AO214" s="122"/>
      <c r="AP214" s="122"/>
      <c r="AQ214" s="122"/>
      <c r="AR214" s="122"/>
      <c r="AS214" s="173"/>
      <c r="AT214" s="173"/>
      <c r="AU214" s="173"/>
      <c r="AV214" s="173"/>
      <c r="AW214" s="173"/>
      <c r="AX214" s="173"/>
      <c r="AY214" s="173"/>
      <c r="AZ214" s="173"/>
      <c r="BA214" s="173"/>
      <c r="BB214" s="123"/>
      <c r="BC214" s="123"/>
      <c r="BD214" s="123"/>
    </row>
    <row r="215" spans="2:56" x14ac:dyDescent="0.25">
      <c r="B215" s="120"/>
      <c r="C215" s="4"/>
      <c r="D215" s="14"/>
      <c r="E215" s="121"/>
      <c r="F215" s="13"/>
      <c r="G215" s="122"/>
      <c r="H215" s="123"/>
      <c r="I215" s="123"/>
      <c r="J215" s="124"/>
      <c r="K215" s="122"/>
      <c r="L215" s="122"/>
      <c r="M215" s="125"/>
      <c r="N215" s="126"/>
      <c r="O215" s="123"/>
      <c r="P215" s="123"/>
      <c r="Q215" s="122"/>
      <c r="R215" s="123"/>
      <c r="S215" s="123"/>
      <c r="T215" s="123"/>
      <c r="U215" s="123"/>
      <c r="V215" s="123"/>
      <c r="W215" s="122"/>
      <c r="X215" s="123"/>
      <c r="Y215" s="123"/>
      <c r="Z215" s="123"/>
      <c r="AA215" s="123"/>
      <c r="AB215" s="123"/>
      <c r="AC215" s="122"/>
      <c r="AD215" s="123"/>
      <c r="AE215" s="123"/>
      <c r="AF215" s="123"/>
      <c r="AG215" s="123"/>
      <c r="AH215" s="122"/>
      <c r="AI215" s="122"/>
      <c r="AJ215" s="122"/>
      <c r="AK215" s="122"/>
      <c r="AL215" s="123"/>
      <c r="AM215" s="122"/>
      <c r="AN215" s="122"/>
      <c r="AO215" s="122"/>
      <c r="AP215" s="122"/>
      <c r="AQ215" s="122"/>
      <c r="AR215" s="122"/>
      <c r="AS215" s="173"/>
      <c r="AT215" s="173"/>
      <c r="AU215" s="173"/>
      <c r="AV215" s="173"/>
      <c r="AW215" s="173"/>
      <c r="AX215" s="173"/>
      <c r="AY215" s="173"/>
      <c r="AZ215" s="173"/>
      <c r="BA215" s="173"/>
      <c r="BB215" s="123"/>
      <c r="BC215" s="123"/>
      <c r="BD215" s="123"/>
    </row>
    <row r="216" spans="2:56" x14ac:dyDescent="0.25">
      <c r="B216" s="120"/>
      <c r="C216" s="4"/>
      <c r="D216" s="14"/>
      <c r="E216" s="121"/>
      <c r="F216" s="13"/>
      <c r="G216" s="122"/>
      <c r="H216" s="123"/>
      <c r="I216" s="123"/>
      <c r="J216" s="124"/>
      <c r="K216" s="122"/>
      <c r="L216" s="122"/>
      <c r="M216" s="125"/>
      <c r="N216" s="126"/>
      <c r="O216" s="123"/>
      <c r="P216" s="123"/>
      <c r="Q216" s="122"/>
      <c r="R216" s="123"/>
      <c r="S216" s="123"/>
      <c r="T216" s="123"/>
      <c r="U216" s="123"/>
      <c r="V216" s="123"/>
      <c r="W216" s="122"/>
      <c r="X216" s="123"/>
      <c r="Y216" s="123"/>
      <c r="Z216" s="123"/>
      <c r="AA216" s="123"/>
      <c r="AB216" s="123"/>
      <c r="AC216" s="122"/>
      <c r="AD216" s="123"/>
      <c r="AE216" s="123"/>
      <c r="AF216" s="123"/>
      <c r="AG216" s="123"/>
      <c r="AH216" s="122"/>
      <c r="AI216" s="122"/>
      <c r="AJ216" s="122"/>
      <c r="AK216" s="122"/>
      <c r="AL216" s="123"/>
      <c r="AM216" s="122"/>
      <c r="AN216" s="122"/>
      <c r="AO216" s="122"/>
      <c r="AP216" s="122"/>
      <c r="AQ216" s="122"/>
      <c r="AR216" s="122"/>
      <c r="AS216" s="173"/>
      <c r="AT216" s="173"/>
      <c r="AU216" s="173"/>
      <c r="AV216" s="173"/>
      <c r="AW216" s="173"/>
      <c r="AX216" s="173"/>
      <c r="AY216" s="173"/>
      <c r="AZ216" s="173"/>
      <c r="BA216" s="173"/>
      <c r="BB216" s="123"/>
      <c r="BC216" s="123"/>
      <c r="BD216" s="123"/>
    </row>
    <row r="217" spans="2:56" x14ac:dyDescent="0.25">
      <c r="B217" s="120"/>
      <c r="C217" s="4"/>
      <c r="D217" s="14"/>
      <c r="E217" s="121"/>
      <c r="F217" s="13"/>
      <c r="G217" s="122"/>
      <c r="H217" s="123"/>
      <c r="I217" s="123"/>
      <c r="J217" s="124"/>
      <c r="K217" s="122"/>
      <c r="L217" s="122"/>
      <c r="M217" s="125"/>
      <c r="N217" s="126"/>
      <c r="O217" s="123"/>
      <c r="P217" s="123"/>
      <c r="Q217" s="122"/>
      <c r="R217" s="123"/>
      <c r="S217" s="123"/>
      <c r="T217" s="123"/>
      <c r="U217" s="123"/>
      <c r="V217" s="123"/>
      <c r="W217" s="122"/>
      <c r="X217" s="123"/>
      <c r="Y217" s="123"/>
      <c r="Z217" s="123"/>
      <c r="AA217" s="123"/>
      <c r="AB217" s="123"/>
      <c r="AC217" s="122"/>
      <c r="AD217" s="123"/>
      <c r="AE217" s="123"/>
      <c r="AF217" s="123"/>
      <c r="AG217" s="123"/>
      <c r="AH217" s="122"/>
      <c r="AI217" s="122"/>
      <c r="AJ217" s="122"/>
      <c r="AK217" s="122"/>
      <c r="AL217" s="123"/>
      <c r="AM217" s="122"/>
      <c r="AN217" s="122"/>
      <c r="AO217" s="122"/>
      <c r="AP217" s="122"/>
      <c r="AQ217" s="122"/>
      <c r="AR217" s="122"/>
      <c r="AS217" s="173"/>
      <c r="AT217" s="173"/>
      <c r="AU217" s="173"/>
      <c r="AV217" s="173"/>
      <c r="AW217" s="173"/>
      <c r="AX217" s="173"/>
      <c r="AY217" s="173"/>
      <c r="AZ217" s="173"/>
      <c r="BA217" s="173"/>
      <c r="BB217" s="123"/>
      <c r="BC217" s="123"/>
      <c r="BD217" s="123"/>
    </row>
    <row r="218" spans="2:56" x14ac:dyDescent="0.25">
      <c r="B218" s="120"/>
      <c r="C218" s="4"/>
      <c r="D218" s="14"/>
      <c r="E218" s="121"/>
      <c r="F218" s="13"/>
      <c r="G218" s="122"/>
      <c r="H218" s="123"/>
      <c r="I218" s="123"/>
      <c r="J218" s="124"/>
      <c r="K218" s="122"/>
      <c r="L218" s="122"/>
      <c r="M218" s="125"/>
      <c r="N218" s="126"/>
      <c r="O218" s="123"/>
      <c r="P218" s="123"/>
      <c r="Q218" s="122"/>
      <c r="R218" s="123"/>
      <c r="S218" s="123"/>
      <c r="T218" s="123"/>
      <c r="U218" s="123"/>
      <c r="V218" s="123"/>
      <c r="W218" s="122"/>
      <c r="X218" s="123"/>
      <c r="Y218" s="123"/>
      <c r="Z218" s="123"/>
      <c r="AA218" s="123"/>
      <c r="AB218" s="123"/>
      <c r="AC218" s="122"/>
      <c r="AD218" s="123"/>
      <c r="AE218" s="123"/>
      <c r="AF218" s="123"/>
      <c r="AG218" s="123"/>
      <c r="AH218" s="122"/>
      <c r="AI218" s="122"/>
      <c r="AJ218" s="122"/>
      <c r="AK218" s="122"/>
      <c r="AL218" s="123"/>
      <c r="AM218" s="122"/>
      <c r="AN218" s="122"/>
      <c r="AO218" s="122"/>
      <c r="AP218" s="122"/>
      <c r="AQ218" s="122"/>
      <c r="AR218" s="122"/>
      <c r="AS218" s="173"/>
      <c r="AT218" s="173"/>
      <c r="AU218" s="173"/>
      <c r="AV218" s="173"/>
      <c r="AW218" s="173"/>
      <c r="AX218" s="173"/>
      <c r="AY218" s="173"/>
      <c r="AZ218" s="173"/>
      <c r="BA218" s="173"/>
      <c r="BB218" s="123"/>
      <c r="BC218" s="123"/>
      <c r="BD218" s="123"/>
    </row>
    <row r="219" spans="2:56" x14ac:dyDescent="0.25">
      <c r="B219" s="120"/>
      <c r="C219" s="4"/>
      <c r="D219" s="14"/>
      <c r="E219" s="121"/>
      <c r="F219" s="13"/>
      <c r="G219" s="122"/>
      <c r="H219" s="123"/>
      <c r="I219" s="123"/>
      <c r="J219" s="124"/>
      <c r="K219" s="122"/>
      <c r="L219" s="122"/>
      <c r="M219" s="125"/>
      <c r="N219" s="126"/>
      <c r="O219" s="123"/>
      <c r="P219" s="123"/>
      <c r="Q219" s="122"/>
      <c r="R219" s="123"/>
      <c r="S219" s="123"/>
      <c r="T219" s="123"/>
      <c r="U219" s="123"/>
      <c r="V219" s="123"/>
      <c r="W219" s="122"/>
      <c r="X219" s="123"/>
      <c r="Y219" s="123"/>
      <c r="Z219" s="123"/>
      <c r="AA219" s="123"/>
      <c r="AB219" s="123"/>
      <c r="AC219" s="122"/>
      <c r="AD219" s="123"/>
      <c r="AE219" s="123"/>
      <c r="AF219" s="123"/>
      <c r="AG219" s="123"/>
      <c r="AH219" s="122"/>
      <c r="AI219" s="122"/>
      <c r="AJ219" s="122"/>
      <c r="AK219" s="122"/>
      <c r="AL219" s="123"/>
      <c r="AM219" s="122"/>
      <c r="AN219" s="122"/>
      <c r="AO219" s="122"/>
      <c r="AP219" s="122"/>
      <c r="AQ219" s="122"/>
      <c r="AR219" s="122"/>
      <c r="AS219" s="173"/>
      <c r="AT219" s="173"/>
      <c r="AU219" s="173"/>
      <c r="AV219" s="173"/>
      <c r="AW219" s="173"/>
      <c r="AX219" s="173"/>
      <c r="AY219" s="173"/>
      <c r="AZ219" s="173"/>
      <c r="BA219" s="173"/>
      <c r="BB219" s="123"/>
      <c r="BC219" s="123"/>
      <c r="BD219" s="123"/>
    </row>
    <row r="220" spans="2:56" x14ac:dyDescent="0.25">
      <c r="B220" s="120"/>
      <c r="C220" s="4"/>
      <c r="D220" s="14"/>
      <c r="E220" s="121"/>
      <c r="F220" s="13"/>
      <c r="G220" s="122"/>
      <c r="H220" s="123"/>
      <c r="I220" s="123"/>
      <c r="J220" s="124"/>
      <c r="K220" s="122"/>
      <c r="L220" s="122"/>
      <c r="M220" s="125"/>
      <c r="N220" s="126"/>
      <c r="O220" s="123"/>
      <c r="P220" s="123"/>
      <c r="Q220" s="122"/>
      <c r="R220" s="123"/>
      <c r="S220" s="123"/>
      <c r="T220" s="123"/>
      <c r="U220" s="123"/>
      <c r="V220" s="123"/>
      <c r="W220" s="122"/>
      <c r="X220" s="123"/>
      <c r="Y220" s="123"/>
      <c r="Z220" s="123"/>
      <c r="AA220" s="123"/>
      <c r="AB220" s="123"/>
      <c r="AC220" s="122"/>
      <c r="AD220" s="123"/>
      <c r="AE220" s="123"/>
      <c r="AF220" s="123"/>
      <c r="AG220" s="123"/>
      <c r="AH220" s="122"/>
      <c r="AI220" s="122"/>
      <c r="AJ220" s="122"/>
      <c r="AK220" s="122"/>
      <c r="AL220" s="123"/>
      <c r="AM220" s="122"/>
      <c r="AN220" s="122"/>
      <c r="AO220" s="122"/>
      <c r="AP220" s="122"/>
      <c r="AQ220" s="122"/>
      <c r="AR220" s="122"/>
      <c r="AS220" s="173"/>
      <c r="AT220" s="173"/>
      <c r="AU220" s="173"/>
      <c r="AV220" s="173"/>
      <c r="AW220" s="173"/>
      <c r="AX220" s="173"/>
      <c r="AY220" s="173"/>
      <c r="AZ220" s="173"/>
      <c r="BA220" s="173"/>
      <c r="BB220" s="123"/>
      <c r="BC220" s="123"/>
      <c r="BD220" s="123"/>
    </row>
    <row r="221" spans="2:56" x14ac:dyDescent="0.25">
      <c r="B221" s="120"/>
      <c r="C221" s="4"/>
      <c r="D221" s="14"/>
      <c r="E221" s="121"/>
      <c r="F221" s="13"/>
      <c r="G221" s="122"/>
      <c r="H221" s="123"/>
      <c r="I221" s="123"/>
      <c r="J221" s="124"/>
      <c r="K221" s="122"/>
      <c r="L221" s="122"/>
      <c r="M221" s="125"/>
      <c r="N221" s="126"/>
      <c r="O221" s="123"/>
      <c r="P221" s="123"/>
      <c r="Q221" s="122"/>
      <c r="R221" s="123"/>
      <c r="S221" s="123"/>
      <c r="T221" s="123"/>
      <c r="U221" s="123"/>
      <c r="V221" s="123"/>
      <c r="W221" s="122"/>
      <c r="X221" s="123"/>
      <c r="Y221" s="123"/>
      <c r="Z221" s="123"/>
      <c r="AA221" s="123"/>
      <c r="AB221" s="123"/>
      <c r="AC221" s="122"/>
      <c r="AD221" s="123"/>
      <c r="AE221" s="123"/>
      <c r="AF221" s="123"/>
      <c r="AG221" s="123"/>
      <c r="AH221" s="122"/>
      <c r="AI221" s="122"/>
      <c r="AJ221" s="122"/>
      <c r="AK221" s="122"/>
      <c r="AL221" s="123"/>
      <c r="AM221" s="122"/>
      <c r="AN221" s="122"/>
      <c r="AO221" s="122"/>
      <c r="AP221" s="122"/>
      <c r="AQ221" s="122"/>
      <c r="AR221" s="122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23"/>
      <c r="BC221" s="123"/>
      <c r="BD221" s="123"/>
    </row>
    <row r="222" spans="2:56" x14ac:dyDescent="0.25">
      <c r="B222" s="120"/>
      <c r="C222" s="4"/>
      <c r="D222" s="14"/>
      <c r="E222" s="121"/>
      <c r="F222" s="13"/>
      <c r="G222" s="122"/>
      <c r="H222" s="123"/>
      <c r="I222" s="123"/>
      <c r="J222" s="124"/>
      <c r="K222" s="122"/>
      <c r="L222" s="122"/>
      <c r="M222" s="125"/>
      <c r="N222" s="126"/>
      <c r="O222" s="123"/>
      <c r="P222" s="123"/>
      <c r="Q222" s="122"/>
      <c r="R222" s="123"/>
      <c r="S222" s="123"/>
      <c r="T222" s="123"/>
      <c r="U222" s="123"/>
      <c r="V222" s="123"/>
      <c r="W222" s="122"/>
      <c r="X222" s="123"/>
      <c r="Y222" s="123"/>
      <c r="Z222" s="123"/>
      <c r="AA222" s="123"/>
      <c r="AB222" s="123"/>
      <c r="AC222" s="122"/>
      <c r="AD222" s="123"/>
      <c r="AE222" s="123"/>
      <c r="AF222" s="123"/>
      <c r="AG222" s="123"/>
      <c r="AH222" s="122"/>
      <c r="AI222" s="122"/>
      <c r="AJ222" s="122"/>
      <c r="AK222" s="122"/>
      <c r="AL222" s="123"/>
      <c r="AM222" s="122"/>
      <c r="AN222" s="122"/>
      <c r="AO222" s="122"/>
      <c r="AP222" s="122"/>
      <c r="AQ222" s="122"/>
      <c r="AR222" s="122"/>
      <c r="AS222" s="173"/>
      <c r="AT222" s="173"/>
      <c r="AU222" s="173"/>
      <c r="AV222" s="173"/>
      <c r="AW222" s="173"/>
      <c r="AX222" s="173"/>
      <c r="AY222" s="173"/>
      <c r="AZ222" s="173"/>
      <c r="BA222" s="173"/>
      <c r="BB222" s="123"/>
      <c r="BC222" s="123"/>
      <c r="BD222" s="123"/>
    </row>
    <row r="223" spans="2:56" x14ac:dyDescent="0.25">
      <c r="B223" s="120"/>
      <c r="C223" s="4"/>
      <c r="D223" s="14"/>
      <c r="E223" s="121"/>
      <c r="F223" s="13"/>
      <c r="G223" s="122"/>
      <c r="H223" s="123"/>
      <c r="I223" s="123"/>
      <c r="J223" s="124"/>
      <c r="K223" s="122"/>
      <c r="L223" s="122"/>
      <c r="M223" s="125"/>
      <c r="N223" s="126"/>
      <c r="O223" s="123"/>
      <c r="P223" s="123"/>
      <c r="Q223" s="122"/>
      <c r="R223" s="123"/>
      <c r="S223" s="123"/>
      <c r="T223" s="123"/>
      <c r="U223" s="123"/>
      <c r="V223" s="123"/>
      <c r="W223" s="122"/>
      <c r="X223" s="123"/>
      <c r="Y223" s="123"/>
      <c r="Z223" s="123"/>
      <c r="AA223" s="123"/>
      <c r="AB223" s="123"/>
      <c r="AC223" s="122"/>
      <c r="AD223" s="123"/>
      <c r="AE223" s="123"/>
      <c r="AF223" s="123"/>
      <c r="AG223" s="123"/>
      <c r="AH223" s="122"/>
      <c r="AI223" s="122"/>
      <c r="AJ223" s="122"/>
      <c r="AK223" s="122"/>
      <c r="AL223" s="123"/>
      <c r="AM223" s="122"/>
      <c r="AN223" s="122"/>
      <c r="AO223" s="122"/>
      <c r="AP223" s="122"/>
      <c r="AQ223" s="122"/>
      <c r="AR223" s="122"/>
      <c r="AS223" s="173"/>
      <c r="AT223" s="173"/>
      <c r="AU223" s="173"/>
      <c r="AV223" s="173"/>
      <c r="AW223" s="173"/>
      <c r="AX223" s="173"/>
      <c r="AY223" s="173"/>
      <c r="AZ223" s="173"/>
      <c r="BA223" s="173"/>
      <c r="BB223" s="123"/>
      <c r="BC223" s="123"/>
      <c r="BD223" s="123"/>
    </row>
    <row r="224" spans="2:56" x14ac:dyDescent="0.25">
      <c r="B224" s="120"/>
      <c r="C224" s="4"/>
      <c r="D224" s="14"/>
      <c r="E224" s="121"/>
      <c r="F224" s="13"/>
      <c r="G224" s="122"/>
      <c r="H224" s="123"/>
      <c r="I224" s="123"/>
      <c r="J224" s="124"/>
      <c r="K224" s="122"/>
      <c r="L224" s="122"/>
      <c r="M224" s="125"/>
      <c r="N224" s="126"/>
      <c r="O224" s="123"/>
      <c r="P224" s="123"/>
      <c r="Q224" s="122"/>
      <c r="R224" s="123"/>
      <c r="S224" s="123"/>
      <c r="T224" s="123"/>
      <c r="U224" s="123"/>
      <c r="V224" s="123"/>
      <c r="W224" s="122"/>
      <c r="X224" s="123"/>
      <c r="Y224" s="123"/>
      <c r="Z224" s="123"/>
      <c r="AA224" s="123"/>
      <c r="AB224" s="123"/>
      <c r="AC224" s="122"/>
      <c r="AD224" s="123"/>
      <c r="AE224" s="123"/>
      <c r="AF224" s="123"/>
      <c r="AG224" s="123"/>
      <c r="AH224" s="122"/>
      <c r="AI224" s="122"/>
      <c r="AJ224" s="122"/>
      <c r="AK224" s="122"/>
      <c r="AL224" s="123"/>
      <c r="AM224" s="122"/>
      <c r="AN224" s="122"/>
      <c r="AO224" s="122"/>
      <c r="AP224" s="122"/>
      <c r="AQ224" s="122"/>
      <c r="AR224" s="122"/>
      <c r="AS224" s="173"/>
      <c r="AT224" s="173"/>
      <c r="AU224" s="173"/>
      <c r="AV224" s="173"/>
      <c r="AW224" s="173"/>
      <c r="AX224" s="173"/>
      <c r="AY224" s="173"/>
      <c r="AZ224" s="173"/>
      <c r="BA224" s="173"/>
      <c r="BB224" s="123"/>
      <c r="BC224" s="123"/>
      <c r="BD224" s="123"/>
    </row>
    <row r="225" spans="2:56" x14ac:dyDescent="0.25">
      <c r="B225" s="120"/>
      <c r="C225" s="4"/>
      <c r="D225" s="14"/>
      <c r="E225" s="121"/>
      <c r="F225" s="13"/>
      <c r="G225" s="122"/>
      <c r="H225" s="123"/>
      <c r="I225" s="123"/>
      <c r="J225" s="124"/>
      <c r="K225" s="122"/>
      <c r="L225" s="122"/>
      <c r="M225" s="125"/>
      <c r="N225" s="126"/>
      <c r="O225" s="123"/>
      <c r="P225" s="123"/>
      <c r="Q225" s="122"/>
      <c r="R225" s="123"/>
      <c r="S225" s="123"/>
      <c r="T225" s="123"/>
      <c r="U225" s="123"/>
      <c r="V225" s="123"/>
      <c r="W225" s="122"/>
      <c r="X225" s="123"/>
      <c r="Y225" s="123"/>
      <c r="Z225" s="123"/>
      <c r="AA225" s="123"/>
      <c r="AB225" s="123"/>
      <c r="AC225" s="122"/>
      <c r="AD225" s="123"/>
      <c r="AE225" s="123"/>
      <c r="AF225" s="123"/>
      <c r="AG225" s="123"/>
      <c r="AH225" s="122"/>
      <c r="AI225" s="122"/>
      <c r="AJ225" s="122"/>
      <c r="AK225" s="122"/>
      <c r="AL225" s="123"/>
      <c r="AM225" s="122"/>
      <c r="AN225" s="122"/>
      <c r="AO225" s="122"/>
      <c r="AP225" s="122"/>
      <c r="AQ225" s="122"/>
      <c r="AR225" s="122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23"/>
      <c r="BC225" s="123"/>
      <c r="BD225" s="123"/>
    </row>
    <row r="226" spans="2:56" x14ac:dyDescent="0.25">
      <c r="B226" s="120"/>
      <c r="C226" s="4"/>
      <c r="D226" s="14"/>
      <c r="E226" s="121"/>
      <c r="F226" s="13"/>
      <c r="G226" s="122"/>
      <c r="H226" s="123"/>
      <c r="I226" s="123"/>
      <c r="J226" s="124"/>
      <c r="K226" s="122"/>
      <c r="L226" s="122"/>
      <c r="M226" s="125"/>
      <c r="N226" s="126"/>
      <c r="O226" s="123"/>
      <c r="P226" s="123"/>
      <c r="Q226" s="122"/>
      <c r="R226" s="123"/>
      <c r="S226" s="123"/>
      <c r="T226" s="123"/>
      <c r="U226" s="123"/>
      <c r="V226" s="123"/>
      <c r="W226" s="122"/>
      <c r="X226" s="123"/>
      <c r="Y226" s="123"/>
      <c r="Z226" s="123"/>
      <c r="AA226" s="123"/>
      <c r="AB226" s="123"/>
      <c r="AC226" s="122"/>
      <c r="AD226" s="123"/>
      <c r="AE226" s="123"/>
      <c r="AF226" s="123"/>
      <c r="AG226" s="123"/>
      <c r="AH226" s="122"/>
      <c r="AI226" s="122"/>
      <c r="AJ226" s="122"/>
      <c r="AK226" s="122"/>
      <c r="AL226" s="123"/>
      <c r="AM226" s="122"/>
      <c r="AN226" s="122"/>
      <c r="AO226" s="122"/>
      <c r="AP226" s="122"/>
      <c r="AQ226" s="122"/>
      <c r="AR226" s="122"/>
      <c r="AS226" s="173"/>
      <c r="AT226" s="173"/>
      <c r="AU226" s="173"/>
      <c r="AV226" s="173"/>
      <c r="AW226" s="173"/>
      <c r="AX226" s="173"/>
      <c r="AY226" s="173"/>
      <c r="AZ226" s="173"/>
      <c r="BA226" s="173"/>
      <c r="BB226" s="123"/>
      <c r="BC226" s="123"/>
      <c r="BD226" s="123"/>
    </row>
    <row r="227" spans="2:56" x14ac:dyDescent="0.25">
      <c r="B227" s="120"/>
      <c r="C227" s="4"/>
      <c r="D227" s="14"/>
      <c r="E227" s="121"/>
      <c r="F227" s="13"/>
      <c r="G227" s="122"/>
      <c r="H227" s="123"/>
      <c r="I227" s="123"/>
      <c r="J227" s="124"/>
      <c r="K227" s="122"/>
      <c r="L227" s="122"/>
      <c r="M227" s="125"/>
      <c r="N227" s="126"/>
      <c r="O227" s="123"/>
      <c r="P227" s="123"/>
      <c r="Q227" s="122"/>
      <c r="R227" s="123"/>
      <c r="S227" s="123"/>
      <c r="T227" s="123"/>
      <c r="U227" s="123"/>
      <c r="V227" s="123"/>
      <c r="W227" s="122"/>
      <c r="X227" s="123"/>
      <c r="Y227" s="123"/>
      <c r="Z227" s="123"/>
      <c r="AA227" s="123"/>
      <c r="AB227" s="123"/>
      <c r="AC227" s="122"/>
      <c r="AD227" s="123"/>
      <c r="AE227" s="123"/>
      <c r="AF227" s="123"/>
      <c r="AG227" s="123"/>
      <c r="AH227" s="122"/>
      <c r="AI227" s="122"/>
      <c r="AJ227" s="122"/>
      <c r="AK227" s="122"/>
      <c r="AL227" s="123"/>
      <c r="AM227" s="122"/>
      <c r="AN227" s="122"/>
      <c r="AO227" s="122"/>
      <c r="AP227" s="122"/>
      <c r="AQ227" s="122"/>
      <c r="AR227" s="122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23"/>
      <c r="BC227" s="123"/>
      <c r="BD227" s="123"/>
    </row>
    <row r="228" spans="2:56" x14ac:dyDescent="0.25">
      <c r="B228" s="120"/>
      <c r="C228" s="4"/>
      <c r="D228" s="14"/>
      <c r="E228" s="121"/>
      <c r="F228" s="13"/>
      <c r="G228" s="122"/>
      <c r="H228" s="123"/>
      <c r="I228" s="123"/>
      <c r="J228" s="124"/>
      <c r="K228" s="122"/>
      <c r="L228" s="122"/>
      <c r="M228" s="125"/>
      <c r="N228" s="126"/>
      <c r="O228" s="123"/>
      <c r="P228" s="123"/>
      <c r="Q228" s="122"/>
      <c r="R228" s="123"/>
      <c r="S228" s="123"/>
      <c r="T228" s="123"/>
      <c r="U228" s="123"/>
      <c r="V228" s="123"/>
      <c r="W228" s="122"/>
      <c r="X228" s="123"/>
      <c r="Y228" s="123"/>
      <c r="Z228" s="123"/>
      <c r="AA228" s="123"/>
      <c r="AB228" s="123"/>
      <c r="AC228" s="122"/>
      <c r="AD228" s="123"/>
      <c r="AE228" s="123"/>
      <c r="AF228" s="123"/>
      <c r="AG228" s="123"/>
      <c r="AH228" s="122"/>
      <c r="AI228" s="122"/>
      <c r="AJ228" s="122"/>
      <c r="AK228" s="122"/>
      <c r="AL228" s="123"/>
      <c r="AM228" s="122"/>
      <c r="AN228" s="122"/>
      <c r="AO228" s="122"/>
      <c r="AP228" s="122"/>
      <c r="AQ228" s="122"/>
      <c r="AR228" s="122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23"/>
      <c r="BC228" s="123"/>
      <c r="BD228" s="123"/>
    </row>
    <row r="229" spans="2:56" x14ac:dyDescent="0.25">
      <c r="B229" s="120"/>
      <c r="C229" s="4"/>
      <c r="D229" s="14"/>
      <c r="E229" s="121"/>
      <c r="F229" s="13"/>
      <c r="G229" s="122"/>
      <c r="H229" s="123"/>
      <c r="I229" s="123"/>
      <c r="J229" s="124"/>
      <c r="K229" s="122"/>
      <c r="L229" s="122"/>
      <c r="M229" s="125"/>
      <c r="N229" s="126"/>
      <c r="O229" s="123"/>
      <c r="P229" s="123"/>
      <c r="Q229" s="122"/>
      <c r="R229" s="123"/>
      <c r="S229" s="123"/>
      <c r="T229" s="123"/>
      <c r="U229" s="123"/>
      <c r="V229" s="123"/>
      <c r="W229" s="122"/>
      <c r="X229" s="123"/>
      <c r="Y229" s="123"/>
      <c r="Z229" s="123"/>
      <c r="AA229" s="123"/>
      <c r="AB229" s="123"/>
      <c r="AC229" s="122"/>
      <c r="AD229" s="123"/>
      <c r="AE229" s="123"/>
      <c r="AF229" s="123"/>
      <c r="AG229" s="123"/>
      <c r="AH229" s="122"/>
      <c r="AI229" s="122"/>
      <c r="AJ229" s="122"/>
      <c r="AK229" s="122"/>
      <c r="AL229" s="123"/>
      <c r="AM229" s="122"/>
      <c r="AN229" s="122"/>
      <c r="AO229" s="122"/>
      <c r="AP229" s="122"/>
      <c r="AQ229" s="122"/>
      <c r="AR229" s="122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23"/>
      <c r="BC229" s="123"/>
      <c r="BD229" s="123"/>
    </row>
    <row r="230" spans="2:56" x14ac:dyDescent="0.25">
      <c r="B230" s="120"/>
      <c r="C230" s="4"/>
      <c r="D230" s="14"/>
      <c r="E230" s="121"/>
      <c r="F230" s="13"/>
      <c r="G230" s="122"/>
      <c r="H230" s="123"/>
      <c r="I230" s="123"/>
      <c r="J230" s="124"/>
      <c r="K230" s="122"/>
      <c r="L230" s="122"/>
      <c r="M230" s="125"/>
      <c r="N230" s="126"/>
      <c r="O230" s="123"/>
      <c r="P230" s="123"/>
      <c r="Q230" s="122"/>
      <c r="R230" s="123"/>
      <c r="S230" s="123"/>
      <c r="T230" s="123"/>
      <c r="U230" s="123"/>
      <c r="V230" s="123"/>
      <c r="W230" s="122"/>
      <c r="X230" s="123"/>
      <c r="Y230" s="123"/>
      <c r="Z230" s="123"/>
      <c r="AA230" s="123"/>
      <c r="AB230" s="123"/>
      <c r="AC230" s="122"/>
      <c r="AD230" s="123"/>
      <c r="AE230" s="123"/>
      <c r="AF230" s="123"/>
      <c r="AG230" s="123"/>
      <c r="AH230" s="122"/>
      <c r="AI230" s="122"/>
      <c r="AJ230" s="122"/>
      <c r="AK230" s="122"/>
      <c r="AL230" s="123"/>
      <c r="AM230" s="122"/>
      <c r="AN230" s="122"/>
      <c r="AO230" s="122"/>
      <c r="AP230" s="122"/>
      <c r="AQ230" s="122"/>
      <c r="AR230" s="122"/>
      <c r="AS230" s="173"/>
      <c r="AT230" s="173"/>
      <c r="AU230" s="173"/>
      <c r="AV230" s="173"/>
      <c r="AW230" s="173"/>
      <c r="AX230" s="173"/>
      <c r="AY230" s="173"/>
      <c r="AZ230" s="173"/>
      <c r="BA230" s="173"/>
      <c r="BB230" s="123"/>
      <c r="BC230" s="123"/>
      <c r="BD230" s="123"/>
    </row>
    <row r="231" spans="2:56" x14ac:dyDescent="0.25">
      <c r="B231" s="120"/>
      <c r="C231" s="4"/>
      <c r="D231" s="14"/>
      <c r="E231" s="121"/>
      <c r="F231" s="13"/>
      <c r="G231" s="122"/>
      <c r="H231" s="123"/>
      <c r="I231" s="123"/>
      <c r="J231" s="124"/>
      <c r="K231" s="122"/>
      <c r="L231" s="122"/>
      <c r="M231" s="125"/>
      <c r="N231" s="126"/>
      <c r="O231" s="123"/>
      <c r="P231" s="123"/>
      <c r="Q231" s="122"/>
      <c r="R231" s="123"/>
      <c r="S231" s="123"/>
      <c r="T231" s="123"/>
      <c r="U231" s="123"/>
      <c r="V231" s="123"/>
      <c r="W231" s="122"/>
      <c r="X231" s="123"/>
      <c r="Y231" s="123"/>
      <c r="Z231" s="123"/>
      <c r="AA231" s="123"/>
      <c r="AB231" s="123"/>
      <c r="AC231" s="122"/>
      <c r="AD231" s="123"/>
      <c r="AE231" s="123"/>
      <c r="AF231" s="123"/>
      <c r="AG231" s="123"/>
      <c r="AH231" s="122"/>
      <c r="AI231" s="122"/>
      <c r="AJ231" s="122"/>
      <c r="AK231" s="122"/>
      <c r="AL231" s="123"/>
      <c r="AM231" s="122"/>
      <c r="AN231" s="122"/>
      <c r="AO231" s="122"/>
      <c r="AP231" s="122"/>
      <c r="AQ231" s="122"/>
      <c r="AR231" s="122"/>
      <c r="AS231" s="173"/>
      <c r="AT231" s="173"/>
      <c r="AU231" s="173"/>
      <c r="AV231" s="173"/>
      <c r="AW231" s="173"/>
      <c r="AX231" s="173"/>
      <c r="AY231" s="173"/>
      <c r="AZ231" s="173"/>
      <c r="BA231" s="173"/>
      <c r="BB231" s="123"/>
      <c r="BC231" s="123"/>
      <c r="BD231" s="123"/>
    </row>
    <row r="232" spans="2:56" x14ac:dyDescent="0.25">
      <c r="B232" s="120"/>
      <c r="C232" s="4"/>
      <c r="D232" s="14"/>
      <c r="E232" s="121"/>
      <c r="F232" s="13"/>
      <c r="G232" s="122"/>
      <c r="H232" s="123"/>
      <c r="I232" s="123"/>
      <c r="J232" s="124"/>
      <c r="K232" s="122"/>
      <c r="L232" s="122"/>
      <c r="M232" s="125"/>
      <c r="N232" s="126"/>
      <c r="O232" s="123"/>
      <c r="P232" s="123"/>
      <c r="Q232" s="122"/>
      <c r="R232" s="123"/>
      <c r="S232" s="123"/>
      <c r="T232" s="123"/>
      <c r="U232" s="123"/>
      <c r="V232" s="123"/>
      <c r="W232" s="122"/>
      <c r="X232" s="123"/>
      <c r="Y232" s="123"/>
      <c r="Z232" s="123"/>
      <c r="AA232" s="123"/>
      <c r="AB232" s="123"/>
      <c r="AC232" s="122"/>
      <c r="AD232" s="123"/>
      <c r="AE232" s="123"/>
      <c r="AF232" s="123"/>
      <c r="AG232" s="123"/>
      <c r="AH232" s="122"/>
      <c r="AI232" s="122"/>
      <c r="AJ232" s="122"/>
      <c r="AK232" s="122"/>
      <c r="AL232" s="123"/>
      <c r="AM232" s="122"/>
      <c r="AN232" s="122"/>
      <c r="AO232" s="122"/>
      <c r="AP232" s="122"/>
      <c r="AQ232" s="122"/>
      <c r="AR232" s="122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23"/>
      <c r="BC232" s="123"/>
      <c r="BD232" s="123"/>
    </row>
    <row r="233" spans="2:56" x14ac:dyDescent="0.25">
      <c r="B233" s="120"/>
      <c r="C233" s="4"/>
      <c r="D233" s="14"/>
      <c r="E233" s="121"/>
      <c r="F233" s="13"/>
      <c r="G233" s="122"/>
      <c r="H233" s="123"/>
      <c r="I233" s="123"/>
      <c r="J233" s="124"/>
      <c r="K233" s="122"/>
      <c r="L233" s="122"/>
      <c r="M233" s="125"/>
      <c r="N233" s="126"/>
      <c r="O233" s="123"/>
      <c r="P233" s="123"/>
      <c r="Q233" s="122"/>
      <c r="R233" s="123"/>
      <c r="S233" s="123"/>
      <c r="T233" s="123"/>
      <c r="U233" s="123"/>
      <c r="V233" s="123"/>
      <c r="W233" s="122"/>
      <c r="X233" s="123"/>
      <c r="Y233" s="123"/>
      <c r="Z233" s="123"/>
      <c r="AA233" s="123"/>
      <c r="AB233" s="123"/>
      <c r="AC233" s="122"/>
      <c r="AD233" s="123"/>
      <c r="AE233" s="123"/>
      <c r="AF233" s="123"/>
      <c r="AG233" s="123"/>
      <c r="AH233" s="122"/>
      <c r="AI233" s="122"/>
      <c r="AJ233" s="122"/>
      <c r="AK233" s="122"/>
      <c r="AL233" s="123"/>
      <c r="AM233" s="122"/>
      <c r="AN233" s="122"/>
      <c r="AO233" s="122"/>
      <c r="AP233" s="122"/>
      <c r="AQ233" s="122"/>
      <c r="AR233" s="122"/>
      <c r="AS233" s="173"/>
      <c r="AT233" s="173"/>
      <c r="AU233" s="173"/>
      <c r="AV233" s="173"/>
      <c r="AW233" s="173"/>
      <c r="AX233" s="173"/>
      <c r="AY233" s="173"/>
      <c r="AZ233" s="173"/>
      <c r="BA233" s="173"/>
      <c r="BB233" s="123"/>
      <c r="BC233" s="123"/>
      <c r="BD233" s="123"/>
    </row>
    <row r="234" spans="2:56" x14ac:dyDescent="0.25">
      <c r="B234" s="120"/>
      <c r="C234" s="4"/>
      <c r="D234" s="14"/>
      <c r="E234" s="121"/>
      <c r="F234" s="13"/>
      <c r="G234" s="122"/>
      <c r="H234" s="123"/>
      <c r="I234" s="123"/>
      <c r="J234" s="124"/>
      <c r="K234" s="122"/>
      <c r="L234" s="122"/>
      <c r="M234" s="125"/>
      <c r="N234" s="126"/>
      <c r="O234" s="123"/>
      <c r="P234" s="123"/>
      <c r="Q234" s="122"/>
      <c r="R234" s="123"/>
      <c r="S234" s="123"/>
      <c r="T234" s="123"/>
      <c r="U234" s="123"/>
      <c r="V234" s="123"/>
      <c r="W234" s="122"/>
      <c r="X234" s="123"/>
      <c r="Y234" s="123"/>
      <c r="Z234" s="123"/>
      <c r="AA234" s="123"/>
      <c r="AB234" s="123"/>
      <c r="AC234" s="122"/>
      <c r="AD234" s="123"/>
      <c r="AE234" s="123"/>
      <c r="AF234" s="123"/>
      <c r="AG234" s="123"/>
      <c r="AH234" s="122"/>
      <c r="AI234" s="122"/>
      <c r="AJ234" s="122"/>
      <c r="AK234" s="122"/>
      <c r="AL234" s="123"/>
      <c r="AM234" s="122"/>
      <c r="AN234" s="122"/>
      <c r="AO234" s="122"/>
      <c r="AP234" s="122"/>
      <c r="AQ234" s="122"/>
      <c r="AR234" s="122"/>
      <c r="AS234" s="173"/>
      <c r="AT234" s="173"/>
      <c r="AU234" s="173"/>
      <c r="AV234" s="173"/>
      <c r="AW234" s="173"/>
      <c r="AX234" s="173"/>
      <c r="AY234" s="173"/>
      <c r="AZ234" s="173"/>
      <c r="BA234" s="173"/>
      <c r="BB234" s="123"/>
      <c r="BC234" s="123"/>
      <c r="BD234" s="123"/>
    </row>
    <row r="235" spans="2:56" x14ac:dyDescent="0.25">
      <c r="B235" s="120"/>
      <c r="C235" s="4"/>
      <c r="D235" s="14"/>
      <c r="E235" s="121"/>
      <c r="F235" s="13"/>
      <c r="G235" s="122"/>
      <c r="H235" s="123"/>
      <c r="I235" s="123"/>
      <c r="J235" s="124"/>
      <c r="K235" s="122"/>
      <c r="L235" s="122"/>
      <c r="M235" s="125"/>
      <c r="N235" s="126"/>
      <c r="O235" s="123"/>
      <c r="P235" s="123"/>
      <c r="Q235" s="122"/>
      <c r="R235" s="123"/>
      <c r="S235" s="123"/>
      <c r="T235" s="123"/>
      <c r="U235" s="123"/>
      <c r="V235" s="123"/>
      <c r="W235" s="122"/>
      <c r="X235" s="123"/>
      <c r="Y235" s="123"/>
      <c r="Z235" s="123"/>
      <c r="AA235" s="123"/>
      <c r="AB235" s="123"/>
      <c r="AC235" s="122"/>
      <c r="AD235" s="123"/>
      <c r="AE235" s="123"/>
      <c r="AF235" s="123"/>
      <c r="AG235" s="123"/>
      <c r="AH235" s="122"/>
      <c r="AI235" s="122"/>
      <c r="AJ235" s="122"/>
      <c r="AK235" s="122"/>
      <c r="AL235" s="123"/>
      <c r="AM235" s="122"/>
      <c r="AN235" s="122"/>
      <c r="AO235" s="122"/>
      <c r="AP235" s="122"/>
      <c r="AQ235" s="122"/>
      <c r="AR235" s="122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23"/>
      <c r="BC235" s="123"/>
      <c r="BD235" s="123"/>
    </row>
    <row r="236" spans="2:56" x14ac:dyDescent="0.25">
      <c r="B236" s="120"/>
      <c r="C236" s="4"/>
      <c r="D236" s="14"/>
      <c r="E236" s="121"/>
      <c r="F236" s="13"/>
      <c r="G236" s="122"/>
      <c r="H236" s="123"/>
      <c r="I236" s="123"/>
      <c r="J236" s="124"/>
      <c r="K236" s="122"/>
      <c r="L236" s="122"/>
      <c r="M236" s="125"/>
      <c r="N236" s="126"/>
      <c r="O236" s="123"/>
      <c r="P236" s="123"/>
      <c r="Q236" s="122"/>
      <c r="R236" s="123"/>
      <c r="S236" s="123"/>
      <c r="T236" s="123"/>
      <c r="U236" s="123"/>
      <c r="V236" s="123"/>
      <c r="W236" s="122"/>
      <c r="X236" s="123"/>
      <c r="Y236" s="123"/>
      <c r="Z236" s="123"/>
      <c r="AA236" s="123"/>
      <c r="AB236" s="123"/>
      <c r="AC236" s="122"/>
      <c r="AD236" s="123"/>
      <c r="AE236" s="123"/>
      <c r="AF236" s="123"/>
      <c r="AG236" s="123"/>
      <c r="AH236" s="122"/>
      <c r="AI236" s="122"/>
      <c r="AJ236" s="122"/>
      <c r="AK236" s="122"/>
      <c r="AL236" s="123"/>
      <c r="AM236" s="122"/>
      <c r="AN236" s="122"/>
      <c r="AO236" s="122"/>
      <c r="AP236" s="122"/>
      <c r="AQ236" s="122"/>
      <c r="AR236" s="122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23"/>
      <c r="BC236" s="123"/>
      <c r="BD236" s="123"/>
    </row>
    <row r="237" spans="2:56" x14ac:dyDescent="0.25">
      <c r="B237" s="120"/>
      <c r="C237" s="4"/>
      <c r="D237" s="14"/>
      <c r="E237" s="121"/>
      <c r="F237" s="13"/>
      <c r="G237" s="122"/>
      <c r="H237" s="123"/>
      <c r="I237" s="123"/>
      <c r="J237" s="124"/>
      <c r="K237" s="122"/>
      <c r="L237" s="122"/>
      <c r="M237" s="125"/>
      <c r="N237" s="126"/>
      <c r="O237" s="123"/>
      <c r="P237" s="123"/>
      <c r="Q237" s="122"/>
      <c r="R237" s="123"/>
      <c r="S237" s="123"/>
      <c r="T237" s="123"/>
      <c r="U237" s="123"/>
      <c r="V237" s="123"/>
      <c r="W237" s="122"/>
      <c r="X237" s="123"/>
      <c r="Y237" s="123"/>
      <c r="Z237" s="123"/>
      <c r="AA237" s="123"/>
      <c r="AB237" s="123"/>
      <c r="AC237" s="122"/>
      <c r="AD237" s="123"/>
      <c r="AE237" s="123"/>
      <c r="AF237" s="123"/>
      <c r="AG237" s="123"/>
      <c r="AH237" s="122"/>
      <c r="AI237" s="122"/>
      <c r="AJ237" s="122"/>
      <c r="AK237" s="122"/>
      <c r="AL237" s="123"/>
      <c r="AM237" s="122"/>
      <c r="AN237" s="122"/>
      <c r="AO237" s="122"/>
      <c r="AP237" s="122"/>
      <c r="AQ237" s="122"/>
      <c r="AR237" s="122"/>
      <c r="AS237" s="173"/>
      <c r="AT237" s="173"/>
      <c r="AU237" s="173"/>
      <c r="AV237" s="173"/>
      <c r="AW237" s="173"/>
      <c r="AX237" s="173"/>
      <c r="AY237" s="173"/>
      <c r="AZ237" s="173"/>
      <c r="BA237" s="173"/>
      <c r="BB237" s="123"/>
      <c r="BC237" s="123"/>
      <c r="BD237" s="123"/>
    </row>
    <row r="238" spans="2:56" x14ac:dyDescent="0.25">
      <c r="B238" s="120"/>
      <c r="C238" s="4"/>
      <c r="D238" s="14"/>
      <c r="E238" s="121"/>
      <c r="F238" s="13"/>
      <c r="G238" s="122"/>
      <c r="H238" s="123"/>
      <c r="I238" s="123"/>
      <c r="J238" s="124"/>
      <c r="K238" s="122"/>
      <c r="L238" s="122"/>
      <c r="M238" s="125"/>
      <c r="N238" s="126"/>
      <c r="O238" s="123"/>
      <c r="P238" s="123"/>
      <c r="Q238" s="122"/>
      <c r="R238" s="123"/>
      <c r="S238" s="123"/>
      <c r="T238" s="123"/>
      <c r="U238" s="123"/>
      <c r="V238" s="123"/>
      <c r="W238" s="122"/>
      <c r="X238" s="123"/>
      <c r="Y238" s="123"/>
      <c r="Z238" s="123"/>
      <c r="AA238" s="123"/>
      <c r="AB238" s="123"/>
      <c r="AC238" s="122"/>
      <c r="AD238" s="123"/>
      <c r="AE238" s="123"/>
      <c r="AF238" s="123"/>
      <c r="AG238" s="123"/>
      <c r="AH238" s="122"/>
      <c r="AI238" s="122"/>
      <c r="AJ238" s="122"/>
      <c r="AK238" s="122"/>
      <c r="AL238" s="123"/>
      <c r="AM238" s="122"/>
      <c r="AN238" s="122"/>
      <c r="AO238" s="122"/>
      <c r="AP238" s="122"/>
      <c r="AQ238" s="122"/>
      <c r="AR238" s="122"/>
      <c r="AS238" s="173"/>
      <c r="AT238" s="173"/>
      <c r="AU238" s="173"/>
      <c r="AV238" s="173"/>
      <c r="AW238" s="173"/>
      <c r="AX238" s="173"/>
      <c r="AY238" s="173"/>
      <c r="AZ238" s="173"/>
      <c r="BA238" s="173"/>
      <c r="BB238" s="123"/>
      <c r="BC238" s="123"/>
      <c r="BD238" s="123"/>
    </row>
    <row r="239" spans="2:56" x14ac:dyDescent="0.25">
      <c r="B239" s="120"/>
      <c r="C239" s="4"/>
      <c r="D239" s="14"/>
      <c r="E239" s="121"/>
      <c r="F239" s="13"/>
      <c r="G239" s="122"/>
      <c r="H239" s="123"/>
      <c r="I239" s="123"/>
      <c r="J239" s="124"/>
      <c r="K239" s="122"/>
      <c r="L239" s="122"/>
      <c r="M239" s="125"/>
      <c r="N239" s="126"/>
      <c r="O239" s="123"/>
      <c r="P239" s="123"/>
      <c r="Q239" s="122"/>
      <c r="R239" s="123"/>
      <c r="S239" s="123"/>
      <c r="T239" s="123"/>
      <c r="U239" s="123"/>
      <c r="V239" s="123"/>
      <c r="W239" s="122"/>
      <c r="X239" s="123"/>
      <c r="Y239" s="123"/>
      <c r="Z239" s="123"/>
      <c r="AA239" s="123"/>
      <c r="AB239" s="123"/>
      <c r="AC239" s="122"/>
      <c r="AD239" s="123"/>
      <c r="AE239" s="123"/>
      <c r="AF239" s="123"/>
      <c r="AG239" s="123"/>
      <c r="AH239" s="122"/>
      <c r="AI239" s="122"/>
      <c r="AJ239" s="122"/>
      <c r="AK239" s="122"/>
      <c r="AL239" s="123"/>
      <c r="AM239" s="122"/>
      <c r="AN239" s="122"/>
      <c r="AO239" s="122"/>
      <c r="AP239" s="122"/>
      <c r="AQ239" s="122"/>
      <c r="AR239" s="122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23"/>
      <c r="BC239" s="123"/>
      <c r="BD239" s="123"/>
    </row>
    <row r="240" spans="2:56" x14ac:dyDescent="0.25">
      <c r="B240" s="120"/>
      <c r="C240" s="4"/>
      <c r="D240" s="14"/>
      <c r="E240" s="121"/>
      <c r="F240" s="13"/>
      <c r="G240" s="122"/>
      <c r="H240" s="123"/>
      <c r="I240" s="123"/>
      <c r="J240" s="124"/>
      <c r="K240" s="122"/>
      <c r="L240" s="122"/>
      <c r="M240" s="125"/>
      <c r="N240" s="126"/>
      <c r="O240" s="123"/>
      <c r="P240" s="123"/>
      <c r="Q240" s="122"/>
      <c r="R240" s="123"/>
      <c r="S240" s="123"/>
      <c r="T240" s="123"/>
      <c r="U240" s="123"/>
      <c r="V240" s="123"/>
      <c r="W240" s="122"/>
      <c r="X240" s="123"/>
      <c r="Y240" s="123"/>
      <c r="Z240" s="123"/>
      <c r="AA240" s="123"/>
      <c r="AB240" s="123"/>
      <c r="AC240" s="122"/>
      <c r="AD240" s="123"/>
      <c r="AE240" s="123"/>
      <c r="AF240" s="123"/>
      <c r="AG240" s="123"/>
      <c r="AH240" s="122"/>
      <c r="AI240" s="122"/>
      <c r="AJ240" s="122"/>
      <c r="AK240" s="122"/>
      <c r="AL240" s="123"/>
      <c r="AM240" s="122"/>
      <c r="AN240" s="122"/>
      <c r="AO240" s="122"/>
      <c r="AP240" s="122"/>
      <c r="AQ240" s="122"/>
      <c r="AR240" s="122"/>
      <c r="AS240" s="173"/>
      <c r="AT240" s="173"/>
      <c r="AU240" s="173"/>
      <c r="AV240" s="173"/>
      <c r="AW240" s="173"/>
      <c r="AX240" s="173"/>
      <c r="AY240" s="173"/>
      <c r="AZ240" s="173"/>
      <c r="BA240" s="173"/>
      <c r="BB240" s="123"/>
      <c r="BC240" s="123"/>
      <c r="BD240" s="123"/>
    </row>
    <row r="241" spans="2:56" x14ac:dyDescent="0.25">
      <c r="B241" s="120"/>
      <c r="C241" s="4"/>
      <c r="D241" s="14"/>
      <c r="E241" s="121"/>
      <c r="F241" s="13"/>
      <c r="G241" s="122"/>
      <c r="H241" s="123"/>
      <c r="I241" s="123"/>
      <c r="J241" s="124"/>
      <c r="K241" s="122"/>
      <c r="L241" s="122"/>
      <c r="M241" s="125"/>
      <c r="N241" s="126"/>
      <c r="O241" s="123"/>
      <c r="P241" s="123"/>
      <c r="Q241" s="122"/>
      <c r="R241" s="123"/>
      <c r="S241" s="123"/>
      <c r="T241" s="123"/>
      <c r="U241" s="123"/>
      <c r="V241" s="123"/>
      <c r="W241" s="122"/>
      <c r="X241" s="123"/>
      <c r="Y241" s="123"/>
      <c r="Z241" s="123"/>
      <c r="AA241" s="123"/>
      <c r="AB241" s="123"/>
      <c r="AC241" s="122"/>
      <c r="AD241" s="123"/>
      <c r="AE241" s="123"/>
      <c r="AF241" s="123"/>
      <c r="AG241" s="123"/>
      <c r="AH241" s="122"/>
      <c r="AI241" s="122"/>
      <c r="AJ241" s="122"/>
      <c r="AK241" s="122"/>
      <c r="AL241" s="123"/>
      <c r="AM241" s="122"/>
      <c r="AN241" s="122"/>
      <c r="AO241" s="122"/>
      <c r="AP241" s="122"/>
      <c r="AQ241" s="122"/>
      <c r="AR241" s="122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23"/>
      <c r="BC241" s="123"/>
      <c r="BD241" s="123"/>
    </row>
    <row r="242" spans="2:56" x14ac:dyDescent="0.25">
      <c r="B242" s="120"/>
      <c r="C242" s="4"/>
      <c r="D242" s="14"/>
      <c r="E242" s="121"/>
      <c r="F242" s="13"/>
      <c r="G242" s="122"/>
      <c r="H242" s="123"/>
      <c r="I242" s="123"/>
      <c r="J242" s="124"/>
      <c r="K242" s="122"/>
      <c r="L242" s="122"/>
      <c r="M242" s="125"/>
      <c r="N242" s="126"/>
      <c r="O242" s="123"/>
      <c r="P242" s="123"/>
      <c r="Q242" s="122"/>
      <c r="R242" s="123"/>
      <c r="S242" s="123"/>
      <c r="T242" s="123"/>
      <c r="U242" s="123"/>
      <c r="V242" s="123"/>
      <c r="W242" s="122"/>
      <c r="X242" s="123"/>
      <c r="Y242" s="123"/>
      <c r="Z242" s="123"/>
      <c r="AA242" s="123"/>
      <c r="AB242" s="123"/>
      <c r="AC242" s="122"/>
      <c r="AD242" s="123"/>
      <c r="AE242" s="123"/>
      <c r="AF242" s="123"/>
      <c r="AG242" s="123"/>
      <c r="AH242" s="122"/>
      <c r="AI242" s="122"/>
      <c r="AJ242" s="122"/>
      <c r="AK242" s="122"/>
      <c r="AL242" s="123"/>
      <c r="AM242" s="122"/>
      <c r="AN242" s="122"/>
      <c r="AO242" s="122"/>
      <c r="AP242" s="122"/>
      <c r="AQ242" s="122"/>
      <c r="AR242" s="122"/>
      <c r="AS242" s="173"/>
      <c r="AT242" s="173"/>
      <c r="AU242" s="173"/>
      <c r="AV242" s="173"/>
      <c r="AW242" s="173"/>
      <c r="AX242" s="173"/>
      <c r="AY242" s="173"/>
      <c r="AZ242" s="173"/>
      <c r="BA242" s="173"/>
      <c r="BB242" s="123"/>
      <c r="BC242" s="123"/>
      <c r="BD242" s="123"/>
    </row>
    <row r="243" spans="2:56" x14ac:dyDescent="0.25">
      <c r="B243" s="120"/>
      <c r="C243" s="4"/>
      <c r="D243" s="14"/>
      <c r="E243" s="121"/>
      <c r="F243" s="13"/>
      <c r="G243" s="122"/>
      <c r="H243" s="123"/>
      <c r="I243" s="123"/>
      <c r="J243" s="124"/>
      <c r="K243" s="122"/>
      <c r="L243" s="122"/>
      <c r="M243" s="125"/>
      <c r="N243" s="126"/>
      <c r="O243" s="123"/>
      <c r="P243" s="123"/>
      <c r="Q243" s="122"/>
      <c r="R243" s="123"/>
      <c r="S243" s="123"/>
      <c r="T243" s="123"/>
      <c r="U243" s="123"/>
      <c r="V243" s="123"/>
      <c r="W243" s="122"/>
      <c r="X243" s="123"/>
      <c r="Y243" s="123"/>
      <c r="Z243" s="123"/>
      <c r="AA243" s="123"/>
      <c r="AB243" s="123"/>
      <c r="AC243" s="122"/>
      <c r="AD243" s="123"/>
      <c r="AE243" s="123"/>
      <c r="AF243" s="123"/>
      <c r="AG243" s="123"/>
      <c r="AH243" s="122"/>
      <c r="AI243" s="122"/>
      <c r="AJ243" s="122"/>
      <c r="AK243" s="122"/>
      <c r="AL243" s="123"/>
      <c r="AM243" s="122"/>
      <c r="AN243" s="122"/>
      <c r="AO243" s="122"/>
      <c r="AP243" s="122"/>
      <c r="AQ243" s="122"/>
      <c r="AR243" s="122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23"/>
      <c r="BC243" s="123"/>
      <c r="BD243" s="123"/>
    </row>
    <row r="244" spans="2:56" x14ac:dyDescent="0.25">
      <c r="B244" s="120"/>
      <c r="C244" s="4"/>
      <c r="D244" s="14"/>
      <c r="E244" s="121"/>
      <c r="F244" s="13"/>
      <c r="G244" s="122"/>
      <c r="H244" s="123"/>
      <c r="I244" s="123"/>
      <c r="J244" s="124"/>
      <c r="K244" s="122"/>
      <c r="L244" s="122"/>
      <c r="M244" s="125"/>
      <c r="N244" s="126"/>
      <c r="O244" s="123"/>
      <c r="P244" s="123"/>
      <c r="Q244" s="122"/>
      <c r="R244" s="123"/>
      <c r="S244" s="123"/>
      <c r="T244" s="123"/>
      <c r="U244" s="123"/>
      <c r="V244" s="123"/>
      <c r="W244" s="122"/>
      <c r="X244" s="123"/>
      <c r="Y244" s="123"/>
      <c r="Z244" s="123"/>
      <c r="AA244" s="123"/>
      <c r="AB244" s="123"/>
      <c r="AC244" s="122"/>
      <c r="AD244" s="123"/>
      <c r="AE244" s="123"/>
      <c r="AF244" s="123"/>
      <c r="AG244" s="123"/>
      <c r="AH244" s="122"/>
      <c r="AI244" s="122"/>
      <c r="AJ244" s="122"/>
      <c r="AK244" s="122"/>
      <c r="AL244" s="123"/>
      <c r="AM244" s="122"/>
      <c r="AN244" s="122"/>
      <c r="AO244" s="122"/>
      <c r="AP244" s="122"/>
      <c r="AQ244" s="122"/>
      <c r="AR244" s="122"/>
      <c r="AS244" s="173"/>
      <c r="AT244" s="173"/>
      <c r="AU244" s="173"/>
      <c r="AV244" s="173"/>
      <c r="AW244" s="173"/>
      <c r="AX244" s="173"/>
      <c r="AY244" s="173"/>
      <c r="AZ244" s="173"/>
      <c r="BA244" s="173"/>
      <c r="BB244" s="123"/>
      <c r="BC244" s="123"/>
      <c r="BD244" s="123"/>
    </row>
    <row r="245" spans="2:56" x14ac:dyDescent="0.25">
      <c r="B245" s="120"/>
      <c r="C245" s="4"/>
      <c r="D245" s="14"/>
      <c r="E245" s="121"/>
      <c r="F245" s="13"/>
      <c r="G245" s="122"/>
      <c r="H245" s="123"/>
      <c r="I245" s="123"/>
      <c r="J245" s="124"/>
      <c r="K245" s="122"/>
      <c r="L245" s="122"/>
      <c r="M245" s="125"/>
      <c r="N245" s="126"/>
      <c r="O245" s="123"/>
      <c r="P245" s="123"/>
      <c r="Q245" s="122"/>
      <c r="R245" s="123"/>
      <c r="S245" s="123"/>
      <c r="T245" s="123"/>
      <c r="U245" s="123"/>
      <c r="V245" s="123"/>
      <c r="W245" s="122"/>
      <c r="X245" s="123"/>
      <c r="Y245" s="123"/>
      <c r="Z245" s="123"/>
      <c r="AA245" s="123"/>
      <c r="AB245" s="123"/>
      <c r="AC245" s="122"/>
      <c r="AD245" s="123"/>
      <c r="AE245" s="123"/>
      <c r="AF245" s="123"/>
      <c r="AG245" s="123"/>
      <c r="AH245" s="122"/>
      <c r="AI245" s="122"/>
      <c r="AJ245" s="122"/>
      <c r="AK245" s="122"/>
      <c r="AL245" s="123"/>
      <c r="AM245" s="122"/>
      <c r="AN245" s="122"/>
      <c r="AO245" s="122"/>
      <c r="AP245" s="122"/>
      <c r="AQ245" s="122"/>
      <c r="AR245" s="122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23"/>
      <c r="BC245" s="123"/>
      <c r="BD245" s="123"/>
    </row>
    <row r="246" spans="2:56" x14ac:dyDescent="0.25">
      <c r="B246" s="120"/>
      <c r="C246" s="4"/>
      <c r="D246" s="14"/>
      <c r="E246" s="121"/>
      <c r="F246" s="13"/>
      <c r="G246" s="122"/>
      <c r="H246" s="123"/>
      <c r="I246" s="123"/>
      <c r="J246" s="124"/>
      <c r="K246" s="122"/>
      <c r="L246" s="122"/>
      <c r="M246" s="125"/>
      <c r="N246" s="126"/>
      <c r="O246" s="123"/>
      <c r="P246" s="123"/>
      <c r="Q246" s="122"/>
      <c r="R246" s="123"/>
      <c r="S246" s="123"/>
      <c r="T246" s="123"/>
      <c r="U246" s="123"/>
      <c r="V246" s="123"/>
      <c r="W246" s="122"/>
      <c r="X246" s="123"/>
      <c r="Y246" s="123"/>
      <c r="Z246" s="123"/>
      <c r="AA246" s="123"/>
      <c r="AB246" s="123"/>
      <c r="AC246" s="122"/>
      <c r="AD246" s="123"/>
      <c r="AE246" s="123"/>
      <c r="AF246" s="123"/>
      <c r="AG246" s="123"/>
      <c r="AH246" s="122"/>
      <c r="AI246" s="122"/>
      <c r="AJ246" s="122"/>
      <c r="AK246" s="122"/>
      <c r="AL246" s="123"/>
      <c r="AM246" s="122"/>
      <c r="AN246" s="122"/>
      <c r="AO246" s="122"/>
      <c r="AP246" s="122"/>
      <c r="AQ246" s="122"/>
      <c r="AR246" s="122"/>
      <c r="AS246" s="173"/>
      <c r="AT246" s="173"/>
      <c r="AU246" s="173"/>
      <c r="AV246" s="173"/>
      <c r="AW246" s="173"/>
      <c r="AX246" s="173"/>
      <c r="AY246" s="173"/>
      <c r="AZ246" s="173"/>
      <c r="BA246" s="173"/>
      <c r="BB246" s="123"/>
      <c r="BC246" s="123"/>
      <c r="BD246" s="123"/>
    </row>
    <row r="247" spans="2:56" x14ac:dyDescent="0.25">
      <c r="B247" s="120"/>
      <c r="C247" s="4"/>
      <c r="D247" s="14"/>
      <c r="E247" s="121"/>
      <c r="F247" s="13"/>
      <c r="G247" s="122"/>
      <c r="H247" s="123"/>
      <c r="I247" s="123"/>
      <c r="J247" s="124"/>
      <c r="K247" s="122"/>
      <c r="L247" s="122"/>
      <c r="M247" s="125"/>
      <c r="N247" s="126"/>
      <c r="O247" s="123"/>
      <c r="P247" s="123"/>
      <c r="Q247" s="122"/>
      <c r="R247" s="123"/>
      <c r="S247" s="123"/>
      <c r="T247" s="123"/>
      <c r="U247" s="123"/>
      <c r="V247" s="123"/>
      <c r="W247" s="122"/>
      <c r="X247" s="123"/>
      <c r="Y247" s="123"/>
      <c r="Z247" s="123"/>
      <c r="AA247" s="123"/>
      <c r="AB247" s="123"/>
      <c r="AC247" s="122"/>
      <c r="AD247" s="123"/>
      <c r="AE247" s="123"/>
      <c r="AF247" s="123"/>
      <c r="AG247" s="123"/>
      <c r="AH247" s="122"/>
      <c r="AI247" s="122"/>
      <c r="AJ247" s="122"/>
      <c r="AK247" s="122"/>
      <c r="AL247" s="123"/>
      <c r="AM247" s="122"/>
      <c r="AN247" s="122"/>
      <c r="AO247" s="122"/>
      <c r="AP247" s="122"/>
      <c r="AQ247" s="122"/>
      <c r="AR247" s="122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23"/>
      <c r="BC247" s="123"/>
      <c r="BD247" s="123"/>
    </row>
    <row r="248" spans="2:56" x14ac:dyDescent="0.25">
      <c r="B248" s="120"/>
      <c r="C248" s="4"/>
      <c r="D248" s="14"/>
      <c r="E248" s="121"/>
      <c r="F248" s="13"/>
      <c r="G248" s="122"/>
      <c r="H248" s="123"/>
      <c r="I248" s="123"/>
      <c r="J248" s="124"/>
      <c r="K248" s="122"/>
      <c r="L248" s="122"/>
      <c r="M248" s="125"/>
      <c r="N248" s="126"/>
      <c r="O248" s="123"/>
      <c r="P248" s="123"/>
      <c r="Q248" s="122"/>
      <c r="R248" s="123"/>
      <c r="S248" s="123"/>
      <c r="T248" s="123"/>
      <c r="U248" s="123"/>
      <c r="V248" s="123"/>
      <c r="W248" s="122"/>
      <c r="X248" s="123"/>
      <c r="Y248" s="123"/>
      <c r="Z248" s="123"/>
      <c r="AA248" s="123"/>
      <c r="AB248" s="123"/>
      <c r="AC248" s="122"/>
      <c r="AD248" s="123"/>
      <c r="AE248" s="123"/>
      <c r="AF248" s="123"/>
      <c r="AG248" s="123"/>
      <c r="AH248" s="122"/>
      <c r="AI248" s="122"/>
      <c r="AJ248" s="122"/>
      <c r="AK248" s="122"/>
      <c r="AL248" s="123"/>
      <c r="AM248" s="122"/>
      <c r="AN248" s="122"/>
      <c r="AO248" s="122"/>
      <c r="AP248" s="122"/>
      <c r="AQ248" s="122"/>
      <c r="AR248" s="122"/>
      <c r="AS248" s="173"/>
      <c r="AT248" s="173"/>
      <c r="AU248" s="173"/>
      <c r="AV248" s="173"/>
      <c r="AW248" s="173"/>
      <c r="AX248" s="173"/>
      <c r="AY248" s="173"/>
      <c r="AZ248" s="173"/>
      <c r="BA248" s="173"/>
      <c r="BB248" s="123"/>
      <c r="BC248" s="123"/>
      <c r="BD248" s="123"/>
    </row>
    <row r="249" spans="2:56" x14ac:dyDescent="0.25">
      <c r="B249" s="120"/>
      <c r="C249" s="4"/>
      <c r="D249" s="14"/>
      <c r="E249" s="121"/>
      <c r="F249" s="13"/>
      <c r="G249" s="122"/>
      <c r="H249" s="123"/>
      <c r="I249" s="123"/>
      <c r="J249" s="124"/>
      <c r="K249" s="122"/>
      <c r="L249" s="122"/>
      <c r="M249" s="125"/>
      <c r="N249" s="126"/>
      <c r="O249" s="123"/>
      <c r="P249" s="123"/>
      <c r="Q249" s="122"/>
      <c r="R249" s="123"/>
      <c r="S249" s="123"/>
      <c r="T249" s="123"/>
      <c r="U249" s="123"/>
      <c r="V249" s="123"/>
      <c r="W249" s="122"/>
      <c r="X249" s="123"/>
      <c r="Y249" s="123"/>
      <c r="Z249" s="123"/>
      <c r="AA249" s="123"/>
      <c r="AB249" s="123"/>
      <c r="AC249" s="122"/>
      <c r="AD249" s="123"/>
      <c r="AE249" s="123"/>
      <c r="AF249" s="123"/>
      <c r="AG249" s="123"/>
      <c r="AH249" s="122"/>
      <c r="AI249" s="122"/>
      <c r="AJ249" s="122"/>
      <c r="AK249" s="122"/>
      <c r="AL249" s="123"/>
      <c r="AM249" s="122"/>
      <c r="AN249" s="122"/>
      <c r="AO249" s="122"/>
      <c r="AP249" s="122"/>
      <c r="AQ249" s="122"/>
      <c r="AR249" s="122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23"/>
      <c r="BC249" s="123"/>
      <c r="BD249" s="123"/>
    </row>
    <row r="250" spans="2:56" x14ac:dyDescent="0.25">
      <c r="B250" s="120"/>
      <c r="C250" s="4"/>
      <c r="D250" s="14"/>
      <c r="E250" s="121"/>
      <c r="F250" s="13"/>
      <c r="G250" s="122"/>
      <c r="H250" s="123"/>
      <c r="I250" s="123"/>
      <c r="J250" s="124"/>
      <c r="K250" s="122"/>
      <c r="L250" s="122"/>
      <c r="M250" s="125"/>
      <c r="N250" s="126"/>
      <c r="O250" s="123"/>
      <c r="P250" s="123"/>
      <c r="Q250" s="122"/>
      <c r="R250" s="123"/>
      <c r="S250" s="123"/>
      <c r="T250" s="123"/>
      <c r="U250" s="123"/>
      <c r="V250" s="123"/>
      <c r="W250" s="122"/>
      <c r="X250" s="123"/>
      <c r="Y250" s="123"/>
      <c r="Z250" s="123"/>
      <c r="AA250" s="123"/>
      <c r="AB250" s="123"/>
      <c r="AC250" s="122"/>
      <c r="AD250" s="123"/>
      <c r="AE250" s="123"/>
      <c r="AF250" s="123"/>
      <c r="AG250" s="123"/>
      <c r="AH250" s="122"/>
      <c r="AI250" s="122"/>
      <c r="AJ250" s="122"/>
      <c r="AK250" s="122"/>
      <c r="AL250" s="123"/>
      <c r="AM250" s="122"/>
      <c r="AN250" s="122"/>
      <c r="AO250" s="122"/>
      <c r="AP250" s="122"/>
      <c r="AQ250" s="122"/>
      <c r="AR250" s="122"/>
      <c r="AS250" s="173"/>
      <c r="AT250" s="173"/>
      <c r="AU250" s="173"/>
      <c r="AV250" s="173"/>
      <c r="AW250" s="173"/>
      <c r="AX250" s="173"/>
      <c r="AY250" s="173"/>
      <c r="AZ250" s="173"/>
      <c r="BA250" s="173"/>
      <c r="BB250" s="123"/>
      <c r="BC250" s="123"/>
      <c r="BD250" s="123"/>
    </row>
    <row r="251" spans="2:56" x14ac:dyDescent="0.25">
      <c r="B251" s="120"/>
      <c r="C251" s="4"/>
      <c r="D251" s="14"/>
      <c r="E251" s="121"/>
      <c r="F251" s="13"/>
      <c r="G251" s="122"/>
      <c r="H251" s="123"/>
      <c r="I251" s="123"/>
      <c r="J251" s="124"/>
      <c r="K251" s="122"/>
      <c r="L251" s="122"/>
      <c r="M251" s="125"/>
      <c r="N251" s="126"/>
      <c r="O251" s="123"/>
      <c r="P251" s="123"/>
      <c r="Q251" s="122"/>
      <c r="R251" s="123"/>
      <c r="S251" s="123"/>
      <c r="T251" s="123"/>
      <c r="U251" s="123"/>
      <c r="V251" s="123"/>
      <c r="W251" s="122"/>
      <c r="X251" s="123"/>
      <c r="Y251" s="123"/>
      <c r="Z251" s="123"/>
      <c r="AA251" s="123"/>
      <c r="AB251" s="123"/>
      <c r="AC251" s="122"/>
      <c r="AD251" s="123"/>
      <c r="AE251" s="123"/>
      <c r="AF251" s="123"/>
      <c r="AG251" s="123"/>
      <c r="AH251" s="122"/>
      <c r="AI251" s="122"/>
      <c r="AJ251" s="122"/>
      <c r="AK251" s="122"/>
      <c r="AL251" s="123"/>
      <c r="AM251" s="122"/>
      <c r="AN251" s="122"/>
      <c r="AO251" s="122"/>
      <c r="AP251" s="122"/>
      <c r="AQ251" s="122"/>
      <c r="AR251" s="122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23"/>
      <c r="BC251" s="123"/>
      <c r="BD251" s="123"/>
    </row>
    <row r="252" spans="2:56" x14ac:dyDescent="0.25">
      <c r="B252" s="120"/>
      <c r="C252" s="4"/>
      <c r="D252" s="14"/>
      <c r="E252" s="121"/>
      <c r="F252" s="13"/>
      <c r="G252" s="122"/>
      <c r="H252" s="123"/>
      <c r="I252" s="123"/>
      <c r="J252" s="124"/>
      <c r="K252" s="122"/>
      <c r="L252" s="122"/>
      <c r="M252" s="125"/>
      <c r="N252" s="126"/>
      <c r="O252" s="123"/>
      <c r="P252" s="123"/>
      <c r="Q252" s="122"/>
      <c r="R252" s="123"/>
      <c r="S252" s="123"/>
      <c r="T252" s="123"/>
      <c r="U252" s="123"/>
      <c r="V252" s="123"/>
      <c r="W252" s="122"/>
      <c r="X252" s="123"/>
      <c r="Y252" s="123"/>
      <c r="Z252" s="123"/>
      <c r="AA252" s="123"/>
      <c r="AB252" s="123"/>
      <c r="AC252" s="122"/>
      <c r="AD252" s="123"/>
      <c r="AE252" s="123"/>
      <c r="AF252" s="123"/>
      <c r="AG252" s="123"/>
      <c r="AH252" s="122"/>
      <c r="AI252" s="122"/>
      <c r="AJ252" s="122"/>
      <c r="AK252" s="122"/>
      <c r="AL252" s="123"/>
      <c r="AM252" s="122"/>
      <c r="AN252" s="122"/>
      <c r="AO252" s="122"/>
      <c r="AP252" s="122"/>
      <c r="AQ252" s="122"/>
      <c r="AR252" s="122"/>
      <c r="AS252" s="173"/>
      <c r="AT252" s="173"/>
      <c r="AU252" s="173"/>
      <c r="AV252" s="173"/>
      <c r="AW252" s="173"/>
      <c r="AX252" s="173"/>
      <c r="AY252" s="173"/>
      <c r="AZ252" s="173"/>
      <c r="BA252" s="173"/>
      <c r="BB252" s="123"/>
      <c r="BC252" s="123"/>
      <c r="BD252" s="123"/>
    </row>
    <row r="253" spans="2:56" x14ac:dyDescent="0.25">
      <c r="B253" s="120"/>
      <c r="C253" s="4"/>
      <c r="D253" s="14"/>
      <c r="E253" s="121"/>
      <c r="F253" s="13"/>
      <c r="G253" s="122"/>
      <c r="H253" s="123"/>
      <c r="I253" s="123"/>
      <c r="J253" s="124"/>
      <c r="K253" s="122"/>
      <c r="L253" s="122"/>
      <c r="M253" s="125"/>
      <c r="N253" s="126"/>
      <c r="O253" s="123"/>
      <c r="P253" s="123"/>
      <c r="Q253" s="122"/>
      <c r="R253" s="123"/>
      <c r="S253" s="123"/>
      <c r="T253" s="123"/>
      <c r="U253" s="123"/>
      <c r="V253" s="123"/>
      <c r="W253" s="122"/>
      <c r="X253" s="123"/>
      <c r="Y253" s="123"/>
      <c r="Z253" s="123"/>
      <c r="AA253" s="123"/>
      <c r="AB253" s="123"/>
      <c r="AC253" s="122"/>
      <c r="AD253" s="123"/>
      <c r="AE253" s="123"/>
      <c r="AF253" s="123"/>
      <c r="AG253" s="123"/>
      <c r="AH253" s="122"/>
      <c r="AI253" s="122"/>
      <c r="AJ253" s="122"/>
      <c r="AK253" s="122"/>
      <c r="AL253" s="123"/>
      <c r="AM253" s="122"/>
      <c r="AN253" s="122"/>
      <c r="AO253" s="122"/>
      <c r="AP253" s="122"/>
      <c r="AQ253" s="122"/>
      <c r="AR253" s="122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23"/>
      <c r="BC253" s="123"/>
      <c r="BD253" s="123"/>
    </row>
    <row r="254" spans="2:56" x14ac:dyDescent="0.25">
      <c r="B254" s="120"/>
      <c r="C254" s="4"/>
      <c r="D254" s="14"/>
      <c r="E254" s="121"/>
      <c r="F254" s="13"/>
      <c r="G254" s="122"/>
      <c r="H254" s="123"/>
      <c r="I254" s="123"/>
      <c r="J254" s="124"/>
      <c r="K254" s="122"/>
      <c r="L254" s="122"/>
      <c r="M254" s="125"/>
      <c r="N254" s="126"/>
      <c r="O254" s="123"/>
      <c r="P254" s="123"/>
      <c r="Q254" s="122"/>
      <c r="R254" s="123"/>
      <c r="S254" s="123"/>
      <c r="T254" s="123"/>
      <c r="U254" s="123"/>
      <c r="V254" s="123"/>
      <c r="W254" s="122"/>
      <c r="X254" s="123"/>
      <c r="Y254" s="123"/>
      <c r="Z254" s="123"/>
      <c r="AA254" s="123"/>
      <c r="AB254" s="123"/>
      <c r="AC254" s="122"/>
      <c r="AD254" s="123"/>
      <c r="AE254" s="123"/>
      <c r="AF254" s="123"/>
      <c r="AG254" s="123"/>
      <c r="AH254" s="122"/>
      <c r="AI254" s="122"/>
      <c r="AJ254" s="122"/>
      <c r="AK254" s="122"/>
      <c r="AL254" s="123"/>
      <c r="AM254" s="122"/>
      <c r="AN254" s="122"/>
      <c r="AO254" s="122"/>
      <c r="AP254" s="122"/>
      <c r="AQ254" s="122"/>
      <c r="AR254" s="122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23"/>
      <c r="BC254" s="123"/>
      <c r="BD254" s="123"/>
    </row>
    <row r="255" spans="2:56" x14ac:dyDescent="0.25">
      <c r="B255" s="120"/>
      <c r="C255" s="4"/>
      <c r="D255" s="14"/>
      <c r="E255" s="121"/>
      <c r="F255" s="13"/>
      <c r="G255" s="122"/>
      <c r="H255" s="123"/>
      <c r="I255" s="123"/>
      <c r="J255" s="124"/>
      <c r="K255" s="122"/>
      <c r="L255" s="122"/>
      <c r="M255" s="125"/>
      <c r="N255" s="126"/>
      <c r="O255" s="123"/>
      <c r="P255" s="123"/>
      <c r="Q255" s="122"/>
      <c r="R255" s="123"/>
      <c r="S255" s="123"/>
      <c r="T255" s="123"/>
      <c r="U255" s="123"/>
      <c r="V255" s="123"/>
      <c r="W255" s="122"/>
      <c r="X255" s="123"/>
      <c r="Y255" s="123"/>
      <c r="Z255" s="123"/>
      <c r="AA255" s="123"/>
      <c r="AB255" s="123"/>
      <c r="AC255" s="122"/>
      <c r="AD255" s="123"/>
      <c r="AE255" s="123"/>
      <c r="AF255" s="123"/>
      <c r="AG255" s="123"/>
      <c r="AH255" s="122"/>
      <c r="AI255" s="122"/>
      <c r="AJ255" s="122"/>
      <c r="AK255" s="122"/>
      <c r="AL255" s="123"/>
      <c r="AM255" s="122"/>
      <c r="AN255" s="122"/>
      <c r="AO255" s="122"/>
      <c r="AP255" s="122"/>
      <c r="AQ255" s="122"/>
      <c r="AR255" s="122"/>
      <c r="AS255" s="173"/>
      <c r="AT255" s="173"/>
      <c r="AU255" s="173"/>
      <c r="AV255" s="173"/>
      <c r="AW255" s="173"/>
      <c r="AX255" s="173"/>
      <c r="AY255" s="173"/>
      <c r="AZ255" s="173"/>
      <c r="BA255" s="173"/>
      <c r="BB255" s="123"/>
      <c r="BC255" s="123"/>
      <c r="BD255" s="123"/>
    </row>
    <row r="256" spans="2:56" x14ac:dyDescent="0.25">
      <c r="B256" s="120"/>
      <c r="C256" s="4"/>
      <c r="D256" s="14"/>
      <c r="E256" s="121"/>
      <c r="F256" s="13"/>
      <c r="G256" s="122"/>
      <c r="H256" s="123"/>
      <c r="I256" s="123"/>
      <c r="J256" s="124"/>
      <c r="K256" s="122"/>
      <c r="L256" s="122"/>
      <c r="M256" s="125"/>
      <c r="N256" s="126"/>
      <c r="O256" s="123"/>
      <c r="P256" s="123"/>
      <c r="Q256" s="122"/>
      <c r="R256" s="123"/>
      <c r="S256" s="123"/>
      <c r="T256" s="123"/>
      <c r="U256" s="123"/>
      <c r="V256" s="123"/>
      <c r="W256" s="122"/>
      <c r="X256" s="123"/>
      <c r="Y256" s="123"/>
      <c r="Z256" s="123"/>
      <c r="AA256" s="123"/>
      <c r="AB256" s="123"/>
      <c r="AC256" s="122"/>
      <c r="AD256" s="123"/>
      <c r="AE256" s="123"/>
      <c r="AF256" s="123"/>
      <c r="AG256" s="123"/>
      <c r="AH256" s="122"/>
      <c r="AI256" s="122"/>
      <c r="AJ256" s="122"/>
      <c r="AK256" s="122"/>
      <c r="AL256" s="123"/>
      <c r="AM256" s="122"/>
      <c r="AN256" s="122"/>
      <c r="AO256" s="122"/>
      <c r="AP256" s="122"/>
      <c r="AQ256" s="122"/>
      <c r="AR256" s="122"/>
      <c r="AS256" s="173"/>
      <c r="AT256" s="173"/>
      <c r="AU256" s="173"/>
      <c r="AV256" s="173"/>
      <c r="AW256" s="173"/>
      <c r="AX256" s="173"/>
      <c r="AY256" s="173"/>
      <c r="AZ256" s="173"/>
      <c r="BA256" s="173"/>
      <c r="BB256" s="123"/>
      <c r="BC256" s="123"/>
      <c r="BD256" s="123"/>
    </row>
    <row r="257" spans="2:56" x14ac:dyDescent="0.25">
      <c r="B257" s="120"/>
      <c r="C257" s="4"/>
      <c r="D257" s="14"/>
      <c r="E257" s="121"/>
      <c r="F257" s="13"/>
      <c r="G257" s="122"/>
      <c r="H257" s="123"/>
      <c r="I257" s="123"/>
      <c r="J257" s="124"/>
      <c r="K257" s="122"/>
      <c r="L257" s="122"/>
      <c r="M257" s="125"/>
      <c r="N257" s="126"/>
      <c r="O257" s="123"/>
      <c r="P257" s="123"/>
      <c r="Q257" s="122"/>
      <c r="R257" s="123"/>
      <c r="S257" s="123"/>
      <c r="T257" s="123"/>
      <c r="U257" s="123"/>
      <c r="V257" s="123"/>
      <c r="W257" s="122"/>
      <c r="X257" s="123"/>
      <c r="Y257" s="123"/>
      <c r="Z257" s="123"/>
      <c r="AA257" s="123"/>
      <c r="AB257" s="123"/>
      <c r="AC257" s="122"/>
      <c r="AD257" s="123"/>
      <c r="AE257" s="123"/>
      <c r="AF257" s="123"/>
      <c r="AG257" s="123"/>
      <c r="AH257" s="122"/>
      <c r="AI257" s="122"/>
      <c r="AJ257" s="122"/>
      <c r="AK257" s="122"/>
      <c r="AL257" s="123"/>
      <c r="AM257" s="122"/>
      <c r="AN257" s="122"/>
      <c r="AO257" s="122"/>
      <c r="AP257" s="122"/>
      <c r="AQ257" s="122"/>
      <c r="AR257" s="122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23"/>
      <c r="BC257" s="123"/>
      <c r="BD257" s="123"/>
    </row>
    <row r="258" spans="2:56" x14ac:dyDescent="0.25">
      <c r="B258" s="120"/>
      <c r="C258" s="4"/>
      <c r="D258" s="14"/>
      <c r="E258" s="121"/>
      <c r="F258" s="13"/>
      <c r="G258" s="122"/>
      <c r="H258" s="123"/>
      <c r="I258" s="123"/>
      <c r="J258" s="124"/>
      <c r="K258" s="122"/>
      <c r="L258" s="122"/>
      <c r="M258" s="125"/>
      <c r="N258" s="126"/>
      <c r="O258" s="123"/>
      <c r="P258" s="123"/>
      <c r="Q258" s="122"/>
      <c r="R258" s="123"/>
      <c r="S258" s="123"/>
      <c r="T258" s="123"/>
      <c r="U258" s="123"/>
      <c r="V258" s="123"/>
      <c r="W258" s="122"/>
      <c r="X258" s="123"/>
      <c r="Y258" s="123"/>
      <c r="Z258" s="123"/>
      <c r="AA258" s="123"/>
      <c r="AB258" s="123"/>
      <c r="AC258" s="122"/>
      <c r="AD258" s="123"/>
      <c r="AE258" s="123"/>
      <c r="AF258" s="123"/>
      <c r="AG258" s="123"/>
      <c r="AH258" s="122"/>
      <c r="AI258" s="122"/>
      <c r="AJ258" s="122"/>
      <c r="AK258" s="122"/>
      <c r="AL258" s="123"/>
      <c r="AM258" s="122"/>
      <c r="AN258" s="122"/>
      <c r="AO258" s="122"/>
      <c r="AP258" s="122"/>
      <c r="AQ258" s="122"/>
      <c r="AR258" s="122"/>
      <c r="AS258" s="173"/>
      <c r="AT258" s="173"/>
      <c r="AU258" s="173"/>
      <c r="AV258" s="173"/>
      <c r="AW258" s="173"/>
      <c r="AX258" s="173"/>
      <c r="AY258" s="173"/>
      <c r="AZ258" s="173"/>
      <c r="BA258" s="173"/>
      <c r="BB258" s="123"/>
      <c r="BC258" s="123"/>
      <c r="BD258" s="123"/>
    </row>
    <row r="259" spans="2:56" x14ac:dyDescent="0.25">
      <c r="B259" s="120"/>
      <c r="C259" s="4"/>
      <c r="D259" s="14"/>
      <c r="E259" s="121"/>
      <c r="F259" s="13"/>
      <c r="G259" s="122"/>
      <c r="H259" s="123"/>
      <c r="I259" s="123"/>
      <c r="J259" s="124"/>
      <c r="K259" s="122"/>
      <c r="L259" s="122"/>
      <c r="M259" s="125"/>
      <c r="N259" s="126"/>
      <c r="O259" s="123"/>
      <c r="P259" s="123"/>
      <c r="Q259" s="122"/>
      <c r="R259" s="123"/>
      <c r="S259" s="123"/>
      <c r="T259" s="123"/>
      <c r="U259" s="123"/>
      <c r="V259" s="123"/>
      <c r="W259" s="122"/>
      <c r="X259" s="123"/>
      <c r="Y259" s="123"/>
      <c r="Z259" s="123"/>
      <c r="AA259" s="123"/>
      <c r="AB259" s="123"/>
      <c r="AC259" s="122"/>
      <c r="AD259" s="123"/>
      <c r="AE259" s="123"/>
      <c r="AF259" s="123"/>
      <c r="AG259" s="123"/>
      <c r="AH259" s="122"/>
      <c r="AI259" s="122"/>
      <c r="AJ259" s="122"/>
      <c r="AK259" s="122"/>
      <c r="AL259" s="123"/>
      <c r="AM259" s="122"/>
      <c r="AN259" s="122"/>
      <c r="AO259" s="122"/>
      <c r="AP259" s="122"/>
      <c r="AQ259" s="122"/>
      <c r="AR259" s="122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23"/>
      <c r="BC259" s="123"/>
      <c r="BD259" s="123"/>
    </row>
    <row r="260" spans="2:56" x14ac:dyDescent="0.25">
      <c r="B260" s="120"/>
      <c r="C260" s="4"/>
      <c r="D260" s="14"/>
      <c r="E260" s="121"/>
      <c r="F260" s="13"/>
      <c r="G260" s="122"/>
      <c r="H260" s="123"/>
      <c r="I260" s="123"/>
      <c r="J260" s="124"/>
      <c r="K260" s="122"/>
      <c r="L260" s="122"/>
      <c r="M260" s="125"/>
      <c r="N260" s="126"/>
      <c r="O260" s="123"/>
      <c r="P260" s="123"/>
      <c r="Q260" s="122"/>
      <c r="R260" s="123"/>
      <c r="S260" s="123"/>
      <c r="T260" s="123"/>
      <c r="U260" s="123"/>
      <c r="V260" s="123"/>
      <c r="W260" s="122"/>
      <c r="X260" s="123"/>
      <c r="Y260" s="123"/>
      <c r="Z260" s="123"/>
      <c r="AA260" s="123"/>
      <c r="AB260" s="123"/>
      <c r="AC260" s="122"/>
      <c r="AD260" s="123"/>
      <c r="AE260" s="123"/>
      <c r="AF260" s="123"/>
      <c r="AG260" s="123"/>
      <c r="AH260" s="122"/>
      <c r="AI260" s="122"/>
      <c r="AJ260" s="122"/>
      <c r="AK260" s="122"/>
      <c r="AL260" s="123"/>
      <c r="AM260" s="122"/>
      <c r="AN260" s="122"/>
      <c r="AO260" s="122"/>
      <c r="AP260" s="122"/>
      <c r="AQ260" s="122"/>
      <c r="AR260" s="122"/>
      <c r="AS260" s="173"/>
      <c r="AT260" s="173"/>
      <c r="AU260" s="173"/>
      <c r="AV260" s="173"/>
      <c r="AW260" s="173"/>
      <c r="AX260" s="173"/>
      <c r="AY260" s="173"/>
      <c r="AZ260" s="173"/>
      <c r="BA260" s="173"/>
      <c r="BB260" s="123"/>
      <c r="BC260" s="123"/>
      <c r="BD260" s="123"/>
    </row>
    <row r="261" spans="2:56" x14ac:dyDescent="0.25">
      <c r="B261" s="120"/>
      <c r="C261" s="4"/>
      <c r="D261" s="14"/>
      <c r="E261" s="121"/>
      <c r="F261" s="13"/>
      <c r="G261" s="122"/>
      <c r="H261" s="123"/>
      <c r="I261" s="123"/>
      <c r="J261" s="124"/>
      <c r="K261" s="122"/>
      <c r="L261" s="122"/>
      <c r="M261" s="125"/>
      <c r="N261" s="126"/>
      <c r="O261" s="123"/>
      <c r="P261" s="123"/>
      <c r="Q261" s="122"/>
      <c r="R261" s="123"/>
      <c r="S261" s="123"/>
      <c r="T261" s="123"/>
      <c r="U261" s="123"/>
      <c r="V261" s="123"/>
      <c r="W261" s="122"/>
      <c r="X261" s="123"/>
      <c r="Y261" s="123"/>
      <c r="Z261" s="123"/>
      <c r="AA261" s="123"/>
      <c r="AB261" s="123"/>
      <c r="AC261" s="122"/>
      <c r="AD261" s="123"/>
      <c r="AE261" s="123"/>
      <c r="AF261" s="123"/>
      <c r="AG261" s="123"/>
      <c r="AH261" s="122"/>
      <c r="AI261" s="122"/>
      <c r="AJ261" s="122"/>
      <c r="AK261" s="122"/>
      <c r="AL261" s="123"/>
      <c r="AM261" s="122"/>
      <c r="AN261" s="122"/>
      <c r="AO261" s="122"/>
      <c r="AP261" s="122"/>
      <c r="AQ261" s="122"/>
      <c r="AR261" s="122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23"/>
      <c r="BC261" s="123"/>
      <c r="BD261" s="123"/>
    </row>
    <row r="262" spans="2:56" x14ac:dyDescent="0.25">
      <c r="B262" s="120"/>
      <c r="C262" s="4"/>
      <c r="D262" s="14"/>
      <c r="E262" s="121"/>
      <c r="F262" s="13"/>
      <c r="G262" s="122"/>
      <c r="H262" s="123"/>
      <c r="I262" s="123"/>
      <c r="J262" s="124"/>
      <c r="K262" s="122"/>
      <c r="L262" s="122"/>
      <c r="M262" s="125"/>
      <c r="N262" s="126"/>
      <c r="O262" s="123"/>
      <c r="P262" s="123"/>
      <c r="Q262" s="122"/>
      <c r="R262" s="123"/>
      <c r="S262" s="123"/>
      <c r="T262" s="123"/>
      <c r="U262" s="123"/>
      <c r="V262" s="123"/>
      <c r="W262" s="122"/>
      <c r="X262" s="123"/>
      <c r="Y262" s="123"/>
      <c r="Z262" s="123"/>
      <c r="AA262" s="123"/>
      <c r="AB262" s="123"/>
      <c r="AC262" s="122"/>
      <c r="AD262" s="123"/>
      <c r="AE262" s="123"/>
      <c r="AF262" s="123"/>
      <c r="AG262" s="123"/>
      <c r="AH262" s="122"/>
      <c r="AI262" s="122"/>
      <c r="AJ262" s="122"/>
      <c r="AK262" s="122"/>
      <c r="AL262" s="123"/>
      <c r="AM262" s="122"/>
      <c r="AN262" s="122"/>
      <c r="AO262" s="122"/>
      <c r="AP262" s="122"/>
      <c r="AQ262" s="122"/>
      <c r="AR262" s="122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23"/>
      <c r="BC262" s="123"/>
      <c r="BD262" s="123"/>
    </row>
    <row r="263" spans="2:56" x14ac:dyDescent="0.25">
      <c r="B263" s="120"/>
      <c r="C263" s="4"/>
      <c r="D263" s="14"/>
      <c r="E263" s="121"/>
      <c r="F263" s="13"/>
      <c r="G263" s="122"/>
      <c r="H263" s="123"/>
      <c r="I263" s="123"/>
      <c r="J263" s="124"/>
      <c r="K263" s="122"/>
      <c r="L263" s="122"/>
      <c r="M263" s="125"/>
      <c r="N263" s="126"/>
      <c r="O263" s="123"/>
      <c r="P263" s="123"/>
      <c r="Q263" s="122"/>
      <c r="R263" s="123"/>
      <c r="S263" s="123"/>
      <c r="T263" s="123"/>
      <c r="U263" s="123"/>
      <c r="V263" s="123"/>
      <c r="W263" s="122"/>
      <c r="X263" s="123"/>
      <c r="Y263" s="123"/>
      <c r="Z263" s="123"/>
      <c r="AA263" s="123"/>
      <c r="AB263" s="123"/>
      <c r="AC263" s="122"/>
      <c r="AD263" s="123"/>
      <c r="AE263" s="123"/>
      <c r="AF263" s="123"/>
      <c r="AG263" s="123"/>
      <c r="AH263" s="122"/>
      <c r="AI263" s="122"/>
      <c r="AJ263" s="122"/>
      <c r="AK263" s="122"/>
      <c r="AL263" s="123"/>
      <c r="AM263" s="122"/>
      <c r="AN263" s="122"/>
      <c r="AO263" s="122"/>
      <c r="AP263" s="122"/>
      <c r="AQ263" s="122"/>
      <c r="AR263" s="122"/>
      <c r="AS263" s="173"/>
      <c r="AT263" s="173"/>
      <c r="AU263" s="173"/>
      <c r="AV263" s="173"/>
      <c r="AW263" s="173"/>
      <c r="AX263" s="173"/>
      <c r="AY263" s="173"/>
      <c r="AZ263" s="173"/>
      <c r="BA263" s="173"/>
      <c r="BB263" s="123"/>
      <c r="BC263" s="123"/>
      <c r="BD263" s="123"/>
    </row>
    <row r="264" spans="2:56" x14ac:dyDescent="0.25">
      <c r="B264" s="120"/>
      <c r="C264" s="4"/>
      <c r="D264" s="14"/>
      <c r="E264" s="121"/>
      <c r="F264" s="13"/>
      <c r="G264" s="122"/>
      <c r="H264" s="123"/>
      <c r="I264" s="123"/>
      <c r="J264" s="124"/>
      <c r="K264" s="122"/>
      <c r="L264" s="122"/>
      <c r="M264" s="125"/>
      <c r="N264" s="126"/>
      <c r="O264" s="123"/>
      <c r="P264" s="123"/>
      <c r="Q264" s="122"/>
      <c r="R264" s="123"/>
      <c r="S264" s="123"/>
      <c r="T264" s="123"/>
      <c r="U264" s="123"/>
      <c r="V264" s="123"/>
      <c r="W264" s="122"/>
      <c r="X264" s="123"/>
      <c r="Y264" s="123"/>
      <c r="Z264" s="123"/>
      <c r="AA264" s="123"/>
      <c r="AB264" s="123"/>
      <c r="AC264" s="122"/>
      <c r="AD264" s="123"/>
      <c r="AE264" s="123"/>
      <c r="AF264" s="123"/>
      <c r="AG264" s="123"/>
      <c r="AH264" s="122"/>
      <c r="AI264" s="122"/>
      <c r="AJ264" s="122"/>
      <c r="AK264" s="122"/>
      <c r="AL264" s="123"/>
      <c r="AM264" s="122"/>
      <c r="AN264" s="122"/>
      <c r="AO264" s="122"/>
      <c r="AP264" s="122"/>
      <c r="AQ264" s="122"/>
      <c r="AR264" s="122"/>
      <c r="AS264" s="173"/>
      <c r="AT264" s="173"/>
      <c r="AU264" s="173"/>
      <c r="AV264" s="173"/>
      <c r="AW264" s="173"/>
      <c r="AX264" s="173"/>
      <c r="AY264" s="173"/>
      <c r="AZ264" s="173"/>
      <c r="BA264" s="173"/>
      <c r="BB264" s="123"/>
      <c r="BC264" s="123"/>
      <c r="BD264" s="123"/>
    </row>
    <row r="265" spans="2:56" x14ac:dyDescent="0.25">
      <c r="B265" s="120"/>
      <c r="C265" s="4"/>
      <c r="D265" s="14"/>
      <c r="E265" s="121"/>
      <c r="F265" s="13"/>
      <c r="G265" s="122"/>
      <c r="H265" s="123"/>
      <c r="I265" s="123"/>
      <c r="J265" s="124"/>
      <c r="K265" s="122"/>
      <c r="L265" s="122"/>
      <c r="M265" s="125"/>
      <c r="N265" s="126"/>
      <c r="O265" s="123"/>
      <c r="P265" s="123"/>
      <c r="Q265" s="122"/>
      <c r="R265" s="123"/>
      <c r="S265" s="123"/>
      <c r="T265" s="123"/>
      <c r="U265" s="123"/>
      <c r="V265" s="123"/>
      <c r="W265" s="122"/>
      <c r="X265" s="123"/>
      <c r="Y265" s="123"/>
      <c r="Z265" s="123"/>
      <c r="AA265" s="123"/>
      <c r="AB265" s="123"/>
      <c r="AC265" s="122"/>
      <c r="AD265" s="123"/>
      <c r="AE265" s="123"/>
      <c r="AF265" s="123"/>
      <c r="AG265" s="123"/>
      <c r="AH265" s="122"/>
      <c r="AI265" s="122"/>
      <c r="AJ265" s="122"/>
      <c r="AK265" s="122"/>
      <c r="AL265" s="123"/>
      <c r="AM265" s="122"/>
      <c r="AN265" s="122"/>
      <c r="AO265" s="122"/>
      <c r="AP265" s="122"/>
      <c r="AQ265" s="122"/>
      <c r="AR265" s="122"/>
      <c r="AS265" s="173"/>
      <c r="AT265" s="173"/>
      <c r="AU265" s="173"/>
      <c r="AV265" s="173"/>
      <c r="AW265" s="173"/>
      <c r="AX265" s="173"/>
      <c r="AY265" s="173"/>
      <c r="AZ265" s="173"/>
      <c r="BA265" s="173"/>
      <c r="BB265" s="123"/>
      <c r="BC265" s="123"/>
      <c r="BD265" s="123"/>
    </row>
    <row r="266" spans="2:56" x14ac:dyDescent="0.25">
      <c r="B266" s="120"/>
      <c r="C266" s="4"/>
      <c r="D266" s="14"/>
      <c r="E266" s="121"/>
      <c r="F266" s="13"/>
      <c r="G266" s="122"/>
      <c r="H266" s="123"/>
      <c r="I266" s="123"/>
      <c r="J266" s="124"/>
      <c r="K266" s="122"/>
      <c r="L266" s="122"/>
      <c r="M266" s="125"/>
      <c r="N266" s="126"/>
      <c r="O266" s="123"/>
      <c r="P266" s="123"/>
      <c r="Q266" s="122"/>
      <c r="R266" s="123"/>
      <c r="S266" s="123"/>
      <c r="T266" s="123"/>
      <c r="U266" s="123"/>
      <c r="V266" s="123"/>
      <c r="W266" s="122"/>
      <c r="X266" s="123"/>
      <c r="Y266" s="123"/>
      <c r="Z266" s="123"/>
      <c r="AA266" s="123"/>
      <c r="AB266" s="123"/>
      <c r="AC266" s="122"/>
      <c r="AD266" s="123"/>
      <c r="AE266" s="123"/>
      <c r="AF266" s="123"/>
      <c r="AG266" s="123"/>
      <c r="AH266" s="122"/>
      <c r="AI266" s="122"/>
      <c r="AJ266" s="122"/>
      <c r="AK266" s="122"/>
      <c r="AL266" s="123"/>
      <c r="AM266" s="122"/>
      <c r="AN266" s="122"/>
      <c r="AO266" s="122"/>
      <c r="AP266" s="122"/>
      <c r="AQ266" s="122"/>
      <c r="AR266" s="122"/>
      <c r="AS266" s="173"/>
      <c r="AT266" s="173"/>
      <c r="AU266" s="173"/>
      <c r="AV266" s="173"/>
      <c r="AW266" s="173"/>
      <c r="AX266" s="173"/>
      <c r="AY266" s="173"/>
      <c r="AZ266" s="173"/>
      <c r="BA266" s="173"/>
      <c r="BB266" s="123"/>
      <c r="BC266" s="123"/>
      <c r="BD266" s="123"/>
    </row>
    <row r="267" spans="2:56" x14ac:dyDescent="0.25">
      <c r="B267" s="120"/>
      <c r="C267" s="4"/>
      <c r="D267" s="14"/>
      <c r="E267" s="121"/>
      <c r="F267" s="13"/>
      <c r="G267" s="122"/>
      <c r="H267" s="123"/>
      <c r="I267" s="123"/>
      <c r="J267" s="124"/>
      <c r="K267" s="122"/>
      <c r="L267" s="122"/>
      <c r="M267" s="125"/>
      <c r="N267" s="126"/>
      <c r="O267" s="123"/>
      <c r="P267" s="123"/>
      <c r="Q267" s="122"/>
      <c r="R267" s="123"/>
      <c r="S267" s="123"/>
      <c r="T267" s="123"/>
      <c r="U267" s="123"/>
      <c r="V267" s="123"/>
      <c r="W267" s="122"/>
      <c r="X267" s="123"/>
      <c r="Y267" s="123"/>
      <c r="Z267" s="123"/>
      <c r="AA267" s="123"/>
      <c r="AB267" s="123"/>
      <c r="AC267" s="122"/>
      <c r="AD267" s="123"/>
      <c r="AE267" s="123"/>
      <c r="AF267" s="123"/>
      <c r="AG267" s="123"/>
      <c r="AH267" s="122"/>
      <c r="AI267" s="122"/>
      <c r="AJ267" s="122"/>
      <c r="AK267" s="122"/>
      <c r="AL267" s="123"/>
      <c r="AM267" s="122"/>
      <c r="AN267" s="122"/>
      <c r="AO267" s="122"/>
      <c r="AP267" s="122"/>
      <c r="AQ267" s="122"/>
      <c r="AR267" s="122"/>
      <c r="AS267" s="173"/>
      <c r="AT267" s="173"/>
      <c r="AU267" s="173"/>
      <c r="AV267" s="173"/>
      <c r="AW267" s="173"/>
      <c r="AX267" s="173"/>
      <c r="AY267" s="173"/>
      <c r="AZ267" s="173"/>
      <c r="BA267" s="173"/>
      <c r="BB267" s="123"/>
      <c r="BC267" s="123"/>
      <c r="BD267" s="123"/>
    </row>
    <row r="268" spans="2:56" x14ac:dyDescent="0.25">
      <c r="B268" s="120"/>
      <c r="C268" s="4"/>
      <c r="D268" s="14"/>
      <c r="E268" s="121"/>
      <c r="F268" s="13"/>
      <c r="G268" s="122"/>
      <c r="H268" s="123"/>
      <c r="I268" s="123"/>
      <c r="J268" s="124"/>
      <c r="K268" s="122"/>
      <c r="L268" s="122"/>
      <c r="M268" s="125"/>
      <c r="N268" s="126"/>
      <c r="O268" s="123"/>
      <c r="P268" s="123"/>
      <c r="Q268" s="122"/>
      <c r="R268" s="123"/>
      <c r="S268" s="123"/>
      <c r="T268" s="123"/>
      <c r="U268" s="123"/>
      <c r="V268" s="123"/>
      <c r="W268" s="122"/>
      <c r="X268" s="123"/>
      <c r="Y268" s="123"/>
      <c r="Z268" s="123"/>
      <c r="AA268" s="123"/>
      <c r="AB268" s="123"/>
      <c r="AC268" s="122"/>
      <c r="AD268" s="123"/>
      <c r="AE268" s="123"/>
      <c r="AF268" s="123"/>
      <c r="AG268" s="123"/>
      <c r="AH268" s="122"/>
      <c r="AI268" s="122"/>
      <c r="AJ268" s="122"/>
      <c r="AK268" s="122"/>
      <c r="AL268" s="123"/>
      <c r="AM268" s="122"/>
      <c r="AN268" s="122"/>
      <c r="AO268" s="122"/>
      <c r="AP268" s="122"/>
      <c r="AQ268" s="122"/>
      <c r="AR268" s="122"/>
      <c r="AS268" s="173"/>
      <c r="AT268" s="173"/>
      <c r="AU268" s="173"/>
      <c r="AV268" s="173"/>
      <c r="AW268" s="173"/>
      <c r="AX268" s="173"/>
      <c r="AY268" s="173"/>
      <c r="AZ268" s="173"/>
      <c r="BA268" s="173"/>
      <c r="BB268" s="123"/>
      <c r="BC268" s="123"/>
      <c r="BD268" s="123"/>
    </row>
    <row r="269" spans="2:56" x14ac:dyDescent="0.25">
      <c r="B269" s="120"/>
      <c r="C269" s="4"/>
      <c r="D269" s="14"/>
      <c r="E269" s="121"/>
      <c r="F269" s="13"/>
      <c r="G269" s="122"/>
      <c r="H269" s="123"/>
      <c r="I269" s="123"/>
      <c r="J269" s="124"/>
      <c r="K269" s="122"/>
      <c r="L269" s="122"/>
      <c r="M269" s="125"/>
      <c r="N269" s="126"/>
      <c r="O269" s="123"/>
      <c r="P269" s="123"/>
      <c r="Q269" s="122"/>
      <c r="R269" s="123"/>
      <c r="S269" s="123"/>
      <c r="T269" s="123"/>
      <c r="U269" s="123"/>
      <c r="V269" s="123"/>
      <c r="W269" s="122"/>
      <c r="X269" s="123"/>
      <c r="Y269" s="123"/>
      <c r="Z269" s="123"/>
      <c r="AA269" s="123"/>
      <c r="AB269" s="123"/>
      <c r="AC269" s="122"/>
      <c r="AD269" s="123"/>
      <c r="AE269" s="123"/>
      <c r="AF269" s="123"/>
      <c r="AG269" s="123"/>
      <c r="AH269" s="122"/>
      <c r="AI269" s="122"/>
      <c r="AJ269" s="122"/>
      <c r="AK269" s="122"/>
      <c r="AL269" s="123"/>
      <c r="AM269" s="122"/>
      <c r="AN269" s="122"/>
      <c r="AO269" s="122"/>
      <c r="AP269" s="122"/>
      <c r="AQ269" s="122"/>
      <c r="AR269" s="122"/>
      <c r="AS269" s="173"/>
      <c r="AT269" s="173"/>
      <c r="AU269" s="173"/>
      <c r="AV269" s="173"/>
      <c r="AW269" s="173"/>
      <c r="AX269" s="173"/>
      <c r="AY269" s="173"/>
      <c r="AZ269" s="173"/>
      <c r="BA269" s="173"/>
      <c r="BB269" s="123"/>
      <c r="BC269" s="123"/>
      <c r="BD269" s="123"/>
    </row>
    <row r="270" spans="2:56" x14ac:dyDescent="0.25">
      <c r="B270" s="120"/>
      <c r="C270" s="4"/>
      <c r="D270" s="14"/>
      <c r="E270" s="121"/>
      <c r="F270" s="13"/>
      <c r="G270" s="122"/>
      <c r="H270" s="123"/>
      <c r="I270" s="123"/>
      <c r="J270" s="124"/>
      <c r="K270" s="122"/>
      <c r="L270" s="122"/>
      <c r="M270" s="125"/>
      <c r="N270" s="126"/>
      <c r="O270" s="123"/>
      <c r="P270" s="123"/>
      <c r="Q270" s="122"/>
      <c r="R270" s="123"/>
      <c r="S270" s="123"/>
      <c r="T270" s="123"/>
      <c r="U270" s="123"/>
      <c r="V270" s="123"/>
      <c r="W270" s="122"/>
      <c r="X270" s="123"/>
      <c r="Y270" s="123"/>
      <c r="Z270" s="123"/>
      <c r="AA270" s="123"/>
      <c r="AB270" s="123"/>
      <c r="AC270" s="122"/>
      <c r="AD270" s="123"/>
      <c r="AE270" s="123"/>
      <c r="AF270" s="123"/>
      <c r="AG270" s="123"/>
      <c r="AH270" s="122"/>
      <c r="AI270" s="122"/>
      <c r="AJ270" s="122"/>
      <c r="AK270" s="122"/>
      <c r="AL270" s="123"/>
      <c r="AM270" s="122"/>
      <c r="AN270" s="122"/>
      <c r="AO270" s="122"/>
      <c r="AP270" s="122"/>
      <c r="AQ270" s="122"/>
      <c r="AR270" s="122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23"/>
      <c r="BC270" s="123"/>
      <c r="BD270" s="123"/>
    </row>
    <row r="271" spans="2:56" x14ac:dyDescent="0.25">
      <c r="B271" s="120"/>
      <c r="C271" s="4"/>
      <c r="D271" s="14"/>
      <c r="E271" s="121"/>
      <c r="F271" s="13"/>
      <c r="G271" s="122"/>
      <c r="H271" s="123"/>
      <c r="I271" s="123"/>
      <c r="J271" s="124"/>
      <c r="K271" s="122"/>
      <c r="L271" s="122"/>
      <c r="M271" s="125"/>
      <c r="N271" s="126"/>
      <c r="O271" s="123"/>
      <c r="P271" s="123"/>
      <c r="Q271" s="122"/>
      <c r="R271" s="123"/>
      <c r="S271" s="123"/>
      <c r="T271" s="123"/>
      <c r="U271" s="123"/>
      <c r="V271" s="123"/>
      <c r="W271" s="122"/>
      <c r="X271" s="123"/>
      <c r="Y271" s="123"/>
      <c r="Z271" s="123"/>
      <c r="AA271" s="123"/>
      <c r="AB271" s="123"/>
      <c r="AC271" s="122"/>
      <c r="AD271" s="123"/>
      <c r="AE271" s="123"/>
      <c r="AF271" s="123"/>
      <c r="AG271" s="123"/>
      <c r="AH271" s="122"/>
      <c r="AI271" s="122"/>
      <c r="AJ271" s="122"/>
      <c r="AK271" s="122"/>
      <c r="AL271" s="123"/>
      <c r="AM271" s="122"/>
      <c r="AN271" s="122"/>
      <c r="AO271" s="122"/>
      <c r="AP271" s="122"/>
      <c r="AQ271" s="122"/>
      <c r="AR271" s="122"/>
      <c r="AS271" s="173"/>
      <c r="AT271" s="173"/>
      <c r="AU271" s="173"/>
      <c r="AV271" s="173"/>
      <c r="AW271" s="173"/>
      <c r="AX271" s="173"/>
      <c r="AY271" s="173"/>
      <c r="AZ271" s="173"/>
      <c r="BA271" s="173"/>
      <c r="BB271" s="123"/>
      <c r="BC271" s="123"/>
      <c r="BD271" s="123"/>
    </row>
    <row r="272" spans="2:56" x14ac:dyDescent="0.25">
      <c r="B272" s="120"/>
      <c r="C272" s="4"/>
      <c r="D272" s="14"/>
      <c r="E272" s="121"/>
      <c r="F272" s="13"/>
      <c r="G272" s="122"/>
      <c r="H272" s="123"/>
      <c r="I272" s="123"/>
      <c r="J272" s="124"/>
      <c r="K272" s="122"/>
      <c r="L272" s="122"/>
      <c r="M272" s="125"/>
      <c r="N272" s="126"/>
      <c r="O272" s="123"/>
      <c r="P272" s="123"/>
      <c r="Q272" s="122"/>
      <c r="R272" s="123"/>
      <c r="S272" s="123"/>
      <c r="T272" s="123"/>
      <c r="U272" s="123"/>
      <c r="V272" s="123"/>
      <c r="W272" s="122"/>
      <c r="X272" s="123"/>
      <c r="Y272" s="123"/>
      <c r="Z272" s="123"/>
      <c r="AA272" s="123"/>
      <c r="AB272" s="123"/>
      <c r="AC272" s="122"/>
      <c r="AD272" s="123"/>
      <c r="AE272" s="123"/>
      <c r="AF272" s="123"/>
      <c r="AG272" s="123"/>
      <c r="AH272" s="122"/>
      <c r="AI272" s="122"/>
      <c r="AJ272" s="122"/>
      <c r="AK272" s="122"/>
      <c r="AL272" s="123"/>
      <c r="AM272" s="122"/>
      <c r="AN272" s="122"/>
      <c r="AO272" s="122"/>
      <c r="AP272" s="122"/>
      <c r="AQ272" s="122"/>
      <c r="AR272" s="122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23"/>
      <c r="BC272" s="123"/>
      <c r="BD272" s="123"/>
    </row>
    <row r="273" spans="2:56" x14ac:dyDescent="0.25">
      <c r="B273" s="120"/>
      <c r="C273" s="4"/>
      <c r="D273" s="14"/>
      <c r="E273" s="121"/>
      <c r="F273" s="13"/>
      <c r="G273" s="122"/>
      <c r="H273" s="123"/>
      <c r="I273" s="123"/>
      <c r="J273" s="124"/>
      <c r="K273" s="122"/>
      <c r="L273" s="122"/>
      <c r="M273" s="125"/>
      <c r="N273" s="126"/>
      <c r="O273" s="123"/>
      <c r="P273" s="123"/>
      <c r="Q273" s="122"/>
      <c r="R273" s="123"/>
      <c r="S273" s="123"/>
      <c r="T273" s="123"/>
      <c r="U273" s="123"/>
      <c r="V273" s="123"/>
      <c r="W273" s="122"/>
      <c r="X273" s="123"/>
      <c r="Y273" s="123"/>
      <c r="Z273" s="123"/>
      <c r="AA273" s="123"/>
      <c r="AB273" s="123"/>
      <c r="AC273" s="122"/>
      <c r="AD273" s="123"/>
      <c r="AE273" s="123"/>
      <c r="AF273" s="123"/>
      <c r="AG273" s="123"/>
      <c r="AH273" s="122"/>
      <c r="AI273" s="122"/>
      <c r="AJ273" s="122"/>
      <c r="AK273" s="122"/>
      <c r="AL273" s="123"/>
      <c r="AM273" s="122"/>
      <c r="AN273" s="122"/>
      <c r="AO273" s="122"/>
      <c r="AP273" s="122"/>
      <c r="AQ273" s="122"/>
      <c r="AR273" s="122"/>
      <c r="AS273" s="173"/>
      <c r="AT273" s="173"/>
      <c r="AU273" s="173"/>
      <c r="AV273" s="173"/>
      <c r="AW273" s="173"/>
      <c r="AX273" s="173"/>
      <c r="AY273" s="173"/>
      <c r="AZ273" s="173"/>
      <c r="BA273" s="173"/>
      <c r="BB273" s="123"/>
      <c r="BC273" s="123"/>
      <c r="BD273" s="123"/>
    </row>
    <row r="274" spans="2:56" x14ac:dyDescent="0.25">
      <c r="B274" s="120"/>
      <c r="C274" s="4"/>
      <c r="D274" s="14"/>
      <c r="E274" s="121"/>
      <c r="F274" s="13"/>
      <c r="G274" s="122"/>
      <c r="H274" s="123"/>
      <c r="I274" s="123"/>
      <c r="J274" s="124"/>
      <c r="K274" s="122"/>
      <c r="L274" s="122"/>
      <c r="M274" s="125"/>
      <c r="N274" s="126"/>
      <c r="O274" s="123"/>
      <c r="P274" s="123"/>
      <c r="Q274" s="122"/>
      <c r="R274" s="123"/>
      <c r="S274" s="123"/>
      <c r="T274" s="123"/>
      <c r="U274" s="123"/>
      <c r="V274" s="123"/>
      <c r="W274" s="122"/>
      <c r="X274" s="123"/>
      <c r="Y274" s="123"/>
      <c r="Z274" s="123"/>
      <c r="AA274" s="123"/>
      <c r="AB274" s="123"/>
      <c r="AC274" s="122"/>
      <c r="AD274" s="123"/>
      <c r="AE274" s="123"/>
      <c r="AF274" s="123"/>
      <c r="AG274" s="123"/>
      <c r="AH274" s="122"/>
      <c r="AI274" s="122"/>
      <c r="AJ274" s="122"/>
      <c r="AK274" s="122"/>
      <c r="AL274" s="123"/>
      <c r="AM274" s="122"/>
      <c r="AN274" s="122"/>
      <c r="AO274" s="122"/>
      <c r="AP274" s="122"/>
      <c r="AQ274" s="122"/>
      <c r="AR274" s="122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23"/>
      <c r="BC274" s="123"/>
      <c r="BD274" s="123"/>
    </row>
    <row r="275" spans="2:56" x14ac:dyDescent="0.25">
      <c r="B275" s="120"/>
      <c r="C275" s="4"/>
      <c r="D275" s="14"/>
      <c r="E275" s="121"/>
      <c r="F275" s="13"/>
      <c r="G275" s="122"/>
      <c r="H275" s="123"/>
      <c r="I275" s="123"/>
      <c r="J275" s="124"/>
      <c r="K275" s="122"/>
      <c r="L275" s="122"/>
      <c r="M275" s="125"/>
      <c r="N275" s="126"/>
      <c r="O275" s="123"/>
      <c r="P275" s="123"/>
      <c r="Q275" s="122"/>
      <c r="R275" s="123"/>
      <c r="S275" s="123"/>
      <c r="T275" s="123"/>
      <c r="U275" s="123"/>
      <c r="V275" s="123"/>
      <c r="W275" s="122"/>
      <c r="X275" s="123"/>
      <c r="Y275" s="123"/>
      <c r="Z275" s="123"/>
      <c r="AA275" s="123"/>
      <c r="AB275" s="123"/>
      <c r="AC275" s="122"/>
      <c r="AD275" s="123"/>
      <c r="AE275" s="123"/>
      <c r="AF275" s="123"/>
      <c r="AG275" s="123"/>
      <c r="AH275" s="122"/>
      <c r="AI275" s="122"/>
      <c r="AJ275" s="122"/>
      <c r="AK275" s="122"/>
      <c r="AL275" s="123"/>
      <c r="AM275" s="122"/>
      <c r="AN275" s="122"/>
      <c r="AO275" s="122"/>
      <c r="AP275" s="122"/>
      <c r="AQ275" s="122"/>
      <c r="AR275" s="122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23"/>
      <c r="BC275" s="123"/>
      <c r="BD275" s="123"/>
    </row>
    <row r="276" spans="2:56" x14ac:dyDescent="0.25">
      <c r="B276" s="120"/>
      <c r="C276" s="4"/>
      <c r="D276" s="14"/>
      <c r="E276" s="121"/>
      <c r="F276" s="13"/>
      <c r="G276" s="122"/>
      <c r="H276" s="123"/>
      <c r="I276" s="123"/>
      <c r="J276" s="124"/>
      <c r="K276" s="122"/>
      <c r="L276" s="122"/>
      <c r="M276" s="125"/>
      <c r="N276" s="126"/>
      <c r="O276" s="123"/>
      <c r="P276" s="123"/>
      <c r="Q276" s="122"/>
      <c r="R276" s="123"/>
      <c r="S276" s="123"/>
      <c r="T276" s="123"/>
      <c r="U276" s="123"/>
      <c r="V276" s="123"/>
      <c r="W276" s="122"/>
      <c r="X276" s="123"/>
      <c r="Y276" s="123"/>
      <c r="Z276" s="123"/>
      <c r="AA276" s="123"/>
      <c r="AB276" s="123"/>
      <c r="AC276" s="122"/>
      <c r="AD276" s="123"/>
      <c r="AE276" s="123"/>
      <c r="AF276" s="123"/>
      <c r="AG276" s="123"/>
      <c r="AH276" s="122"/>
      <c r="AI276" s="122"/>
      <c r="AJ276" s="122"/>
      <c r="AK276" s="122"/>
      <c r="AL276" s="123"/>
      <c r="AM276" s="122"/>
      <c r="AN276" s="122"/>
      <c r="AO276" s="122"/>
      <c r="AP276" s="122"/>
      <c r="AQ276" s="122"/>
      <c r="AR276" s="122"/>
      <c r="AS276" s="173"/>
      <c r="AT276" s="173"/>
      <c r="AU276" s="173"/>
      <c r="AV276" s="173"/>
      <c r="AW276" s="173"/>
      <c r="AX276" s="173"/>
      <c r="AY276" s="173"/>
      <c r="AZ276" s="173"/>
      <c r="BA276" s="173"/>
      <c r="BB276" s="123"/>
      <c r="BC276" s="123"/>
      <c r="BD276" s="123"/>
    </row>
    <row r="277" spans="2:56" x14ac:dyDescent="0.25">
      <c r="B277" s="120"/>
      <c r="C277" s="4"/>
      <c r="D277" s="14"/>
      <c r="E277" s="121"/>
      <c r="F277" s="13"/>
      <c r="G277" s="122"/>
      <c r="H277" s="123"/>
      <c r="I277" s="123"/>
      <c r="J277" s="124"/>
      <c r="K277" s="122"/>
      <c r="L277" s="122"/>
      <c r="M277" s="125"/>
      <c r="N277" s="126"/>
      <c r="O277" s="123"/>
      <c r="P277" s="123"/>
      <c r="Q277" s="122"/>
      <c r="R277" s="123"/>
      <c r="S277" s="123"/>
      <c r="T277" s="123"/>
      <c r="U277" s="123"/>
      <c r="V277" s="123"/>
      <c r="W277" s="122"/>
      <c r="X277" s="123"/>
      <c r="Y277" s="123"/>
      <c r="Z277" s="123"/>
      <c r="AA277" s="123"/>
      <c r="AB277" s="123"/>
      <c r="AC277" s="122"/>
      <c r="AD277" s="123"/>
      <c r="AE277" s="123"/>
      <c r="AF277" s="123"/>
      <c r="AG277" s="123"/>
      <c r="AH277" s="122"/>
      <c r="AI277" s="122"/>
      <c r="AJ277" s="122"/>
      <c r="AK277" s="122"/>
      <c r="AL277" s="123"/>
      <c r="AM277" s="122"/>
      <c r="AN277" s="122"/>
      <c r="AO277" s="122"/>
      <c r="AP277" s="122"/>
      <c r="AQ277" s="122"/>
      <c r="AR277" s="122"/>
      <c r="AS277" s="173"/>
      <c r="AT277" s="173"/>
      <c r="AU277" s="173"/>
      <c r="AV277" s="173"/>
      <c r="AW277" s="173"/>
      <c r="AX277" s="173"/>
      <c r="AY277" s="173"/>
      <c r="AZ277" s="173"/>
      <c r="BA277" s="173"/>
      <c r="BB277" s="123"/>
      <c r="BC277" s="123"/>
      <c r="BD277" s="123"/>
    </row>
    <row r="278" spans="2:56" x14ac:dyDescent="0.25">
      <c r="B278" s="120"/>
      <c r="C278" s="4"/>
      <c r="D278" s="14"/>
      <c r="E278" s="121"/>
      <c r="F278" s="13"/>
      <c r="G278" s="122"/>
      <c r="H278" s="123"/>
      <c r="I278" s="123"/>
      <c r="J278" s="124"/>
      <c r="K278" s="122"/>
      <c r="L278" s="122"/>
      <c r="M278" s="125"/>
      <c r="N278" s="126"/>
      <c r="O278" s="123"/>
      <c r="P278" s="123"/>
      <c r="Q278" s="122"/>
      <c r="R278" s="123"/>
      <c r="S278" s="123"/>
      <c r="T278" s="123"/>
      <c r="U278" s="123"/>
      <c r="V278" s="123"/>
      <c r="W278" s="122"/>
      <c r="X278" s="123"/>
      <c r="Y278" s="123"/>
      <c r="Z278" s="123"/>
      <c r="AA278" s="123"/>
      <c r="AB278" s="123"/>
      <c r="AC278" s="122"/>
      <c r="AD278" s="123"/>
      <c r="AE278" s="123"/>
      <c r="AF278" s="123"/>
      <c r="AG278" s="123"/>
      <c r="AH278" s="122"/>
      <c r="AI278" s="122"/>
      <c r="AJ278" s="122"/>
      <c r="AK278" s="122"/>
      <c r="AL278" s="123"/>
      <c r="AM278" s="122"/>
      <c r="AN278" s="122"/>
      <c r="AO278" s="122"/>
      <c r="AP278" s="122"/>
      <c r="AQ278" s="122"/>
      <c r="AR278" s="122"/>
      <c r="AS278" s="173"/>
      <c r="AT278" s="173"/>
      <c r="AU278" s="173"/>
      <c r="AV278" s="173"/>
      <c r="AW278" s="173"/>
      <c r="AX278" s="173"/>
      <c r="AY278" s="173"/>
      <c r="AZ278" s="173"/>
      <c r="BA278" s="173"/>
      <c r="BB278" s="123"/>
      <c r="BC278" s="123"/>
      <c r="BD278" s="123"/>
    </row>
    <row r="279" spans="2:56" x14ac:dyDescent="0.25">
      <c r="B279" s="120"/>
      <c r="C279" s="4"/>
      <c r="D279" s="14"/>
      <c r="E279" s="121"/>
      <c r="F279" s="13"/>
      <c r="G279" s="122"/>
      <c r="H279" s="123"/>
      <c r="I279" s="123"/>
      <c r="J279" s="124"/>
      <c r="K279" s="122"/>
      <c r="L279" s="122"/>
      <c r="M279" s="125"/>
      <c r="N279" s="126"/>
      <c r="O279" s="123"/>
      <c r="P279" s="123"/>
      <c r="Q279" s="122"/>
      <c r="R279" s="123"/>
      <c r="S279" s="123"/>
      <c r="T279" s="123"/>
      <c r="U279" s="123"/>
      <c r="V279" s="123"/>
      <c r="W279" s="122"/>
      <c r="X279" s="123"/>
      <c r="Y279" s="123"/>
      <c r="Z279" s="123"/>
      <c r="AA279" s="123"/>
      <c r="AB279" s="123"/>
      <c r="AC279" s="122"/>
      <c r="AD279" s="123"/>
      <c r="AE279" s="123"/>
      <c r="AF279" s="123"/>
      <c r="AG279" s="123"/>
      <c r="AH279" s="122"/>
      <c r="AI279" s="122"/>
      <c r="AJ279" s="122"/>
      <c r="AK279" s="122"/>
      <c r="AL279" s="123"/>
      <c r="AM279" s="122"/>
      <c r="AN279" s="122"/>
      <c r="AO279" s="122"/>
      <c r="AP279" s="122"/>
      <c r="AQ279" s="122"/>
      <c r="AR279" s="122"/>
      <c r="AS279" s="173"/>
      <c r="AT279" s="173"/>
      <c r="AU279" s="173"/>
      <c r="AV279" s="173"/>
      <c r="AW279" s="173"/>
      <c r="AX279" s="173"/>
      <c r="AY279" s="173"/>
      <c r="AZ279" s="173"/>
      <c r="BA279" s="173"/>
      <c r="BB279" s="123"/>
      <c r="BC279" s="123"/>
      <c r="BD279" s="123"/>
    </row>
    <row r="280" spans="2:56" x14ac:dyDescent="0.25">
      <c r="B280" s="120"/>
      <c r="C280" s="4"/>
      <c r="D280" s="14"/>
      <c r="E280" s="121"/>
      <c r="F280" s="13"/>
      <c r="G280" s="122"/>
      <c r="H280" s="123"/>
      <c r="I280" s="123"/>
      <c r="J280" s="124"/>
      <c r="K280" s="122"/>
      <c r="L280" s="122"/>
      <c r="M280" s="125"/>
      <c r="N280" s="126"/>
      <c r="O280" s="123"/>
      <c r="P280" s="123"/>
      <c r="Q280" s="122"/>
      <c r="R280" s="123"/>
      <c r="S280" s="123"/>
      <c r="T280" s="123"/>
      <c r="U280" s="123"/>
      <c r="V280" s="123"/>
      <c r="W280" s="122"/>
      <c r="X280" s="123"/>
      <c r="Y280" s="123"/>
      <c r="Z280" s="123"/>
      <c r="AA280" s="123"/>
      <c r="AB280" s="123"/>
      <c r="AC280" s="122"/>
      <c r="AD280" s="123"/>
      <c r="AE280" s="123"/>
      <c r="AF280" s="123"/>
      <c r="AG280" s="123"/>
      <c r="AH280" s="122"/>
      <c r="AI280" s="122"/>
      <c r="AJ280" s="122"/>
      <c r="AK280" s="122"/>
      <c r="AL280" s="123"/>
      <c r="AM280" s="122"/>
      <c r="AN280" s="122"/>
      <c r="AO280" s="122"/>
      <c r="AP280" s="122"/>
      <c r="AQ280" s="122"/>
      <c r="AR280" s="122"/>
      <c r="AS280" s="173"/>
      <c r="AT280" s="173"/>
      <c r="AU280" s="173"/>
      <c r="AV280" s="173"/>
      <c r="AW280" s="173"/>
      <c r="AX280" s="173"/>
      <c r="AY280" s="173"/>
      <c r="AZ280" s="173"/>
      <c r="BA280" s="173"/>
      <c r="BB280" s="123"/>
      <c r="BC280" s="123"/>
      <c r="BD280" s="123"/>
    </row>
    <row r="281" spans="2:56" x14ac:dyDescent="0.25">
      <c r="B281" s="120"/>
      <c r="C281" s="4"/>
      <c r="D281" s="14"/>
      <c r="E281" s="121"/>
      <c r="F281" s="13"/>
      <c r="G281" s="122"/>
      <c r="H281" s="123"/>
      <c r="I281" s="123"/>
      <c r="J281" s="124"/>
      <c r="K281" s="122"/>
      <c r="L281" s="122"/>
      <c r="M281" s="125"/>
      <c r="N281" s="126"/>
      <c r="O281" s="123"/>
      <c r="P281" s="123"/>
      <c r="Q281" s="122"/>
      <c r="R281" s="123"/>
      <c r="S281" s="123"/>
      <c r="T281" s="123"/>
      <c r="U281" s="123"/>
      <c r="V281" s="123"/>
      <c r="W281" s="122"/>
      <c r="X281" s="123"/>
      <c r="Y281" s="123"/>
      <c r="Z281" s="123"/>
      <c r="AA281" s="123"/>
      <c r="AB281" s="123"/>
      <c r="AC281" s="122"/>
      <c r="AD281" s="123"/>
      <c r="AE281" s="123"/>
      <c r="AF281" s="123"/>
      <c r="AG281" s="123"/>
      <c r="AH281" s="122"/>
      <c r="AI281" s="122"/>
      <c r="AJ281" s="122"/>
      <c r="AK281" s="122"/>
      <c r="AL281" s="123"/>
      <c r="AM281" s="122"/>
      <c r="AN281" s="122"/>
      <c r="AO281" s="122"/>
      <c r="AP281" s="122"/>
      <c r="AQ281" s="122"/>
      <c r="AR281" s="122"/>
      <c r="AS281" s="173"/>
      <c r="AT281" s="173"/>
      <c r="AU281" s="173"/>
      <c r="AV281" s="173"/>
      <c r="AW281" s="173"/>
      <c r="AX281" s="173"/>
      <c r="AY281" s="173"/>
      <c r="AZ281" s="173"/>
      <c r="BA281" s="173"/>
      <c r="BB281" s="123"/>
      <c r="BC281" s="123"/>
      <c r="BD281" s="123"/>
    </row>
    <row r="282" spans="2:56" x14ac:dyDescent="0.25">
      <c r="B282" s="120"/>
      <c r="C282" s="4"/>
      <c r="D282" s="14"/>
      <c r="E282" s="121"/>
      <c r="F282" s="13"/>
      <c r="G282" s="122"/>
      <c r="H282" s="123"/>
      <c r="I282" s="123"/>
      <c r="J282" s="124"/>
      <c r="K282" s="122"/>
      <c r="L282" s="122"/>
      <c r="M282" s="125"/>
      <c r="N282" s="126"/>
      <c r="O282" s="123"/>
      <c r="P282" s="123"/>
      <c r="Q282" s="122"/>
      <c r="R282" s="123"/>
      <c r="S282" s="123"/>
      <c r="T282" s="123"/>
      <c r="U282" s="123"/>
      <c r="V282" s="123"/>
      <c r="W282" s="122"/>
      <c r="X282" s="123"/>
      <c r="Y282" s="123"/>
      <c r="Z282" s="123"/>
      <c r="AA282" s="123"/>
      <c r="AB282" s="123"/>
      <c r="AC282" s="122"/>
      <c r="AD282" s="123"/>
      <c r="AE282" s="123"/>
      <c r="AF282" s="123"/>
      <c r="AG282" s="123"/>
      <c r="AH282" s="122"/>
      <c r="AI282" s="122"/>
      <c r="AJ282" s="122"/>
      <c r="AK282" s="122"/>
      <c r="AL282" s="123"/>
      <c r="AM282" s="122"/>
      <c r="AN282" s="122"/>
      <c r="AO282" s="122"/>
      <c r="AP282" s="122"/>
      <c r="AQ282" s="122"/>
      <c r="AR282" s="122"/>
      <c r="AS282" s="173"/>
      <c r="AT282" s="173"/>
      <c r="AU282" s="173"/>
      <c r="AV282" s="173"/>
      <c r="AW282" s="173"/>
      <c r="AX282" s="173"/>
      <c r="AY282" s="173"/>
      <c r="AZ282" s="173"/>
      <c r="BA282" s="173"/>
      <c r="BB282" s="123"/>
      <c r="BC282" s="123"/>
      <c r="BD282" s="123"/>
    </row>
    <row r="283" spans="2:56" x14ac:dyDescent="0.25">
      <c r="B283" s="120"/>
      <c r="C283" s="4"/>
      <c r="D283" s="14"/>
      <c r="E283" s="121"/>
      <c r="F283" s="13"/>
      <c r="G283" s="122"/>
      <c r="H283" s="123"/>
      <c r="I283" s="123"/>
      <c r="J283" s="124"/>
      <c r="K283" s="122"/>
      <c r="L283" s="122"/>
      <c r="M283" s="125"/>
      <c r="N283" s="126"/>
      <c r="O283" s="123"/>
      <c r="P283" s="123"/>
      <c r="Q283" s="122"/>
      <c r="R283" s="123"/>
      <c r="S283" s="123"/>
      <c r="T283" s="123"/>
      <c r="U283" s="123"/>
      <c r="V283" s="123"/>
      <c r="W283" s="122"/>
      <c r="X283" s="123"/>
      <c r="Y283" s="123"/>
      <c r="Z283" s="123"/>
      <c r="AA283" s="123"/>
      <c r="AB283" s="123"/>
      <c r="AC283" s="122"/>
      <c r="AD283" s="123"/>
      <c r="AE283" s="123"/>
      <c r="AF283" s="123"/>
      <c r="AG283" s="123"/>
      <c r="AH283" s="122"/>
      <c r="AI283" s="122"/>
      <c r="AJ283" s="122"/>
      <c r="AK283" s="122"/>
      <c r="AL283" s="123"/>
      <c r="AM283" s="122"/>
      <c r="AN283" s="122"/>
      <c r="AO283" s="122"/>
      <c r="AP283" s="122"/>
      <c r="AQ283" s="122"/>
      <c r="AR283" s="122"/>
      <c r="AS283" s="173"/>
      <c r="AT283" s="173"/>
      <c r="AU283" s="173"/>
      <c r="AV283" s="173"/>
      <c r="AW283" s="173"/>
      <c r="AX283" s="173"/>
      <c r="AY283" s="173"/>
      <c r="AZ283" s="173"/>
      <c r="BA283" s="173"/>
      <c r="BB283" s="123"/>
      <c r="BC283" s="123"/>
      <c r="BD283" s="123"/>
    </row>
    <row r="284" spans="2:56" x14ac:dyDescent="0.25">
      <c r="B284" s="120"/>
      <c r="C284" s="4"/>
      <c r="D284" s="14"/>
      <c r="E284" s="121"/>
      <c r="F284" s="13"/>
      <c r="G284" s="122"/>
      <c r="H284" s="123"/>
      <c r="I284" s="123"/>
      <c r="J284" s="124"/>
      <c r="K284" s="122"/>
      <c r="L284" s="122"/>
      <c r="M284" s="125"/>
      <c r="N284" s="126"/>
      <c r="O284" s="123"/>
      <c r="P284" s="123"/>
      <c r="Q284" s="122"/>
      <c r="R284" s="123"/>
      <c r="S284" s="123"/>
      <c r="T284" s="123"/>
      <c r="U284" s="123"/>
      <c r="V284" s="123"/>
      <c r="W284" s="122"/>
      <c r="X284" s="123"/>
      <c r="Y284" s="123"/>
      <c r="Z284" s="123"/>
      <c r="AA284" s="123"/>
      <c r="AB284" s="123"/>
      <c r="AC284" s="122"/>
      <c r="AD284" s="123"/>
      <c r="AE284" s="123"/>
      <c r="AF284" s="123"/>
      <c r="AG284" s="123"/>
      <c r="AH284" s="122"/>
      <c r="AI284" s="122"/>
      <c r="AJ284" s="122"/>
      <c r="AK284" s="122"/>
      <c r="AL284" s="123"/>
      <c r="AM284" s="122"/>
      <c r="AN284" s="122"/>
      <c r="AO284" s="122"/>
      <c r="AP284" s="122"/>
      <c r="AQ284" s="122"/>
      <c r="AR284" s="122"/>
      <c r="AS284" s="173"/>
      <c r="AT284" s="173"/>
      <c r="AU284" s="173"/>
      <c r="AV284" s="173"/>
      <c r="AW284" s="173"/>
      <c r="AX284" s="173"/>
      <c r="AY284" s="173"/>
      <c r="AZ284" s="173"/>
      <c r="BA284" s="173"/>
      <c r="BB284" s="123"/>
      <c r="BC284" s="123"/>
      <c r="BD284" s="123"/>
    </row>
    <row r="285" spans="2:56" x14ac:dyDescent="0.25">
      <c r="B285" s="120"/>
      <c r="C285" s="4"/>
      <c r="D285" s="14"/>
      <c r="E285" s="121"/>
      <c r="F285" s="13"/>
      <c r="G285" s="122"/>
      <c r="H285" s="123"/>
      <c r="I285" s="123"/>
      <c r="J285" s="124"/>
      <c r="K285" s="122"/>
      <c r="L285" s="122"/>
      <c r="M285" s="125"/>
      <c r="N285" s="126"/>
      <c r="O285" s="123"/>
      <c r="P285" s="123"/>
      <c r="Q285" s="122"/>
      <c r="R285" s="123"/>
      <c r="S285" s="123"/>
      <c r="T285" s="123"/>
      <c r="U285" s="123"/>
      <c r="V285" s="123"/>
      <c r="W285" s="122"/>
      <c r="X285" s="123"/>
      <c r="Y285" s="123"/>
      <c r="Z285" s="123"/>
      <c r="AA285" s="123"/>
      <c r="AB285" s="123"/>
      <c r="AC285" s="122"/>
      <c r="AD285" s="123"/>
      <c r="AE285" s="123"/>
      <c r="AF285" s="123"/>
      <c r="AG285" s="123"/>
      <c r="AH285" s="122"/>
      <c r="AI285" s="122"/>
      <c r="AJ285" s="122"/>
      <c r="AK285" s="122"/>
      <c r="AL285" s="123"/>
      <c r="AM285" s="122"/>
      <c r="AN285" s="122"/>
      <c r="AO285" s="122"/>
      <c r="AP285" s="122"/>
      <c r="AQ285" s="122"/>
      <c r="AR285" s="122"/>
      <c r="AS285" s="173"/>
      <c r="AT285" s="173"/>
      <c r="AU285" s="173"/>
      <c r="AV285" s="173"/>
      <c r="AW285" s="173"/>
      <c r="AX285" s="173"/>
      <c r="AY285" s="173"/>
      <c r="AZ285" s="173"/>
      <c r="BA285" s="173"/>
      <c r="BB285" s="123"/>
      <c r="BC285" s="123"/>
      <c r="BD285" s="123"/>
    </row>
    <row r="286" spans="2:56" x14ac:dyDescent="0.25">
      <c r="B286" s="120"/>
      <c r="C286" s="4"/>
      <c r="D286" s="14"/>
      <c r="E286" s="121"/>
      <c r="F286" s="13"/>
      <c r="G286" s="122"/>
      <c r="H286" s="123"/>
      <c r="I286" s="123"/>
      <c r="J286" s="124"/>
      <c r="K286" s="122"/>
      <c r="L286" s="122"/>
      <c r="M286" s="125"/>
      <c r="N286" s="126"/>
      <c r="O286" s="123"/>
      <c r="P286" s="123"/>
      <c r="Q286" s="122"/>
      <c r="R286" s="123"/>
      <c r="S286" s="123"/>
      <c r="T286" s="123"/>
      <c r="U286" s="123"/>
      <c r="V286" s="123"/>
      <c r="W286" s="122"/>
      <c r="X286" s="123"/>
      <c r="Y286" s="123"/>
      <c r="Z286" s="123"/>
      <c r="AA286" s="123"/>
      <c r="AB286" s="123"/>
      <c r="AC286" s="122"/>
      <c r="AD286" s="123"/>
      <c r="AE286" s="123"/>
      <c r="AF286" s="123"/>
      <c r="AG286" s="123"/>
      <c r="AH286" s="122"/>
      <c r="AI286" s="122"/>
      <c r="AJ286" s="122"/>
      <c r="AK286" s="122"/>
      <c r="AL286" s="123"/>
      <c r="AM286" s="122"/>
      <c r="AN286" s="122"/>
      <c r="AO286" s="122"/>
      <c r="AP286" s="122"/>
      <c r="AQ286" s="122"/>
      <c r="AR286" s="122"/>
      <c r="AS286" s="173"/>
      <c r="AT286" s="173"/>
      <c r="AU286" s="173"/>
      <c r="AV286" s="173"/>
      <c r="AW286" s="173"/>
      <c r="AX286" s="173"/>
      <c r="AY286" s="173"/>
      <c r="AZ286" s="173"/>
      <c r="BA286" s="173"/>
      <c r="BB286" s="123"/>
      <c r="BC286" s="123"/>
      <c r="BD286" s="123"/>
    </row>
    <row r="287" spans="2:56" x14ac:dyDescent="0.25">
      <c r="B287" s="120"/>
      <c r="C287" s="4"/>
      <c r="D287" s="14"/>
      <c r="E287" s="121"/>
      <c r="F287" s="13"/>
      <c r="G287" s="122"/>
      <c r="H287" s="123"/>
      <c r="I287" s="123"/>
      <c r="J287" s="124"/>
      <c r="K287" s="122"/>
      <c r="L287" s="122"/>
      <c r="M287" s="125"/>
      <c r="N287" s="126"/>
      <c r="O287" s="123"/>
      <c r="P287" s="123"/>
      <c r="Q287" s="122"/>
      <c r="R287" s="123"/>
      <c r="S287" s="123"/>
      <c r="T287" s="123"/>
      <c r="U287" s="123"/>
      <c r="V287" s="123"/>
      <c r="W287" s="122"/>
      <c r="X287" s="123"/>
      <c r="Y287" s="123"/>
      <c r="Z287" s="123"/>
      <c r="AA287" s="123"/>
      <c r="AB287" s="123"/>
      <c r="AC287" s="122"/>
      <c r="AD287" s="123"/>
      <c r="AE287" s="123"/>
      <c r="AF287" s="123"/>
      <c r="AG287" s="123"/>
      <c r="AH287" s="122"/>
      <c r="AI287" s="122"/>
      <c r="AJ287" s="122"/>
      <c r="AK287" s="122"/>
      <c r="AL287" s="123"/>
      <c r="AM287" s="122"/>
      <c r="AN287" s="122"/>
      <c r="AO287" s="122"/>
      <c r="AP287" s="122"/>
      <c r="AQ287" s="122"/>
      <c r="AR287" s="122"/>
      <c r="AS287" s="173"/>
      <c r="AT287" s="173"/>
      <c r="AU287" s="173"/>
      <c r="AV287" s="173"/>
      <c r="AW287" s="173"/>
      <c r="AX287" s="173"/>
      <c r="AY287" s="173"/>
      <c r="AZ287" s="173"/>
      <c r="BA287" s="173"/>
      <c r="BB287" s="123"/>
      <c r="BC287" s="123"/>
      <c r="BD287" s="123"/>
    </row>
    <row r="288" spans="2:56" x14ac:dyDescent="0.25">
      <c r="B288" s="120"/>
      <c r="C288" s="4"/>
      <c r="D288" s="14"/>
      <c r="E288" s="121"/>
      <c r="F288" s="13"/>
      <c r="G288" s="122"/>
      <c r="H288" s="123"/>
      <c r="I288" s="123"/>
      <c r="J288" s="124"/>
      <c r="K288" s="122"/>
      <c r="L288" s="122"/>
      <c r="M288" s="125"/>
      <c r="N288" s="126"/>
      <c r="O288" s="123"/>
      <c r="P288" s="123"/>
      <c r="Q288" s="122"/>
      <c r="R288" s="123"/>
      <c r="S288" s="123"/>
      <c r="T288" s="123"/>
      <c r="U288" s="123"/>
      <c r="V288" s="123"/>
      <c r="W288" s="122"/>
      <c r="X288" s="123"/>
      <c r="Y288" s="123"/>
      <c r="Z288" s="123"/>
      <c r="AA288" s="123"/>
      <c r="AB288" s="123"/>
      <c r="AC288" s="122"/>
      <c r="AD288" s="123"/>
      <c r="AE288" s="123"/>
      <c r="AF288" s="123"/>
      <c r="AG288" s="123"/>
      <c r="AH288" s="122"/>
      <c r="AI288" s="122"/>
      <c r="AJ288" s="122"/>
      <c r="AK288" s="122"/>
      <c r="AL288" s="123"/>
      <c r="AM288" s="122"/>
      <c r="AN288" s="122"/>
      <c r="AO288" s="122"/>
      <c r="AP288" s="122"/>
      <c r="AQ288" s="122"/>
      <c r="AR288" s="122"/>
      <c r="AS288" s="173"/>
      <c r="AT288" s="173"/>
      <c r="AU288" s="173"/>
      <c r="AV288" s="173"/>
      <c r="AW288" s="173"/>
      <c r="AX288" s="173"/>
      <c r="AY288" s="173"/>
      <c r="AZ288" s="173"/>
      <c r="BA288" s="173"/>
      <c r="BB288" s="123"/>
      <c r="BC288" s="123"/>
      <c r="BD288" s="123"/>
    </row>
    <row r="289" spans="2:56" x14ac:dyDescent="0.25">
      <c r="B289" s="120"/>
      <c r="C289" s="4"/>
      <c r="D289" s="14"/>
      <c r="E289" s="121"/>
      <c r="F289" s="13"/>
      <c r="G289" s="122"/>
      <c r="H289" s="123"/>
      <c r="I289" s="123"/>
      <c r="J289" s="124"/>
      <c r="K289" s="122"/>
      <c r="L289" s="122"/>
      <c r="M289" s="125"/>
      <c r="N289" s="126"/>
      <c r="O289" s="123"/>
      <c r="P289" s="123"/>
      <c r="Q289" s="122"/>
      <c r="R289" s="123"/>
      <c r="S289" s="123"/>
      <c r="T289" s="123"/>
      <c r="U289" s="123"/>
      <c r="V289" s="123"/>
      <c r="W289" s="122"/>
      <c r="X289" s="123"/>
      <c r="Y289" s="123"/>
      <c r="Z289" s="123"/>
      <c r="AA289" s="123"/>
      <c r="AB289" s="123"/>
      <c r="AC289" s="122"/>
      <c r="AD289" s="123"/>
      <c r="AE289" s="123"/>
      <c r="AF289" s="123"/>
      <c r="AG289" s="123"/>
      <c r="AH289" s="122"/>
      <c r="AI289" s="122"/>
      <c r="AJ289" s="122"/>
      <c r="AK289" s="122"/>
      <c r="AL289" s="123"/>
      <c r="AM289" s="122"/>
      <c r="AN289" s="122"/>
      <c r="AO289" s="122"/>
      <c r="AP289" s="122"/>
      <c r="AQ289" s="122"/>
      <c r="AR289" s="122"/>
      <c r="AS289" s="173"/>
      <c r="AT289" s="173"/>
      <c r="AU289" s="173"/>
      <c r="AV289" s="173"/>
      <c r="AW289" s="173"/>
      <c r="AX289" s="173"/>
      <c r="AY289" s="173"/>
      <c r="AZ289" s="173"/>
      <c r="BA289" s="173"/>
      <c r="BB289" s="123"/>
      <c r="BC289" s="123"/>
      <c r="BD289" s="123"/>
    </row>
    <row r="290" spans="2:56" x14ac:dyDescent="0.25">
      <c r="B290" s="120"/>
      <c r="C290" s="4"/>
      <c r="D290" s="14"/>
      <c r="E290" s="121"/>
      <c r="F290" s="13"/>
      <c r="G290" s="122"/>
      <c r="H290" s="123"/>
      <c r="I290" s="123"/>
      <c r="J290" s="124"/>
      <c r="K290" s="122"/>
      <c r="L290" s="122"/>
      <c r="M290" s="125"/>
      <c r="N290" s="126"/>
      <c r="O290" s="123"/>
      <c r="P290" s="123"/>
      <c r="Q290" s="122"/>
      <c r="R290" s="123"/>
      <c r="S290" s="123"/>
      <c r="T290" s="123"/>
      <c r="U290" s="123"/>
      <c r="V290" s="123"/>
      <c r="W290" s="122"/>
      <c r="X290" s="123"/>
      <c r="Y290" s="123"/>
      <c r="Z290" s="123"/>
      <c r="AA290" s="123"/>
      <c r="AB290" s="123"/>
      <c r="AC290" s="122"/>
      <c r="AD290" s="123"/>
      <c r="AE290" s="123"/>
      <c r="AF290" s="123"/>
      <c r="AG290" s="123"/>
      <c r="AH290" s="122"/>
      <c r="AI290" s="122"/>
      <c r="AJ290" s="122"/>
      <c r="AK290" s="122"/>
      <c r="AL290" s="123"/>
      <c r="AM290" s="122"/>
      <c r="AN290" s="122"/>
      <c r="AO290" s="122"/>
      <c r="AP290" s="122"/>
      <c r="AQ290" s="122"/>
      <c r="AR290" s="122"/>
      <c r="AS290" s="173"/>
      <c r="AT290" s="173"/>
      <c r="AU290" s="173"/>
      <c r="AV290" s="173"/>
      <c r="AW290" s="173"/>
      <c r="AX290" s="173"/>
      <c r="AY290" s="173"/>
      <c r="AZ290" s="173"/>
      <c r="BA290" s="173"/>
      <c r="BB290" s="123"/>
      <c r="BC290" s="123"/>
      <c r="BD290" s="123"/>
    </row>
    <row r="291" spans="2:56" x14ac:dyDescent="0.25">
      <c r="B291" s="120"/>
      <c r="C291" s="4"/>
      <c r="D291" s="14"/>
      <c r="E291" s="121"/>
      <c r="F291" s="13"/>
      <c r="G291" s="122"/>
      <c r="H291" s="123"/>
      <c r="I291" s="123"/>
      <c r="J291" s="124"/>
      <c r="K291" s="122"/>
      <c r="L291" s="122"/>
      <c r="M291" s="125"/>
      <c r="N291" s="126"/>
      <c r="O291" s="123"/>
      <c r="P291" s="123"/>
      <c r="Q291" s="122"/>
      <c r="R291" s="123"/>
      <c r="S291" s="123"/>
      <c r="T291" s="123"/>
      <c r="U291" s="123"/>
      <c r="V291" s="123"/>
      <c r="W291" s="122"/>
      <c r="X291" s="123"/>
      <c r="Y291" s="123"/>
      <c r="Z291" s="123"/>
      <c r="AA291" s="123"/>
      <c r="AB291" s="123"/>
      <c r="AC291" s="122"/>
      <c r="AD291" s="123"/>
      <c r="AE291" s="123"/>
      <c r="AF291" s="123"/>
      <c r="AG291" s="123"/>
      <c r="AH291" s="122"/>
      <c r="AI291" s="122"/>
      <c r="AJ291" s="122"/>
      <c r="AK291" s="122"/>
      <c r="AL291" s="123"/>
      <c r="AM291" s="122"/>
      <c r="AN291" s="122"/>
      <c r="AO291" s="122"/>
      <c r="AP291" s="122"/>
      <c r="AQ291" s="122"/>
      <c r="AR291" s="122"/>
      <c r="AS291" s="173"/>
      <c r="AT291" s="173"/>
      <c r="AU291" s="173"/>
      <c r="AV291" s="173"/>
      <c r="AW291" s="173"/>
      <c r="AX291" s="173"/>
      <c r="AY291" s="173"/>
      <c r="AZ291" s="173"/>
      <c r="BA291" s="173"/>
      <c r="BB291" s="123"/>
      <c r="BC291" s="123"/>
      <c r="BD291" s="123"/>
    </row>
    <row r="292" spans="2:56" x14ac:dyDescent="0.25">
      <c r="B292" s="120"/>
      <c r="C292" s="4"/>
      <c r="D292" s="14"/>
      <c r="E292" s="121"/>
      <c r="F292" s="13"/>
      <c r="G292" s="122"/>
      <c r="H292" s="123"/>
      <c r="I292" s="123"/>
      <c r="J292" s="124"/>
      <c r="K292" s="122"/>
      <c r="L292" s="122"/>
      <c r="M292" s="125"/>
      <c r="N292" s="126"/>
      <c r="O292" s="123"/>
      <c r="P292" s="123"/>
      <c r="Q292" s="122"/>
      <c r="R292" s="123"/>
      <c r="S292" s="123"/>
      <c r="T292" s="123"/>
      <c r="U292" s="123"/>
      <c r="V292" s="123"/>
      <c r="W292" s="122"/>
      <c r="X292" s="123"/>
      <c r="Y292" s="123"/>
      <c r="Z292" s="123"/>
      <c r="AA292" s="123"/>
      <c r="AB292" s="123"/>
      <c r="AC292" s="122"/>
      <c r="AD292" s="123"/>
      <c r="AE292" s="123"/>
      <c r="AF292" s="123"/>
      <c r="AG292" s="123"/>
      <c r="AH292" s="122"/>
      <c r="AI292" s="122"/>
      <c r="AJ292" s="122"/>
      <c r="AK292" s="122"/>
      <c r="AL292" s="123"/>
      <c r="AM292" s="122"/>
      <c r="AN292" s="122"/>
      <c r="AO292" s="122"/>
      <c r="AP292" s="122"/>
      <c r="AQ292" s="122"/>
      <c r="AR292" s="122"/>
      <c r="AS292" s="173"/>
      <c r="AT292" s="173"/>
      <c r="AU292" s="173"/>
      <c r="AV292" s="173"/>
      <c r="AW292" s="173"/>
      <c r="AX292" s="173"/>
      <c r="AY292" s="173"/>
      <c r="AZ292" s="173"/>
      <c r="BA292" s="173"/>
      <c r="BB292" s="123"/>
      <c r="BC292" s="123"/>
      <c r="BD292" s="123"/>
    </row>
    <row r="293" spans="2:56" x14ac:dyDescent="0.25">
      <c r="B293" s="120"/>
      <c r="C293" s="4"/>
      <c r="D293" s="14"/>
      <c r="E293" s="121"/>
      <c r="F293" s="13"/>
      <c r="G293" s="122"/>
      <c r="H293" s="123"/>
      <c r="I293" s="123"/>
      <c r="J293" s="124"/>
      <c r="K293" s="122"/>
      <c r="L293" s="122"/>
      <c r="M293" s="125"/>
      <c r="N293" s="126"/>
      <c r="O293" s="123"/>
      <c r="P293" s="123"/>
      <c r="Q293" s="122"/>
      <c r="R293" s="123"/>
      <c r="S293" s="123"/>
      <c r="T293" s="123"/>
      <c r="U293" s="123"/>
      <c r="V293" s="123"/>
      <c r="W293" s="122"/>
      <c r="X293" s="123"/>
      <c r="Y293" s="123"/>
      <c r="Z293" s="123"/>
      <c r="AA293" s="123"/>
      <c r="AB293" s="123"/>
      <c r="AC293" s="122"/>
      <c r="AD293" s="123"/>
      <c r="AE293" s="123"/>
      <c r="AF293" s="123"/>
      <c r="AG293" s="123"/>
      <c r="AH293" s="122"/>
      <c r="AI293" s="122"/>
      <c r="AJ293" s="122"/>
      <c r="AK293" s="122"/>
      <c r="AL293" s="123"/>
      <c r="AM293" s="122"/>
      <c r="AN293" s="122"/>
      <c r="AO293" s="122"/>
      <c r="AP293" s="122"/>
      <c r="AQ293" s="122"/>
      <c r="AR293" s="122"/>
      <c r="AS293" s="173"/>
      <c r="AT293" s="173"/>
      <c r="AU293" s="173"/>
      <c r="AV293" s="173"/>
      <c r="AW293" s="173"/>
      <c r="AX293" s="173"/>
      <c r="AY293" s="173"/>
      <c r="AZ293" s="173"/>
      <c r="BA293" s="173"/>
      <c r="BB293" s="123"/>
      <c r="BC293" s="123"/>
      <c r="BD293" s="123"/>
    </row>
    <row r="294" spans="2:56" x14ac:dyDescent="0.25">
      <c r="B294" s="120"/>
      <c r="C294" s="4"/>
      <c r="D294" s="14"/>
      <c r="E294" s="121"/>
      <c r="F294" s="13"/>
      <c r="G294" s="122"/>
      <c r="H294" s="123"/>
      <c r="I294" s="123"/>
      <c r="J294" s="124"/>
      <c r="K294" s="122"/>
      <c r="L294" s="122"/>
      <c r="M294" s="125"/>
      <c r="N294" s="126"/>
      <c r="O294" s="123"/>
      <c r="P294" s="123"/>
      <c r="Q294" s="122"/>
      <c r="R294" s="123"/>
      <c r="S294" s="123"/>
      <c r="T294" s="123"/>
      <c r="U294" s="123"/>
      <c r="V294" s="123"/>
      <c r="W294" s="122"/>
      <c r="X294" s="123"/>
      <c r="Y294" s="123"/>
      <c r="Z294" s="123"/>
      <c r="AA294" s="123"/>
      <c r="AB294" s="123"/>
      <c r="AC294" s="122"/>
      <c r="AD294" s="123"/>
      <c r="AE294" s="123"/>
      <c r="AF294" s="123"/>
      <c r="AG294" s="123"/>
      <c r="AH294" s="122"/>
      <c r="AI294" s="122"/>
      <c r="AJ294" s="122"/>
      <c r="AK294" s="122"/>
      <c r="AL294" s="123"/>
      <c r="AM294" s="122"/>
      <c r="AN294" s="122"/>
      <c r="AO294" s="122"/>
      <c r="AP294" s="122"/>
      <c r="AQ294" s="122"/>
      <c r="AR294" s="122"/>
      <c r="AS294" s="173"/>
      <c r="AT294" s="173"/>
      <c r="AU294" s="173"/>
      <c r="AV294" s="173"/>
      <c r="AW294" s="173"/>
      <c r="AX294" s="173"/>
      <c r="AY294" s="173"/>
      <c r="AZ294" s="173"/>
      <c r="BA294" s="173"/>
      <c r="BB294" s="123"/>
      <c r="BC294" s="123"/>
      <c r="BD294" s="123"/>
    </row>
    <row r="295" spans="2:56" x14ac:dyDescent="0.25">
      <c r="B295" s="120"/>
      <c r="C295" s="4"/>
      <c r="D295" s="14"/>
      <c r="E295" s="121"/>
      <c r="F295" s="13"/>
      <c r="G295" s="122"/>
      <c r="H295" s="123"/>
      <c r="I295" s="123"/>
      <c r="J295" s="124"/>
      <c r="K295" s="122"/>
      <c r="L295" s="122"/>
      <c r="M295" s="125"/>
      <c r="N295" s="126"/>
      <c r="O295" s="123"/>
      <c r="P295" s="123"/>
      <c r="Q295" s="122"/>
      <c r="R295" s="123"/>
      <c r="S295" s="123"/>
      <c r="T295" s="123"/>
      <c r="U295" s="123"/>
      <c r="V295" s="123"/>
      <c r="W295" s="122"/>
      <c r="X295" s="123"/>
      <c r="Y295" s="123"/>
      <c r="Z295" s="123"/>
      <c r="AA295" s="123"/>
      <c r="AB295" s="123"/>
      <c r="AC295" s="122"/>
      <c r="AD295" s="123"/>
      <c r="AE295" s="123"/>
      <c r="AF295" s="123"/>
      <c r="AG295" s="123"/>
      <c r="AH295" s="122"/>
      <c r="AI295" s="122"/>
      <c r="AJ295" s="122"/>
      <c r="AK295" s="122"/>
      <c r="AL295" s="123"/>
      <c r="AM295" s="122"/>
      <c r="AN295" s="122"/>
      <c r="AO295" s="122"/>
      <c r="AP295" s="122"/>
      <c r="AQ295" s="122"/>
      <c r="AR295" s="122"/>
      <c r="AS295" s="173"/>
      <c r="AT295" s="173"/>
      <c r="AU295" s="173"/>
      <c r="AV295" s="173"/>
      <c r="AW295" s="173"/>
      <c r="AX295" s="173"/>
      <c r="AY295" s="173"/>
      <c r="AZ295" s="173"/>
      <c r="BA295" s="173"/>
      <c r="BB295" s="123"/>
      <c r="BC295" s="123"/>
      <c r="BD295" s="123"/>
    </row>
    <row r="296" spans="2:56" x14ac:dyDescent="0.25">
      <c r="B296" s="120"/>
      <c r="C296" s="4"/>
      <c r="D296" s="14"/>
      <c r="E296" s="121"/>
      <c r="F296" s="13"/>
      <c r="G296" s="122"/>
      <c r="H296" s="123"/>
      <c r="I296" s="123"/>
      <c r="J296" s="124"/>
      <c r="K296" s="122"/>
      <c r="L296" s="122"/>
      <c r="M296" s="125"/>
      <c r="N296" s="126"/>
      <c r="O296" s="123"/>
      <c r="P296" s="123"/>
      <c r="Q296" s="122"/>
      <c r="R296" s="123"/>
      <c r="S296" s="123"/>
      <c r="T296" s="123"/>
      <c r="U296" s="123"/>
      <c r="V296" s="123"/>
      <c r="W296" s="122"/>
      <c r="X296" s="123"/>
      <c r="Y296" s="123"/>
      <c r="Z296" s="123"/>
      <c r="AA296" s="123"/>
      <c r="AB296" s="123"/>
      <c r="AC296" s="122"/>
      <c r="AD296" s="123"/>
      <c r="AE296" s="123"/>
      <c r="AF296" s="123"/>
      <c r="AG296" s="123"/>
      <c r="AH296" s="122"/>
      <c r="AI296" s="122"/>
      <c r="AJ296" s="122"/>
      <c r="AK296" s="122"/>
      <c r="AL296" s="123"/>
      <c r="AM296" s="122"/>
      <c r="AN296" s="122"/>
      <c r="AO296" s="122"/>
      <c r="AP296" s="122"/>
      <c r="AQ296" s="122"/>
      <c r="AR296" s="122"/>
      <c r="AS296" s="173"/>
      <c r="AT296" s="173"/>
      <c r="AU296" s="173"/>
      <c r="AV296" s="173"/>
      <c r="AW296" s="173"/>
      <c r="AX296" s="173"/>
      <c r="AY296" s="173"/>
      <c r="AZ296" s="173"/>
      <c r="BA296" s="173"/>
      <c r="BB296" s="123"/>
      <c r="BC296" s="123"/>
      <c r="BD296" s="123"/>
    </row>
    <row r="297" spans="2:56" x14ac:dyDescent="0.25">
      <c r="B297" s="120"/>
      <c r="C297" s="4"/>
      <c r="D297" s="14"/>
      <c r="E297" s="121"/>
      <c r="F297" s="13"/>
      <c r="G297" s="122"/>
      <c r="H297" s="123"/>
      <c r="I297" s="123"/>
      <c r="J297" s="124"/>
      <c r="K297" s="122"/>
      <c r="L297" s="122"/>
      <c r="M297" s="125"/>
      <c r="N297" s="126"/>
      <c r="O297" s="123"/>
      <c r="P297" s="123"/>
      <c r="Q297" s="122"/>
      <c r="R297" s="123"/>
      <c r="S297" s="123"/>
      <c r="T297" s="123"/>
      <c r="U297" s="123"/>
      <c r="V297" s="123"/>
      <c r="W297" s="122"/>
      <c r="X297" s="123"/>
      <c r="Y297" s="123"/>
      <c r="Z297" s="123"/>
      <c r="AA297" s="123"/>
      <c r="AB297" s="123"/>
      <c r="AC297" s="122"/>
      <c r="AD297" s="123"/>
      <c r="AE297" s="123"/>
      <c r="AF297" s="123"/>
      <c r="AG297" s="123"/>
      <c r="AH297" s="122"/>
      <c r="AI297" s="122"/>
      <c r="AJ297" s="122"/>
      <c r="AK297" s="122"/>
      <c r="AL297" s="123"/>
      <c r="AM297" s="122"/>
      <c r="AN297" s="122"/>
      <c r="AO297" s="122"/>
      <c r="AP297" s="122"/>
      <c r="AQ297" s="122"/>
      <c r="AR297" s="122"/>
      <c r="AS297" s="173"/>
      <c r="AT297" s="173"/>
      <c r="AU297" s="173"/>
      <c r="AV297" s="173"/>
      <c r="AW297" s="173"/>
      <c r="AX297" s="173"/>
      <c r="AY297" s="173"/>
      <c r="AZ297" s="173"/>
      <c r="BA297" s="173"/>
      <c r="BB297" s="123"/>
      <c r="BC297" s="123"/>
      <c r="BD297" s="123"/>
    </row>
    <row r="298" spans="2:56" x14ac:dyDescent="0.25">
      <c r="B298" s="120"/>
      <c r="C298" s="4"/>
      <c r="D298" s="14"/>
      <c r="E298" s="121"/>
      <c r="F298" s="13"/>
      <c r="G298" s="122"/>
      <c r="H298" s="123"/>
      <c r="I298" s="123"/>
      <c r="J298" s="124"/>
      <c r="K298" s="122"/>
      <c r="L298" s="122"/>
      <c r="M298" s="125"/>
      <c r="N298" s="126"/>
      <c r="O298" s="123"/>
      <c r="P298" s="123"/>
      <c r="Q298" s="122"/>
      <c r="R298" s="123"/>
      <c r="S298" s="123"/>
      <c r="T298" s="123"/>
      <c r="U298" s="123"/>
      <c r="V298" s="123"/>
      <c r="W298" s="122"/>
      <c r="X298" s="123"/>
      <c r="Y298" s="123"/>
      <c r="Z298" s="123"/>
      <c r="AA298" s="123"/>
      <c r="AB298" s="123"/>
      <c r="AC298" s="122"/>
      <c r="AD298" s="123"/>
      <c r="AE298" s="123"/>
      <c r="AF298" s="123"/>
      <c r="AG298" s="123"/>
      <c r="AH298" s="122"/>
      <c r="AI298" s="122"/>
      <c r="AJ298" s="122"/>
      <c r="AK298" s="122"/>
      <c r="AL298" s="123"/>
      <c r="AM298" s="122"/>
      <c r="AN298" s="122"/>
      <c r="AO298" s="122"/>
      <c r="AP298" s="122"/>
      <c r="AQ298" s="122"/>
      <c r="AR298" s="122"/>
      <c r="AS298" s="173"/>
      <c r="AT298" s="173"/>
      <c r="AU298" s="173"/>
      <c r="AV298" s="173"/>
      <c r="AW298" s="173"/>
      <c r="AX298" s="173"/>
      <c r="AY298" s="173"/>
      <c r="AZ298" s="173"/>
      <c r="BA298" s="173"/>
      <c r="BB298" s="123"/>
      <c r="BC298" s="123"/>
      <c r="BD298" s="123"/>
    </row>
    <row r="299" spans="2:56" x14ac:dyDescent="0.25">
      <c r="B299" s="120"/>
      <c r="C299" s="4"/>
      <c r="D299" s="14"/>
      <c r="E299" s="121"/>
      <c r="F299" s="13"/>
      <c r="G299" s="122"/>
      <c r="H299" s="123"/>
      <c r="I299" s="123"/>
      <c r="J299" s="124"/>
      <c r="K299" s="122"/>
      <c r="L299" s="122"/>
      <c r="M299" s="125"/>
      <c r="N299" s="126"/>
      <c r="O299" s="123"/>
      <c r="P299" s="123"/>
      <c r="Q299" s="122"/>
      <c r="R299" s="123"/>
      <c r="S299" s="123"/>
      <c r="T299" s="123"/>
      <c r="U299" s="123"/>
      <c r="V299" s="123"/>
      <c r="W299" s="122"/>
      <c r="X299" s="123"/>
      <c r="Y299" s="123"/>
      <c r="Z299" s="123"/>
      <c r="AA299" s="123"/>
      <c r="AB299" s="123"/>
      <c r="AC299" s="122"/>
      <c r="AD299" s="123"/>
      <c r="AE299" s="123"/>
      <c r="AF299" s="123"/>
      <c r="AG299" s="123"/>
      <c r="AH299" s="122"/>
      <c r="AI299" s="122"/>
      <c r="AJ299" s="122"/>
      <c r="AK299" s="122"/>
      <c r="AL299" s="123"/>
      <c r="AM299" s="122"/>
      <c r="AN299" s="122"/>
      <c r="AO299" s="122"/>
      <c r="AP299" s="122"/>
      <c r="AQ299" s="122"/>
      <c r="AR299" s="122"/>
      <c r="AS299" s="173"/>
      <c r="AT299" s="173"/>
      <c r="AU299" s="173"/>
      <c r="AV299" s="173"/>
      <c r="AW299" s="173"/>
      <c r="AX299" s="173"/>
      <c r="AY299" s="173"/>
      <c r="AZ299" s="173"/>
      <c r="BA299" s="173"/>
      <c r="BB299" s="123"/>
      <c r="BC299" s="123"/>
      <c r="BD299" s="123"/>
    </row>
    <row r="300" spans="2:56" x14ac:dyDescent="0.25">
      <c r="B300" s="120"/>
      <c r="C300" s="4"/>
      <c r="D300" s="14"/>
      <c r="E300" s="121"/>
      <c r="F300" s="13"/>
      <c r="G300" s="122"/>
      <c r="H300" s="123"/>
      <c r="I300" s="123"/>
      <c r="J300" s="124"/>
      <c r="K300" s="122"/>
      <c r="L300" s="122"/>
      <c r="M300" s="125"/>
      <c r="N300" s="126"/>
      <c r="O300" s="123"/>
      <c r="P300" s="123"/>
      <c r="Q300" s="122"/>
      <c r="R300" s="123"/>
      <c r="S300" s="123"/>
      <c r="T300" s="123"/>
      <c r="U300" s="123"/>
      <c r="V300" s="123"/>
      <c r="W300" s="122"/>
      <c r="X300" s="123"/>
      <c r="Y300" s="123"/>
      <c r="Z300" s="123"/>
      <c r="AA300" s="123"/>
      <c r="AB300" s="123"/>
      <c r="AC300" s="122"/>
      <c r="AD300" s="123"/>
      <c r="AE300" s="123"/>
      <c r="AF300" s="123"/>
      <c r="AG300" s="123"/>
      <c r="AH300" s="122"/>
      <c r="AI300" s="122"/>
      <c r="AJ300" s="122"/>
      <c r="AK300" s="122"/>
      <c r="AL300" s="123"/>
      <c r="AM300" s="122"/>
      <c r="AN300" s="122"/>
      <c r="AO300" s="122"/>
      <c r="AP300" s="122"/>
      <c r="AQ300" s="122"/>
      <c r="AR300" s="122"/>
      <c r="AS300" s="173"/>
      <c r="AT300" s="173"/>
      <c r="AU300" s="173"/>
      <c r="AV300" s="173"/>
      <c r="AW300" s="173"/>
      <c r="AX300" s="173"/>
      <c r="AY300" s="173"/>
      <c r="AZ300" s="173"/>
      <c r="BA300" s="173"/>
      <c r="BB300" s="123"/>
      <c r="BC300" s="123"/>
      <c r="BD300" s="123"/>
    </row>
    <row r="301" spans="2:56" x14ac:dyDescent="0.25">
      <c r="B301" s="120"/>
      <c r="C301" s="4"/>
      <c r="D301" s="14"/>
      <c r="E301" s="121"/>
      <c r="F301" s="13"/>
      <c r="G301" s="122"/>
      <c r="H301" s="123"/>
      <c r="I301" s="123"/>
      <c r="J301" s="124"/>
      <c r="K301" s="122"/>
      <c r="L301" s="122"/>
      <c r="M301" s="125"/>
      <c r="N301" s="126"/>
      <c r="O301" s="123"/>
      <c r="P301" s="123"/>
      <c r="Q301" s="122"/>
      <c r="R301" s="123"/>
      <c r="S301" s="123"/>
      <c r="T301" s="123"/>
      <c r="U301" s="123"/>
      <c r="V301" s="123"/>
      <c r="W301" s="122"/>
      <c r="X301" s="123"/>
      <c r="Y301" s="123"/>
      <c r="Z301" s="123"/>
      <c r="AA301" s="123"/>
      <c r="AB301" s="123"/>
      <c r="AC301" s="122"/>
      <c r="AD301" s="123"/>
      <c r="AE301" s="123"/>
      <c r="AF301" s="123"/>
      <c r="AG301" s="123"/>
      <c r="AH301" s="122"/>
      <c r="AI301" s="122"/>
      <c r="AJ301" s="122"/>
      <c r="AK301" s="122"/>
      <c r="AL301" s="123"/>
      <c r="AM301" s="122"/>
      <c r="AN301" s="122"/>
      <c r="AO301" s="122"/>
      <c r="AP301" s="122"/>
      <c r="AQ301" s="122"/>
      <c r="AR301" s="122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23"/>
      <c r="BC301" s="123"/>
      <c r="BD301" s="123"/>
    </row>
    <row r="302" spans="2:56" x14ac:dyDescent="0.25">
      <c r="B302" s="120"/>
      <c r="C302" s="4"/>
      <c r="D302" s="14"/>
      <c r="E302" s="121"/>
      <c r="F302" s="13"/>
      <c r="G302" s="122"/>
      <c r="H302" s="123"/>
      <c r="I302" s="123"/>
      <c r="J302" s="124"/>
      <c r="K302" s="122"/>
      <c r="L302" s="122"/>
      <c r="M302" s="125"/>
      <c r="N302" s="126"/>
      <c r="O302" s="123"/>
      <c r="P302" s="123"/>
      <c r="Q302" s="122"/>
      <c r="R302" s="123"/>
      <c r="S302" s="123"/>
      <c r="T302" s="123"/>
      <c r="U302" s="123"/>
      <c r="V302" s="123"/>
      <c r="W302" s="122"/>
      <c r="X302" s="123"/>
      <c r="Y302" s="123"/>
      <c r="Z302" s="123"/>
      <c r="AA302" s="123"/>
      <c r="AB302" s="123"/>
      <c r="AC302" s="122"/>
      <c r="AD302" s="123"/>
      <c r="AE302" s="123"/>
      <c r="AF302" s="123"/>
      <c r="AG302" s="123"/>
      <c r="AH302" s="122"/>
      <c r="AI302" s="122"/>
      <c r="AJ302" s="122"/>
      <c r="AK302" s="122"/>
      <c r="AL302" s="123"/>
      <c r="AM302" s="122"/>
      <c r="AN302" s="122"/>
      <c r="AO302" s="122"/>
      <c r="AP302" s="122"/>
      <c r="AQ302" s="122"/>
      <c r="AR302" s="122"/>
      <c r="AS302" s="173"/>
      <c r="AT302" s="173"/>
      <c r="AU302" s="173"/>
      <c r="AV302" s="173"/>
      <c r="AW302" s="173"/>
      <c r="AX302" s="173"/>
      <c r="AY302" s="173"/>
      <c r="AZ302" s="173"/>
      <c r="BA302" s="173"/>
      <c r="BB302" s="123"/>
      <c r="BC302" s="123"/>
      <c r="BD302" s="123"/>
    </row>
    <row r="303" spans="2:56" x14ac:dyDescent="0.25">
      <c r="B303" s="120"/>
      <c r="C303" s="4"/>
      <c r="D303" s="14"/>
      <c r="E303" s="121"/>
      <c r="F303" s="13"/>
      <c r="G303" s="122"/>
      <c r="H303" s="123"/>
      <c r="I303" s="123"/>
      <c r="J303" s="124"/>
      <c r="K303" s="122"/>
      <c r="L303" s="122"/>
      <c r="M303" s="125"/>
      <c r="N303" s="126"/>
      <c r="O303" s="123"/>
      <c r="P303" s="123"/>
      <c r="Q303" s="122"/>
      <c r="R303" s="123"/>
      <c r="S303" s="123"/>
      <c r="T303" s="123"/>
      <c r="U303" s="123"/>
      <c r="V303" s="123"/>
      <c r="W303" s="122"/>
      <c r="X303" s="123"/>
      <c r="Y303" s="123"/>
      <c r="Z303" s="123"/>
      <c r="AA303" s="123"/>
      <c r="AB303" s="123"/>
      <c r="AC303" s="122"/>
      <c r="AD303" s="123"/>
      <c r="AE303" s="123"/>
      <c r="AF303" s="123"/>
      <c r="AG303" s="123"/>
      <c r="AH303" s="122"/>
      <c r="AI303" s="122"/>
      <c r="AJ303" s="122"/>
      <c r="AK303" s="122"/>
      <c r="AL303" s="123"/>
      <c r="AM303" s="122"/>
      <c r="AN303" s="122"/>
      <c r="AO303" s="122"/>
      <c r="AP303" s="122"/>
      <c r="AQ303" s="122"/>
      <c r="AR303" s="122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23"/>
      <c r="BC303" s="123"/>
      <c r="BD303" s="123"/>
    </row>
    <row r="304" spans="2:56" x14ac:dyDescent="0.25">
      <c r="B304" s="120"/>
      <c r="C304" s="4"/>
      <c r="D304" s="14"/>
      <c r="E304" s="121"/>
      <c r="F304" s="13"/>
      <c r="G304" s="122"/>
      <c r="H304" s="123"/>
      <c r="I304" s="123"/>
      <c r="J304" s="124"/>
      <c r="K304" s="122"/>
      <c r="L304" s="122"/>
      <c r="M304" s="125"/>
      <c r="N304" s="126"/>
      <c r="O304" s="123"/>
      <c r="P304" s="123"/>
      <c r="Q304" s="122"/>
      <c r="R304" s="123"/>
      <c r="S304" s="123"/>
      <c r="T304" s="123"/>
      <c r="U304" s="123"/>
      <c r="V304" s="123"/>
      <c r="W304" s="122"/>
      <c r="X304" s="123"/>
      <c r="Y304" s="123"/>
      <c r="Z304" s="123"/>
      <c r="AA304" s="123"/>
      <c r="AB304" s="123"/>
      <c r="AC304" s="122"/>
      <c r="AD304" s="123"/>
      <c r="AE304" s="123"/>
      <c r="AF304" s="123"/>
      <c r="AG304" s="123"/>
      <c r="AH304" s="122"/>
      <c r="AI304" s="122"/>
      <c r="AJ304" s="122"/>
      <c r="AK304" s="122"/>
      <c r="AL304" s="123"/>
      <c r="AM304" s="122"/>
      <c r="AN304" s="122"/>
      <c r="AO304" s="122"/>
      <c r="AP304" s="122"/>
      <c r="AQ304" s="122"/>
      <c r="AR304" s="122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23"/>
      <c r="BC304" s="123"/>
      <c r="BD304" s="123"/>
    </row>
    <row r="305" spans="2:56" x14ac:dyDescent="0.25">
      <c r="B305" s="120"/>
      <c r="C305" s="4"/>
      <c r="D305" s="14"/>
      <c r="E305" s="121"/>
      <c r="F305" s="13"/>
      <c r="G305" s="122"/>
      <c r="H305" s="123"/>
      <c r="I305" s="123"/>
      <c r="J305" s="124"/>
      <c r="K305" s="122"/>
      <c r="L305" s="122"/>
      <c r="M305" s="125"/>
      <c r="N305" s="126"/>
      <c r="O305" s="123"/>
      <c r="P305" s="123"/>
      <c r="Q305" s="122"/>
      <c r="R305" s="123"/>
      <c r="S305" s="123"/>
      <c r="T305" s="123"/>
      <c r="U305" s="123"/>
      <c r="V305" s="123"/>
      <c r="W305" s="122"/>
      <c r="X305" s="123"/>
      <c r="Y305" s="123"/>
      <c r="Z305" s="123"/>
      <c r="AA305" s="123"/>
      <c r="AB305" s="123"/>
      <c r="AC305" s="122"/>
      <c r="AD305" s="123"/>
      <c r="AE305" s="123"/>
      <c r="AF305" s="123"/>
      <c r="AG305" s="123"/>
      <c r="AH305" s="122"/>
      <c r="AI305" s="122"/>
      <c r="AJ305" s="122"/>
      <c r="AK305" s="122"/>
      <c r="AL305" s="123"/>
      <c r="AM305" s="122"/>
      <c r="AN305" s="122"/>
      <c r="AO305" s="122"/>
      <c r="AP305" s="122"/>
      <c r="AQ305" s="122"/>
      <c r="AR305" s="122"/>
      <c r="AS305" s="173"/>
      <c r="AT305" s="173"/>
      <c r="AU305" s="173"/>
      <c r="AV305" s="173"/>
      <c r="AW305" s="173"/>
      <c r="AX305" s="173"/>
      <c r="AY305" s="173"/>
      <c r="AZ305" s="173"/>
      <c r="BA305" s="173"/>
      <c r="BB305" s="123"/>
      <c r="BC305" s="123"/>
      <c r="BD305" s="123"/>
    </row>
    <row r="306" spans="2:56" x14ac:dyDescent="0.25">
      <c r="B306" s="120"/>
      <c r="C306" s="4"/>
      <c r="D306" s="14"/>
      <c r="E306" s="121"/>
      <c r="F306" s="13"/>
      <c r="G306" s="122"/>
      <c r="H306" s="123"/>
      <c r="I306" s="123"/>
      <c r="J306" s="124"/>
      <c r="K306" s="122"/>
      <c r="L306" s="122"/>
      <c r="M306" s="125"/>
      <c r="N306" s="126"/>
      <c r="O306" s="123"/>
      <c r="P306" s="123"/>
      <c r="Q306" s="122"/>
      <c r="R306" s="123"/>
      <c r="S306" s="123"/>
      <c r="T306" s="123"/>
      <c r="U306" s="123"/>
      <c r="V306" s="123"/>
      <c r="W306" s="122"/>
      <c r="X306" s="123"/>
      <c r="Y306" s="123"/>
      <c r="Z306" s="123"/>
      <c r="AA306" s="123"/>
      <c r="AB306" s="123"/>
      <c r="AC306" s="122"/>
      <c r="AD306" s="123"/>
      <c r="AE306" s="123"/>
      <c r="AF306" s="123"/>
      <c r="AG306" s="123"/>
      <c r="AH306" s="122"/>
      <c r="AI306" s="122"/>
      <c r="AJ306" s="122"/>
      <c r="AK306" s="122"/>
      <c r="AL306" s="123"/>
      <c r="AM306" s="122"/>
      <c r="AN306" s="122"/>
      <c r="AO306" s="122"/>
      <c r="AP306" s="122"/>
      <c r="AQ306" s="122"/>
      <c r="AR306" s="122"/>
      <c r="AS306" s="173"/>
      <c r="AT306" s="173"/>
      <c r="AU306" s="173"/>
      <c r="AV306" s="173"/>
      <c r="AW306" s="173"/>
      <c r="AX306" s="173"/>
      <c r="AY306" s="173"/>
      <c r="AZ306" s="173"/>
      <c r="BA306" s="173"/>
      <c r="BB306" s="123"/>
      <c r="BC306" s="123"/>
      <c r="BD306" s="123"/>
    </row>
    <row r="307" spans="2:56" x14ac:dyDescent="0.25">
      <c r="B307" s="120"/>
      <c r="C307" s="4"/>
      <c r="D307" s="14"/>
      <c r="E307" s="121"/>
      <c r="F307" s="13"/>
      <c r="G307" s="122"/>
      <c r="H307" s="123"/>
      <c r="I307" s="123"/>
      <c r="J307" s="124"/>
      <c r="K307" s="122"/>
      <c r="L307" s="122"/>
      <c r="M307" s="125"/>
      <c r="N307" s="126"/>
      <c r="O307" s="123"/>
      <c r="P307" s="123"/>
      <c r="Q307" s="122"/>
      <c r="R307" s="123"/>
      <c r="S307" s="123"/>
      <c r="T307" s="123"/>
      <c r="U307" s="123"/>
      <c r="V307" s="123"/>
      <c r="W307" s="122"/>
      <c r="X307" s="123"/>
      <c r="Y307" s="123"/>
      <c r="Z307" s="123"/>
      <c r="AA307" s="123"/>
      <c r="AB307" s="123"/>
      <c r="AC307" s="122"/>
      <c r="AD307" s="123"/>
      <c r="AE307" s="123"/>
      <c r="AF307" s="123"/>
      <c r="AG307" s="123"/>
      <c r="AH307" s="122"/>
      <c r="AI307" s="122"/>
      <c r="AJ307" s="122"/>
      <c r="AK307" s="122"/>
      <c r="AL307" s="123"/>
      <c r="AM307" s="122"/>
      <c r="AN307" s="122"/>
      <c r="AO307" s="122"/>
      <c r="AP307" s="122"/>
      <c r="AQ307" s="122"/>
      <c r="AR307" s="122"/>
      <c r="AS307" s="173"/>
      <c r="AT307" s="173"/>
      <c r="AU307" s="173"/>
      <c r="AV307" s="173"/>
      <c r="AW307" s="173"/>
      <c r="AX307" s="173"/>
      <c r="AY307" s="173"/>
      <c r="AZ307" s="173"/>
      <c r="BA307" s="173"/>
      <c r="BB307" s="123"/>
      <c r="BC307" s="123"/>
      <c r="BD307" s="123"/>
    </row>
    <row r="308" spans="2:56" x14ac:dyDescent="0.25">
      <c r="B308" s="120"/>
      <c r="C308" s="4"/>
      <c r="D308" s="14"/>
      <c r="E308" s="121"/>
      <c r="F308" s="13"/>
      <c r="G308" s="122"/>
      <c r="H308" s="123"/>
      <c r="I308" s="123"/>
      <c r="J308" s="124"/>
      <c r="K308" s="122"/>
      <c r="L308" s="122"/>
      <c r="M308" s="125"/>
      <c r="N308" s="126"/>
      <c r="O308" s="123"/>
      <c r="P308" s="123"/>
      <c r="Q308" s="122"/>
      <c r="R308" s="123"/>
      <c r="S308" s="123"/>
      <c r="T308" s="123"/>
      <c r="U308" s="123"/>
      <c r="V308" s="123"/>
      <c r="W308" s="122"/>
      <c r="X308" s="123"/>
      <c r="Y308" s="123"/>
      <c r="Z308" s="123"/>
      <c r="AA308" s="123"/>
      <c r="AB308" s="123"/>
      <c r="AC308" s="122"/>
      <c r="AD308" s="123"/>
      <c r="AE308" s="123"/>
      <c r="AF308" s="123"/>
      <c r="AG308" s="123"/>
      <c r="AH308" s="122"/>
      <c r="AI308" s="122"/>
      <c r="AJ308" s="122"/>
      <c r="AK308" s="122"/>
      <c r="AL308" s="123"/>
      <c r="AM308" s="122"/>
      <c r="AN308" s="122"/>
      <c r="AO308" s="122"/>
      <c r="AP308" s="122"/>
      <c r="AQ308" s="122"/>
      <c r="AR308" s="122"/>
      <c r="AS308" s="173"/>
      <c r="AT308" s="173"/>
      <c r="AU308" s="173"/>
      <c r="AV308" s="173"/>
      <c r="AW308" s="173"/>
      <c r="AX308" s="173"/>
      <c r="AY308" s="173"/>
      <c r="AZ308" s="173"/>
      <c r="BA308" s="173"/>
      <c r="BB308" s="123"/>
      <c r="BC308" s="123"/>
      <c r="BD308" s="123"/>
    </row>
    <row r="309" spans="2:56" x14ac:dyDescent="0.25">
      <c r="B309" s="120"/>
      <c r="C309" s="4"/>
      <c r="D309" s="14"/>
      <c r="E309" s="121"/>
      <c r="F309" s="13"/>
      <c r="G309" s="122"/>
      <c r="H309" s="123"/>
      <c r="I309" s="123"/>
      <c r="J309" s="124"/>
      <c r="K309" s="122"/>
      <c r="L309" s="122"/>
      <c r="M309" s="125"/>
      <c r="N309" s="126"/>
      <c r="O309" s="123"/>
      <c r="P309" s="123"/>
      <c r="Q309" s="122"/>
      <c r="R309" s="123"/>
      <c r="S309" s="123"/>
      <c r="T309" s="123"/>
      <c r="U309" s="123"/>
      <c r="V309" s="123"/>
      <c r="W309" s="122"/>
      <c r="X309" s="123"/>
      <c r="Y309" s="123"/>
      <c r="Z309" s="123"/>
      <c r="AA309" s="123"/>
      <c r="AB309" s="123"/>
      <c r="AC309" s="122"/>
      <c r="AD309" s="123"/>
      <c r="AE309" s="123"/>
      <c r="AF309" s="123"/>
      <c r="AG309" s="123"/>
      <c r="AH309" s="122"/>
      <c r="AI309" s="122"/>
      <c r="AJ309" s="122"/>
      <c r="AK309" s="122"/>
      <c r="AL309" s="123"/>
      <c r="AM309" s="122"/>
      <c r="AN309" s="122"/>
      <c r="AO309" s="122"/>
      <c r="AP309" s="122"/>
      <c r="AQ309" s="122"/>
      <c r="AR309" s="122"/>
      <c r="AS309" s="173"/>
      <c r="AT309" s="173"/>
      <c r="AU309" s="173"/>
      <c r="AV309" s="173"/>
      <c r="AW309" s="173"/>
      <c r="AX309" s="173"/>
      <c r="AY309" s="173"/>
      <c r="AZ309" s="173"/>
      <c r="BA309" s="173"/>
      <c r="BB309" s="123"/>
      <c r="BC309" s="123"/>
      <c r="BD309" s="123"/>
    </row>
    <row r="310" spans="2:56" x14ac:dyDescent="0.25">
      <c r="B310" s="120"/>
      <c r="C310" s="4"/>
      <c r="D310" s="14"/>
      <c r="E310" s="121"/>
      <c r="F310" s="13"/>
      <c r="G310" s="122"/>
      <c r="H310" s="123"/>
      <c r="I310" s="123"/>
      <c r="J310" s="124"/>
      <c r="K310" s="122"/>
      <c r="L310" s="122"/>
      <c r="M310" s="125"/>
      <c r="N310" s="126"/>
      <c r="O310" s="123"/>
      <c r="P310" s="123"/>
      <c r="Q310" s="122"/>
      <c r="R310" s="123"/>
      <c r="S310" s="123"/>
      <c r="T310" s="123"/>
      <c r="U310" s="123"/>
      <c r="V310" s="123"/>
      <c r="W310" s="122"/>
      <c r="X310" s="123"/>
      <c r="Y310" s="123"/>
      <c r="Z310" s="123"/>
      <c r="AA310" s="123"/>
      <c r="AB310" s="123"/>
      <c r="AC310" s="122"/>
      <c r="AD310" s="123"/>
      <c r="AE310" s="123"/>
      <c r="AF310" s="123"/>
      <c r="AG310" s="123"/>
      <c r="AH310" s="122"/>
      <c r="AI310" s="122"/>
      <c r="AJ310" s="122"/>
      <c r="AK310" s="122"/>
      <c r="AL310" s="123"/>
      <c r="AM310" s="122"/>
      <c r="AN310" s="122"/>
      <c r="AO310" s="122"/>
      <c r="AP310" s="122"/>
      <c r="AQ310" s="122"/>
      <c r="AR310" s="122"/>
      <c r="AS310" s="173"/>
      <c r="AT310" s="173"/>
      <c r="AU310" s="173"/>
      <c r="AV310" s="173"/>
      <c r="AW310" s="173"/>
      <c r="AX310" s="173"/>
      <c r="AY310" s="173"/>
      <c r="AZ310" s="173"/>
      <c r="BA310" s="173"/>
      <c r="BB310" s="123"/>
      <c r="BC310" s="123"/>
      <c r="BD310" s="123"/>
    </row>
    <row r="311" spans="2:56" x14ac:dyDescent="0.25">
      <c r="B311" s="120"/>
      <c r="C311" s="4"/>
      <c r="D311" s="14"/>
      <c r="E311" s="121"/>
      <c r="F311" s="13"/>
      <c r="G311" s="122"/>
      <c r="H311" s="123"/>
      <c r="I311" s="123"/>
      <c r="J311" s="124"/>
      <c r="K311" s="122"/>
      <c r="L311" s="122"/>
      <c r="M311" s="125"/>
      <c r="N311" s="126"/>
      <c r="O311" s="123"/>
      <c r="P311" s="123"/>
      <c r="Q311" s="122"/>
      <c r="R311" s="123"/>
      <c r="S311" s="123"/>
      <c r="T311" s="123"/>
      <c r="U311" s="123"/>
      <c r="V311" s="123"/>
      <c r="W311" s="122"/>
      <c r="X311" s="123"/>
      <c r="Y311" s="123"/>
      <c r="Z311" s="123"/>
      <c r="AA311" s="123"/>
      <c r="AB311" s="123"/>
      <c r="AC311" s="122"/>
      <c r="AD311" s="123"/>
      <c r="AE311" s="123"/>
      <c r="AF311" s="123"/>
      <c r="AG311" s="123"/>
      <c r="AH311" s="122"/>
      <c r="AI311" s="122"/>
      <c r="AJ311" s="122"/>
      <c r="AK311" s="122"/>
      <c r="AL311" s="123"/>
      <c r="AM311" s="122"/>
      <c r="AN311" s="122"/>
      <c r="AO311" s="122"/>
      <c r="AP311" s="122"/>
      <c r="AQ311" s="122"/>
      <c r="AR311" s="122"/>
      <c r="AS311" s="173"/>
      <c r="AT311" s="173"/>
      <c r="AU311" s="173"/>
      <c r="AV311" s="173"/>
      <c r="AW311" s="173"/>
      <c r="AX311" s="173"/>
      <c r="AY311" s="173"/>
      <c r="AZ311" s="173"/>
      <c r="BA311" s="173"/>
      <c r="BB311" s="123"/>
      <c r="BC311" s="123"/>
      <c r="BD311" s="123"/>
    </row>
    <row r="312" spans="2:56" x14ac:dyDescent="0.25">
      <c r="B312" s="120"/>
      <c r="C312" s="4"/>
      <c r="D312" s="14"/>
      <c r="E312" s="121"/>
      <c r="F312" s="13"/>
      <c r="G312" s="122"/>
      <c r="H312" s="123"/>
      <c r="I312" s="123"/>
      <c r="J312" s="124"/>
      <c r="K312" s="122"/>
      <c r="L312" s="122"/>
      <c r="M312" s="125"/>
      <c r="N312" s="126"/>
      <c r="O312" s="123"/>
      <c r="P312" s="123"/>
      <c r="Q312" s="122"/>
      <c r="R312" s="123"/>
      <c r="S312" s="123"/>
      <c r="T312" s="123"/>
      <c r="U312" s="123"/>
      <c r="V312" s="123"/>
      <c r="W312" s="122"/>
      <c r="X312" s="123"/>
      <c r="Y312" s="123"/>
      <c r="Z312" s="123"/>
      <c r="AA312" s="123"/>
      <c r="AB312" s="123"/>
      <c r="AC312" s="122"/>
      <c r="AD312" s="123"/>
      <c r="AE312" s="123"/>
      <c r="AF312" s="123"/>
      <c r="AG312" s="123"/>
      <c r="AH312" s="122"/>
      <c r="AI312" s="122"/>
      <c r="AJ312" s="122"/>
      <c r="AK312" s="122"/>
      <c r="AL312" s="123"/>
      <c r="AM312" s="122"/>
      <c r="AN312" s="122"/>
      <c r="AO312" s="122"/>
      <c r="AP312" s="122"/>
      <c r="AQ312" s="122"/>
      <c r="AR312" s="122"/>
      <c r="AS312" s="173"/>
      <c r="AT312" s="173"/>
      <c r="AU312" s="173"/>
      <c r="AV312" s="173"/>
      <c r="AW312" s="173"/>
      <c r="AX312" s="173"/>
      <c r="AY312" s="173"/>
      <c r="AZ312" s="173"/>
      <c r="BA312" s="173"/>
      <c r="BB312" s="123"/>
      <c r="BC312" s="123"/>
      <c r="BD312" s="123"/>
    </row>
    <row r="313" spans="2:56" x14ac:dyDescent="0.25">
      <c r="B313" s="120"/>
      <c r="C313" s="4"/>
      <c r="D313" s="14"/>
      <c r="E313" s="121"/>
      <c r="F313" s="13"/>
      <c r="G313" s="122"/>
      <c r="H313" s="123"/>
      <c r="I313" s="123"/>
      <c r="J313" s="124"/>
      <c r="K313" s="122"/>
      <c r="L313" s="122"/>
      <c r="M313" s="125"/>
      <c r="N313" s="126"/>
      <c r="O313" s="123"/>
      <c r="P313" s="123"/>
      <c r="Q313" s="122"/>
      <c r="R313" s="123"/>
      <c r="S313" s="123"/>
      <c r="T313" s="123"/>
      <c r="U313" s="123"/>
      <c r="V313" s="123"/>
      <c r="W313" s="122"/>
      <c r="X313" s="123"/>
      <c r="Y313" s="123"/>
      <c r="Z313" s="123"/>
      <c r="AA313" s="123"/>
      <c r="AB313" s="123"/>
      <c r="AC313" s="122"/>
      <c r="AD313" s="123"/>
      <c r="AE313" s="123"/>
      <c r="AF313" s="123"/>
      <c r="AG313" s="123"/>
      <c r="AH313" s="122"/>
      <c r="AI313" s="122"/>
      <c r="AJ313" s="122"/>
      <c r="AK313" s="122"/>
      <c r="AL313" s="123"/>
      <c r="AM313" s="122"/>
      <c r="AN313" s="122"/>
      <c r="AO313" s="122"/>
      <c r="AP313" s="122"/>
      <c r="AQ313" s="122"/>
      <c r="AR313" s="122"/>
      <c r="AS313" s="173"/>
      <c r="AT313" s="173"/>
      <c r="AU313" s="173"/>
      <c r="AV313" s="173"/>
      <c r="AW313" s="173"/>
      <c r="AX313" s="173"/>
      <c r="AY313" s="173"/>
      <c r="AZ313" s="173"/>
      <c r="BA313" s="173"/>
      <c r="BB313" s="123"/>
      <c r="BC313" s="123"/>
      <c r="BD313" s="123"/>
    </row>
    <row r="314" spans="2:56" x14ac:dyDescent="0.25">
      <c r="B314" s="120"/>
      <c r="C314" s="4"/>
      <c r="D314" s="14"/>
      <c r="E314" s="121"/>
      <c r="F314" s="13"/>
      <c r="G314" s="122"/>
      <c r="H314" s="123"/>
      <c r="I314" s="123"/>
      <c r="J314" s="124"/>
      <c r="K314" s="122"/>
      <c r="L314" s="122"/>
      <c r="M314" s="125"/>
      <c r="N314" s="126"/>
      <c r="O314" s="123"/>
      <c r="P314" s="123"/>
      <c r="Q314" s="122"/>
      <c r="R314" s="123"/>
      <c r="S314" s="123"/>
      <c r="T314" s="123"/>
      <c r="U314" s="123"/>
      <c r="V314" s="123"/>
      <c r="W314" s="122"/>
      <c r="X314" s="123"/>
      <c r="Y314" s="123"/>
      <c r="Z314" s="123"/>
      <c r="AA314" s="123"/>
      <c r="AB314" s="123"/>
      <c r="AC314" s="122"/>
      <c r="AD314" s="123"/>
      <c r="AE314" s="123"/>
      <c r="AF314" s="123"/>
      <c r="AG314" s="123"/>
      <c r="AH314" s="122"/>
      <c r="AI314" s="122"/>
      <c r="AJ314" s="122"/>
      <c r="AK314" s="122"/>
      <c r="AL314" s="123"/>
      <c r="AM314" s="122"/>
      <c r="AN314" s="122"/>
      <c r="AO314" s="122"/>
      <c r="AP314" s="122"/>
      <c r="AQ314" s="122"/>
      <c r="AR314" s="122"/>
      <c r="AS314" s="173"/>
      <c r="AT314" s="173"/>
      <c r="AU314" s="173"/>
      <c r="AV314" s="173"/>
      <c r="AW314" s="173"/>
      <c r="AX314" s="173"/>
      <c r="AY314" s="173"/>
      <c r="AZ314" s="173"/>
      <c r="BA314" s="173"/>
      <c r="BB314" s="123"/>
      <c r="BC314" s="123"/>
      <c r="BD314" s="123"/>
    </row>
    <row r="315" spans="2:56" x14ac:dyDescent="0.25">
      <c r="B315" s="120"/>
      <c r="C315" s="4"/>
      <c r="D315" s="14"/>
      <c r="E315" s="121"/>
      <c r="F315" s="13"/>
      <c r="G315" s="122"/>
      <c r="H315" s="123"/>
      <c r="I315" s="123"/>
      <c r="J315" s="124"/>
      <c r="K315" s="122"/>
      <c r="L315" s="122"/>
      <c r="M315" s="125"/>
      <c r="N315" s="126"/>
      <c r="O315" s="123"/>
      <c r="P315" s="123"/>
      <c r="Q315" s="122"/>
      <c r="R315" s="123"/>
      <c r="S315" s="123"/>
      <c r="T315" s="123"/>
      <c r="U315" s="123"/>
      <c r="V315" s="123"/>
      <c r="W315" s="122"/>
      <c r="X315" s="123"/>
      <c r="Y315" s="123"/>
      <c r="Z315" s="123"/>
      <c r="AA315" s="123"/>
      <c r="AB315" s="123"/>
      <c r="AC315" s="122"/>
      <c r="AD315" s="123"/>
      <c r="AE315" s="123"/>
      <c r="AF315" s="123"/>
      <c r="AG315" s="123"/>
      <c r="AH315" s="122"/>
      <c r="AI315" s="122"/>
      <c r="AJ315" s="122"/>
      <c r="AK315" s="122"/>
      <c r="AL315" s="123"/>
      <c r="AM315" s="122"/>
      <c r="AN315" s="122"/>
      <c r="AO315" s="122"/>
      <c r="AP315" s="122"/>
      <c r="AQ315" s="122"/>
      <c r="AR315" s="122"/>
      <c r="AS315" s="173"/>
      <c r="AT315" s="173"/>
      <c r="AU315" s="173"/>
      <c r="AV315" s="173"/>
      <c r="AW315" s="173"/>
      <c r="AX315" s="173"/>
      <c r="AY315" s="173"/>
      <c r="AZ315" s="173"/>
      <c r="BA315" s="173"/>
      <c r="BB315" s="123"/>
      <c r="BC315" s="123"/>
      <c r="BD315" s="123"/>
    </row>
    <row r="316" spans="2:56" x14ac:dyDescent="0.25">
      <c r="B316" s="120"/>
      <c r="C316" s="4"/>
      <c r="D316" s="14"/>
      <c r="E316" s="121"/>
      <c r="F316" s="13"/>
      <c r="G316" s="122"/>
      <c r="H316" s="123"/>
      <c r="I316" s="123"/>
      <c r="J316" s="124"/>
      <c r="K316" s="122"/>
      <c r="L316" s="122"/>
      <c r="M316" s="125"/>
      <c r="N316" s="126"/>
      <c r="O316" s="123"/>
      <c r="P316" s="123"/>
      <c r="Q316" s="122"/>
      <c r="R316" s="123"/>
      <c r="S316" s="123"/>
      <c r="T316" s="123"/>
      <c r="U316" s="123"/>
      <c r="V316" s="123"/>
      <c r="W316" s="122"/>
      <c r="X316" s="123"/>
      <c r="Y316" s="123"/>
      <c r="Z316" s="123"/>
      <c r="AA316" s="123"/>
      <c r="AB316" s="123"/>
      <c r="AC316" s="122"/>
      <c r="AD316" s="123"/>
      <c r="AE316" s="123"/>
      <c r="AF316" s="123"/>
      <c r="AG316" s="123"/>
      <c r="AH316" s="122"/>
      <c r="AI316" s="122"/>
      <c r="AJ316" s="122"/>
      <c r="AK316" s="122"/>
      <c r="AL316" s="123"/>
      <c r="AM316" s="122"/>
      <c r="AN316" s="122"/>
      <c r="AO316" s="122"/>
      <c r="AP316" s="122"/>
      <c r="AQ316" s="122"/>
      <c r="AR316" s="122"/>
      <c r="AS316" s="173"/>
      <c r="AT316" s="173"/>
      <c r="AU316" s="173"/>
      <c r="AV316" s="173"/>
      <c r="AW316" s="173"/>
      <c r="AX316" s="173"/>
      <c r="AY316" s="173"/>
      <c r="AZ316" s="173"/>
      <c r="BA316" s="173"/>
      <c r="BB316" s="123"/>
      <c r="BC316" s="123"/>
      <c r="BD316" s="123"/>
    </row>
    <row r="317" spans="2:56" x14ac:dyDescent="0.25">
      <c r="B317" s="120"/>
      <c r="C317" s="4"/>
      <c r="D317" s="14"/>
      <c r="E317" s="121"/>
      <c r="F317" s="13"/>
      <c r="G317" s="122"/>
      <c r="H317" s="123"/>
      <c r="I317" s="123"/>
      <c r="J317" s="124"/>
      <c r="K317" s="122"/>
      <c r="L317" s="122"/>
      <c r="M317" s="125"/>
      <c r="N317" s="126"/>
      <c r="O317" s="123"/>
      <c r="P317" s="123"/>
      <c r="Q317" s="122"/>
      <c r="R317" s="123"/>
      <c r="S317" s="123"/>
      <c r="T317" s="123"/>
      <c r="U317" s="123"/>
      <c r="V317" s="123"/>
      <c r="W317" s="122"/>
      <c r="X317" s="123"/>
      <c r="Y317" s="123"/>
      <c r="Z317" s="123"/>
      <c r="AA317" s="123"/>
      <c r="AB317" s="123"/>
      <c r="AC317" s="122"/>
      <c r="AD317" s="123"/>
      <c r="AE317" s="123"/>
      <c r="AF317" s="123"/>
      <c r="AG317" s="123"/>
      <c r="AH317" s="122"/>
      <c r="AI317" s="122"/>
      <c r="AJ317" s="122"/>
      <c r="AK317" s="122"/>
      <c r="AL317" s="123"/>
      <c r="AM317" s="122"/>
      <c r="AN317" s="122"/>
      <c r="AO317" s="122"/>
      <c r="AP317" s="122"/>
      <c r="AQ317" s="122"/>
      <c r="AR317" s="122"/>
      <c r="AS317" s="173"/>
      <c r="AT317" s="173"/>
      <c r="AU317" s="173"/>
      <c r="AV317" s="173"/>
      <c r="AW317" s="173"/>
      <c r="AX317" s="173"/>
      <c r="AY317" s="173"/>
      <c r="AZ317" s="173"/>
      <c r="BA317" s="173"/>
      <c r="BB317" s="123"/>
      <c r="BC317" s="123"/>
      <c r="BD317" s="123"/>
    </row>
    <row r="318" spans="2:56" x14ac:dyDescent="0.25">
      <c r="B318" s="120"/>
      <c r="C318" s="4"/>
      <c r="D318" s="14"/>
      <c r="E318" s="121"/>
      <c r="F318" s="13"/>
      <c r="G318" s="122"/>
      <c r="H318" s="123"/>
      <c r="I318" s="123"/>
      <c r="J318" s="124"/>
      <c r="K318" s="122"/>
      <c r="L318" s="122"/>
      <c r="M318" s="125"/>
      <c r="N318" s="126"/>
      <c r="O318" s="123"/>
      <c r="P318" s="123"/>
      <c r="Q318" s="122"/>
      <c r="R318" s="123"/>
      <c r="S318" s="123"/>
      <c r="T318" s="123"/>
      <c r="U318" s="123"/>
      <c r="V318" s="123"/>
      <c r="W318" s="122"/>
      <c r="X318" s="123"/>
      <c r="Y318" s="123"/>
      <c r="Z318" s="123"/>
      <c r="AA318" s="123"/>
      <c r="AB318" s="123"/>
      <c r="AC318" s="122"/>
      <c r="AD318" s="123"/>
      <c r="AE318" s="123"/>
      <c r="AF318" s="123"/>
      <c r="AG318" s="123"/>
      <c r="AH318" s="122"/>
      <c r="AI318" s="122"/>
      <c r="AJ318" s="122"/>
      <c r="AK318" s="122"/>
      <c r="AL318" s="123"/>
      <c r="AM318" s="122"/>
      <c r="AN318" s="122"/>
      <c r="AO318" s="122"/>
      <c r="AP318" s="122"/>
      <c r="AQ318" s="122"/>
      <c r="AR318" s="122"/>
      <c r="AS318" s="173"/>
      <c r="AT318" s="173"/>
      <c r="AU318" s="173"/>
      <c r="AV318" s="173"/>
      <c r="AW318" s="173"/>
      <c r="AX318" s="173"/>
      <c r="AY318" s="173"/>
      <c r="AZ318" s="173"/>
      <c r="BA318" s="173"/>
      <c r="BB318" s="123"/>
      <c r="BC318" s="123"/>
      <c r="BD318" s="123"/>
    </row>
    <row r="319" spans="2:56" x14ac:dyDescent="0.25">
      <c r="B319" s="120"/>
      <c r="C319" s="4"/>
      <c r="D319" s="14"/>
      <c r="E319" s="121"/>
      <c r="F319" s="13"/>
      <c r="G319" s="122"/>
      <c r="H319" s="123"/>
      <c r="I319" s="123"/>
      <c r="J319" s="124"/>
      <c r="K319" s="122"/>
      <c r="L319" s="122"/>
      <c r="M319" s="125"/>
      <c r="N319" s="126"/>
      <c r="O319" s="123"/>
      <c r="P319" s="123"/>
      <c r="Q319" s="122"/>
      <c r="R319" s="123"/>
      <c r="S319" s="123"/>
      <c r="T319" s="123"/>
      <c r="U319" s="123"/>
      <c r="V319" s="123"/>
      <c r="W319" s="122"/>
      <c r="X319" s="123"/>
      <c r="Y319" s="123"/>
      <c r="Z319" s="123"/>
      <c r="AA319" s="123"/>
      <c r="AB319" s="123"/>
      <c r="AC319" s="122"/>
      <c r="AD319" s="123"/>
      <c r="AE319" s="123"/>
      <c r="AF319" s="123"/>
      <c r="AG319" s="123"/>
      <c r="AH319" s="122"/>
      <c r="AI319" s="122"/>
      <c r="AJ319" s="122"/>
      <c r="AK319" s="122"/>
      <c r="AL319" s="123"/>
      <c r="AM319" s="122"/>
      <c r="AN319" s="122"/>
      <c r="AO319" s="122"/>
      <c r="AP319" s="122"/>
      <c r="AQ319" s="122"/>
      <c r="AR319" s="122"/>
      <c r="AS319" s="173"/>
      <c r="AT319" s="173"/>
      <c r="AU319" s="173"/>
      <c r="AV319" s="173"/>
      <c r="AW319" s="173"/>
      <c r="AX319" s="173"/>
      <c r="AY319" s="173"/>
      <c r="AZ319" s="173"/>
      <c r="BA319" s="173"/>
      <c r="BB319" s="123"/>
      <c r="BC319" s="123"/>
      <c r="BD319" s="123"/>
    </row>
    <row r="320" spans="2:56" x14ac:dyDescent="0.25">
      <c r="B320" s="120"/>
      <c r="C320" s="4"/>
      <c r="D320" s="14"/>
      <c r="E320" s="121"/>
      <c r="F320" s="13"/>
      <c r="G320" s="122"/>
      <c r="H320" s="123"/>
      <c r="I320" s="123"/>
      <c r="J320" s="124"/>
      <c r="K320" s="122"/>
      <c r="L320" s="122"/>
      <c r="M320" s="125"/>
      <c r="N320" s="126"/>
      <c r="O320" s="123"/>
      <c r="P320" s="123"/>
      <c r="Q320" s="122"/>
      <c r="R320" s="123"/>
      <c r="S320" s="123"/>
      <c r="T320" s="123"/>
      <c r="U320" s="123"/>
      <c r="V320" s="123"/>
      <c r="W320" s="122"/>
      <c r="X320" s="123"/>
      <c r="Y320" s="123"/>
      <c r="Z320" s="123"/>
      <c r="AA320" s="123"/>
      <c r="AB320" s="123"/>
      <c r="AC320" s="122"/>
      <c r="AD320" s="123"/>
      <c r="AE320" s="123"/>
      <c r="AF320" s="123"/>
      <c r="AG320" s="123"/>
      <c r="AH320" s="122"/>
      <c r="AI320" s="122"/>
      <c r="AJ320" s="122"/>
      <c r="AK320" s="122"/>
      <c r="AL320" s="123"/>
      <c r="AM320" s="122"/>
      <c r="AN320" s="122"/>
      <c r="AO320" s="122"/>
      <c r="AP320" s="122"/>
      <c r="AQ320" s="122"/>
      <c r="AR320" s="122"/>
      <c r="AS320" s="173"/>
      <c r="AT320" s="173"/>
      <c r="AU320" s="173"/>
      <c r="AV320" s="173"/>
      <c r="AW320" s="173"/>
      <c r="AX320" s="173"/>
      <c r="AY320" s="173"/>
      <c r="AZ320" s="173"/>
      <c r="BA320" s="173"/>
      <c r="BB320" s="123"/>
      <c r="BC320" s="123"/>
      <c r="BD320" s="123"/>
    </row>
    <row r="321" spans="2:56" x14ac:dyDescent="0.25">
      <c r="B321" s="120"/>
      <c r="C321" s="4"/>
      <c r="D321" s="14"/>
      <c r="E321" s="121"/>
      <c r="F321" s="13"/>
      <c r="G321" s="122"/>
      <c r="H321" s="123"/>
      <c r="I321" s="123"/>
      <c r="J321" s="124"/>
      <c r="K321" s="122"/>
      <c r="L321" s="122"/>
      <c r="M321" s="125"/>
      <c r="N321" s="126"/>
      <c r="O321" s="123"/>
      <c r="P321" s="123"/>
      <c r="Q321" s="122"/>
      <c r="R321" s="123"/>
      <c r="S321" s="123"/>
      <c r="T321" s="123"/>
      <c r="U321" s="123"/>
      <c r="V321" s="123"/>
      <c r="W321" s="122"/>
      <c r="X321" s="123"/>
      <c r="Y321" s="123"/>
      <c r="Z321" s="123"/>
      <c r="AA321" s="123"/>
      <c r="AB321" s="123"/>
      <c r="AC321" s="122"/>
      <c r="AD321" s="123"/>
      <c r="AE321" s="123"/>
      <c r="AF321" s="123"/>
      <c r="AG321" s="123"/>
      <c r="AH321" s="122"/>
      <c r="AI321" s="122"/>
      <c r="AJ321" s="122"/>
      <c r="AK321" s="122"/>
      <c r="AL321" s="123"/>
      <c r="AM321" s="122"/>
      <c r="AN321" s="122"/>
      <c r="AO321" s="122"/>
      <c r="AP321" s="122"/>
      <c r="AQ321" s="122"/>
      <c r="AR321" s="122"/>
      <c r="AS321" s="173"/>
      <c r="AT321" s="173"/>
      <c r="AU321" s="173"/>
      <c r="AV321" s="173"/>
      <c r="AW321" s="173"/>
      <c r="AX321" s="173"/>
      <c r="AY321" s="173"/>
      <c r="AZ321" s="173"/>
      <c r="BA321" s="173"/>
      <c r="BB321" s="123"/>
      <c r="BC321" s="123"/>
      <c r="BD321" s="123"/>
    </row>
    <row r="322" spans="2:56" x14ac:dyDescent="0.25">
      <c r="B322" s="120"/>
      <c r="C322" s="4"/>
      <c r="D322" s="14"/>
      <c r="E322" s="121"/>
      <c r="F322" s="13"/>
      <c r="G322" s="122"/>
      <c r="H322" s="123"/>
      <c r="I322" s="123"/>
      <c r="J322" s="124"/>
      <c r="K322" s="122"/>
      <c r="L322" s="122"/>
      <c r="M322" s="125"/>
      <c r="N322" s="126"/>
      <c r="O322" s="123"/>
      <c r="P322" s="123"/>
      <c r="Q322" s="122"/>
      <c r="R322" s="123"/>
      <c r="S322" s="123"/>
      <c r="T322" s="123"/>
      <c r="U322" s="123"/>
      <c r="V322" s="123"/>
      <c r="W322" s="122"/>
      <c r="X322" s="123"/>
      <c r="Y322" s="123"/>
      <c r="Z322" s="123"/>
      <c r="AA322" s="123"/>
      <c r="AB322" s="123"/>
      <c r="AC322" s="122"/>
      <c r="AD322" s="123"/>
      <c r="AE322" s="123"/>
      <c r="AF322" s="123"/>
      <c r="AG322" s="123"/>
      <c r="AH322" s="122"/>
      <c r="AI322" s="122"/>
      <c r="AJ322" s="122"/>
      <c r="AK322" s="122"/>
      <c r="AL322" s="123"/>
      <c r="AM322" s="122"/>
      <c r="AN322" s="122"/>
      <c r="AO322" s="122"/>
      <c r="AP322" s="122"/>
      <c r="AQ322" s="122"/>
      <c r="AR322" s="122"/>
      <c r="AS322" s="173"/>
      <c r="AT322" s="173"/>
      <c r="AU322" s="173"/>
      <c r="AV322" s="173"/>
      <c r="AW322" s="173"/>
      <c r="AX322" s="173"/>
      <c r="AY322" s="173"/>
      <c r="AZ322" s="173"/>
      <c r="BA322" s="173"/>
      <c r="BB322" s="123"/>
      <c r="BC322" s="123"/>
      <c r="BD322" s="123"/>
    </row>
    <row r="323" spans="2:56" x14ac:dyDescent="0.25">
      <c r="B323" s="120"/>
      <c r="C323" s="4"/>
      <c r="D323" s="14"/>
      <c r="E323" s="121"/>
      <c r="F323" s="13"/>
      <c r="G323" s="122"/>
      <c r="H323" s="123"/>
      <c r="I323" s="123"/>
      <c r="J323" s="124"/>
      <c r="K323" s="122"/>
      <c r="L323" s="122"/>
      <c r="M323" s="125"/>
      <c r="N323" s="126"/>
      <c r="O323" s="123"/>
      <c r="P323" s="123"/>
      <c r="Q323" s="122"/>
      <c r="R323" s="123"/>
      <c r="S323" s="123"/>
      <c r="T323" s="123"/>
      <c r="U323" s="123"/>
      <c r="V323" s="123"/>
      <c r="W323" s="122"/>
      <c r="X323" s="123"/>
      <c r="Y323" s="123"/>
      <c r="Z323" s="123"/>
      <c r="AA323" s="123"/>
      <c r="AB323" s="123"/>
      <c r="AC323" s="122"/>
      <c r="AD323" s="123"/>
      <c r="AE323" s="123"/>
      <c r="AF323" s="123"/>
      <c r="AG323" s="123"/>
      <c r="AH323" s="122"/>
      <c r="AI323" s="122"/>
      <c r="AJ323" s="122"/>
      <c r="AK323" s="122"/>
      <c r="AL323" s="123"/>
      <c r="AM323" s="122"/>
      <c r="AN323" s="122"/>
      <c r="AO323" s="122"/>
      <c r="AP323" s="122"/>
      <c r="AQ323" s="122"/>
      <c r="AR323" s="122"/>
      <c r="AS323" s="173"/>
      <c r="AT323" s="173"/>
      <c r="AU323" s="173"/>
      <c r="AV323" s="173"/>
      <c r="AW323" s="173"/>
      <c r="AX323" s="173"/>
      <c r="AY323" s="173"/>
      <c r="AZ323" s="173"/>
      <c r="BA323" s="173"/>
      <c r="BB323" s="123"/>
      <c r="BC323" s="123"/>
      <c r="BD323" s="123"/>
    </row>
    <row r="324" spans="2:56" x14ac:dyDescent="0.25">
      <c r="B324" s="120"/>
      <c r="C324" s="4"/>
      <c r="D324" s="14"/>
      <c r="E324" s="121"/>
      <c r="F324" s="13"/>
      <c r="G324" s="122"/>
      <c r="H324" s="123"/>
      <c r="I324" s="123"/>
      <c r="J324" s="124"/>
      <c r="K324" s="122"/>
      <c r="L324" s="122"/>
      <c r="M324" s="125"/>
      <c r="N324" s="126"/>
      <c r="O324" s="123"/>
      <c r="P324" s="123"/>
      <c r="Q324" s="122"/>
      <c r="R324" s="123"/>
      <c r="S324" s="123"/>
      <c r="T324" s="123"/>
      <c r="U324" s="123"/>
      <c r="V324" s="123"/>
      <c r="W324" s="122"/>
      <c r="X324" s="123"/>
      <c r="Y324" s="123"/>
      <c r="Z324" s="123"/>
      <c r="AA324" s="123"/>
      <c r="AB324" s="123"/>
      <c r="AC324" s="122"/>
      <c r="AD324" s="123"/>
      <c r="AE324" s="123"/>
      <c r="AF324" s="123"/>
      <c r="AG324" s="123"/>
      <c r="AH324" s="122"/>
      <c r="AI324" s="122"/>
      <c r="AJ324" s="122"/>
      <c r="AK324" s="122"/>
      <c r="AL324" s="123"/>
      <c r="AM324" s="122"/>
      <c r="AN324" s="122"/>
      <c r="AO324" s="122"/>
      <c r="AP324" s="122"/>
      <c r="AQ324" s="122"/>
      <c r="AR324" s="122"/>
      <c r="AS324" s="173"/>
      <c r="AT324" s="173"/>
      <c r="AU324" s="173"/>
      <c r="AV324" s="173"/>
      <c r="AW324" s="173"/>
      <c r="AX324" s="173"/>
      <c r="AY324" s="173"/>
      <c r="AZ324" s="173"/>
      <c r="BA324" s="173"/>
      <c r="BB324" s="123"/>
      <c r="BC324" s="123"/>
      <c r="BD324" s="123"/>
    </row>
    <row r="325" spans="2:56" x14ac:dyDescent="0.25">
      <c r="B325" s="120"/>
      <c r="C325" s="4"/>
      <c r="D325" s="14"/>
      <c r="E325" s="121"/>
      <c r="F325" s="13"/>
      <c r="G325" s="122"/>
      <c r="H325" s="123"/>
      <c r="I325" s="123"/>
      <c r="J325" s="124"/>
      <c r="K325" s="122"/>
      <c r="L325" s="122"/>
      <c r="M325" s="125"/>
      <c r="N325" s="126"/>
      <c r="O325" s="123"/>
      <c r="P325" s="123"/>
      <c r="Q325" s="122"/>
      <c r="R325" s="123"/>
      <c r="S325" s="123"/>
      <c r="T325" s="123"/>
      <c r="U325" s="123"/>
      <c r="V325" s="123"/>
      <c r="W325" s="122"/>
      <c r="X325" s="123"/>
      <c r="Y325" s="123"/>
      <c r="Z325" s="123"/>
      <c r="AA325" s="123"/>
      <c r="AB325" s="123"/>
      <c r="AC325" s="122"/>
      <c r="AD325" s="123"/>
      <c r="AE325" s="123"/>
      <c r="AF325" s="123"/>
      <c r="AG325" s="123"/>
      <c r="AH325" s="122"/>
      <c r="AI325" s="122"/>
      <c r="AJ325" s="122"/>
      <c r="AK325" s="122"/>
      <c r="AL325" s="123"/>
      <c r="AM325" s="122"/>
      <c r="AN325" s="122"/>
      <c r="AO325" s="122"/>
      <c r="AP325" s="122"/>
      <c r="AQ325" s="122"/>
      <c r="AR325" s="122"/>
      <c r="AS325" s="173"/>
      <c r="AT325" s="173"/>
      <c r="AU325" s="173"/>
      <c r="AV325" s="173"/>
      <c r="AW325" s="173"/>
      <c r="AX325" s="173"/>
      <c r="AY325" s="173"/>
      <c r="AZ325" s="173"/>
      <c r="BA325" s="173"/>
      <c r="BB325" s="123"/>
      <c r="BC325" s="123"/>
      <c r="BD325" s="123"/>
    </row>
    <row r="326" spans="2:56" x14ac:dyDescent="0.25">
      <c r="B326" s="120"/>
      <c r="C326" s="4"/>
      <c r="D326" s="14"/>
      <c r="E326" s="121"/>
      <c r="F326" s="13"/>
      <c r="G326" s="122"/>
      <c r="H326" s="123"/>
      <c r="I326" s="123"/>
      <c r="J326" s="124"/>
      <c r="K326" s="122"/>
      <c r="L326" s="122"/>
      <c r="M326" s="125"/>
      <c r="N326" s="126"/>
      <c r="O326" s="123"/>
      <c r="P326" s="123"/>
      <c r="Q326" s="122"/>
      <c r="R326" s="123"/>
      <c r="S326" s="123"/>
      <c r="T326" s="123"/>
      <c r="U326" s="123"/>
      <c r="V326" s="123"/>
      <c r="W326" s="122"/>
      <c r="X326" s="123"/>
      <c r="Y326" s="123"/>
      <c r="Z326" s="123"/>
      <c r="AA326" s="123"/>
      <c r="AB326" s="123"/>
      <c r="AC326" s="122"/>
      <c r="AD326" s="123"/>
      <c r="AE326" s="123"/>
      <c r="AF326" s="123"/>
      <c r="AG326" s="123"/>
      <c r="AH326" s="122"/>
      <c r="AI326" s="122"/>
      <c r="AJ326" s="122"/>
      <c r="AK326" s="122"/>
      <c r="AL326" s="123"/>
      <c r="AM326" s="122"/>
      <c r="AN326" s="122"/>
      <c r="AO326" s="122"/>
      <c r="AP326" s="122"/>
      <c r="AQ326" s="122"/>
      <c r="AR326" s="122"/>
      <c r="AS326" s="173"/>
      <c r="AT326" s="173"/>
      <c r="AU326" s="173"/>
      <c r="AV326" s="173"/>
      <c r="AW326" s="173"/>
      <c r="AX326" s="173"/>
      <c r="AY326" s="173"/>
      <c r="AZ326" s="173"/>
      <c r="BA326" s="173"/>
      <c r="BB326" s="123"/>
      <c r="BC326" s="123"/>
      <c r="BD326" s="123"/>
    </row>
    <row r="327" spans="2:56" x14ac:dyDescent="0.25">
      <c r="B327" s="120"/>
      <c r="C327" s="4"/>
      <c r="D327" s="14"/>
      <c r="E327" s="121"/>
      <c r="F327" s="13"/>
      <c r="G327" s="122"/>
      <c r="H327" s="123"/>
      <c r="I327" s="123"/>
      <c r="J327" s="124"/>
      <c r="K327" s="122"/>
      <c r="L327" s="122"/>
      <c r="M327" s="125"/>
      <c r="N327" s="126"/>
      <c r="O327" s="123"/>
      <c r="P327" s="123"/>
      <c r="Q327" s="122"/>
      <c r="R327" s="123"/>
      <c r="S327" s="123"/>
      <c r="T327" s="123"/>
      <c r="U327" s="123"/>
      <c r="V327" s="123"/>
      <c r="W327" s="122"/>
      <c r="X327" s="123"/>
      <c r="Y327" s="123"/>
      <c r="Z327" s="123"/>
      <c r="AA327" s="123"/>
      <c r="AB327" s="123"/>
      <c r="AC327" s="122"/>
      <c r="AD327" s="123"/>
      <c r="AE327" s="123"/>
      <c r="AF327" s="123"/>
      <c r="AG327" s="123"/>
      <c r="AH327" s="122"/>
      <c r="AI327" s="122"/>
      <c r="AJ327" s="122"/>
      <c r="AK327" s="122"/>
      <c r="AL327" s="123"/>
      <c r="AM327" s="122"/>
      <c r="AN327" s="122"/>
      <c r="AO327" s="122"/>
      <c r="AP327" s="122"/>
      <c r="AQ327" s="122"/>
      <c r="AR327" s="122"/>
      <c r="AS327" s="173"/>
      <c r="AT327" s="173"/>
      <c r="AU327" s="173"/>
      <c r="AV327" s="173"/>
      <c r="AW327" s="173"/>
      <c r="AX327" s="173"/>
      <c r="AY327" s="173"/>
      <c r="AZ327" s="173"/>
      <c r="BA327" s="173"/>
      <c r="BB327" s="123"/>
      <c r="BC327" s="123"/>
      <c r="BD327" s="123"/>
    </row>
    <row r="328" spans="2:56" x14ac:dyDescent="0.25">
      <c r="B328" s="120"/>
      <c r="C328" s="4"/>
      <c r="D328" s="14"/>
      <c r="E328" s="121"/>
      <c r="F328" s="13"/>
      <c r="G328" s="122"/>
      <c r="H328" s="123"/>
      <c r="I328" s="123"/>
      <c r="J328" s="124"/>
      <c r="K328" s="122"/>
      <c r="L328" s="122"/>
      <c r="M328" s="125"/>
      <c r="N328" s="126"/>
      <c r="O328" s="123"/>
      <c r="P328" s="123"/>
      <c r="Q328" s="122"/>
      <c r="R328" s="123"/>
      <c r="S328" s="123"/>
      <c r="T328" s="123"/>
      <c r="U328" s="123"/>
      <c r="V328" s="123"/>
      <c r="W328" s="122"/>
      <c r="X328" s="123"/>
      <c r="Y328" s="123"/>
      <c r="Z328" s="123"/>
      <c r="AA328" s="123"/>
      <c r="AB328" s="123"/>
      <c r="AC328" s="122"/>
      <c r="AD328" s="123"/>
      <c r="AE328" s="123"/>
      <c r="AF328" s="123"/>
      <c r="AG328" s="123"/>
      <c r="AH328" s="122"/>
      <c r="AI328" s="122"/>
      <c r="AJ328" s="122"/>
      <c r="AK328" s="122"/>
      <c r="AL328" s="123"/>
      <c r="AM328" s="122"/>
      <c r="AN328" s="122"/>
      <c r="AO328" s="122"/>
      <c r="AP328" s="122"/>
      <c r="AQ328" s="122"/>
      <c r="AR328" s="122"/>
      <c r="AS328" s="173"/>
      <c r="AT328" s="173"/>
      <c r="AU328" s="173"/>
      <c r="AV328" s="173"/>
      <c r="AW328" s="173"/>
      <c r="AX328" s="173"/>
      <c r="AY328" s="173"/>
      <c r="AZ328" s="173"/>
      <c r="BA328" s="173"/>
      <c r="BB328" s="123"/>
      <c r="BC328" s="123"/>
      <c r="BD328" s="123"/>
    </row>
    <row r="329" spans="2:56" x14ac:dyDescent="0.25">
      <c r="B329" s="120"/>
      <c r="C329" s="4"/>
      <c r="D329" s="14"/>
      <c r="E329" s="121"/>
      <c r="F329" s="13"/>
      <c r="G329" s="122"/>
      <c r="H329" s="123"/>
      <c r="I329" s="123"/>
      <c r="J329" s="124"/>
      <c r="K329" s="122"/>
      <c r="L329" s="122"/>
      <c r="M329" s="125"/>
      <c r="N329" s="126"/>
      <c r="O329" s="123"/>
      <c r="P329" s="123"/>
      <c r="Q329" s="122"/>
      <c r="R329" s="123"/>
      <c r="S329" s="123"/>
      <c r="T329" s="123"/>
      <c r="U329" s="123"/>
      <c r="V329" s="123"/>
      <c r="W329" s="122"/>
      <c r="X329" s="123"/>
      <c r="Y329" s="123"/>
      <c r="Z329" s="123"/>
      <c r="AA329" s="123"/>
      <c r="AB329" s="123"/>
      <c r="AC329" s="122"/>
      <c r="AD329" s="123"/>
      <c r="AE329" s="123"/>
      <c r="AF329" s="123"/>
      <c r="AG329" s="123"/>
      <c r="AH329" s="122"/>
      <c r="AI329" s="122"/>
      <c r="AJ329" s="122"/>
      <c r="AK329" s="122"/>
      <c r="AL329" s="123"/>
      <c r="AM329" s="122"/>
      <c r="AN329" s="122"/>
      <c r="AO329" s="122"/>
      <c r="AP329" s="122"/>
      <c r="AQ329" s="122"/>
      <c r="AR329" s="122"/>
      <c r="AS329" s="173"/>
      <c r="AT329" s="173"/>
      <c r="AU329" s="173"/>
      <c r="AV329" s="173"/>
      <c r="AW329" s="173"/>
      <c r="AX329" s="173"/>
      <c r="AY329" s="173"/>
      <c r="AZ329" s="173"/>
      <c r="BA329" s="173"/>
      <c r="BB329" s="123"/>
      <c r="BC329" s="123"/>
      <c r="BD329" s="123"/>
    </row>
    <row r="330" spans="2:56" x14ac:dyDescent="0.25">
      <c r="B330" s="120"/>
      <c r="C330" s="4"/>
      <c r="D330" s="14"/>
      <c r="E330" s="121"/>
      <c r="F330" s="13"/>
      <c r="G330" s="122"/>
      <c r="H330" s="123"/>
      <c r="I330" s="123"/>
      <c r="J330" s="124"/>
      <c r="K330" s="122"/>
      <c r="L330" s="122"/>
      <c r="M330" s="125"/>
      <c r="N330" s="126"/>
      <c r="O330" s="123"/>
      <c r="P330" s="123"/>
      <c r="Q330" s="122"/>
      <c r="R330" s="123"/>
      <c r="S330" s="123"/>
      <c r="T330" s="123"/>
      <c r="U330" s="123"/>
      <c r="V330" s="123"/>
      <c r="W330" s="122"/>
      <c r="X330" s="123"/>
      <c r="Y330" s="123"/>
      <c r="Z330" s="123"/>
      <c r="AA330" s="123"/>
      <c r="AB330" s="123"/>
      <c r="AC330" s="122"/>
      <c r="AD330" s="123"/>
      <c r="AE330" s="123"/>
      <c r="AF330" s="123"/>
      <c r="AG330" s="123"/>
      <c r="AH330" s="122"/>
      <c r="AI330" s="122"/>
      <c r="AJ330" s="122"/>
      <c r="AK330" s="122"/>
      <c r="AL330" s="123"/>
      <c r="AM330" s="122"/>
      <c r="AN330" s="122"/>
      <c r="AO330" s="122"/>
      <c r="AP330" s="122"/>
      <c r="AQ330" s="122"/>
      <c r="AR330" s="122"/>
      <c r="AS330" s="173"/>
      <c r="AT330" s="173"/>
      <c r="AU330" s="173"/>
      <c r="AV330" s="173"/>
      <c r="AW330" s="173"/>
      <c r="AX330" s="173"/>
      <c r="AY330" s="173"/>
      <c r="AZ330" s="173"/>
      <c r="BA330" s="173"/>
      <c r="BB330" s="123"/>
      <c r="BC330" s="123"/>
      <c r="BD330" s="123"/>
    </row>
    <row r="331" spans="2:56" x14ac:dyDescent="0.25">
      <c r="B331" s="120"/>
      <c r="C331" s="4"/>
      <c r="D331" s="14"/>
      <c r="E331" s="121"/>
      <c r="F331" s="13"/>
      <c r="G331" s="122"/>
      <c r="H331" s="123"/>
      <c r="I331" s="123"/>
      <c r="J331" s="124"/>
      <c r="K331" s="122"/>
      <c r="L331" s="122"/>
      <c r="M331" s="125"/>
      <c r="N331" s="126"/>
      <c r="O331" s="123"/>
      <c r="P331" s="123"/>
      <c r="Q331" s="122"/>
      <c r="R331" s="123"/>
      <c r="S331" s="123"/>
      <c r="T331" s="123"/>
      <c r="U331" s="123"/>
      <c r="V331" s="123"/>
      <c r="W331" s="122"/>
      <c r="X331" s="123"/>
      <c r="Y331" s="123"/>
      <c r="Z331" s="123"/>
      <c r="AA331" s="123"/>
      <c r="AB331" s="123"/>
      <c r="AC331" s="122"/>
      <c r="AD331" s="123"/>
      <c r="AE331" s="123"/>
      <c r="AF331" s="123"/>
      <c r="AG331" s="123"/>
      <c r="AH331" s="122"/>
      <c r="AI331" s="122"/>
      <c r="AJ331" s="122"/>
      <c r="AK331" s="122"/>
      <c r="AL331" s="123"/>
      <c r="AM331" s="122"/>
      <c r="AN331" s="122"/>
      <c r="AO331" s="122"/>
      <c r="AP331" s="122"/>
      <c r="AQ331" s="122"/>
      <c r="AR331" s="122"/>
      <c r="AS331" s="173"/>
      <c r="AT331" s="173"/>
      <c r="AU331" s="173"/>
      <c r="AV331" s="173"/>
      <c r="AW331" s="173"/>
      <c r="AX331" s="173"/>
      <c r="AY331" s="173"/>
      <c r="AZ331" s="173"/>
      <c r="BA331" s="173"/>
      <c r="BB331" s="123"/>
      <c r="BC331" s="123"/>
      <c r="BD331" s="123"/>
    </row>
    <row r="332" spans="2:56" x14ac:dyDescent="0.25">
      <c r="B332" s="120"/>
      <c r="C332" s="4"/>
      <c r="D332" s="14"/>
      <c r="E332" s="121"/>
      <c r="F332" s="13"/>
      <c r="G332" s="122"/>
      <c r="H332" s="123"/>
      <c r="I332" s="123"/>
      <c r="J332" s="124"/>
      <c r="K332" s="122"/>
      <c r="L332" s="122"/>
      <c r="M332" s="125"/>
      <c r="N332" s="126"/>
      <c r="O332" s="123"/>
      <c r="P332" s="123"/>
      <c r="Q332" s="122"/>
      <c r="R332" s="123"/>
      <c r="S332" s="123"/>
      <c r="T332" s="123"/>
      <c r="U332" s="123"/>
      <c r="V332" s="123"/>
      <c r="W332" s="122"/>
      <c r="X332" s="123"/>
      <c r="Y332" s="123"/>
      <c r="Z332" s="123"/>
      <c r="AA332" s="123"/>
      <c r="AB332" s="123"/>
      <c r="AC332" s="122"/>
      <c r="AD332" s="123"/>
      <c r="AE332" s="123"/>
      <c r="AF332" s="123"/>
      <c r="AG332" s="123"/>
      <c r="AH332" s="122"/>
      <c r="AI332" s="122"/>
      <c r="AJ332" s="122"/>
      <c r="AK332" s="122"/>
      <c r="AL332" s="123"/>
      <c r="AM332" s="122"/>
      <c r="AN332" s="122"/>
      <c r="AO332" s="122"/>
      <c r="AP332" s="122"/>
      <c r="AQ332" s="122"/>
      <c r="AR332" s="122"/>
      <c r="AS332" s="173"/>
      <c r="AT332" s="173"/>
      <c r="AU332" s="173"/>
      <c r="AV332" s="173"/>
      <c r="AW332" s="173"/>
      <c r="AX332" s="173"/>
      <c r="AY332" s="173"/>
      <c r="AZ332" s="173"/>
      <c r="BA332" s="173"/>
      <c r="BB332" s="123"/>
      <c r="BC332" s="123"/>
      <c r="BD332" s="123"/>
    </row>
    <row r="333" spans="2:56" x14ac:dyDescent="0.25">
      <c r="B333" s="120"/>
      <c r="C333" s="4"/>
      <c r="D333" s="14"/>
      <c r="E333" s="121"/>
      <c r="F333" s="13"/>
      <c r="G333" s="122"/>
      <c r="H333" s="123"/>
      <c r="I333" s="123"/>
      <c r="J333" s="124"/>
      <c r="K333" s="122"/>
      <c r="L333" s="122"/>
      <c r="M333" s="125"/>
      <c r="N333" s="126"/>
      <c r="O333" s="123"/>
      <c r="P333" s="123"/>
      <c r="Q333" s="122"/>
      <c r="R333" s="123"/>
      <c r="S333" s="123"/>
      <c r="T333" s="123"/>
      <c r="U333" s="123"/>
      <c r="V333" s="123"/>
      <c r="W333" s="122"/>
      <c r="X333" s="123"/>
      <c r="Y333" s="123"/>
      <c r="Z333" s="123"/>
      <c r="AA333" s="123"/>
      <c r="AB333" s="123"/>
      <c r="AC333" s="122"/>
      <c r="AD333" s="123"/>
      <c r="AE333" s="123"/>
      <c r="AF333" s="123"/>
      <c r="AG333" s="123"/>
      <c r="AH333" s="122"/>
      <c r="AI333" s="122"/>
      <c r="AJ333" s="122"/>
      <c r="AK333" s="122"/>
      <c r="AL333" s="123"/>
      <c r="AM333" s="122"/>
      <c r="AN333" s="122"/>
      <c r="AO333" s="122"/>
      <c r="AP333" s="122"/>
      <c r="AQ333" s="122"/>
      <c r="AR333" s="122"/>
      <c r="AS333" s="173"/>
      <c r="AT333" s="173"/>
      <c r="AU333" s="173"/>
      <c r="AV333" s="173"/>
      <c r="AW333" s="173"/>
      <c r="AX333" s="173"/>
      <c r="AY333" s="173"/>
      <c r="AZ333" s="173"/>
      <c r="BA333" s="173"/>
      <c r="BB333" s="123"/>
      <c r="BC333" s="123"/>
      <c r="BD333" s="123"/>
    </row>
    <row r="334" spans="2:56" x14ac:dyDescent="0.25">
      <c r="B334" s="120"/>
      <c r="C334" s="4"/>
      <c r="D334" s="14"/>
      <c r="E334" s="121"/>
      <c r="F334" s="13"/>
      <c r="G334" s="122"/>
      <c r="H334" s="123"/>
      <c r="I334" s="123"/>
      <c r="J334" s="124"/>
      <c r="K334" s="122"/>
      <c r="L334" s="122"/>
      <c r="M334" s="125"/>
      <c r="N334" s="126"/>
      <c r="O334" s="123"/>
      <c r="P334" s="123"/>
      <c r="Q334" s="122"/>
      <c r="R334" s="123"/>
      <c r="S334" s="123"/>
      <c r="T334" s="123"/>
      <c r="U334" s="123"/>
      <c r="V334" s="123"/>
      <c r="W334" s="122"/>
      <c r="X334" s="123"/>
      <c r="Y334" s="123"/>
      <c r="Z334" s="123"/>
      <c r="AA334" s="123"/>
      <c r="AB334" s="123"/>
      <c r="AC334" s="122"/>
      <c r="AD334" s="123"/>
      <c r="AE334" s="123"/>
      <c r="AF334" s="123"/>
      <c r="AG334" s="123"/>
      <c r="AH334" s="122"/>
      <c r="AI334" s="122"/>
      <c r="AJ334" s="122"/>
      <c r="AK334" s="122"/>
      <c r="AL334" s="123"/>
      <c r="AM334" s="122"/>
      <c r="AN334" s="122"/>
      <c r="AO334" s="122"/>
      <c r="AP334" s="122"/>
      <c r="AQ334" s="122"/>
      <c r="AR334" s="122"/>
      <c r="AS334" s="173"/>
      <c r="AT334" s="173"/>
      <c r="AU334" s="173"/>
      <c r="AV334" s="173"/>
      <c r="AW334" s="173"/>
      <c r="AX334" s="173"/>
      <c r="AY334" s="173"/>
      <c r="AZ334" s="173"/>
      <c r="BA334" s="173"/>
      <c r="BB334" s="123"/>
      <c r="BC334" s="123"/>
      <c r="BD334" s="123"/>
    </row>
    <row r="335" spans="2:56" x14ac:dyDescent="0.25">
      <c r="B335" s="120"/>
      <c r="C335" s="4"/>
      <c r="D335" s="14"/>
      <c r="E335" s="121"/>
      <c r="F335" s="13"/>
      <c r="G335" s="122"/>
      <c r="H335" s="123"/>
      <c r="I335" s="123"/>
      <c r="J335" s="124"/>
      <c r="K335" s="122"/>
      <c r="L335" s="122"/>
      <c r="M335" s="125"/>
      <c r="N335" s="126"/>
      <c r="O335" s="123"/>
      <c r="P335" s="123"/>
      <c r="Q335" s="122"/>
      <c r="R335" s="123"/>
      <c r="S335" s="123"/>
      <c r="T335" s="123"/>
      <c r="U335" s="123"/>
      <c r="V335" s="123"/>
      <c r="W335" s="122"/>
      <c r="X335" s="123"/>
      <c r="Y335" s="123"/>
      <c r="Z335" s="123"/>
      <c r="AA335" s="123"/>
      <c r="AB335" s="123"/>
      <c r="AC335" s="122"/>
      <c r="AD335" s="123"/>
      <c r="AE335" s="123"/>
      <c r="AF335" s="123"/>
      <c r="AG335" s="123"/>
      <c r="AH335" s="122"/>
      <c r="AI335" s="122"/>
      <c r="AJ335" s="122"/>
      <c r="AK335" s="122"/>
      <c r="AL335" s="123"/>
      <c r="AM335" s="122"/>
      <c r="AN335" s="122"/>
      <c r="AO335" s="122"/>
      <c r="AP335" s="122"/>
      <c r="AQ335" s="122"/>
      <c r="AR335" s="122"/>
      <c r="AS335" s="173"/>
      <c r="AT335" s="173"/>
      <c r="AU335" s="173"/>
      <c r="AV335" s="173"/>
      <c r="AW335" s="173"/>
      <c r="AX335" s="173"/>
      <c r="AY335" s="173"/>
      <c r="AZ335" s="173"/>
      <c r="BA335" s="173"/>
      <c r="BB335" s="123"/>
      <c r="BC335" s="123"/>
      <c r="BD335" s="123"/>
    </row>
    <row r="336" spans="2:56" x14ac:dyDescent="0.25">
      <c r="B336" s="120"/>
      <c r="C336" s="4"/>
      <c r="D336" s="14"/>
      <c r="E336" s="121"/>
      <c r="F336" s="13"/>
      <c r="G336" s="122"/>
      <c r="H336" s="123"/>
      <c r="I336" s="123"/>
      <c r="J336" s="124"/>
      <c r="K336" s="122"/>
      <c r="L336" s="122"/>
      <c r="M336" s="125"/>
      <c r="N336" s="126"/>
      <c r="O336" s="123"/>
      <c r="P336" s="123"/>
      <c r="Q336" s="122"/>
      <c r="R336" s="123"/>
      <c r="S336" s="123"/>
      <c r="T336" s="123"/>
      <c r="U336" s="123"/>
      <c r="V336" s="123"/>
      <c r="W336" s="122"/>
      <c r="X336" s="123"/>
      <c r="Y336" s="123"/>
      <c r="Z336" s="123"/>
      <c r="AA336" s="123"/>
      <c r="AB336" s="123"/>
      <c r="AC336" s="122"/>
      <c r="AD336" s="123"/>
      <c r="AE336" s="123"/>
      <c r="AF336" s="123"/>
      <c r="AG336" s="123"/>
      <c r="AH336" s="122"/>
      <c r="AI336" s="122"/>
      <c r="AJ336" s="122"/>
      <c r="AK336" s="122"/>
      <c r="AL336" s="123"/>
      <c r="AM336" s="122"/>
      <c r="AN336" s="122"/>
      <c r="AO336" s="122"/>
      <c r="AP336" s="122"/>
      <c r="AQ336" s="122"/>
      <c r="AR336" s="122"/>
      <c r="AS336" s="173"/>
      <c r="AT336" s="173"/>
      <c r="AU336" s="173"/>
      <c r="AV336" s="173"/>
      <c r="AW336" s="173"/>
      <c r="AX336" s="173"/>
      <c r="AY336" s="173"/>
      <c r="AZ336" s="173"/>
      <c r="BA336" s="173"/>
      <c r="BB336" s="123"/>
      <c r="BC336" s="123"/>
      <c r="BD336" s="123"/>
    </row>
    <row r="337" spans="2:56" x14ac:dyDescent="0.25">
      <c r="B337" s="120"/>
      <c r="C337" s="4"/>
      <c r="D337" s="14"/>
      <c r="E337" s="121"/>
      <c r="F337" s="13"/>
      <c r="G337" s="122"/>
      <c r="H337" s="123"/>
      <c r="I337" s="123"/>
      <c r="J337" s="124"/>
      <c r="K337" s="122"/>
      <c r="L337" s="122"/>
      <c r="M337" s="125"/>
      <c r="N337" s="126"/>
      <c r="O337" s="123"/>
      <c r="P337" s="123"/>
      <c r="Q337" s="122"/>
      <c r="R337" s="123"/>
      <c r="S337" s="123"/>
      <c r="T337" s="123"/>
      <c r="U337" s="123"/>
      <c r="V337" s="123"/>
      <c r="W337" s="122"/>
      <c r="X337" s="123"/>
      <c r="Y337" s="123"/>
      <c r="Z337" s="123"/>
      <c r="AA337" s="123"/>
      <c r="AB337" s="123"/>
      <c r="AC337" s="122"/>
      <c r="AD337" s="123"/>
      <c r="AE337" s="123"/>
      <c r="AF337" s="123"/>
      <c r="AG337" s="123"/>
      <c r="AH337" s="122"/>
      <c r="AI337" s="122"/>
      <c r="AJ337" s="122"/>
      <c r="AK337" s="122"/>
      <c r="AL337" s="123"/>
      <c r="AM337" s="122"/>
      <c r="AN337" s="122"/>
      <c r="AO337" s="122"/>
      <c r="AP337" s="122"/>
      <c r="AQ337" s="122"/>
      <c r="AR337" s="122"/>
      <c r="AS337" s="173"/>
      <c r="AT337" s="173"/>
      <c r="AU337" s="173"/>
      <c r="AV337" s="173"/>
      <c r="AW337" s="173"/>
      <c r="AX337" s="173"/>
      <c r="AY337" s="173"/>
      <c r="AZ337" s="173"/>
      <c r="BA337" s="173"/>
      <c r="BB337" s="123"/>
      <c r="BC337" s="123"/>
      <c r="BD337" s="123"/>
    </row>
    <row r="338" spans="2:56" x14ac:dyDescent="0.25">
      <c r="B338" s="120"/>
      <c r="C338" s="4"/>
      <c r="D338" s="14"/>
      <c r="E338" s="121"/>
      <c r="F338" s="13"/>
      <c r="G338" s="122"/>
      <c r="H338" s="123"/>
      <c r="I338" s="123"/>
      <c r="J338" s="124"/>
      <c r="K338" s="122"/>
      <c r="L338" s="122"/>
      <c r="M338" s="125"/>
      <c r="N338" s="126"/>
      <c r="O338" s="123"/>
      <c r="P338" s="123"/>
      <c r="Q338" s="122"/>
      <c r="R338" s="123"/>
      <c r="S338" s="123"/>
      <c r="T338" s="123"/>
      <c r="U338" s="123"/>
      <c r="V338" s="123"/>
      <c r="W338" s="122"/>
      <c r="X338" s="123"/>
      <c r="Y338" s="123"/>
      <c r="Z338" s="123"/>
      <c r="AA338" s="123"/>
      <c r="AB338" s="123"/>
      <c r="AC338" s="122"/>
      <c r="AD338" s="123"/>
      <c r="AE338" s="123"/>
      <c r="AF338" s="123"/>
      <c r="AG338" s="123"/>
      <c r="AH338" s="122"/>
      <c r="AI338" s="122"/>
      <c r="AJ338" s="122"/>
      <c r="AK338" s="122"/>
      <c r="AL338" s="123"/>
      <c r="AM338" s="122"/>
      <c r="AN338" s="122"/>
      <c r="AO338" s="122"/>
      <c r="AP338" s="122"/>
      <c r="AQ338" s="122"/>
      <c r="AR338" s="122"/>
      <c r="AS338" s="173"/>
      <c r="AT338" s="173"/>
      <c r="AU338" s="173"/>
      <c r="AV338" s="173"/>
      <c r="AW338" s="173"/>
      <c r="AX338" s="173"/>
      <c r="AY338" s="173"/>
      <c r="AZ338" s="173"/>
      <c r="BA338" s="173"/>
      <c r="BB338" s="123"/>
      <c r="BC338" s="123"/>
      <c r="BD338" s="123"/>
    </row>
    <row r="339" spans="2:56" x14ac:dyDescent="0.25">
      <c r="B339" s="120"/>
      <c r="C339" s="4"/>
      <c r="D339" s="14"/>
      <c r="E339" s="121"/>
      <c r="F339" s="13"/>
      <c r="G339" s="122"/>
      <c r="H339" s="123"/>
      <c r="I339" s="123"/>
      <c r="J339" s="124"/>
      <c r="K339" s="122"/>
      <c r="L339" s="122"/>
      <c r="M339" s="125"/>
      <c r="N339" s="126"/>
      <c r="O339" s="123"/>
      <c r="P339" s="123"/>
      <c r="Q339" s="122"/>
      <c r="R339" s="123"/>
      <c r="S339" s="123"/>
      <c r="T339" s="123"/>
      <c r="U339" s="123"/>
      <c r="V339" s="123"/>
      <c r="W339" s="122"/>
      <c r="X339" s="123"/>
      <c r="Y339" s="123"/>
      <c r="Z339" s="123"/>
      <c r="AA339" s="123"/>
      <c r="AB339" s="123"/>
      <c r="AC339" s="122"/>
      <c r="AD339" s="123"/>
      <c r="AE339" s="123"/>
      <c r="AF339" s="123"/>
      <c r="AG339" s="123"/>
      <c r="AH339" s="122"/>
      <c r="AI339" s="122"/>
      <c r="AJ339" s="122"/>
      <c r="AK339" s="122"/>
      <c r="AL339" s="123"/>
      <c r="AM339" s="122"/>
      <c r="AN339" s="122"/>
      <c r="AO339" s="122"/>
      <c r="AP339" s="122"/>
      <c r="AQ339" s="122"/>
      <c r="AR339" s="122"/>
      <c r="AS339" s="173"/>
      <c r="AT339" s="173"/>
      <c r="AU339" s="173"/>
      <c r="AV339" s="173"/>
      <c r="AW339" s="173"/>
      <c r="AX339" s="173"/>
      <c r="AY339" s="173"/>
      <c r="AZ339" s="173"/>
      <c r="BA339" s="173"/>
      <c r="BB339" s="123"/>
      <c r="BC339" s="123"/>
      <c r="BD339" s="123"/>
    </row>
    <row r="340" spans="2:56" x14ac:dyDescent="0.25">
      <c r="B340" s="120"/>
      <c r="C340" s="4"/>
      <c r="D340" s="14"/>
      <c r="E340" s="121"/>
      <c r="F340" s="13"/>
      <c r="G340" s="122"/>
      <c r="H340" s="123"/>
      <c r="I340" s="123"/>
      <c r="J340" s="124"/>
      <c r="K340" s="122"/>
      <c r="L340" s="122"/>
      <c r="M340" s="125"/>
      <c r="N340" s="126"/>
      <c r="O340" s="123"/>
      <c r="P340" s="123"/>
      <c r="Q340" s="122"/>
      <c r="R340" s="123"/>
      <c r="S340" s="123"/>
      <c r="T340" s="123"/>
      <c r="U340" s="123"/>
      <c r="V340" s="123"/>
      <c r="W340" s="122"/>
      <c r="X340" s="123"/>
      <c r="Y340" s="123"/>
      <c r="Z340" s="123"/>
      <c r="AA340" s="123"/>
      <c r="AB340" s="123"/>
      <c r="AC340" s="122"/>
      <c r="AD340" s="123"/>
      <c r="AE340" s="123"/>
      <c r="AF340" s="123"/>
      <c r="AG340" s="123"/>
      <c r="AH340" s="122"/>
      <c r="AI340" s="122"/>
      <c r="AJ340" s="122"/>
      <c r="AK340" s="122"/>
      <c r="AL340" s="123"/>
      <c r="AM340" s="122"/>
      <c r="AN340" s="122"/>
      <c r="AO340" s="122"/>
      <c r="AP340" s="122"/>
      <c r="AQ340" s="122"/>
      <c r="AR340" s="122"/>
      <c r="AS340" s="173"/>
      <c r="AT340" s="173"/>
      <c r="AU340" s="173"/>
      <c r="AV340" s="173"/>
      <c r="AW340" s="173"/>
      <c r="AX340" s="173"/>
      <c r="AY340" s="173"/>
      <c r="AZ340" s="173"/>
      <c r="BA340" s="173"/>
      <c r="BB340" s="123"/>
      <c r="BC340" s="123"/>
      <c r="BD340" s="123"/>
    </row>
    <row r="341" spans="2:56" x14ac:dyDescent="0.25">
      <c r="B341" s="120"/>
      <c r="C341" s="4"/>
      <c r="D341" s="14"/>
      <c r="E341" s="121"/>
      <c r="F341" s="13"/>
      <c r="G341" s="122"/>
      <c r="H341" s="123"/>
      <c r="I341" s="123"/>
      <c r="J341" s="124"/>
      <c r="K341" s="122"/>
      <c r="L341" s="122"/>
      <c r="M341" s="125"/>
      <c r="N341" s="126"/>
      <c r="O341" s="123"/>
      <c r="P341" s="123"/>
      <c r="Q341" s="122"/>
      <c r="R341" s="123"/>
      <c r="S341" s="123"/>
      <c r="T341" s="123"/>
      <c r="U341" s="123"/>
      <c r="V341" s="123"/>
      <c r="W341" s="122"/>
      <c r="X341" s="123"/>
      <c r="Y341" s="123"/>
      <c r="Z341" s="123"/>
      <c r="AA341" s="123"/>
      <c r="AB341" s="123"/>
      <c r="AC341" s="122"/>
      <c r="AD341" s="123"/>
      <c r="AE341" s="123"/>
      <c r="AF341" s="123"/>
      <c r="AG341" s="123"/>
      <c r="AH341" s="122"/>
      <c r="AI341" s="122"/>
      <c r="AJ341" s="122"/>
      <c r="AK341" s="122"/>
      <c r="AL341" s="123"/>
      <c r="AM341" s="122"/>
      <c r="AN341" s="122"/>
      <c r="AO341" s="122"/>
      <c r="AP341" s="122"/>
      <c r="AQ341" s="122"/>
      <c r="AR341" s="122"/>
      <c r="AS341" s="173"/>
      <c r="AT341" s="173"/>
      <c r="AU341" s="173"/>
      <c r="AV341" s="173"/>
      <c r="AW341" s="173"/>
      <c r="AX341" s="173"/>
      <c r="AY341" s="173"/>
      <c r="AZ341" s="173"/>
      <c r="BA341" s="173"/>
      <c r="BB341" s="123"/>
      <c r="BC341" s="123"/>
      <c r="BD341" s="123"/>
    </row>
    <row r="342" spans="2:56" x14ac:dyDescent="0.25">
      <c r="B342" s="120"/>
      <c r="C342" s="4"/>
      <c r="D342" s="14"/>
      <c r="E342" s="121"/>
      <c r="F342" s="13"/>
      <c r="G342" s="122"/>
      <c r="H342" s="123"/>
      <c r="I342" s="123"/>
      <c r="J342" s="124"/>
      <c r="K342" s="122"/>
      <c r="L342" s="122"/>
      <c r="M342" s="125"/>
      <c r="N342" s="126"/>
      <c r="O342" s="123"/>
      <c r="P342" s="123"/>
      <c r="Q342" s="122"/>
      <c r="R342" s="123"/>
      <c r="S342" s="123"/>
      <c r="T342" s="123"/>
      <c r="U342" s="123"/>
      <c r="V342" s="123"/>
      <c r="W342" s="122"/>
      <c r="X342" s="123"/>
      <c r="Y342" s="123"/>
      <c r="Z342" s="123"/>
      <c r="AA342" s="123"/>
      <c r="AB342" s="123"/>
      <c r="AC342" s="122"/>
      <c r="AD342" s="123"/>
      <c r="AE342" s="123"/>
      <c r="AF342" s="123"/>
      <c r="AG342" s="123"/>
      <c r="AH342" s="122"/>
      <c r="AI342" s="122"/>
      <c r="AJ342" s="122"/>
      <c r="AK342" s="122"/>
      <c r="AL342" s="123"/>
      <c r="AM342" s="122"/>
      <c r="AN342" s="122"/>
      <c r="AO342" s="122"/>
      <c r="AP342" s="122"/>
      <c r="AQ342" s="122"/>
      <c r="AR342" s="122"/>
      <c r="AS342" s="173"/>
      <c r="AT342" s="173"/>
      <c r="AU342" s="173"/>
      <c r="AV342" s="173"/>
      <c r="AW342" s="173"/>
      <c r="AX342" s="173"/>
      <c r="AY342" s="173"/>
      <c r="AZ342" s="173"/>
      <c r="BA342" s="173"/>
      <c r="BB342" s="123"/>
      <c r="BC342" s="123"/>
      <c r="BD342" s="123"/>
    </row>
    <row r="343" spans="2:56" x14ac:dyDescent="0.25">
      <c r="B343" s="120"/>
      <c r="C343" s="4"/>
      <c r="D343" s="14"/>
      <c r="E343" s="121"/>
      <c r="F343" s="13"/>
      <c r="G343" s="122"/>
      <c r="H343" s="123"/>
      <c r="I343" s="123"/>
      <c r="J343" s="124"/>
      <c r="K343" s="122"/>
      <c r="L343" s="122"/>
      <c r="M343" s="125"/>
      <c r="N343" s="126"/>
      <c r="O343" s="123"/>
      <c r="P343" s="123"/>
      <c r="Q343" s="122"/>
      <c r="R343" s="123"/>
      <c r="S343" s="123"/>
      <c r="T343" s="123"/>
      <c r="U343" s="123"/>
      <c r="V343" s="123"/>
      <c r="W343" s="122"/>
      <c r="X343" s="123"/>
      <c r="Y343" s="123"/>
      <c r="Z343" s="123"/>
      <c r="AA343" s="123"/>
      <c r="AB343" s="123"/>
      <c r="AC343" s="122"/>
      <c r="AD343" s="123"/>
      <c r="AE343" s="123"/>
      <c r="AF343" s="123"/>
      <c r="AG343" s="123"/>
      <c r="AH343" s="122"/>
      <c r="AI343" s="122"/>
      <c r="AJ343" s="122"/>
      <c r="AK343" s="122"/>
      <c r="AL343" s="123"/>
      <c r="AM343" s="122"/>
      <c r="AN343" s="122"/>
      <c r="AO343" s="122"/>
      <c r="AP343" s="122"/>
      <c r="AQ343" s="122"/>
      <c r="AR343" s="122"/>
      <c r="AS343" s="173"/>
      <c r="AT343" s="173"/>
      <c r="AU343" s="173"/>
      <c r="AV343" s="173"/>
      <c r="AW343" s="173"/>
      <c r="AX343" s="173"/>
      <c r="AY343" s="173"/>
      <c r="AZ343" s="173"/>
      <c r="BA343" s="173"/>
      <c r="BB343" s="123"/>
      <c r="BC343" s="123"/>
      <c r="BD343" s="123"/>
    </row>
    <row r="344" spans="2:56" x14ac:dyDescent="0.25">
      <c r="B344" s="120"/>
      <c r="C344" s="4"/>
      <c r="D344" s="14"/>
      <c r="E344" s="121"/>
      <c r="F344" s="13"/>
      <c r="G344" s="122"/>
      <c r="H344" s="123"/>
      <c r="I344" s="123"/>
      <c r="J344" s="124"/>
      <c r="K344" s="122"/>
      <c r="L344" s="122"/>
      <c r="M344" s="125"/>
      <c r="N344" s="126"/>
      <c r="O344" s="123"/>
      <c r="P344" s="123"/>
      <c r="Q344" s="122"/>
      <c r="R344" s="123"/>
      <c r="S344" s="123"/>
      <c r="T344" s="123"/>
      <c r="U344" s="123"/>
      <c r="V344" s="123"/>
      <c r="W344" s="122"/>
      <c r="X344" s="123"/>
      <c r="Y344" s="123"/>
      <c r="Z344" s="123"/>
      <c r="AA344" s="123"/>
      <c r="AB344" s="123"/>
      <c r="AC344" s="122"/>
      <c r="AD344" s="123"/>
      <c r="AE344" s="123"/>
      <c r="AF344" s="123"/>
      <c r="AG344" s="123"/>
      <c r="AH344" s="122"/>
      <c r="AI344" s="122"/>
      <c r="AJ344" s="122"/>
      <c r="AK344" s="122"/>
      <c r="AL344" s="123"/>
      <c r="AM344" s="122"/>
      <c r="AN344" s="122"/>
      <c r="AO344" s="122"/>
      <c r="AP344" s="122"/>
      <c r="AQ344" s="122"/>
      <c r="AR344" s="122"/>
      <c r="AS344" s="173"/>
      <c r="AT344" s="173"/>
      <c r="AU344" s="173"/>
      <c r="AV344" s="173"/>
      <c r="AW344" s="173"/>
      <c r="AX344" s="173"/>
      <c r="AY344" s="173"/>
      <c r="AZ344" s="173"/>
      <c r="BA344" s="173"/>
      <c r="BB344" s="123"/>
      <c r="BC344" s="123"/>
      <c r="BD344" s="123"/>
    </row>
    <row r="345" spans="2:56" x14ac:dyDescent="0.25">
      <c r="B345" s="120"/>
      <c r="C345" s="4"/>
      <c r="D345" s="14"/>
      <c r="E345" s="121"/>
      <c r="F345" s="13"/>
      <c r="G345" s="122"/>
      <c r="H345" s="123"/>
      <c r="I345" s="123"/>
      <c r="J345" s="124"/>
      <c r="K345" s="122"/>
      <c r="L345" s="122"/>
      <c r="M345" s="125"/>
      <c r="N345" s="126"/>
      <c r="O345" s="123"/>
      <c r="P345" s="123"/>
      <c r="Q345" s="122"/>
      <c r="R345" s="123"/>
      <c r="S345" s="123"/>
      <c r="T345" s="123"/>
      <c r="U345" s="123"/>
      <c r="V345" s="123"/>
      <c r="W345" s="122"/>
      <c r="X345" s="123"/>
      <c r="Y345" s="123"/>
      <c r="Z345" s="123"/>
      <c r="AA345" s="123"/>
      <c r="AB345" s="123"/>
      <c r="AC345" s="122"/>
      <c r="AD345" s="123"/>
      <c r="AE345" s="123"/>
      <c r="AF345" s="123"/>
      <c r="AG345" s="123"/>
      <c r="AH345" s="122"/>
      <c r="AI345" s="122"/>
      <c r="AJ345" s="122"/>
      <c r="AK345" s="122"/>
      <c r="AL345" s="123"/>
      <c r="AM345" s="122"/>
      <c r="AN345" s="122"/>
      <c r="AO345" s="122"/>
      <c r="AP345" s="122"/>
      <c r="AQ345" s="122"/>
      <c r="AR345" s="122"/>
      <c r="AS345" s="173"/>
      <c r="AT345" s="173"/>
      <c r="AU345" s="173"/>
      <c r="AV345" s="173"/>
      <c r="AW345" s="173"/>
      <c r="AX345" s="173"/>
      <c r="AY345" s="173"/>
      <c r="AZ345" s="173"/>
      <c r="BA345" s="173"/>
      <c r="BB345" s="123"/>
      <c r="BC345" s="123"/>
      <c r="BD345" s="123"/>
    </row>
    <row r="346" spans="2:56" x14ac:dyDescent="0.25">
      <c r="B346" s="120"/>
      <c r="C346" s="4"/>
      <c r="D346" s="14"/>
      <c r="E346" s="121"/>
      <c r="F346" s="13"/>
      <c r="G346" s="122"/>
      <c r="H346" s="123"/>
      <c r="I346" s="123"/>
      <c r="J346" s="124"/>
      <c r="K346" s="122"/>
      <c r="L346" s="122"/>
      <c r="M346" s="125"/>
      <c r="N346" s="126"/>
      <c r="O346" s="123"/>
      <c r="P346" s="123"/>
      <c r="Q346" s="122"/>
      <c r="R346" s="123"/>
      <c r="S346" s="123"/>
      <c r="T346" s="123"/>
      <c r="U346" s="123"/>
      <c r="V346" s="123"/>
      <c r="W346" s="122"/>
      <c r="X346" s="123"/>
      <c r="Y346" s="123"/>
      <c r="Z346" s="123"/>
      <c r="AA346" s="123"/>
      <c r="AB346" s="123"/>
      <c r="AC346" s="122"/>
      <c r="AD346" s="123"/>
      <c r="AE346" s="123"/>
      <c r="AF346" s="123"/>
      <c r="AG346" s="123"/>
      <c r="AH346" s="122"/>
      <c r="AI346" s="122"/>
      <c r="AJ346" s="122"/>
      <c r="AK346" s="122"/>
      <c r="AL346" s="123"/>
      <c r="AM346" s="122"/>
      <c r="AN346" s="122"/>
      <c r="AO346" s="122"/>
      <c r="AP346" s="122"/>
      <c r="AQ346" s="122"/>
      <c r="AR346" s="122"/>
      <c r="AS346" s="173"/>
      <c r="AT346" s="173"/>
      <c r="AU346" s="173"/>
      <c r="AV346" s="173"/>
      <c r="AW346" s="173"/>
      <c r="AX346" s="173"/>
      <c r="AY346" s="173"/>
      <c r="AZ346" s="173"/>
      <c r="BA346" s="173"/>
      <c r="BB346" s="123"/>
      <c r="BC346" s="123"/>
      <c r="BD346" s="123"/>
    </row>
    <row r="347" spans="2:56" x14ac:dyDescent="0.25">
      <c r="B347" s="120"/>
      <c r="C347" s="4"/>
      <c r="D347" s="14"/>
      <c r="E347" s="121"/>
      <c r="F347" s="13"/>
      <c r="G347" s="122"/>
      <c r="H347" s="123"/>
      <c r="I347" s="123"/>
      <c r="J347" s="124"/>
      <c r="K347" s="122"/>
      <c r="L347" s="122"/>
      <c r="M347" s="125"/>
      <c r="N347" s="126"/>
      <c r="O347" s="123"/>
      <c r="P347" s="123"/>
      <c r="Q347" s="122"/>
      <c r="R347" s="123"/>
      <c r="S347" s="123"/>
      <c r="T347" s="123"/>
      <c r="U347" s="123"/>
      <c r="V347" s="123"/>
      <c r="W347" s="122"/>
      <c r="X347" s="123"/>
      <c r="Y347" s="123"/>
      <c r="Z347" s="123"/>
      <c r="AA347" s="123"/>
      <c r="AB347" s="123"/>
      <c r="AC347" s="122"/>
      <c r="AD347" s="123"/>
      <c r="AE347" s="123"/>
      <c r="AF347" s="123"/>
      <c r="AG347" s="123"/>
      <c r="AH347" s="122"/>
      <c r="AI347" s="122"/>
      <c r="AJ347" s="122"/>
      <c r="AK347" s="122"/>
      <c r="AL347" s="123"/>
      <c r="AM347" s="122"/>
      <c r="AN347" s="122"/>
      <c r="AO347" s="122"/>
      <c r="AP347" s="122"/>
      <c r="AQ347" s="122"/>
      <c r="AR347" s="122"/>
      <c r="AS347" s="173"/>
      <c r="AT347" s="173"/>
      <c r="AU347" s="173"/>
      <c r="AV347" s="173"/>
      <c r="AW347" s="173"/>
      <c r="AX347" s="173"/>
      <c r="AY347" s="173"/>
      <c r="AZ347" s="173"/>
      <c r="BA347" s="173"/>
      <c r="BB347" s="123"/>
      <c r="BC347" s="123"/>
      <c r="BD347" s="123"/>
    </row>
    <row r="348" spans="2:56" x14ac:dyDescent="0.25">
      <c r="B348" s="120"/>
      <c r="C348" s="4"/>
      <c r="D348" s="14"/>
      <c r="E348" s="121"/>
      <c r="F348" s="13"/>
      <c r="G348" s="122"/>
      <c r="H348" s="123"/>
      <c r="I348" s="123"/>
      <c r="J348" s="124"/>
      <c r="K348" s="122"/>
      <c r="L348" s="122"/>
      <c r="M348" s="125"/>
      <c r="N348" s="126"/>
      <c r="O348" s="123"/>
      <c r="P348" s="123"/>
      <c r="Q348" s="122"/>
      <c r="R348" s="123"/>
      <c r="S348" s="123"/>
      <c r="T348" s="123"/>
      <c r="U348" s="123"/>
      <c r="V348" s="123"/>
      <c r="W348" s="122"/>
      <c r="X348" s="123"/>
      <c r="Y348" s="123"/>
      <c r="Z348" s="123"/>
      <c r="AA348" s="123"/>
      <c r="AB348" s="123"/>
      <c r="AC348" s="122"/>
      <c r="AD348" s="123"/>
      <c r="AE348" s="123"/>
      <c r="AF348" s="123"/>
      <c r="AG348" s="123"/>
      <c r="AH348" s="122"/>
      <c r="AI348" s="122"/>
      <c r="AJ348" s="122"/>
      <c r="AK348" s="122"/>
      <c r="AL348" s="123"/>
      <c r="AM348" s="122"/>
      <c r="AN348" s="122"/>
      <c r="AO348" s="122"/>
      <c r="AP348" s="122"/>
      <c r="AQ348" s="122"/>
      <c r="AR348" s="122"/>
      <c r="AS348" s="173"/>
      <c r="AT348" s="173"/>
      <c r="AU348" s="173"/>
      <c r="AV348" s="173"/>
      <c r="AW348" s="173"/>
      <c r="AX348" s="173"/>
      <c r="AY348" s="173"/>
      <c r="AZ348" s="173"/>
      <c r="BA348" s="173"/>
      <c r="BB348" s="123"/>
      <c r="BC348" s="123"/>
      <c r="BD348" s="123"/>
    </row>
    <row r="349" spans="2:56" x14ac:dyDescent="0.25">
      <c r="B349" s="120"/>
      <c r="C349" s="4"/>
      <c r="D349" s="14"/>
      <c r="E349" s="121"/>
      <c r="F349" s="13"/>
      <c r="G349" s="122"/>
      <c r="H349" s="123"/>
      <c r="I349" s="123"/>
      <c r="J349" s="124"/>
      <c r="K349" s="122"/>
      <c r="L349" s="122"/>
      <c r="M349" s="125"/>
      <c r="N349" s="126"/>
      <c r="O349" s="123"/>
      <c r="P349" s="123"/>
      <c r="Q349" s="122"/>
      <c r="R349" s="123"/>
      <c r="S349" s="123"/>
      <c r="T349" s="123"/>
      <c r="U349" s="123"/>
      <c r="V349" s="123"/>
      <c r="W349" s="122"/>
      <c r="X349" s="123"/>
      <c r="Y349" s="123"/>
      <c r="Z349" s="123"/>
      <c r="AA349" s="123"/>
      <c r="AB349" s="123"/>
      <c r="AC349" s="122"/>
      <c r="AD349" s="123"/>
      <c r="AE349" s="123"/>
      <c r="AF349" s="123"/>
      <c r="AG349" s="123"/>
      <c r="AH349" s="122"/>
      <c r="AI349" s="122"/>
      <c r="AJ349" s="122"/>
      <c r="AK349" s="122"/>
      <c r="AL349" s="123"/>
      <c r="AM349" s="122"/>
      <c r="AN349" s="122"/>
      <c r="AO349" s="122"/>
      <c r="AP349" s="122"/>
      <c r="AQ349" s="122"/>
      <c r="AR349" s="122"/>
      <c r="AS349" s="173"/>
      <c r="AT349" s="173"/>
      <c r="AU349" s="173"/>
      <c r="AV349" s="173"/>
      <c r="AW349" s="173"/>
      <c r="AX349" s="173"/>
      <c r="AY349" s="173"/>
      <c r="AZ349" s="173"/>
      <c r="BA349" s="173"/>
      <c r="BB349" s="123"/>
      <c r="BC349" s="123"/>
      <c r="BD349" s="123"/>
    </row>
    <row r="350" spans="2:56" x14ac:dyDescent="0.25">
      <c r="B350" s="120"/>
      <c r="C350" s="4"/>
      <c r="D350" s="14"/>
      <c r="E350" s="121"/>
      <c r="F350" s="13"/>
      <c r="G350" s="122"/>
      <c r="H350" s="123"/>
      <c r="I350" s="123"/>
      <c r="J350" s="124"/>
      <c r="K350" s="122"/>
      <c r="L350" s="122"/>
      <c r="M350" s="125"/>
      <c r="N350" s="126"/>
      <c r="O350" s="123"/>
      <c r="P350" s="123"/>
      <c r="Q350" s="122"/>
      <c r="R350" s="123"/>
      <c r="S350" s="123"/>
      <c r="T350" s="123"/>
      <c r="U350" s="123"/>
      <c r="V350" s="123"/>
      <c r="W350" s="122"/>
      <c r="X350" s="123"/>
      <c r="Y350" s="123"/>
      <c r="Z350" s="123"/>
      <c r="AA350" s="123"/>
      <c r="AB350" s="123"/>
      <c r="AC350" s="122"/>
      <c r="AD350" s="123"/>
      <c r="AE350" s="123"/>
      <c r="AF350" s="123"/>
      <c r="AG350" s="123"/>
      <c r="AH350" s="122"/>
      <c r="AI350" s="122"/>
      <c r="AJ350" s="122"/>
      <c r="AK350" s="122"/>
      <c r="AL350" s="123"/>
      <c r="AM350" s="122"/>
      <c r="AN350" s="122"/>
      <c r="AO350" s="122"/>
      <c r="AP350" s="122"/>
      <c r="AQ350" s="122"/>
      <c r="AR350" s="122"/>
      <c r="AS350" s="173"/>
      <c r="AT350" s="173"/>
      <c r="AU350" s="173"/>
      <c r="AV350" s="173"/>
      <c r="AW350" s="173"/>
      <c r="AX350" s="173"/>
      <c r="AY350" s="173"/>
      <c r="AZ350" s="173"/>
      <c r="BA350" s="173"/>
      <c r="BB350" s="123"/>
      <c r="BC350" s="123"/>
      <c r="BD350" s="123"/>
    </row>
    <row r="351" spans="2:56" x14ac:dyDescent="0.25">
      <c r="B351" s="120"/>
      <c r="C351" s="4"/>
      <c r="D351" s="14"/>
      <c r="E351" s="121"/>
      <c r="F351" s="13"/>
      <c r="G351" s="122"/>
      <c r="H351" s="123"/>
      <c r="I351" s="123"/>
      <c r="J351" s="124"/>
      <c r="K351" s="122"/>
      <c r="L351" s="122"/>
      <c r="M351" s="125"/>
      <c r="N351" s="126"/>
      <c r="O351" s="123"/>
      <c r="P351" s="123"/>
      <c r="Q351" s="122"/>
      <c r="R351" s="123"/>
      <c r="S351" s="123"/>
      <c r="T351" s="123"/>
      <c r="U351" s="123"/>
      <c r="V351" s="123"/>
      <c r="W351" s="122"/>
      <c r="X351" s="123"/>
      <c r="Y351" s="123"/>
      <c r="Z351" s="123"/>
      <c r="AA351" s="123"/>
      <c r="AB351" s="123"/>
      <c r="AC351" s="122"/>
      <c r="AD351" s="123"/>
      <c r="AE351" s="123"/>
      <c r="AF351" s="123"/>
      <c r="AG351" s="123"/>
      <c r="AH351" s="122"/>
      <c r="AI351" s="122"/>
      <c r="AJ351" s="122"/>
      <c r="AK351" s="122"/>
      <c r="AL351" s="123"/>
      <c r="AM351" s="122"/>
      <c r="AN351" s="122"/>
      <c r="AO351" s="122"/>
      <c r="AP351" s="122"/>
      <c r="AQ351" s="122"/>
      <c r="AR351" s="122"/>
      <c r="AS351" s="173"/>
      <c r="AT351" s="173"/>
      <c r="AU351" s="173"/>
      <c r="AV351" s="173"/>
      <c r="AW351" s="173"/>
      <c r="AX351" s="173"/>
      <c r="AY351" s="173"/>
      <c r="AZ351" s="173"/>
      <c r="BA351" s="173"/>
      <c r="BB351" s="123"/>
      <c r="BC351" s="123"/>
      <c r="BD351" s="123"/>
    </row>
    <row r="352" spans="2:56" x14ac:dyDescent="0.25">
      <c r="B352" s="120"/>
      <c r="C352" s="4"/>
      <c r="D352" s="14"/>
      <c r="E352" s="121"/>
      <c r="F352" s="13"/>
      <c r="G352" s="122"/>
      <c r="H352" s="123"/>
      <c r="I352" s="123"/>
      <c r="J352" s="124"/>
      <c r="K352" s="122"/>
      <c r="L352" s="122"/>
      <c r="M352" s="125"/>
      <c r="N352" s="126"/>
      <c r="O352" s="123"/>
      <c r="P352" s="123"/>
      <c r="Q352" s="122"/>
      <c r="R352" s="123"/>
      <c r="S352" s="123"/>
      <c r="T352" s="123"/>
      <c r="U352" s="123"/>
      <c r="V352" s="123"/>
      <c r="W352" s="122"/>
      <c r="X352" s="123"/>
      <c r="Y352" s="123"/>
      <c r="Z352" s="123"/>
      <c r="AA352" s="123"/>
      <c r="AB352" s="123"/>
      <c r="AC352" s="122"/>
      <c r="AD352" s="123"/>
      <c r="AE352" s="123"/>
      <c r="AF352" s="123"/>
      <c r="AG352" s="123"/>
      <c r="AH352" s="122"/>
      <c r="AI352" s="122"/>
      <c r="AJ352" s="122"/>
      <c r="AK352" s="122"/>
      <c r="AL352" s="123"/>
      <c r="AM352" s="122"/>
      <c r="AN352" s="122"/>
      <c r="AO352" s="122"/>
      <c r="AP352" s="122"/>
      <c r="AQ352" s="122"/>
      <c r="AR352" s="122"/>
      <c r="AS352" s="173"/>
      <c r="AT352" s="173"/>
      <c r="AU352" s="173"/>
      <c r="AV352" s="173"/>
      <c r="AW352" s="173"/>
      <c r="AX352" s="173"/>
      <c r="AY352" s="173"/>
      <c r="AZ352" s="173"/>
      <c r="BA352" s="173"/>
      <c r="BB352" s="123"/>
      <c r="BC352" s="123"/>
      <c r="BD352" s="123"/>
    </row>
    <row r="353" spans="2:56" x14ac:dyDescent="0.25">
      <c r="B353" s="120"/>
      <c r="C353" s="4"/>
      <c r="D353" s="14"/>
      <c r="E353" s="121"/>
      <c r="F353" s="13"/>
      <c r="G353" s="122"/>
      <c r="H353" s="123"/>
      <c r="I353" s="123"/>
      <c r="J353" s="124"/>
      <c r="K353" s="122"/>
      <c r="L353" s="122"/>
      <c r="M353" s="125"/>
      <c r="N353" s="126"/>
      <c r="O353" s="123"/>
      <c r="P353" s="123"/>
      <c r="Q353" s="122"/>
      <c r="R353" s="123"/>
      <c r="S353" s="123"/>
      <c r="T353" s="123"/>
      <c r="U353" s="123"/>
      <c r="V353" s="123"/>
      <c r="W353" s="122"/>
      <c r="X353" s="123"/>
      <c r="Y353" s="123"/>
      <c r="Z353" s="123"/>
      <c r="AA353" s="123"/>
      <c r="AB353" s="123"/>
      <c r="AC353" s="122"/>
      <c r="AD353" s="123"/>
      <c r="AE353" s="123"/>
      <c r="AF353" s="123"/>
      <c r="AG353" s="123"/>
      <c r="AH353" s="122"/>
      <c r="AI353" s="122"/>
      <c r="AJ353" s="122"/>
      <c r="AK353" s="122"/>
      <c r="AL353" s="123"/>
      <c r="AM353" s="122"/>
      <c r="AN353" s="122"/>
      <c r="AO353" s="122"/>
      <c r="AP353" s="122"/>
      <c r="AQ353" s="122"/>
      <c r="AR353" s="122"/>
      <c r="AS353" s="173"/>
      <c r="AT353" s="173"/>
      <c r="AU353" s="173"/>
      <c r="AV353" s="173"/>
      <c r="AW353" s="173"/>
      <c r="AX353" s="173"/>
      <c r="AY353" s="173"/>
      <c r="AZ353" s="173"/>
      <c r="BA353" s="173"/>
      <c r="BB353" s="123"/>
      <c r="BC353" s="123"/>
      <c r="BD353" s="123"/>
    </row>
    <row r="354" spans="2:56" x14ac:dyDescent="0.25">
      <c r="B354" s="120"/>
      <c r="C354" s="4"/>
      <c r="D354" s="14"/>
      <c r="E354" s="121"/>
      <c r="F354" s="13"/>
      <c r="G354" s="122"/>
      <c r="H354" s="123"/>
      <c r="I354" s="123"/>
      <c r="J354" s="124"/>
      <c r="K354" s="122"/>
      <c r="L354" s="122"/>
      <c r="M354" s="125"/>
      <c r="N354" s="126"/>
      <c r="O354" s="123"/>
      <c r="P354" s="123"/>
      <c r="Q354" s="122"/>
      <c r="R354" s="123"/>
      <c r="S354" s="123"/>
      <c r="T354" s="123"/>
      <c r="U354" s="123"/>
      <c r="V354" s="123"/>
      <c r="W354" s="122"/>
      <c r="X354" s="123"/>
      <c r="Y354" s="123"/>
      <c r="Z354" s="123"/>
      <c r="AA354" s="123"/>
      <c r="AB354" s="123"/>
      <c r="AC354" s="122"/>
      <c r="AD354" s="123"/>
      <c r="AE354" s="123"/>
      <c r="AF354" s="123"/>
      <c r="AG354" s="123"/>
      <c r="AH354" s="122"/>
      <c r="AI354" s="122"/>
      <c r="AJ354" s="122"/>
      <c r="AK354" s="122"/>
      <c r="AL354" s="123"/>
      <c r="AM354" s="122"/>
      <c r="AN354" s="122"/>
      <c r="AO354" s="122"/>
      <c r="AP354" s="122"/>
      <c r="AQ354" s="122"/>
      <c r="AR354" s="122"/>
      <c r="AS354" s="173"/>
      <c r="AT354" s="173"/>
      <c r="AU354" s="173"/>
      <c r="AV354" s="173"/>
      <c r="AW354" s="173"/>
      <c r="AX354" s="173"/>
      <c r="AY354" s="173"/>
      <c r="AZ354" s="173"/>
      <c r="BA354" s="173"/>
      <c r="BB354" s="123"/>
      <c r="BC354" s="123"/>
      <c r="BD354" s="123"/>
    </row>
    <row r="355" spans="2:56" x14ac:dyDescent="0.25">
      <c r="B355" s="120"/>
      <c r="C355" s="4"/>
      <c r="D355" s="14"/>
      <c r="E355" s="121"/>
      <c r="F355" s="13"/>
      <c r="G355" s="122"/>
      <c r="H355" s="123"/>
      <c r="I355" s="123"/>
      <c r="J355" s="124"/>
      <c r="K355" s="122"/>
      <c r="L355" s="122"/>
      <c r="M355" s="125"/>
      <c r="N355" s="126"/>
      <c r="O355" s="123"/>
      <c r="P355" s="123"/>
      <c r="Q355" s="122"/>
      <c r="R355" s="123"/>
      <c r="S355" s="123"/>
      <c r="T355" s="123"/>
      <c r="U355" s="123"/>
      <c r="V355" s="123"/>
      <c r="W355" s="122"/>
      <c r="X355" s="123"/>
      <c r="Y355" s="123"/>
      <c r="Z355" s="123"/>
      <c r="AA355" s="123"/>
      <c r="AB355" s="123"/>
      <c r="AC355" s="122"/>
      <c r="AD355" s="123"/>
      <c r="AE355" s="123"/>
      <c r="AF355" s="123"/>
      <c r="AG355" s="123"/>
      <c r="AH355" s="122"/>
      <c r="AI355" s="122"/>
      <c r="AJ355" s="122"/>
      <c r="AK355" s="122"/>
      <c r="AL355" s="123"/>
      <c r="AM355" s="122"/>
      <c r="AN355" s="122"/>
      <c r="AO355" s="122"/>
      <c r="AP355" s="122"/>
      <c r="AQ355" s="122"/>
      <c r="AR355" s="122"/>
      <c r="AS355" s="173"/>
      <c r="AT355" s="173"/>
      <c r="AU355" s="173"/>
      <c r="AV355" s="173"/>
      <c r="AW355" s="173"/>
      <c r="AX355" s="173"/>
      <c r="AY355" s="173"/>
      <c r="AZ355" s="173"/>
      <c r="BA355" s="173"/>
      <c r="BB355" s="123"/>
      <c r="BC355" s="123"/>
      <c r="BD355" s="123"/>
    </row>
    <row r="356" spans="2:56" x14ac:dyDescent="0.25">
      <c r="B356" s="120"/>
      <c r="C356" s="4"/>
      <c r="D356" s="14"/>
      <c r="E356" s="121"/>
      <c r="F356" s="13"/>
      <c r="G356" s="122"/>
      <c r="H356" s="123"/>
      <c r="I356" s="123"/>
      <c r="J356" s="124"/>
      <c r="K356" s="122"/>
      <c r="L356" s="122"/>
      <c r="M356" s="125"/>
      <c r="N356" s="126"/>
      <c r="O356" s="123"/>
      <c r="P356" s="123"/>
      <c r="Q356" s="122"/>
      <c r="R356" s="123"/>
      <c r="S356" s="123"/>
      <c r="T356" s="123"/>
      <c r="U356" s="123"/>
      <c r="V356" s="123"/>
      <c r="W356" s="122"/>
      <c r="X356" s="123"/>
      <c r="Y356" s="123"/>
      <c r="Z356" s="123"/>
      <c r="AA356" s="123"/>
      <c r="AB356" s="123"/>
      <c r="AC356" s="122"/>
      <c r="AD356" s="123"/>
      <c r="AE356" s="123"/>
      <c r="AF356" s="123"/>
      <c r="AG356" s="123"/>
      <c r="AH356" s="122"/>
      <c r="AI356" s="122"/>
      <c r="AJ356" s="122"/>
      <c r="AK356" s="122"/>
      <c r="AL356" s="123"/>
      <c r="AM356" s="122"/>
      <c r="AN356" s="122"/>
      <c r="AO356" s="122"/>
      <c r="AP356" s="122"/>
      <c r="AQ356" s="122"/>
      <c r="AR356" s="122"/>
      <c r="AS356" s="173"/>
      <c r="AT356" s="173"/>
      <c r="AU356" s="173"/>
      <c r="AV356" s="173"/>
      <c r="AW356" s="173"/>
      <c r="AX356" s="173"/>
      <c r="AY356" s="173"/>
      <c r="AZ356" s="173"/>
      <c r="BA356" s="173"/>
      <c r="BB356" s="123"/>
      <c r="BC356" s="123"/>
      <c r="BD356" s="123"/>
    </row>
    <row r="357" spans="2:56" x14ac:dyDescent="0.25">
      <c r="B357" s="120"/>
      <c r="C357" s="4"/>
      <c r="D357" s="14"/>
      <c r="E357" s="121"/>
      <c r="F357" s="13"/>
      <c r="G357" s="122"/>
      <c r="H357" s="123"/>
      <c r="I357" s="123"/>
      <c r="J357" s="124"/>
      <c r="K357" s="122"/>
      <c r="L357" s="122"/>
      <c r="M357" s="125"/>
      <c r="N357" s="126"/>
      <c r="O357" s="123"/>
      <c r="P357" s="123"/>
      <c r="Q357" s="122"/>
      <c r="R357" s="123"/>
      <c r="S357" s="123"/>
      <c r="T357" s="123"/>
      <c r="U357" s="123"/>
      <c r="V357" s="123"/>
      <c r="W357" s="122"/>
      <c r="X357" s="123"/>
      <c r="Y357" s="123"/>
      <c r="Z357" s="123"/>
      <c r="AA357" s="123"/>
      <c r="AB357" s="123"/>
      <c r="AC357" s="122"/>
      <c r="AD357" s="123"/>
      <c r="AE357" s="123"/>
      <c r="AF357" s="123"/>
      <c r="AG357" s="123"/>
      <c r="AH357" s="122"/>
      <c r="AI357" s="122"/>
      <c r="AJ357" s="122"/>
      <c r="AK357" s="122"/>
      <c r="AL357" s="123"/>
      <c r="AM357" s="122"/>
      <c r="AN357" s="122"/>
      <c r="AO357" s="122"/>
      <c r="AP357" s="122"/>
      <c r="AQ357" s="122"/>
      <c r="AR357" s="122"/>
      <c r="AS357" s="173"/>
      <c r="AT357" s="173"/>
      <c r="AU357" s="173"/>
      <c r="AV357" s="173"/>
      <c r="AW357" s="173"/>
      <c r="AX357" s="173"/>
      <c r="AY357" s="173"/>
      <c r="AZ357" s="173"/>
      <c r="BA357" s="173"/>
      <c r="BB357" s="123"/>
      <c r="BC357" s="123"/>
      <c r="BD357" s="123"/>
    </row>
    <row r="358" spans="2:56" x14ac:dyDescent="0.25">
      <c r="B358" s="120"/>
      <c r="C358" s="4"/>
      <c r="D358" s="14"/>
      <c r="E358" s="121"/>
      <c r="F358" s="13"/>
      <c r="G358" s="122"/>
      <c r="H358" s="123"/>
      <c r="I358" s="123"/>
      <c r="J358" s="124"/>
      <c r="K358" s="122"/>
      <c r="L358" s="122"/>
      <c r="M358" s="125"/>
      <c r="N358" s="126"/>
      <c r="O358" s="123"/>
      <c r="P358" s="123"/>
      <c r="Q358" s="122"/>
      <c r="R358" s="123"/>
      <c r="S358" s="123"/>
      <c r="T358" s="123"/>
      <c r="U358" s="123"/>
      <c r="V358" s="123"/>
      <c r="W358" s="122"/>
      <c r="X358" s="123"/>
      <c r="Y358" s="123"/>
      <c r="Z358" s="123"/>
      <c r="AA358" s="123"/>
      <c r="AB358" s="123"/>
      <c r="AC358" s="122"/>
      <c r="AD358" s="123"/>
      <c r="AE358" s="123"/>
      <c r="AF358" s="123"/>
      <c r="AG358" s="123"/>
      <c r="AH358" s="122"/>
      <c r="AI358" s="122"/>
      <c r="AJ358" s="122"/>
      <c r="AK358" s="122"/>
      <c r="AL358" s="123"/>
      <c r="AM358" s="122"/>
      <c r="AN358" s="122"/>
      <c r="AO358" s="122"/>
      <c r="AP358" s="122"/>
      <c r="AQ358" s="122"/>
      <c r="AR358" s="122"/>
      <c r="AS358" s="173"/>
      <c r="AT358" s="173"/>
      <c r="AU358" s="173"/>
      <c r="AV358" s="173"/>
      <c r="AW358" s="173"/>
      <c r="AX358" s="173"/>
      <c r="AY358" s="173"/>
      <c r="AZ358" s="173"/>
      <c r="BA358" s="173"/>
      <c r="BB358" s="123"/>
      <c r="BC358" s="123"/>
      <c r="BD358" s="123"/>
    </row>
    <row r="359" spans="2:56" x14ac:dyDescent="0.25">
      <c r="B359" s="120"/>
      <c r="C359" s="4"/>
      <c r="D359" s="14"/>
      <c r="E359" s="121"/>
      <c r="F359" s="13"/>
      <c r="G359" s="122"/>
      <c r="H359" s="123"/>
      <c r="I359" s="123"/>
      <c r="J359" s="124"/>
      <c r="K359" s="122"/>
      <c r="L359" s="122"/>
      <c r="M359" s="125"/>
      <c r="N359" s="126"/>
      <c r="O359" s="123"/>
      <c r="P359" s="123"/>
      <c r="Q359" s="122"/>
      <c r="R359" s="123"/>
      <c r="S359" s="123"/>
      <c r="T359" s="123"/>
      <c r="U359" s="123"/>
      <c r="V359" s="123"/>
      <c r="W359" s="122"/>
      <c r="X359" s="123"/>
      <c r="Y359" s="123"/>
      <c r="Z359" s="123"/>
      <c r="AA359" s="123"/>
      <c r="AB359" s="123"/>
      <c r="AC359" s="122"/>
      <c r="AD359" s="123"/>
      <c r="AE359" s="123"/>
      <c r="AF359" s="123"/>
      <c r="AG359" s="123"/>
      <c r="AH359" s="122"/>
      <c r="AI359" s="122"/>
      <c r="AJ359" s="122"/>
      <c r="AK359" s="122"/>
      <c r="AL359" s="123"/>
      <c r="AM359" s="122"/>
      <c r="AN359" s="122"/>
      <c r="AO359" s="122"/>
      <c r="AP359" s="122"/>
      <c r="AQ359" s="122"/>
      <c r="AR359" s="122"/>
      <c r="AS359" s="173"/>
      <c r="AT359" s="173"/>
      <c r="AU359" s="173"/>
      <c r="AV359" s="173"/>
      <c r="AW359" s="173"/>
      <c r="AX359" s="173"/>
      <c r="AY359" s="173"/>
      <c r="AZ359" s="173"/>
      <c r="BA359" s="173"/>
      <c r="BB359" s="123"/>
      <c r="BC359" s="123"/>
      <c r="BD359" s="123"/>
    </row>
    <row r="360" spans="2:56" x14ac:dyDescent="0.25">
      <c r="B360" s="120"/>
      <c r="C360" s="4"/>
      <c r="D360" s="14"/>
      <c r="E360" s="121"/>
      <c r="F360" s="13"/>
      <c r="G360" s="122"/>
      <c r="H360" s="123"/>
      <c r="I360" s="123"/>
      <c r="J360" s="124"/>
      <c r="K360" s="122"/>
      <c r="L360" s="122"/>
      <c r="M360" s="125"/>
      <c r="N360" s="126"/>
      <c r="O360" s="123"/>
      <c r="P360" s="123"/>
      <c r="Q360" s="122"/>
      <c r="R360" s="123"/>
      <c r="S360" s="123"/>
      <c r="T360" s="123"/>
      <c r="U360" s="123"/>
      <c r="V360" s="123"/>
      <c r="W360" s="122"/>
      <c r="X360" s="123"/>
      <c r="Y360" s="123"/>
      <c r="Z360" s="123"/>
      <c r="AA360" s="123"/>
      <c r="AB360" s="123"/>
      <c r="AC360" s="122"/>
      <c r="AD360" s="123"/>
      <c r="AE360" s="123"/>
      <c r="AF360" s="123"/>
      <c r="AG360" s="123"/>
      <c r="AH360" s="122"/>
      <c r="AI360" s="122"/>
      <c r="AJ360" s="122"/>
      <c r="AK360" s="122"/>
      <c r="AL360" s="123"/>
      <c r="AM360" s="122"/>
      <c r="AN360" s="122"/>
      <c r="AO360" s="122"/>
      <c r="AP360" s="122"/>
      <c r="AQ360" s="122"/>
      <c r="AR360" s="122"/>
      <c r="AS360" s="173"/>
      <c r="AT360" s="173"/>
      <c r="AU360" s="173"/>
      <c r="AV360" s="173"/>
      <c r="AW360" s="173"/>
      <c r="AX360" s="173"/>
      <c r="AY360" s="173"/>
      <c r="AZ360" s="173"/>
      <c r="BA360" s="173"/>
      <c r="BB360" s="123"/>
      <c r="BC360" s="123"/>
      <c r="BD360" s="123"/>
    </row>
    <row r="361" spans="2:56" x14ac:dyDescent="0.25">
      <c r="B361" s="120"/>
      <c r="C361" s="4"/>
      <c r="D361" s="14"/>
      <c r="E361" s="121"/>
      <c r="F361" s="13"/>
      <c r="G361" s="122"/>
      <c r="H361" s="123"/>
      <c r="I361" s="123"/>
      <c r="J361" s="124"/>
      <c r="K361" s="122"/>
      <c r="L361" s="122"/>
      <c r="M361" s="125"/>
      <c r="N361" s="126"/>
      <c r="O361" s="123"/>
      <c r="P361" s="123"/>
      <c r="Q361" s="122"/>
      <c r="R361" s="123"/>
      <c r="S361" s="123"/>
      <c r="T361" s="123"/>
      <c r="U361" s="123"/>
      <c r="V361" s="123"/>
      <c r="W361" s="122"/>
      <c r="X361" s="123"/>
      <c r="Y361" s="123"/>
      <c r="Z361" s="123"/>
      <c r="AA361" s="123"/>
      <c r="AB361" s="123"/>
      <c r="AC361" s="122"/>
      <c r="AD361" s="123"/>
      <c r="AE361" s="123"/>
      <c r="AF361" s="123"/>
      <c r="AG361" s="123"/>
      <c r="AH361" s="122"/>
      <c r="AI361" s="122"/>
      <c r="AJ361" s="122"/>
      <c r="AK361" s="122"/>
      <c r="AL361" s="123"/>
      <c r="AM361" s="122"/>
      <c r="AN361" s="122"/>
      <c r="AO361" s="122"/>
      <c r="AP361" s="122"/>
      <c r="AQ361" s="122"/>
      <c r="AR361" s="122"/>
      <c r="AS361" s="173"/>
      <c r="AT361" s="173"/>
      <c r="AU361" s="173"/>
      <c r="AV361" s="173"/>
      <c r="AW361" s="173"/>
      <c r="AX361" s="173"/>
      <c r="AY361" s="173"/>
      <c r="AZ361" s="173"/>
      <c r="BA361" s="173"/>
      <c r="BB361" s="123"/>
      <c r="BC361" s="123"/>
      <c r="BD361" s="123"/>
    </row>
    <row r="362" spans="2:56" x14ac:dyDescent="0.25">
      <c r="B362" s="120"/>
      <c r="C362" s="4"/>
      <c r="D362" s="14"/>
      <c r="E362" s="121"/>
      <c r="F362" s="13"/>
      <c r="G362" s="122"/>
      <c r="H362" s="123"/>
      <c r="I362" s="123"/>
      <c r="J362" s="124"/>
      <c r="K362" s="122"/>
      <c r="L362" s="122"/>
      <c r="M362" s="125"/>
      <c r="N362" s="126"/>
      <c r="O362" s="123"/>
      <c r="P362" s="123"/>
      <c r="Q362" s="122"/>
      <c r="R362" s="123"/>
      <c r="S362" s="123"/>
      <c r="T362" s="123"/>
      <c r="U362" s="123"/>
      <c r="V362" s="123"/>
      <c r="W362" s="122"/>
      <c r="X362" s="123"/>
      <c r="Y362" s="123"/>
      <c r="Z362" s="123"/>
      <c r="AA362" s="123"/>
      <c r="AB362" s="123"/>
      <c r="AC362" s="122"/>
      <c r="AD362" s="123"/>
      <c r="AE362" s="123"/>
      <c r="AF362" s="123"/>
      <c r="AG362" s="123"/>
      <c r="AH362" s="122"/>
      <c r="AI362" s="122"/>
      <c r="AJ362" s="122"/>
      <c r="AK362" s="122"/>
      <c r="AL362" s="123"/>
      <c r="AM362" s="122"/>
      <c r="AN362" s="122"/>
      <c r="AO362" s="122"/>
      <c r="AP362" s="122"/>
      <c r="AQ362" s="122"/>
      <c r="AR362" s="122"/>
      <c r="AS362" s="173"/>
      <c r="AT362" s="173"/>
      <c r="AU362" s="173"/>
      <c r="AV362" s="173"/>
      <c r="AW362" s="173"/>
      <c r="AX362" s="173"/>
      <c r="AY362" s="173"/>
      <c r="AZ362" s="173"/>
      <c r="BA362" s="173"/>
      <c r="BB362" s="123"/>
      <c r="BC362" s="123"/>
      <c r="BD362" s="123"/>
    </row>
    <row r="363" spans="2:56" x14ac:dyDescent="0.25">
      <c r="B363" s="120"/>
      <c r="C363" s="4"/>
      <c r="D363" s="14"/>
      <c r="E363" s="121"/>
      <c r="F363" s="13"/>
      <c r="G363" s="122"/>
      <c r="H363" s="123"/>
      <c r="I363" s="123"/>
      <c r="J363" s="124"/>
      <c r="K363" s="122"/>
      <c r="L363" s="122"/>
      <c r="M363" s="125"/>
      <c r="N363" s="126"/>
      <c r="O363" s="123"/>
      <c r="P363" s="123"/>
      <c r="Q363" s="122"/>
      <c r="R363" s="123"/>
      <c r="S363" s="123"/>
      <c r="T363" s="123"/>
      <c r="U363" s="123"/>
      <c r="V363" s="123"/>
      <c r="W363" s="122"/>
      <c r="X363" s="123"/>
      <c r="Y363" s="123"/>
      <c r="Z363" s="123"/>
      <c r="AA363" s="123"/>
      <c r="AB363" s="123"/>
      <c r="AC363" s="122"/>
      <c r="AD363" s="123"/>
      <c r="AE363" s="123"/>
      <c r="AF363" s="123"/>
      <c r="AG363" s="123"/>
      <c r="AH363" s="122"/>
      <c r="AI363" s="122"/>
      <c r="AJ363" s="122"/>
      <c r="AK363" s="122"/>
      <c r="AL363" s="123"/>
      <c r="AM363" s="122"/>
      <c r="AN363" s="122"/>
      <c r="AO363" s="122"/>
      <c r="AP363" s="122"/>
      <c r="AQ363" s="122"/>
      <c r="AR363" s="122"/>
      <c r="AS363" s="173"/>
      <c r="AT363" s="173"/>
      <c r="AU363" s="173"/>
      <c r="AV363" s="173"/>
      <c r="AW363" s="173"/>
      <c r="AX363" s="173"/>
      <c r="AY363" s="173"/>
      <c r="AZ363" s="173"/>
      <c r="BA363" s="173"/>
      <c r="BB363" s="123"/>
      <c r="BC363" s="123"/>
      <c r="BD363" s="123"/>
    </row>
    <row r="364" spans="2:56" x14ac:dyDescent="0.25">
      <c r="B364" s="120"/>
      <c r="C364" s="4"/>
      <c r="D364" s="14"/>
      <c r="E364" s="121"/>
      <c r="F364" s="13"/>
      <c r="G364" s="122"/>
      <c r="H364" s="123"/>
      <c r="I364" s="123"/>
      <c r="J364" s="124"/>
      <c r="K364" s="122"/>
      <c r="L364" s="122"/>
      <c r="M364" s="125"/>
      <c r="N364" s="126"/>
      <c r="O364" s="123"/>
      <c r="P364" s="123"/>
      <c r="Q364" s="122"/>
      <c r="R364" s="123"/>
      <c r="S364" s="123"/>
      <c r="T364" s="123"/>
      <c r="U364" s="123"/>
      <c r="V364" s="123"/>
      <c r="W364" s="122"/>
      <c r="X364" s="123"/>
      <c r="Y364" s="123"/>
      <c r="Z364" s="123"/>
      <c r="AA364" s="123"/>
      <c r="AB364" s="123"/>
      <c r="AC364" s="122"/>
      <c r="AD364" s="123"/>
      <c r="AE364" s="123"/>
      <c r="AF364" s="123"/>
      <c r="AG364" s="123"/>
      <c r="AH364" s="122"/>
      <c r="AI364" s="122"/>
      <c r="AJ364" s="122"/>
      <c r="AK364" s="122"/>
      <c r="AL364" s="123"/>
      <c r="AM364" s="122"/>
      <c r="AN364" s="122"/>
      <c r="AO364" s="122"/>
      <c r="AP364" s="122"/>
      <c r="AQ364" s="122"/>
      <c r="AR364" s="122"/>
      <c r="AS364" s="173"/>
      <c r="AT364" s="173"/>
      <c r="AU364" s="173"/>
      <c r="AV364" s="173"/>
      <c r="AW364" s="173"/>
      <c r="AX364" s="173"/>
      <c r="AY364" s="173"/>
      <c r="AZ364" s="173"/>
      <c r="BA364" s="173"/>
      <c r="BB364" s="123"/>
      <c r="BC364" s="123"/>
      <c r="BD364" s="123"/>
    </row>
    <row r="365" spans="2:56" x14ac:dyDescent="0.25">
      <c r="B365" s="120"/>
      <c r="C365" s="4"/>
      <c r="D365" s="14"/>
      <c r="E365" s="121"/>
      <c r="F365" s="13"/>
      <c r="G365" s="122"/>
      <c r="H365" s="123"/>
      <c r="I365" s="123"/>
      <c r="J365" s="124"/>
      <c r="K365" s="122"/>
      <c r="L365" s="122"/>
      <c r="M365" s="125"/>
      <c r="N365" s="126"/>
      <c r="O365" s="123"/>
      <c r="P365" s="123"/>
      <c r="Q365" s="122"/>
      <c r="R365" s="123"/>
      <c r="S365" s="123"/>
      <c r="T365" s="123"/>
      <c r="U365" s="123"/>
      <c r="V365" s="123"/>
      <c r="W365" s="122"/>
      <c r="X365" s="123"/>
      <c r="Y365" s="123"/>
      <c r="Z365" s="123"/>
      <c r="AA365" s="123"/>
      <c r="AB365" s="123"/>
      <c r="AC365" s="122"/>
      <c r="AD365" s="123"/>
      <c r="AE365" s="123"/>
      <c r="AF365" s="123"/>
      <c r="AG365" s="123"/>
      <c r="AH365" s="122"/>
      <c r="AI365" s="122"/>
      <c r="AJ365" s="122"/>
      <c r="AK365" s="122"/>
      <c r="AL365" s="123"/>
      <c r="AM365" s="122"/>
      <c r="AN365" s="122"/>
      <c r="AO365" s="122"/>
      <c r="AP365" s="122"/>
      <c r="AQ365" s="122"/>
      <c r="AR365" s="122"/>
      <c r="AS365" s="173"/>
      <c r="AT365" s="173"/>
      <c r="AU365" s="173"/>
      <c r="AV365" s="173"/>
      <c r="AW365" s="173"/>
      <c r="AX365" s="173"/>
      <c r="AY365" s="173"/>
      <c r="AZ365" s="173"/>
      <c r="BA365" s="173"/>
      <c r="BB365" s="123"/>
      <c r="BC365" s="123"/>
      <c r="BD365" s="123"/>
    </row>
    <row r="366" spans="2:56" x14ac:dyDescent="0.25">
      <c r="B366" s="120"/>
      <c r="C366" s="4"/>
      <c r="D366" s="14"/>
      <c r="E366" s="121"/>
      <c r="F366" s="13"/>
      <c r="G366" s="122"/>
      <c r="H366" s="123"/>
      <c r="I366" s="123"/>
      <c r="J366" s="124"/>
      <c r="K366" s="122"/>
      <c r="L366" s="122"/>
      <c r="M366" s="125"/>
      <c r="N366" s="126"/>
      <c r="O366" s="123"/>
      <c r="P366" s="123"/>
      <c r="Q366" s="122"/>
      <c r="R366" s="123"/>
      <c r="S366" s="123"/>
      <c r="T366" s="123"/>
      <c r="U366" s="123"/>
      <c r="V366" s="123"/>
      <c r="W366" s="122"/>
      <c r="X366" s="123"/>
      <c r="Y366" s="123"/>
      <c r="Z366" s="123"/>
      <c r="AA366" s="123"/>
      <c r="AB366" s="123"/>
      <c r="AC366" s="122"/>
      <c r="AD366" s="123"/>
      <c r="AE366" s="123"/>
      <c r="AF366" s="123"/>
      <c r="AG366" s="123"/>
      <c r="AH366" s="122"/>
      <c r="AI366" s="122"/>
      <c r="AJ366" s="122"/>
      <c r="AK366" s="122"/>
      <c r="AL366" s="123"/>
      <c r="AM366" s="122"/>
      <c r="AN366" s="122"/>
      <c r="AO366" s="122"/>
      <c r="AP366" s="122"/>
      <c r="AQ366" s="122"/>
      <c r="AR366" s="122"/>
      <c r="AS366" s="173"/>
      <c r="AT366" s="173"/>
      <c r="AU366" s="173"/>
      <c r="AV366" s="173"/>
      <c r="AW366" s="173"/>
      <c r="AX366" s="173"/>
      <c r="AY366" s="173"/>
      <c r="AZ366" s="173"/>
      <c r="BA366" s="173"/>
      <c r="BB366" s="123"/>
      <c r="BC366" s="123"/>
      <c r="BD366" s="123"/>
    </row>
    <row r="367" spans="2:56" x14ac:dyDescent="0.25">
      <c r="B367" s="120"/>
      <c r="C367" s="4"/>
      <c r="D367" s="14"/>
      <c r="E367" s="121"/>
      <c r="F367" s="13"/>
      <c r="G367" s="122"/>
      <c r="H367" s="123"/>
      <c r="I367" s="123"/>
      <c r="J367" s="124"/>
      <c r="K367" s="122"/>
      <c r="L367" s="122"/>
      <c r="M367" s="125"/>
      <c r="N367" s="126"/>
      <c r="O367" s="123"/>
      <c r="P367" s="123"/>
      <c r="Q367" s="122"/>
      <c r="R367" s="123"/>
      <c r="S367" s="123"/>
      <c r="T367" s="123"/>
      <c r="U367" s="123"/>
      <c r="V367" s="123"/>
      <c r="W367" s="122"/>
      <c r="X367" s="123"/>
      <c r="Y367" s="123"/>
      <c r="Z367" s="123"/>
      <c r="AA367" s="123"/>
      <c r="AB367" s="123"/>
      <c r="AC367" s="122"/>
      <c r="AD367" s="123"/>
      <c r="AE367" s="123"/>
      <c r="AF367" s="123"/>
      <c r="AG367" s="123"/>
      <c r="AH367" s="122"/>
      <c r="AI367" s="122"/>
      <c r="AJ367" s="122"/>
      <c r="AK367" s="122"/>
      <c r="AL367" s="123"/>
      <c r="AM367" s="122"/>
      <c r="AN367" s="122"/>
      <c r="AO367" s="122"/>
      <c r="AP367" s="122"/>
      <c r="AQ367" s="122"/>
      <c r="AR367" s="122"/>
      <c r="AS367" s="173"/>
      <c r="AT367" s="173"/>
      <c r="AU367" s="173"/>
      <c r="AV367" s="173"/>
      <c r="AW367" s="173"/>
      <c r="AX367" s="173"/>
      <c r="AY367" s="173"/>
      <c r="AZ367" s="173"/>
      <c r="BA367" s="173"/>
      <c r="BB367" s="123"/>
      <c r="BC367" s="123"/>
      <c r="BD367" s="123"/>
    </row>
    <row r="368" spans="2:56" x14ac:dyDescent="0.25">
      <c r="B368" s="120"/>
      <c r="C368" s="4"/>
      <c r="D368" s="14"/>
      <c r="E368" s="121"/>
      <c r="F368" s="13"/>
      <c r="G368" s="122"/>
      <c r="H368" s="123"/>
      <c r="I368" s="123"/>
      <c r="J368" s="124"/>
      <c r="K368" s="122"/>
      <c r="L368" s="122"/>
      <c r="M368" s="125"/>
      <c r="N368" s="126"/>
      <c r="O368" s="123"/>
      <c r="P368" s="123"/>
      <c r="Q368" s="122"/>
      <c r="R368" s="123"/>
      <c r="S368" s="123"/>
      <c r="T368" s="123"/>
      <c r="U368" s="123"/>
      <c r="V368" s="123"/>
      <c r="W368" s="122"/>
      <c r="X368" s="123"/>
      <c r="Y368" s="123"/>
      <c r="Z368" s="123"/>
      <c r="AA368" s="123"/>
      <c r="AB368" s="123"/>
      <c r="AC368" s="122"/>
      <c r="AD368" s="123"/>
      <c r="AE368" s="123"/>
      <c r="AF368" s="123"/>
      <c r="AG368" s="123"/>
      <c r="AH368" s="122"/>
      <c r="AI368" s="122"/>
      <c r="AJ368" s="122"/>
      <c r="AK368" s="122"/>
      <c r="AL368" s="123"/>
      <c r="AM368" s="122"/>
      <c r="AN368" s="122"/>
      <c r="AO368" s="122"/>
      <c r="AP368" s="122"/>
      <c r="AQ368" s="122"/>
      <c r="AR368" s="122"/>
      <c r="AS368" s="173"/>
      <c r="AT368" s="173"/>
      <c r="AU368" s="173"/>
      <c r="AV368" s="173"/>
      <c r="AW368" s="173"/>
      <c r="AX368" s="173"/>
      <c r="AY368" s="173"/>
      <c r="AZ368" s="173"/>
      <c r="BA368" s="173"/>
      <c r="BB368" s="123"/>
      <c r="BC368" s="123"/>
      <c r="BD368" s="123"/>
    </row>
    <row r="369" spans="2:56" x14ac:dyDescent="0.25">
      <c r="B369" s="120"/>
      <c r="C369" s="4"/>
      <c r="D369" s="14"/>
      <c r="E369" s="121"/>
      <c r="F369" s="13"/>
      <c r="G369" s="122"/>
      <c r="H369" s="123"/>
      <c r="I369" s="123"/>
      <c r="J369" s="124"/>
      <c r="K369" s="122"/>
      <c r="L369" s="122"/>
      <c r="M369" s="125"/>
      <c r="N369" s="126"/>
      <c r="O369" s="123"/>
      <c r="P369" s="123"/>
      <c r="Q369" s="122"/>
      <c r="R369" s="123"/>
      <c r="S369" s="123"/>
      <c r="T369" s="123"/>
      <c r="U369" s="123"/>
      <c r="V369" s="123"/>
      <c r="W369" s="122"/>
      <c r="X369" s="123"/>
      <c r="Y369" s="123"/>
      <c r="Z369" s="123"/>
      <c r="AA369" s="123"/>
      <c r="AB369" s="123"/>
      <c r="AC369" s="122"/>
      <c r="AD369" s="123"/>
      <c r="AE369" s="123"/>
      <c r="AF369" s="123"/>
      <c r="AG369" s="123"/>
      <c r="AH369" s="122"/>
      <c r="AI369" s="122"/>
      <c r="AJ369" s="122"/>
      <c r="AK369" s="122"/>
      <c r="AL369" s="123"/>
      <c r="AM369" s="122"/>
      <c r="AN369" s="122"/>
      <c r="AO369" s="122"/>
      <c r="AP369" s="122"/>
      <c r="AQ369" s="122"/>
      <c r="AR369" s="122"/>
      <c r="AS369" s="173"/>
      <c r="AT369" s="173"/>
      <c r="AU369" s="173"/>
      <c r="AV369" s="173"/>
      <c r="AW369" s="173"/>
      <c r="AX369" s="173"/>
      <c r="AY369" s="173"/>
      <c r="AZ369" s="173"/>
      <c r="BA369" s="173"/>
      <c r="BB369" s="123"/>
      <c r="BC369" s="123"/>
      <c r="BD369" s="123"/>
    </row>
    <row r="370" spans="2:56" x14ac:dyDescent="0.25">
      <c r="B370" s="120"/>
      <c r="C370" s="4"/>
      <c r="D370" s="14"/>
      <c r="E370" s="121"/>
      <c r="F370" s="13"/>
      <c r="G370" s="122"/>
      <c r="H370" s="123"/>
      <c r="I370" s="123"/>
      <c r="J370" s="124"/>
      <c r="K370" s="122"/>
      <c r="L370" s="122"/>
      <c r="M370" s="125"/>
      <c r="N370" s="126"/>
      <c r="O370" s="123"/>
      <c r="P370" s="123"/>
      <c r="Q370" s="122"/>
      <c r="R370" s="123"/>
      <c r="S370" s="123"/>
      <c r="T370" s="123"/>
      <c r="U370" s="123"/>
      <c r="V370" s="123"/>
      <c r="W370" s="122"/>
      <c r="X370" s="123"/>
      <c r="Y370" s="123"/>
      <c r="Z370" s="123"/>
      <c r="AA370" s="123"/>
      <c r="AB370" s="123"/>
      <c r="AC370" s="122"/>
      <c r="AD370" s="123"/>
      <c r="AE370" s="123"/>
      <c r="AF370" s="123"/>
      <c r="AG370" s="123"/>
      <c r="AH370" s="122"/>
      <c r="AI370" s="122"/>
      <c r="AJ370" s="122"/>
      <c r="AK370" s="122"/>
      <c r="AL370" s="123"/>
      <c r="AM370" s="122"/>
      <c r="AN370" s="122"/>
      <c r="AO370" s="122"/>
      <c r="AP370" s="122"/>
      <c r="AQ370" s="122"/>
      <c r="AR370" s="122"/>
      <c r="AS370" s="173"/>
      <c r="AT370" s="173"/>
      <c r="AU370" s="173"/>
      <c r="AV370" s="173"/>
      <c r="AW370" s="173"/>
      <c r="AX370" s="173"/>
      <c r="AY370" s="173"/>
      <c r="AZ370" s="173"/>
      <c r="BA370" s="173"/>
      <c r="BB370" s="123"/>
      <c r="BC370" s="123"/>
      <c r="BD370" s="123"/>
    </row>
    <row r="371" spans="2:56" x14ac:dyDescent="0.25">
      <c r="B371" s="120"/>
      <c r="C371" s="4"/>
      <c r="D371" s="14"/>
      <c r="E371" s="121"/>
      <c r="F371" s="13"/>
      <c r="G371" s="122"/>
      <c r="H371" s="123"/>
      <c r="I371" s="123"/>
      <c r="J371" s="124"/>
      <c r="K371" s="122"/>
      <c r="L371" s="122"/>
      <c r="M371" s="125"/>
      <c r="N371" s="126"/>
      <c r="O371" s="123"/>
      <c r="P371" s="123"/>
      <c r="Q371" s="122"/>
      <c r="R371" s="123"/>
      <c r="S371" s="123"/>
      <c r="T371" s="123"/>
      <c r="U371" s="123"/>
      <c r="V371" s="123"/>
      <c r="W371" s="122"/>
      <c r="X371" s="123"/>
      <c r="Y371" s="123"/>
      <c r="Z371" s="123"/>
      <c r="AA371" s="123"/>
      <c r="AB371" s="123"/>
      <c r="AC371" s="122"/>
      <c r="AD371" s="123"/>
      <c r="AE371" s="123"/>
      <c r="AF371" s="123"/>
      <c r="AG371" s="123"/>
      <c r="AH371" s="122"/>
      <c r="AI371" s="122"/>
      <c r="AJ371" s="122"/>
      <c r="AK371" s="122"/>
      <c r="AL371" s="123"/>
      <c r="AM371" s="122"/>
      <c r="AN371" s="122"/>
      <c r="AO371" s="122"/>
      <c r="AP371" s="122"/>
      <c r="AQ371" s="122"/>
      <c r="AR371" s="122"/>
      <c r="AS371" s="173"/>
      <c r="AT371" s="173"/>
      <c r="AU371" s="173"/>
      <c r="AV371" s="173"/>
      <c r="AW371" s="173"/>
      <c r="AX371" s="173"/>
      <c r="AY371" s="173"/>
      <c r="AZ371" s="173"/>
      <c r="BA371" s="173"/>
      <c r="BB371" s="123"/>
      <c r="BC371" s="123"/>
      <c r="BD371" s="123"/>
    </row>
    <row r="372" spans="2:56" x14ac:dyDescent="0.25">
      <c r="B372" s="120"/>
      <c r="C372" s="4"/>
      <c r="D372" s="14"/>
      <c r="E372" s="121"/>
      <c r="F372" s="13"/>
      <c r="G372" s="122"/>
      <c r="H372" s="123"/>
      <c r="I372" s="123"/>
      <c r="J372" s="124"/>
      <c r="K372" s="122"/>
      <c r="L372" s="122"/>
      <c r="M372" s="125"/>
      <c r="N372" s="126"/>
      <c r="O372" s="123"/>
      <c r="P372" s="123"/>
      <c r="Q372" s="122"/>
      <c r="R372" s="123"/>
      <c r="S372" s="123"/>
      <c r="T372" s="123"/>
      <c r="U372" s="123"/>
      <c r="V372" s="123"/>
      <c r="W372" s="122"/>
      <c r="X372" s="123"/>
      <c r="Y372" s="123"/>
      <c r="Z372" s="123"/>
      <c r="AA372" s="123"/>
      <c r="AB372" s="123"/>
      <c r="AC372" s="122"/>
      <c r="AD372" s="123"/>
      <c r="AE372" s="123"/>
      <c r="AF372" s="123"/>
      <c r="AG372" s="123"/>
      <c r="AH372" s="122"/>
      <c r="AI372" s="122"/>
      <c r="AJ372" s="122"/>
      <c r="AK372" s="122"/>
      <c r="AL372" s="123"/>
      <c r="AM372" s="122"/>
      <c r="AN372" s="122"/>
      <c r="AO372" s="122"/>
      <c r="AP372" s="122"/>
      <c r="AQ372" s="122"/>
      <c r="AR372" s="122"/>
      <c r="AS372" s="173"/>
      <c r="AT372" s="173"/>
      <c r="AU372" s="173"/>
      <c r="AV372" s="173"/>
      <c r="AW372" s="173"/>
      <c r="AX372" s="173"/>
      <c r="AY372" s="173"/>
      <c r="AZ372" s="173"/>
      <c r="BA372" s="173"/>
      <c r="BB372" s="123"/>
      <c r="BC372" s="123"/>
      <c r="BD372" s="123"/>
    </row>
    <row r="373" spans="2:56" x14ac:dyDescent="0.25">
      <c r="B373" s="120"/>
      <c r="C373" s="4"/>
      <c r="D373" s="14"/>
      <c r="E373" s="121"/>
      <c r="F373" s="13"/>
      <c r="G373" s="122"/>
      <c r="H373" s="123"/>
      <c r="I373" s="123"/>
      <c r="J373" s="124"/>
      <c r="K373" s="122"/>
      <c r="L373" s="122"/>
      <c r="M373" s="125"/>
      <c r="N373" s="126"/>
      <c r="O373" s="123"/>
      <c r="P373" s="123"/>
      <c r="Q373" s="122"/>
      <c r="R373" s="123"/>
      <c r="S373" s="123"/>
      <c r="T373" s="123"/>
      <c r="U373" s="123"/>
      <c r="V373" s="123"/>
      <c r="W373" s="122"/>
      <c r="X373" s="123"/>
      <c r="Y373" s="123"/>
      <c r="Z373" s="123"/>
      <c r="AA373" s="123"/>
      <c r="AB373" s="123"/>
      <c r="AC373" s="122"/>
      <c r="AD373" s="123"/>
      <c r="AE373" s="123"/>
      <c r="AF373" s="123"/>
      <c r="AG373" s="123"/>
      <c r="AH373" s="122"/>
      <c r="AI373" s="122"/>
      <c r="AJ373" s="122"/>
      <c r="AK373" s="122"/>
      <c r="AL373" s="123"/>
      <c r="AM373" s="122"/>
      <c r="AN373" s="122"/>
      <c r="AO373" s="122"/>
      <c r="AP373" s="122"/>
      <c r="AQ373" s="122"/>
      <c r="AR373" s="122"/>
      <c r="AS373" s="173"/>
      <c r="AT373" s="173"/>
      <c r="AU373" s="173"/>
      <c r="AV373" s="173"/>
      <c r="AW373" s="173"/>
      <c r="AX373" s="173"/>
      <c r="AY373" s="173"/>
      <c r="AZ373" s="173"/>
      <c r="BA373" s="173"/>
      <c r="BB373" s="123"/>
      <c r="BC373" s="123"/>
      <c r="BD373" s="123"/>
    </row>
    <row r="374" spans="2:56" x14ac:dyDescent="0.25">
      <c r="B374" s="120"/>
      <c r="C374" s="4"/>
      <c r="D374" s="14"/>
      <c r="E374" s="121"/>
      <c r="F374" s="13"/>
      <c r="G374" s="122"/>
      <c r="H374" s="123"/>
      <c r="I374" s="123"/>
      <c r="J374" s="124"/>
      <c r="K374" s="122"/>
      <c r="L374" s="122"/>
      <c r="M374" s="125"/>
      <c r="N374" s="126"/>
      <c r="O374" s="123"/>
      <c r="P374" s="123"/>
      <c r="Q374" s="122"/>
      <c r="R374" s="123"/>
      <c r="S374" s="123"/>
      <c r="T374" s="123"/>
      <c r="U374" s="123"/>
      <c r="V374" s="123"/>
      <c r="W374" s="122"/>
      <c r="X374" s="123"/>
      <c r="Y374" s="123"/>
      <c r="Z374" s="123"/>
      <c r="AA374" s="123"/>
      <c r="AB374" s="123"/>
      <c r="AC374" s="122"/>
      <c r="AD374" s="123"/>
      <c r="AE374" s="123"/>
      <c r="AF374" s="123"/>
      <c r="AG374" s="123"/>
      <c r="AH374" s="122"/>
      <c r="AI374" s="122"/>
      <c r="AJ374" s="122"/>
      <c r="AK374" s="122"/>
      <c r="AL374" s="123"/>
      <c r="AM374" s="122"/>
      <c r="AN374" s="122"/>
      <c r="AO374" s="122"/>
      <c r="AP374" s="122"/>
      <c r="AQ374" s="122"/>
      <c r="AR374" s="122"/>
      <c r="AS374" s="173"/>
      <c r="AT374" s="173"/>
      <c r="AU374" s="173"/>
      <c r="AV374" s="173"/>
      <c r="AW374" s="173"/>
      <c r="AX374" s="173"/>
      <c r="AY374" s="173"/>
      <c r="AZ374" s="173"/>
      <c r="BA374" s="173"/>
      <c r="BB374" s="123"/>
      <c r="BC374" s="123"/>
      <c r="BD374" s="123"/>
    </row>
    <row r="375" spans="2:56" x14ac:dyDescent="0.25">
      <c r="B375" s="120"/>
      <c r="C375" s="4"/>
      <c r="D375" s="14"/>
      <c r="E375" s="121"/>
      <c r="F375" s="13"/>
      <c r="G375" s="122"/>
      <c r="H375" s="123"/>
      <c r="I375" s="123"/>
      <c r="J375" s="124"/>
      <c r="K375" s="122"/>
      <c r="L375" s="122"/>
      <c r="M375" s="125"/>
      <c r="N375" s="126"/>
      <c r="O375" s="123"/>
      <c r="P375" s="123"/>
      <c r="Q375" s="122"/>
      <c r="R375" s="123"/>
      <c r="S375" s="123"/>
      <c r="T375" s="123"/>
      <c r="U375" s="123"/>
      <c r="V375" s="123"/>
      <c r="W375" s="122"/>
      <c r="X375" s="123"/>
      <c r="Y375" s="123"/>
      <c r="Z375" s="123"/>
      <c r="AA375" s="123"/>
      <c r="AB375" s="123"/>
      <c r="AC375" s="122"/>
      <c r="AD375" s="123"/>
      <c r="AE375" s="123"/>
      <c r="AF375" s="123"/>
      <c r="AG375" s="123"/>
      <c r="AH375" s="122"/>
      <c r="AI375" s="122"/>
      <c r="AJ375" s="122"/>
      <c r="AK375" s="122"/>
      <c r="AL375" s="123"/>
      <c r="AM375" s="122"/>
      <c r="AN375" s="122"/>
      <c r="AO375" s="122"/>
      <c r="AP375" s="122"/>
      <c r="AQ375" s="122"/>
      <c r="AR375" s="122"/>
      <c r="AS375" s="173"/>
      <c r="AT375" s="173"/>
      <c r="AU375" s="173"/>
      <c r="AV375" s="173"/>
      <c r="AW375" s="173"/>
      <c r="AX375" s="173"/>
      <c r="AY375" s="173"/>
      <c r="AZ375" s="173"/>
      <c r="BA375" s="173"/>
      <c r="BB375" s="123"/>
      <c r="BC375" s="123"/>
      <c r="BD375" s="123"/>
    </row>
    <row r="376" spans="2:56" x14ac:dyDescent="0.25">
      <c r="B376" s="120"/>
      <c r="C376" s="4"/>
      <c r="D376" s="14"/>
      <c r="E376" s="121"/>
      <c r="F376" s="13"/>
      <c r="G376" s="122"/>
      <c r="H376" s="123"/>
      <c r="I376" s="123"/>
      <c r="J376" s="124"/>
      <c r="K376" s="122"/>
      <c r="L376" s="122"/>
      <c r="M376" s="125"/>
      <c r="N376" s="126"/>
      <c r="O376" s="123"/>
      <c r="P376" s="123"/>
      <c r="Q376" s="122"/>
      <c r="R376" s="123"/>
      <c r="S376" s="123"/>
      <c r="T376" s="123"/>
      <c r="U376" s="123"/>
      <c r="V376" s="123"/>
      <c r="W376" s="122"/>
      <c r="X376" s="123"/>
      <c r="Y376" s="123"/>
      <c r="Z376" s="123"/>
      <c r="AA376" s="123"/>
      <c r="AB376" s="123"/>
      <c r="AC376" s="122"/>
      <c r="AD376" s="123"/>
      <c r="AE376" s="123"/>
      <c r="AF376" s="123"/>
      <c r="AG376" s="123"/>
      <c r="AH376" s="122"/>
      <c r="AI376" s="122"/>
      <c r="AJ376" s="122"/>
      <c r="AK376" s="122"/>
      <c r="AL376" s="123"/>
      <c r="AM376" s="122"/>
      <c r="AN376" s="122"/>
      <c r="AO376" s="122"/>
      <c r="AP376" s="122"/>
      <c r="AQ376" s="122"/>
      <c r="AR376" s="122"/>
      <c r="AS376" s="173"/>
      <c r="AT376" s="173"/>
      <c r="AU376" s="173"/>
      <c r="AV376" s="173"/>
      <c r="AW376" s="173"/>
      <c r="AX376" s="173"/>
      <c r="AY376" s="173"/>
      <c r="AZ376" s="173"/>
      <c r="BA376" s="173"/>
      <c r="BB376" s="123"/>
      <c r="BC376" s="123"/>
      <c r="BD376" s="123"/>
    </row>
    <row r="377" spans="2:56" x14ac:dyDescent="0.25">
      <c r="B377" s="120"/>
      <c r="C377" s="4"/>
      <c r="D377" s="14"/>
      <c r="E377" s="121"/>
      <c r="F377" s="13"/>
      <c r="G377" s="122"/>
      <c r="H377" s="123"/>
      <c r="I377" s="123"/>
      <c r="J377" s="124"/>
      <c r="K377" s="122"/>
      <c r="L377" s="122"/>
      <c r="M377" s="125"/>
      <c r="N377" s="126"/>
      <c r="O377" s="123"/>
      <c r="P377" s="123"/>
      <c r="Q377" s="122"/>
      <c r="R377" s="123"/>
      <c r="S377" s="123"/>
      <c r="T377" s="123"/>
      <c r="U377" s="123"/>
      <c r="V377" s="123"/>
      <c r="W377" s="122"/>
      <c r="X377" s="123"/>
      <c r="Y377" s="123"/>
      <c r="Z377" s="123"/>
      <c r="AA377" s="123"/>
      <c r="AB377" s="123"/>
      <c r="AC377" s="122"/>
      <c r="AD377" s="123"/>
      <c r="AE377" s="123"/>
      <c r="AF377" s="123"/>
      <c r="AG377" s="123"/>
      <c r="AH377" s="122"/>
      <c r="AI377" s="122"/>
      <c r="AJ377" s="122"/>
      <c r="AK377" s="122"/>
      <c r="AL377" s="123"/>
      <c r="AM377" s="122"/>
      <c r="AN377" s="122"/>
      <c r="AO377" s="122"/>
      <c r="AP377" s="122"/>
      <c r="AQ377" s="122"/>
      <c r="AR377" s="122"/>
      <c r="AS377" s="173"/>
      <c r="AT377" s="173"/>
      <c r="AU377" s="173"/>
      <c r="AV377" s="173"/>
      <c r="AW377" s="173"/>
      <c r="AX377" s="173"/>
      <c r="AY377" s="173"/>
      <c r="AZ377" s="173"/>
      <c r="BA377" s="173"/>
      <c r="BB377" s="123"/>
      <c r="BC377" s="123"/>
      <c r="BD377" s="123"/>
    </row>
    <row r="378" spans="2:56" x14ac:dyDescent="0.25">
      <c r="B378" s="120"/>
      <c r="C378" s="4"/>
      <c r="D378" s="14"/>
      <c r="E378" s="121"/>
      <c r="F378" s="13"/>
      <c r="G378" s="122"/>
      <c r="H378" s="123"/>
      <c r="I378" s="123"/>
      <c r="J378" s="124"/>
      <c r="K378" s="122"/>
      <c r="L378" s="122"/>
      <c r="M378" s="125"/>
      <c r="N378" s="126"/>
      <c r="O378" s="123"/>
      <c r="P378" s="123"/>
      <c r="Q378" s="122"/>
      <c r="R378" s="123"/>
      <c r="S378" s="123"/>
      <c r="T378" s="123"/>
      <c r="U378" s="123"/>
      <c r="V378" s="123"/>
      <c r="W378" s="122"/>
      <c r="X378" s="123"/>
      <c r="Y378" s="123"/>
      <c r="Z378" s="123"/>
      <c r="AA378" s="123"/>
      <c r="AB378" s="123"/>
      <c r="AC378" s="122"/>
      <c r="AD378" s="123"/>
      <c r="AE378" s="123"/>
      <c r="AF378" s="123"/>
      <c r="AG378" s="123"/>
      <c r="AH378" s="122"/>
      <c r="AI378" s="122"/>
      <c r="AJ378" s="122"/>
      <c r="AK378" s="122"/>
      <c r="AL378" s="123"/>
      <c r="AM378" s="122"/>
      <c r="AN378" s="122"/>
      <c r="AO378" s="122"/>
      <c r="AP378" s="122"/>
      <c r="AQ378" s="122"/>
      <c r="AR378" s="122"/>
      <c r="AS378" s="173"/>
      <c r="AT378" s="173"/>
      <c r="AU378" s="173"/>
      <c r="AV378" s="173"/>
      <c r="AW378" s="173"/>
      <c r="AX378" s="173"/>
      <c r="AY378" s="173"/>
      <c r="AZ378" s="173"/>
      <c r="BA378" s="173"/>
      <c r="BB378" s="123"/>
      <c r="BC378" s="123"/>
      <c r="BD378" s="123"/>
    </row>
    <row r="379" spans="2:56" x14ac:dyDescent="0.25">
      <c r="B379" s="120"/>
      <c r="C379" s="4"/>
      <c r="D379" s="14"/>
      <c r="E379" s="121"/>
      <c r="F379" s="13"/>
      <c r="G379" s="122"/>
      <c r="H379" s="123"/>
      <c r="I379" s="123"/>
      <c r="J379" s="124"/>
      <c r="K379" s="122"/>
      <c r="L379" s="122"/>
      <c r="M379" s="125"/>
      <c r="N379" s="126"/>
      <c r="O379" s="123"/>
      <c r="P379" s="123"/>
      <c r="Q379" s="122"/>
      <c r="R379" s="123"/>
      <c r="S379" s="123"/>
      <c r="T379" s="123"/>
      <c r="U379" s="123"/>
      <c r="V379" s="123"/>
      <c r="W379" s="122"/>
      <c r="X379" s="123"/>
      <c r="Y379" s="123"/>
      <c r="Z379" s="123"/>
      <c r="AA379" s="123"/>
      <c r="AB379" s="123"/>
      <c r="AC379" s="122"/>
      <c r="AD379" s="123"/>
      <c r="AE379" s="123"/>
      <c r="AF379" s="123"/>
      <c r="AG379" s="123"/>
      <c r="AH379" s="122"/>
      <c r="AI379" s="122"/>
      <c r="AJ379" s="122"/>
      <c r="AK379" s="122"/>
      <c r="AL379" s="123"/>
      <c r="AM379" s="122"/>
      <c r="AN379" s="122"/>
      <c r="AO379" s="122"/>
      <c r="AP379" s="122"/>
      <c r="AQ379" s="122"/>
      <c r="AR379" s="122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23"/>
      <c r="BC379" s="123"/>
      <c r="BD379" s="123"/>
    </row>
    <row r="380" spans="2:56" x14ac:dyDescent="0.25">
      <c r="B380" s="120"/>
      <c r="C380" s="4"/>
      <c r="D380" s="14"/>
      <c r="E380" s="121"/>
      <c r="F380" s="13"/>
      <c r="G380" s="122"/>
      <c r="H380" s="123"/>
      <c r="I380" s="123"/>
      <c r="J380" s="124"/>
      <c r="K380" s="122"/>
      <c r="L380" s="122"/>
      <c r="M380" s="125"/>
      <c r="N380" s="126"/>
      <c r="O380" s="123"/>
      <c r="P380" s="123"/>
      <c r="Q380" s="122"/>
      <c r="R380" s="123"/>
      <c r="S380" s="123"/>
      <c r="T380" s="123"/>
      <c r="U380" s="123"/>
      <c r="V380" s="123"/>
      <c r="W380" s="122"/>
      <c r="X380" s="123"/>
      <c r="Y380" s="123"/>
      <c r="Z380" s="123"/>
      <c r="AA380" s="123"/>
      <c r="AB380" s="123"/>
      <c r="AC380" s="122"/>
      <c r="AD380" s="123"/>
      <c r="AE380" s="123"/>
      <c r="AF380" s="123"/>
      <c r="AG380" s="123"/>
      <c r="AH380" s="122"/>
      <c r="AI380" s="122"/>
      <c r="AJ380" s="122"/>
      <c r="AK380" s="122"/>
      <c r="AL380" s="123"/>
      <c r="AM380" s="122"/>
      <c r="AN380" s="122"/>
      <c r="AO380" s="122"/>
      <c r="AP380" s="122"/>
      <c r="AQ380" s="122"/>
      <c r="AR380" s="122"/>
      <c r="AS380" s="173"/>
      <c r="AT380" s="173"/>
      <c r="AU380" s="173"/>
      <c r="AV380" s="173"/>
      <c r="AW380" s="173"/>
      <c r="AX380" s="173"/>
      <c r="AY380" s="173"/>
      <c r="AZ380" s="173"/>
      <c r="BA380" s="173"/>
      <c r="BB380" s="123"/>
      <c r="BC380" s="123"/>
      <c r="BD380" s="123"/>
    </row>
    <row r="381" spans="2:56" x14ac:dyDescent="0.25">
      <c r="B381" s="120"/>
      <c r="C381" s="4"/>
      <c r="D381" s="14"/>
      <c r="E381" s="121"/>
      <c r="F381" s="13"/>
      <c r="G381" s="122"/>
      <c r="H381" s="123"/>
      <c r="I381" s="123"/>
      <c r="J381" s="124"/>
      <c r="K381" s="122"/>
      <c r="L381" s="122"/>
      <c r="M381" s="125"/>
      <c r="N381" s="126"/>
      <c r="O381" s="123"/>
      <c r="P381" s="123"/>
      <c r="Q381" s="122"/>
      <c r="R381" s="123"/>
      <c r="S381" s="123"/>
      <c r="T381" s="123"/>
      <c r="U381" s="123"/>
      <c r="V381" s="123"/>
      <c r="W381" s="122"/>
      <c r="X381" s="123"/>
      <c r="Y381" s="123"/>
      <c r="Z381" s="123"/>
      <c r="AA381" s="123"/>
      <c r="AB381" s="123"/>
      <c r="AC381" s="122"/>
      <c r="AD381" s="123"/>
      <c r="AE381" s="123"/>
      <c r="AF381" s="123"/>
      <c r="AG381" s="123"/>
      <c r="AH381" s="122"/>
      <c r="AI381" s="122"/>
      <c r="AJ381" s="122"/>
      <c r="AK381" s="122"/>
      <c r="AL381" s="123"/>
      <c r="AM381" s="122"/>
      <c r="AN381" s="122"/>
      <c r="AO381" s="122"/>
      <c r="AP381" s="122"/>
      <c r="AQ381" s="122"/>
      <c r="AR381" s="122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23"/>
      <c r="BC381" s="123"/>
      <c r="BD381" s="123"/>
    </row>
    <row r="382" spans="2:56" x14ac:dyDescent="0.25">
      <c r="B382" s="120"/>
      <c r="C382" s="4"/>
      <c r="D382" s="14"/>
      <c r="E382" s="121"/>
      <c r="F382" s="13"/>
      <c r="G382" s="122"/>
      <c r="H382" s="123"/>
      <c r="I382" s="123"/>
      <c r="J382" s="124"/>
      <c r="K382" s="122"/>
      <c r="L382" s="122"/>
      <c r="M382" s="125"/>
      <c r="N382" s="126"/>
      <c r="O382" s="123"/>
      <c r="P382" s="123"/>
      <c r="Q382" s="122"/>
      <c r="R382" s="123"/>
      <c r="S382" s="123"/>
      <c r="T382" s="123"/>
      <c r="U382" s="123"/>
      <c r="V382" s="123"/>
      <c r="W382" s="122"/>
      <c r="X382" s="123"/>
      <c r="Y382" s="123"/>
      <c r="Z382" s="123"/>
      <c r="AA382" s="123"/>
      <c r="AB382" s="123"/>
      <c r="AC382" s="122"/>
      <c r="AD382" s="123"/>
      <c r="AE382" s="123"/>
      <c r="AF382" s="123"/>
      <c r="AG382" s="123"/>
      <c r="AH382" s="122"/>
      <c r="AI382" s="122"/>
      <c r="AJ382" s="122"/>
      <c r="AK382" s="122"/>
      <c r="AL382" s="123"/>
      <c r="AM382" s="122"/>
      <c r="AN382" s="122"/>
      <c r="AO382" s="122"/>
      <c r="AP382" s="122"/>
      <c r="AQ382" s="122"/>
      <c r="AR382" s="122"/>
      <c r="AS382" s="173"/>
      <c r="AT382" s="173"/>
      <c r="AU382" s="173"/>
      <c r="AV382" s="173"/>
      <c r="AW382" s="173"/>
      <c r="AX382" s="173"/>
      <c r="AY382" s="173"/>
      <c r="AZ382" s="173"/>
      <c r="BA382" s="173"/>
      <c r="BB382" s="123"/>
      <c r="BC382" s="123"/>
      <c r="BD382" s="123"/>
    </row>
    <row r="383" spans="2:56" x14ac:dyDescent="0.25">
      <c r="B383" s="120"/>
      <c r="C383" s="4"/>
      <c r="D383" s="14"/>
      <c r="E383" s="121"/>
      <c r="F383" s="13"/>
      <c r="G383" s="122"/>
      <c r="H383" s="123"/>
      <c r="I383" s="123"/>
      <c r="J383" s="124"/>
      <c r="K383" s="122"/>
      <c r="L383" s="122"/>
      <c r="M383" s="125"/>
      <c r="N383" s="126"/>
      <c r="O383" s="123"/>
      <c r="P383" s="123"/>
      <c r="Q383" s="122"/>
      <c r="R383" s="123"/>
      <c r="S383" s="123"/>
      <c r="T383" s="123"/>
      <c r="U383" s="123"/>
      <c r="V383" s="123"/>
      <c r="W383" s="122"/>
      <c r="X383" s="123"/>
      <c r="Y383" s="123"/>
      <c r="Z383" s="123"/>
      <c r="AA383" s="123"/>
      <c r="AB383" s="123"/>
      <c r="AC383" s="122"/>
      <c r="AD383" s="123"/>
      <c r="AE383" s="123"/>
      <c r="AF383" s="123"/>
      <c r="AG383" s="123"/>
      <c r="AH383" s="122"/>
      <c r="AI383" s="122"/>
      <c r="AJ383" s="122"/>
      <c r="AK383" s="122"/>
      <c r="AL383" s="123"/>
      <c r="AM383" s="122"/>
      <c r="AN383" s="122"/>
      <c r="AO383" s="122"/>
      <c r="AP383" s="122"/>
      <c r="AQ383" s="122"/>
      <c r="AR383" s="122"/>
      <c r="AS383" s="173"/>
      <c r="AT383" s="173"/>
      <c r="AU383" s="173"/>
      <c r="AV383" s="173"/>
      <c r="AW383" s="173"/>
      <c r="AX383" s="173"/>
      <c r="AY383" s="173"/>
      <c r="AZ383" s="173"/>
      <c r="BA383" s="173"/>
      <c r="BB383" s="123"/>
      <c r="BC383" s="123"/>
      <c r="BD383" s="123"/>
    </row>
    <row r="384" spans="2:56" x14ac:dyDescent="0.25">
      <c r="B384" s="120"/>
      <c r="C384" s="4"/>
      <c r="D384" s="14"/>
      <c r="E384" s="121"/>
      <c r="F384" s="13"/>
      <c r="G384" s="122"/>
      <c r="H384" s="123"/>
      <c r="I384" s="123"/>
      <c r="J384" s="124"/>
      <c r="K384" s="122"/>
      <c r="L384" s="122"/>
      <c r="M384" s="125"/>
      <c r="N384" s="126"/>
      <c r="O384" s="123"/>
      <c r="P384" s="123"/>
      <c r="Q384" s="122"/>
      <c r="R384" s="123"/>
      <c r="S384" s="123"/>
      <c r="T384" s="123"/>
      <c r="U384" s="123"/>
      <c r="V384" s="123"/>
      <c r="W384" s="122"/>
      <c r="X384" s="123"/>
      <c r="Y384" s="123"/>
      <c r="Z384" s="123"/>
      <c r="AA384" s="123"/>
      <c r="AB384" s="123"/>
      <c r="AC384" s="122"/>
      <c r="AD384" s="123"/>
      <c r="AE384" s="123"/>
      <c r="AF384" s="123"/>
      <c r="AG384" s="123"/>
      <c r="AH384" s="122"/>
      <c r="AI384" s="122"/>
      <c r="AJ384" s="122"/>
      <c r="AK384" s="122"/>
      <c r="AL384" s="123"/>
      <c r="AM384" s="122"/>
      <c r="AN384" s="122"/>
      <c r="AO384" s="122"/>
      <c r="AP384" s="122"/>
      <c r="AQ384" s="122"/>
      <c r="AR384" s="122"/>
      <c r="AS384" s="173"/>
      <c r="AT384" s="173"/>
      <c r="AU384" s="173"/>
      <c r="AV384" s="173"/>
      <c r="AW384" s="173"/>
      <c r="AX384" s="173"/>
      <c r="AY384" s="173"/>
      <c r="AZ384" s="173"/>
      <c r="BA384" s="173"/>
      <c r="BB384" s="123"/>
      <c r="BC384" s="123"/>
      <c r="BD384" s="123"/>
    </row>
    <row r="385" spans="2:56" x14ac:dyDescent="0.25">
      <c r="B385" s="120"/>
      <c r="C385" s="4"/>
      <c r="D385" s="14"/>
      <c r="E385" s="121"/>
      <c r="F385" s="13"/>
      <c r="G385" s="122"/>
      <c r="H385" s="123"/>
      <c r="I385" s="123"/>
      <c r="J385" s="124"/>
      <c r="K385" s="122"/>
      <c r="L385" s="122"/>
      <c r="M385" s="125"/>
      <c r="N385" s="126"/>
      <c r="O385" s="123"/>
      <c r="P385" s="123"/>
      <c r="Q385" s="122"/>
      <c r="R385" s="123"/>
      <c r="S385" s="123"/>
      <c r="T385" s="123"/>
      <c r="U385" s="123"/>
      <c r="V385" s="123"/>
      <c r="W385" s="122"/>
      <c r="X385" s="123"/>
      <c r="Y385" s="123"/>
      <c r="Z385" s="123"/>
      <c r="AA385" s="123"/>
      <c r="AB385" s="123"/>
      <c r="AC385" s="122"/>
      <c r="AD385" s="123"/>
      <c r="AE385" s="123"/>
      <c r="AF385" s="123"/>
      <c r="AG385" s="123"/>
      <c r="AH385" s="122"/>
      <c r="AI385" s="122"/>
      <c r="AJ385" s="122"/>
      <c r="AK385" s="122"/>
      <c r="AL385" s="123"/>
      <c r="AM385" s="122"/>
      <c r="AN385" s="122"/>
      <c r="AO385" s="122"/>
      <c r="AP385" s="122"/>
      <c r="AQ385" s="122"/>
      <c r="AR385" s="122"/>
      <c r="AS385" s="173"/>
      <c r="AT385" s="173"/>
      <c r="AU385" s="173"/>
      <c r="AV385" s="173"/>
      <c r="AW385" s="173"/>
      <c r="AX385" s="173"/>
      <c r="AY385" s="173"/>
      <c r="AZ385" s="173"/>
      <c r="BA385" s="173"/>
      <c r="BB385" s="123"/>
      <c r="BC385" s="123"/>
      <c r="BD385" s="123"/>
    </row>
    <row r="386" spans="2:56" x14ac:dyDescent="0.25">
      <c r="B386" s="120"/>
      <c r="C386" s="4"/>
      <c r="D386" s="14"/>
      <c r="E386" s="121"/>
      <c r="F386" s="13"/>
      <c r="G386" s="122"/>
      <c r="H386" s="123"/>
      <c r="I386" s="123"/>
      <c r="J386" s="124"/>
      <c r="K386" s="122"/>
      <c r="L386" s="122"/>
      <c r="M386" s="125"/>
      <c r="N386" s="126"/>
      <c r="O386" s="123"/>
      <c r="P386" s="123"/>
      <c r="Q386" s="122"/>
      <c r="R386" s="123"/>
      <c r="S386" s="123"/>
      <c r="T386" s="123"/>
      <c r="U386" s="123"/>
      <c r="V386" s="123"/>
      <c r="W386" s="122"/>
      <c r="X386" s="123"/>
      <c r="Y386" s="123"/>
      <c r="Z386" s="123"/>
      <c r="AA386" s="123"/>
      <c r="AB386" s="123"/>
      <c r="AC386" s="122"/>
      <c r="AD386" s="123"/>
      <c r="AE386" s="123"/>
      <c r="AF386" s="123"/>
      <c r="AG386" s="123"/>
      <c r="AH386" s="122"/>
      <c r="AI386" s="122"/>
      <c r="AJ386" s="122"/>
      <c r="AK386" s="122"/>
      <c r="AL386" s="123"/>
      <c r="AM386" s="122"/>
      <c r="AN386" s="122"/>
      <c r="AO386" s="122"/>
      <c r="AP386" s="122"/>
      <c r="AQ386" s="122"/>
      <c r="AR386" s="122"/>
      <c r="AS386" s="173"/>
      <c r="AT386" s="173"/>
      <c r="AU386" s="173"/>
      <c r="AV386" s="173"/>
      <c r="AW386" s="173"/>
      <c r="AX386" s="173"/>
      <c r="AY386" s="173"/>
      <c r="AZ386" s="173"/>
      <c r="BA386" s="173"/>
      <c r="BB386" s="123"/>
      <c r="BC386" s="123"/>
      <c r="BD386" s="123"/>
    </row>
    <row r="387" spans="2:56" x14ac:dyDescent="0.25">
      <c r="B387" s="120"/>
      <c r="C387" s="4"/>
      <c r="D387" s="14"/>
      <c r="E387" s="121"/>
      <c r="F387" s="13"/>
      <c r="G387" s="122"/>
      <c r="H387" s="123"/>
      <c r="I387" s="123"/>
      <c r="J387" s="124"/>
      <c r="K387" s="122"/>
      <c r="L387" s="122"/>
      <c r="M387" s="125"/>
      <c r="N387" s="126"/>
      <c r="O387" s="123"/>
      <c r="P387" s="123"/>
      <c r="Q387" s="122"/>
      <c r="R387" s="123"/>
      <c r="S387" s="123"/>
      <c r="T387" s="123"/>
      <c r="U387" s="123"/>
      <c r="V387" s="123"/>
      <c r="W387" s="122"/>
      <c r="X387" s="123"/>
      <c r="Y387" s="123"/>
      <c r="Z387" s="123"/>
      <c r="AA387" s="123"/>
      <c r="AB387" s="123"/>
      <c r="AC387" s="122"/>
      <c r="AD387" s="123"/>
      <c r="AE387" s="123"/>
      <c r="AF387" s="123"/>
      <c r="AG387" s="123"/>
      <c r="AH387" s="122"/>
      <c r="AI387" s="122"/>
      <c r="AJ387" s="122"/>
      <c r="AK387" s="122"/>
      <c r="AL387" s="123"/>
      <c r="AM387" s="122"/>
      <c r="AN387" s="122"/>
      <c r="AO387" s="122"/>
      <c r="AP387" s="122"/>
      <c r="AQ387" s="122"/>
      <c r="AR387" s="122"/>
      <c r="AS387" s="173"/>
      <c r="AT387" s="173"/>
      <c r="AU387" s="173"/>
      <c r="AV387" s="173"/>
      <c r="AW387" s="173"/>
      <c r="AX387" s="173"/>
      <c r="AY387" s="173"/>
      <c r="AZ387" s="173"/>
      <c r="BA387" s="173"/>
      <c r="BB387" s="123"/>
      <c r="BC387" s="123"/>
      <c r="BD387" s="123"/>
    </row>
    <row r="388" spans="2:56" x14ac:dyDescent="0.25">
      <c r="B388" s="120"/>
      <c r="C388" s="4"/>
      <c r="D388" s="14"/>
      <c r="E388" s="121"/>
      <c r="F388" s="13"/>
      <c r="G388" s="122"/>
      <c r="H388" s="123"/>
      <c r="I388" s="123"/>
      <c r="J388" s="124"/>
      <c r="K388" s="122"/>
      <c r="L388" s="122"/>
      <c r="M388" s="125"/>
      <c r="N388" s="126"/>
      <c r="O388" s="123"/>
      <c r="P388" s="123"/>
      <c r="Q388" s="122"/>
      <c r="R388" s="123"/>
      <c r="S388" s="123"/>
      <c r="T388" s="123"/>
      <c r="U388" s="123"/>
      <c r="V388" s="123"/>
      <c r="W388" s="122"/>
      <c r="X388" s="123"/>
      <c r="Y388" s="123"/>
      <c r="Z388" s="123"/>
      <c r="AA388" s="123"/>
      <c r="AB388" s="123"/>
      <c r="AC388" s="122"/>
      <c r="AD388" s="123"/>
      <c r="AE388" s="123"/>
      <c r="AF388" s="123"/>
      <c r="AG388" s="123"/>
      <c r="AH388" s="122"/>
      <c r="AI388" s="122"/>
      <c r="AJ388" s="122"/>
      <c r="AK388" s="122"/>
      <c r="AL388" s="123"/>
      <c r="AM388" s="122"/>
      <c r="AN388" s="122"/>
      <c r="AO388" s="122"/>
      <c r="AP388" s="122"/>
      <c r="AQ388" s="122"/>
      <c r="AR388" s="122"/>
      <c r="AS388" s="173"/>
      <c r="AT388" s="173"/>
      <c r="AU388" s="173"/>
      <c r="AV388" s="173"/>
      <c r="AW388" s="173"/>
      <c r="AX388" s="173"/>
      <c r="AY388" s="173"/>
      <c r="AZ388" s="173"/>
      <c r="BA388" s="173"/>
      <c r="BB388" s="123"/>
      <c r="BC388" s="123"/>
      <c r="BD388" s="123"/>
    </row>
    <row r="389" spans="2:56" x14ac:dyDescent="0.25">
      <c r="B389" s="120"/>
      <c r="C389" s="4"/>
      <c r="D389" s="14"/>
      <c r="E389" s="121"/>
      <c r="F389" s="13"/>
      <c r="G389" s="122"/>
      <c r="H389" s="123"/>
      <c r="I389" s="123"/>
      <c r="J389" s="124"/>
      <c r="K389" s="122"/>
      <c r="L389" s="122"/>
      <c r="M389" s="125"/>
      <c r="N389" s="126"/>
      <c r="O389" s="123"/>
      <c r="P389" s="123"/>
      <c r="Q389" s="122"/>
      <c r="R389" s="123"/>
      <c r="S389" s="123"/>
      <c r="T389" s="123"/>
      <c r="U389" s="123"/>
      <c r="V389" s="123"/>
      <c r="W389" s="122"/>
      <c r="X389" s="123"/>
      <c r="Y389" s="123"/>
      <c r="Z389" s="123"/>
      <c r="AA389" s="123"/>
      <c r="AB389" s="123"/>
      <c r="AC389" s="122"/>
      <c r="AD389" s="123"/>
      <c r="AE389" s="123"/>
      <c r="AF389" s="123"/>
      <c r="AG389" s="123"/>
      <c r="AH389" s="122"/>
      <c r="AI389" s="122"/>
      <c r="AJ389" s="122"/>
      <c r="AK389" s="122"/>
      <c r="AL389" s="123"/>
      <c r="AM389" s="122"/>
      <c r="AN389" s="122"/>
      <c r="AO389" s="122"/>
      <c r="AP389" s="122"/>
      <c r="AQ389" s="122"/>
      <c r="AR389" s="122"/>
      <c r="AS389" s="173"/>
      <c r="AT389" s="173"/>
      <c r="AU389" s="173"/>
      <c r="AV389" s="173"/>
      <c r="AW389" s="173"/>
      <c r="AX389" s="173"/>
      <c r="AY389" s="173"/>
      <c r="AZ389" s="173"/>
      <c r="BA389" s="173"/>
      <c r="BB389" s="123"/>
      <c r="BC389" s="123"/>
      <c r="BD389" s="123"/>
    </row>
    <row r="390" spans="2:56" x14ac:dyDescent="0.25">
      <c r="B390" s="120"/>
      <c r="C390" s="4"/>
      <c r="D390" s="14"/>
      <c r="E390" s="121"/>
      <c r="F390" s="13"/>
      <c r="G390" s="122"/>
      <c r="H390" s="123"/>
      <c r="I390" s="123"/>
      <c r="J390" s="124"/>
      <c r="K390" s="122"/>
      <c r="L390" s="122"/>
      <c r="M390" s="125"/>
      <c r="N390" s="126"/>
      <c r="O390" s="123"/>
      <c r="P390" s="123"/>
      <c r="Q390" s="122"/>
      <c r="R390" s="123"/>
      <c r="S390" s="123"/>
      <c r="T390" s="123"/>
      <c r="U390" s="123"/>
      <c r="V390" s="123"/>
      <c r="W390" s="122"/>
      <c r="X390" s="123"/>
      <c r="Y390" s="123"/>
      <c r="Z390" s="123"/>
      <c r="AA390" s="123"/>
      <c r="AB390" s="123"/>
      <c r="AC390" s="122"/>
      <c r="AD390" s="123"/>
      <c r="AE390" s="123"/>
      <c r="AF390" s="123"/>
      <c r="AG390" s="123"/>
      <c r="AH390" s="122"/>
      <c r="AI390" s="122"/>
      <c r="AJ390" s="122"/>
      <c r="AK390" s="122"/>
      <c r="AL390" s="123"/>
      <c r="AM390" s="122"/>
      <c r="AN390" s="122"/>
      <c r="AO390" s="122"/>
      <c r="AP390" s="122"/>
      <c r="AQ390" s="122"/>
      <c r="AR390" s="122"/>
      <c r="AS390" s="173"/>
      <c r="AT390" s="173"/>
      <c r="AU390" s="173"/>
      <c r="AV390" s="173"/>
      <c r="AW390" s="173"/>
      <c r="AX390" s="173"/>
      <c r="AY390" s="173"/>
      <c r="AZ390" s="173"/>
      <c r="BA390" s="173"/>
      <c r="BB390" s="123"/>
      <c r="BC390" s="123"/>
      <c r="BD390" s="123"/>
    </row>
    <row r="391" spans="2:56" x14ac:dyDescent="0.25">
      <c r="B391" s="120"/>
      <c r="C391" s="4"/>
      <c r="D391" s="14"/>
      <c r="E391" s="121"/>
      <c r="F391" s="13"/>
      <c r="G391" s="122"/>
      <c r="H391" s="123"/>
      <c r="I391" s="123"/>
      <c r="J391" s="124"/>
      <c r="K391" s="122"/>
      <c r="L391" s="122"/>
      <c r="M391" s="125"/>
      <c r="N391" s="126"/>
      <c r="O391" s="123"/>
      <c r="P391" s="123"/>
      <c r="Q391" s="122"/>
      <c r="R391" s="123"/>
      <c r="S391" s="123"/>
      <c r="T391" s="123"/>
      <c r="U391" s="123"/>
      <c r="V391" s="123"/>
      <c r="W391" s="122"/>
      <c r="X391" s="123"/>
      <c r="Y391" s="123"/>
      <c r="Z391" s="123"/>
      <c r="AA391" s="123"/>
      <c r="AB391" s="123"/>
      <c r="AC391" s="122"/>
      <c r="AD391" s="123"/>
      <c r="AE391" s="123"/>
      <c r="AF391" s="123"/>
      <c r="AG391" s="123"/>
      <c r="AH391" s="122"/>
      <c r="AI391" s="122"/>
      <c r="AJ391" s="122"/>
      <c r="AK391" s="122"/>
      <c r="AL391" s="123"/>
      <c r="AM391" s="122"/>
      <c r="AN391" s="122"/>
      <c r="AO391" s="122"/>
      <c r="AP391" s="122"/>
      <c r="AQ391" s="122"/>
      <c r="AR391" s="122"/>
      <c r="AS391" s="173"/>
      <c r="AT391" s="173"/>
      <c r="AU391" s="173"/>
      <c r="AV391" s="173"/>
      <c r="AW391" s="173"/>
      <c r="AX391" s="173"/>
      <c r="AY391" s="173"/>
      <c r="AZ391" s="173"/>
      <c r="BA391" s="173"/>
      <c r="BB391" s="123"/>
      <c r="BC391" s="123"/>
      <c r="BD391" s="123"/>
    </row>
    <row r="392" spans="2:56" x14ac:dyDescent="0.25">
      <c r="B392" s="120"/>
      <c r="C392" s="4"/>
      <c r="D392" s="14"/>
      <c r="E392" s="121"/>
      <c r="F392" s="13"/>
      <c r="G392" s="122"/>
      <c r="H392" s="123"/>
      <c r="I392" s="123"/>
      <c r="J392" s="124"/>
      <c r="K392" s="122"/>
      <c r="L392" s="122"/>
      <c r="M392" s="125"/>
      <c r="N392" s="126"/>
      <c r="O392" s="123"/>
      <c r="P392" s="123"/>
      <c r="Q392" s="122"/>
      <c r="R392" s="123"/>
      <c r="S392" s="123"/>
      <c r="T392" s="123"/>
      <c r="U392" s="123"/>
      <c r="V392" s="123"/>
      <c r="W392" s="122"/>
      <c r="X392" s="123"/>
      <c r="Y392" s="123"/>
      <c r="Z392" s="123"/>
      <c r="AA392" s="123"/>
      <c r="AB392" s="123"/>
      <c r="AC392" s="122"/>
      <c r="AD392" s="123"/>
      <c r="AE392" s="123"/>
      <c r="AF392" s="123"/>
      <c r="AG392" s="123"/>
      <c r="AH392" s="122"/>
      <c r="AI392" s="122"/>
      <c r="AJ392" s="122"/>
      <c r="AK392" s="122"/>
      <c r="AL392" s="123"/>
      <c r="AM392" s="122"/>
      <c r="AN392" s="122"/>
      <c r="AO392" s="122"/>
      <c r="AP392" s="122"/>
      <c r="AQ392" s="122"/>
      <c r="AR392" s="122"/>
      <c r="AS392" s="173"/>
      <c r="AT392" s="173"/>
      <c r="AU392" s="173"/>
      <c r="AV392" s="173"/>
      <c r="AW392" s="173"/>
      <c r="AX392" s="173"/>
      <c r="AY392" s="173"/>
      <c r="AZ392" s="173"/>
      <c r="BA392" s="173"/>
      <c r="BB392" s="123"/>
      <c r="BC392" s="123"/>
      <c r="BD392" s="123"/>
    </row>
    <row r="393" spans="2:56" x14ac:dyDescent="0.25">
      <c r="B393" s="120"/>
      <c r="C393" s="4"/>
      <c r="D393" s="14"/>
      <c r="E393" s="121"/>
      <c r="F393" s="13"/>
      <c r="G393" s="122"/>
      <c r="H393" s="123"/>
      <c r="I393" s="123"/>
      <c r="J393" s="124"/>
      <c r="K393" s="122"/>
      <c r="L393" s="122"/>
      <c r="M393" s="125"/>
      <c r="N393" s="126"/>
      <c r="O393" s="123"/>
      <c r="P393" s="123"/>
      <c r="Q393" s="122"/>
      <c r="R393" s="123"/>
      <c r="S393" s="123"/>
      <c r="T393" s="123"/>
      <c r="U393" s="123"/>
      <c r="V393" s="123"/>
      <c r="W393" s="122"/>
      <c r="X393" s="123"/>
      <c r="Y393" s="123"/>
      <c r="Z393" s="123"/>
      <c r="AA393" s="123"/>
      <c r="AB393" s="123"/>
      <c r="AC393" s="122"/>
      <c r="AD393" s="123"/>
      <c r="AE393" s="123"/>
      <c r="AF393" s="123"/>
      <c r="AG393" s="123"/>
      <c r="AH393" s="122"/>
      <c r="AI393" s="122"/>
      <c r="AJ393" s="122"/>
      <c r="AK393" s="122"/>
      <c r="AL393" s="123"/>
      <c r="AM393" s="122"/>
      <c r="AN393" s="122"/>
      <c r="AO393" s="122"/>
      <c r="AP393" s="122"/>
      <c r="AQ393" s="122"/>
      <c r="AR393" s="122"/>
      <c r="AS393" s="173"/>
      <c r="AT393" s="173"/>
      <c r="AU393" s="173"/>
      <c r="AV393" s="173"/>
      <c r="AW393" s="173"/>
      <c r="AX393" s="173"/>
      <c r="AY393" s="173"/>
      <c r="AZ393" s="173"/>
      <c r="BA393" s="173"/>
      <c r="BB393" s="123"/>
      <c r="BC393" s="123"/>
      <c r="BD393" s="123"/>
    </row>
    <row r="394" spans="2:56" x14ac:dyDescent="0.25">
      <c r="B394" s="120"/>
      <c r="C394" s="4"/>
      <c r="D394" s="14"/>
      <c r="E394" s="121"/>
      <c r="F394" s="13"/>
      <c r="G394" s="122"/>
      <c r="H394" s="123"/>
      <c r="I394" s="123"/>
      <c r="J394" s="124"/>
      <c r="K394" s="122"/>
      <c r="L394" s="122"/>
      <c r="M394" s="125"/>
      <c r="N394" s="126"/>
      <c r="O394" s="123"/>
      <c r="P394" s="123"/>
      <c r="Q394" s="122"/>
      <c r="R394" s="123"/>
      <c r="S394" s="123"/>
      <c r="T394" s="123"/>
      <c r="U394" s="123"/>
      <c r="V394" s="123"/>
      <c r="W394" s="122"/>
      <c r="X394" s="123"/>
      <c r="Y394" s="123"/>
      <c r="Z394" s="123"/>
      <c r="AA394" s="123"/>
      <c r="AB394" s="123"/>
      <c r="AC394" s="122"/>
      <c r="AD394" s="123"/>
      <c r="AE394" s="123"/>
      <c r="AF394" s="123"/>
      <c r="AG394" s="123"/>
      <c r="AH394" s="122"/>
      <c r="AI394" s="122"/>
      <c r="AJ394" s="122"/>
      <c r="AK394" s="122"/>
      <c r="AL394" s="123"/>
      <c r="AM394" s="122"/>
      <c r="AN394" s="122"/>
      <c r="AO394" s="122"/>
      <c r="AP394" s="122"/>
      <c r="AQ394" s="122"/>
      <c r="AR394" s="122"/>
      <c r="AS394" s="173"/>
      <c r="AT394" s="173"/>
      <c r="AU394" s="173"/>
      <c r="AV394" s="173"/>
      <c r="AW394" s="173"/>
      <c r="AX394" s="173"/>
      <c r="AY394" s="173"/>
      <c r="AZ394" s="173"/>
      <c r="BA394" s="173"/>
      <c r="BB394" s="123"/>
      <c r="BC394" s="123"/>
      <c r="BD394" s="123"/>
    </row>
    <row r="395" spans="2:56" x14ac:dyDescent="0.25">
      <c r="B395" s="120"/>
      <c r="C395" s="4"/>
      <c r="D395" s="14"/>
      <c r="E395" s="121"/>
      <c r="F395" s="13"/>
      <c r="G395" s="122"/>
      <c r="H395" s="123"/>
      <c r="I395" s="123"/>
      <c r="J395" s="124"/>
      <c r="K395" s="122"/>
      <c r="L395" s="122"/>
      <c r="M395" s="125"/>
      <c r="N395" s="126"/>
      <c r="O395" s="123"/>
      <c r="P395" s="123"/>
      <c r="Q395" s="122"/>
      <c r="R395" s="123"/>
      <c r="S395" s="123"/>
      <c r="T395" s="123"/>
      <c r="U395" s="123"/>
      <c r="V395" s="123"/>
      <c r="W395" s="122"/>
      <c r="X395" s="123"/>
      <c r="Y395" s="123"/>
      <c r="Z395" s="123"/>
      <c r="AA395" s="123"/>
      <c r="AB395" s="123"/>
      <c r="AC395" s="122"/>
      <c r="AD395" s="123"/>
      <c r="AE395" s="123"/>
      <c r="AF395" s="123"/>
      <c r="AG395" s="123"/>
      <c r="AH395" s="122"/>
      <c r="AI395" s="122"/>
      <c r="AJ395" s="122"/>
      <c r="AK395" s="122"/>
      <c r="AL395" s="123"/>
      <c r="AM395" s="122"/>
      <c r="AN395" s="122"/>
      <c r="AO395" s="122"/>
      <c r="AP395" s="122"/>
      <c r="AQ395" s="122"/>
      <c r="AR395" s="122"/>
      <c r="AS395" s="173"/>
      <c r="AT395" s="173"/>
      <c r="AU395" s="173"/>
      <c r="AV395" s="173"/>
      <c r="AW395" s="173"/>
      <c r="AX395" s="173"/>
      <c r="AY395" s="173"/>
      <c r="AZ395" s="173"/>
      <c r="BA395" s="173"/>
      <c r="BB395" s="123"/>
      <c r="BC395" s="123"/>
      <c r="BD395" s="123"/>
    </row>
    <row r="396" spans="2:56" x14ac:dyDescent="0.25">
      <c r="B396" s="120"/>
      <c r="C396" s="4"/>
      <c r="D396" s="14"/>
      <c r="E396" s="121"/>
      <c r="F396" s="13"/>
      <c r="G396" s="122"/>
      <c r="H396" s="123"/>
      <c r="I396" s="123"/>
      <c r="J396" s="124"/>
      <c r="K396" s="122"/>
      <c r="L396" s="122"/>
      <c r="M396" s="125"/>
      <c r="N396" s="126"/>
      <c r="O396" s="123"/>
      <c r="P396" s="123"/>
      <c r="Q396" s="122"/>
      <c r="R396" s="123"/>
      <c r="S396" s="123"/>
      <c r="T396" s="123"/>
      <c r="U396" s="123"/>
      <c r="V396" s="123"/>
      <c r="W396" s="122"/>
      <c r="X396" s="123"/>
      <c r="Y396" s="123"/>
      <c r="Z396" s="123"/>
      <c r="AA396" s="123"/>
      <c r="AB396" s="123"/>
      <c r="AC396" s="122"/>
      <c r="AD396" s="123"/>
      <c r="AE396" s="123"/>
      <c r="AF396" s="123"/>
      <c r="AG396" s="123"/>
      <c r="AH396" s="122"/>
      <c r="AI396" s="122"/>
      <c r="AJ396" s="122"/>
      <c r="AK396" s="122"/>
      <c r="AL396" s="123"/>
      <c r="AM396" s="122"/>
      <c r="AN396" s="122"/>
      <c r="AO396" s="122"/>
      <c r="AP396" s="122"/>
      <c r="AQ396" s="122"/>
      <c r="AR396" s="122"/>
      <c r="AS396" s="173"/>
      <c r="AT396" s="173"/>
      <c r="AU396" s="173"/>
      <c r="AV396" s="173"/>
      <c r="AW396" s="173"/>
      <c r="AX396" s="173"/>
      <c r="AY396" s="173"/>
      <c r="AZ396" s="173"/>
      <c r="BA396" s="173"/>
      <c r="BB396" s="123"/>
      <c r="BC396" s="123"/>
      <c r="BD396" s="123"/>
    </row>
    <row r="397" spans="2:56" x14ac:dyDescent="0.25">
      <c r="B397" s="120"/>
      <c r="C397" s="4"/>
      <c r="D397" s="14"/>
      <c r="E397" s="121"/>
      <c r="F397" s="13"/>
      <c r="G397" s="122"/>
      <c r="H397" s="123"/>
      <c r="I397" s="123"/>
      <c r="J397" s="124"/>
      <c r="K397" s="122"/>
      <c r="L397" s="122"/>
      <c r="M397" s="125"/>
      <c r="N397" s="126"/>
      <c r="O397" s="123"/>
      <c r="P397" s="123"/>
      <c r="Q397" s="122"/>
      <c r="R397" s="123"/>
      <c r="S397" s="123"/>
      <c r="T397" s="123"/>
      <c r="U397" s="123"/>
      <c r="V397" s="123"/>
      <c r="W397" s="122"/>
      <c r="X397" s="123"/>
      <c r="Y397" s="123"/>
      <c r="Z397" s="123"/>
      <c r="AA397" s="123"/>
      <c r="AB397" s="123"/>
      <c r="AC397" s="122"/>
      <c r="AD397" s="123"/>
      <c r="AE397" s="123"/>
      <c r="AF397" s="123"/>
      <c r="AG397" s="123"/>
      <c r="AH397" s="122"/>
      <c r="AI397" s="122"/>
      <c r="AJ397" s="122"/>
      <c r="AK397" s="122"/>
      <c r="AL397" s="123"/>
      <c r="AM397" s="122"/>
      <c r="AN397" s="122"/>
      <c r="AO397" s="122"/>
      <c r="AP397" s="122"/>
      <c r="AQ397" s="122"/>
      <c r="AR397" s="122"/>
      <c r="AS397" s="173"/>
      <c r="AT397" s="173"/>
      <c r="AU397" s="173"/>
      <c r="AV397" s="173"/>
      <c r="AW397" s="173"/>
      <c r="AX397" s="173"/>
      <c r="AY397" s="173"/>
      <c r="AZ397" s="173"/>
      <c r="BA397" s="173"/>
      <c r="BB397" s="123"/>
      <c r="BC397" s="123"/>
      <c r="BD397" s="123"/>
    </row>
    <row r="398" spans="2:56" x14ac:dyDescent="0.25">
      <c r="B398" s="120"/>
      <c r="C398" s="4"/>
      <c r="D398" s="14"/>
      <c r="E398" s="121"/>
      <c r="F398" s="13"/>
      <c r="G398" s="122"/>
      <c r="H398" s="123"/>
      <c r="I398" s="123"/>
      <c r="J398" s="124"/>
      <c r="K398" s="122"/>
      <c r="L398" s="122"/>
      <c r="M398" s="125"/>
      <c r="N398" s="126"/>
      <c r="O398" s="123"/>
      <c r="P398" s="123"/>
      <c r="Q398" s="122"/>
      <c r="R398" s="123"/>
      <c r="S398" s="123"/>
      <c r="T398" s="123"/>
      <c r="U398" s="123"/>
      <c r="V398" s="123"/>
      <c r="W398" s="122"/>
      <c r="X398" s="123"/>
      <c r="Y398" s="123"/>
      <c r="Z398" s="123"/>
      <c r="AA398" s="123"/>
      <c r="AB398" s="123"/>
      <c r="AC398" s="122"/>
      <c r="AD398" s="123"/>
      <c r="AE398" s="123"/>
      <c r="AF398" s="123"/>
      <c r="AG398" s="123"/>
      <c r="AH398" s="122"/>
      <c r="AI398" s="122"/>
      <c r="AJ398" s="122"/>
      <c r="AK398" s="122"/>
      <c r="AL398" s="123"/>
      <c r="AM398" s="122"/>
      <c r="AN398" s="122"/>
      <c r="AO398" s="122"/>
      <c r="AP398" s="122"/>
      <c r="AQ398" s="122"/>
      <c r="AR398" s="122"/>
      <c r="AS398" s="173"/>
      <c r="AT398" s="173"/>
      <c r="AU398" s="173"/>
      <c r="AV398" s="173"/>
      <c r="AW398" s="173"/>
      <c r="AX398" s="173"/>
      <c r="AY398" s="173"/>
      <c r="AZ398" s="173"/>
      <c r="BA398" s="173"/>
      <c r="BB398" s="123"/>
      <c r="BC398" s="123"/>
      <c r="BD398" s="123"/>
    </row>
    <row r="399" spans="2:56" x14ac:dyDescent="0.25">
      <c r="B399" s="120"/>
      <c r="C399" s="4"/>
      <c r="D399" s="14"/>
      <c r="E399" s="121"/>
      <c r="F399" s="13"/>
      <c r="G399" s="122"/>
      <c r="H399" s="123"/>
      <c r="I399" s="123"/>
      <c r="J399" s="124"/>
      <c r="K399" s="122"/>
      <c r="L399" s="122"/>
      <c r="M399" s="125"/>
      <c r="N399" s="126"/>
      <c r="O399" s="123"/>
      <c r="P399" s="123"/>
      <c r="Q399" s="122"/>
      <c r="R399" s="123"/>
      <c r="S399" s="123"/>
      <c r="T399" s="123"/>
      <c r="U399" s="123"/>
      <c r="V399" s="123"/>
      <c r="W399" s="122"/>
      <c r="X399" s="123"/>
      <c r="Y399" s="123"/>
      <c r="Z399" s="123"/>
      <c r="AA399" s="123"/>
      <c r="AB399" s="123"/>
      <c r="AC399" s="122"/>
      <c r="AD399" s="123"/>
      <c r="AE399" s="123"/>
      <c r="AF399" s="123"/>
      <c r="AG399" s="123"/>
      <c r="AH399" s="122"/>
      <c r="AI399" s="122"/>
      <c r="AJ399" s="122"/>
      <c r="AK399" s="122"/>
      <c r="AL399" s="123"/>
      <c r="AM399" s="122"/>
      <c r="AN399" s="122"/>
      <c r="AO399" s="122"/>
      <c r="AP399" s="122"/>
      <c r="AQ399" s="122"/>
      <c r="AR399" s="122"/>
      <c r="AS399" s="173"/>
      <c r="AT399" s="173"/>
      <c r="AU399" s="173"/>
      <c r="AV399" s="173"/>
      <c r="AW399" s="173"/>
      <c r="AX399" s="173"/>
      <c r="AY399" s="173"/>
      <c r="AZ399" s="173"/>
      <c r="BA399" s="173"/>
      <c r="BB399" s="123"/>
      <c r="BC399" s="123"/>
      <c r="BD399" s="123"/>
    </row>
    <row r="400" spans="2:56" x14ac:dyDescent="0.25">
      <c r="B400" s="120"/>
      <c r="C400" s="4"/>
      <c r="D400" s="14"/>
      <c r="E400" s="121"/>
      <c r="F400" s="13"/>
      <c r="G400" s="122"/>
      <c r="H400" s="123"/>
      <c r="I400" s="123"/>
      <c r="J400" s="124"/>
      <c r="K400" s="122"/>
      <c r="L400" s="122"/>
      <c r="M400" s="125"/>
      <c r="N400" s="126"/>
      <c r="O400" s="123"/>
      <c r="P400" s="123"/>
      <c r="Q400" s="122"/>
      <c r="R400" s="123"/>
      <c r="S400" s="123"/>
      <c r="T400" s="123"/>
      <c r="U400" s="123"/>
      <c r="V400" s="123"/>
      <c r="W400" s="122"/>
      <c r="X400" s="123"/>
      <c r="Y400" s="123"/>
      <c r="Z400" s="123"/>
      <c r="AA400" s="123"/>
      <c r="AB400" s="123"/>
      <c r="AC400" s="122"/>
      <c r="AD400" s="123"/>
      <c r="AE400" s="123"/>
      <c r="AF400" s="123"/>
      <c r="AG400" s="123"/>
      <c r="AH400" s="122"/>
      <c r="AI400" s="122"/>
      <c r="AJ400" s="122"/>
      <c r="AK400" s="122"/>
      <c r="AL400" s="123"/>
      <c r="AM400" s="122"/>
      <c r="AN400" s="122"/>
      <c r="AO400" s="122"/>
      <c r="AP400" s="122"/>
      <c r="AQ400" s="122"/>
      <c r="AR400" s="122"/>
      <c r="AS400" s="173"/>
      <c r="AT400" s="173"/>
      <c r="AU400" s="173"/>
      <c r="AV400" s="173"/>
      <c r="AW400" s="173"/>
      <c r="AX400" s="173"/>
      <c r="AY400" s="173"/>
      <c r="AZ400" s="173"/>
      <c r="BA400" s="173"/>
      <c r="BB400" s="123"/>
      <c r="BC400" s="123"/>
      <c r="BD400" s="123"/>
    </row>
    <row r="401" spans="2:56" x14ac:dyDescent="0.25">
      <c r="B401" s="120"/>
      <c r="C401" s="4"/>
      <c r="D401" s="14"/>
      <c r="E401" s="121"/>
      <c r="F401" s="13"/>
      <c r="G401" s="122"/>
      <c r="H401" s="123"/>
      <c r="I401" s="123"/>
      <c r="J401" s="124"/>
      <c r="K401" s="122"/>
      <c r="L401" s="122"/>
      <c r="M401" s="125"/>
      <c r="N401" s="126"/>
      <c r="O401" s="123"/>
      <c r="P401" s="123"/>
      <c r="Q401" s="122"/>
      <c r="R401" s="123"/>
      <c r="S401" s="123"/>
      <c r="T401" s="123"/>
      <c r="U401" s="123"/>
      <c r="V401" s="123"/>
      <c r="W401" s="122"/>
      <c r="X401" s="123"/>
      <c r="Y401" s="123"/>
      <c r="Z401" s="123"/>
      <c r="AA401" s="123"/>
      <c r="AB401" s="123"/>
      <c r="AC401" s="122"/>
      <c r="AD401" s="123"/>
      <c r="AE401" s="123"/>
      <c r="AF401" s="123"/>
      <c r="AG401" s="123"/>
      <c r="AH401" s="122"/>
      <c r="AI401" s="122"/>
      <c r="AJ401" s="122"/>
      <c r="AK401" s="122"/>
      <c r="AL401" s="123"/>
      <c r="AM401" s="122"/>
      <c r="AN401" s="122"/>
      <c r="AO401" s="122"/>
      <c r="AP401" s="122"/>
      <c r="AQ401" s="122"/>
      <c r="AR401" s="122"/>
      <c r="AS401" s="173"/>
      <c r="AT401" s="173"/>
      <c r="AU401" s="173"/>
      <c r="AV401" s="173"/>
      <c r="AW401" s="173"/>
      <c r="AX401" s="173"/>
      <c r="AY401" s="173"/>
      <c r="AZ401" s="173"/>
      <c r="BA401" s="173"/>
      <c r="BB401" s="123"/>
      <c r="BC401" s="123"/>
      <c r="BD401" s="123"/>
    </row>
    <row r="402" spans="2:56" x14ac:dyDescent="0.25">
      <c r="B402" s="120"/>
      <c r="C402" s="4"/>
      <c r="D402" s="14"/>
      <c r="E402" s="121"/>
      <c r="F402" s="13"/>
      <c r="G402" s="122"/>
      <c r="H402" s="123"/>
      <c r="I402" s="123"/>
      <c r="J402" s="124"/>
      <c r="K402" s="122"/>
      <c r="L402" s="122"/>
      <c r="M402" s="125"/>
      <c r="N402" s="126"/>
      <c r="O402" s="123"/>
      <c r="P402" s="123"/>
      <c r="Q402" s="122"/>
      <c r="R402" s="123"/>
      <c r="S402" s="123"/>
      <c r="T402" s="123"/>
      <c r="U402" s="123"/>
      <c r="V402" s="123"/>
      <c r="W402" s="122"/>
      <c r="X402" s="123"/>
      <c r="Y402" s="123"/>
      <c r="Z402" s="123"/>
      <c r="AA402" s="123"/>
      <c r="AB402" s="123"/>
      <c r="AC402" s="122"/>
      <c r="AD402" s="123"/>
      <c r="AE402" s="123"/>
      <c r="AF402" s="123"/>
      <c r="AG402" s="123"/>
      <c r="AH402" s="122"/>
      <c r="AI402" s="122"/>
      <c r="AJ402" s="122"/>
      <c r="AK402" s="122"/>
      <c r="AL402" s="123"/>
      <c r="AM402" s="122"/>
      <c r="AN402" s="122"/>
      <c r="AO402" s="122"/>
      <c r="AP402" s="122"/>
      <c r="AQ402" s="122"/>
      <c r="AR402" s="122"/>
      <c r="AS402" s="173"/>
      <c r="AT402" s="173"/>
      <c r="AU402" s="173"/>
      <c r="AV402" s="173"/>
      <c r="AW402" s="173"/>
      <c r="AX402" s="173"/>
      <c r="AY402" s="173"/>
      <c r="AZ402" s="173"/>
      <c r="BA402" s="173"/>
      <c r="BB402" s="123"/>
      <c r="BC402" s="123"/>
      <c r="BD402" s="123"/>
    </row>
    <row r="403" spans="2:56" x14ac:dyDescent="0.25">
      <c r="B403" s="120"/>
      <c r="C403" s="4"/>
      <c r="D403" s="14"/>
      <c r="E403" s="121"/>
      <c r="F403" s="13"/>
      <c r="G403" s="122"/>
      <c r="H403" s="123"/>
      <c r="I403" s="123"/>
      <c r="J403" s="124"/>
      <c r="K403" s="122"/>
      <c r="L403" s="122"/>
      <c r="M403" s="125"/>
      <c r="N403" s="126"/>
      <c r="O403" s="123"/>
      <c r="P403" s="123"/>
      <c r="Q403" s="122"/>
      <c r="R403" s="123"/>
      <c r="S403" s="123"/>
      <c r="T403" s="123"/>
      <c r="U403" s="123"/>
      <c r="V403" s="123"/>
      <c r="W403" s="122"/>
      <c r="X403" s="123"/>
      <c r="Y403" s="123"/>
      <c r="Z403" s="123"/>
      <c r="AA403" s="123"/>
      <c r="AB403" s="123"/>
      <c r="AC403" s="122"/>
      <c r="AD403" s="123"/>
      <c r="AE403" s="123"/>
      <c r="AF403" s="123"/>
      <c r="AG403" s="123"/>
      <c r="AH403" s="122"/>
      <c r="AI403" s="122"/>
      <c r="AJ403" s="122"/>
      <c r="AK403" s="122"/>
      <c r="AL403" s="123"/>
      <c r="AM403" s="122"/>
      <c r="AN403" s="122"/>
      <c r="AO403" s="122"/>
      <c r="AP403" s="122"/>
      <c r="AQ403" s="122"/>
      <c r="AR403" s="122"/>
      <c r="AS403" s="173"/>
      <c r="AT403" s="173"/>
      <c r="AU403" s="173"/>
      <c r="AV403" s="173"/>
      <c r="AW403" s="173"/>
      <c r="AX403" s="173"/>
      <c r="AY403" s="173"/>
      <c r="AZ403" s="173"/>
      <c r="BA403" s="173"/>
      <c r="BB403" s="123"/>
      <c r="BC403" s="123"/>
      <c r="BD403" s="123"/>
    </row>
    <row r="404" spans="2:56" x14ac:dyDescent="0.25">
      <c r="B404" s="120"/>
      <c r="C404" s="4"/>
      <c r="D404" s="14"/>
      <c r="E404" s="121"/>
      <c r="F404" s="13"/>
      <c r="G404" s="122"/>
      <c r="H404" s="123"/>
      <c r="I404" s="123"/>
      <c r="J404" s="124"/>
      <c r="K404" s="122"/>
      <c r="L404" s="122"/>
      <c r="M404" s="125"/>
      <c r="N404" s="126"/>
      <c r="O404" s="123"/>
      <c r="P404" s="123"/>
      <c r="Q404" s="122"/>
      <c r="R404" s="123"/>
      <c r="S404" s="123"/>
      <c r="T404" s="123"/>
      <c r="U404" s="123"/>
      <c r="V404" s="123"/>
      <c r="W404" s="122"/>
      <c r="X404" s="123"/>
      <c r="Y404" s="123"/>
      <c r="Z404" s="123"/>
      <c r="AA404" s="123"/>
      <c r="AB404" s="123"/>
      <c r="AC404" s="122"/>
      <c r="AD404" s="123"/>
      <c r="AE404" s="123"/>
      <c r="AF404" s="123"/>
      <c r="AG404" s="123"/>
      <c r="AH404" s="122"/>
      <c r="AI404" s="122"/>
      <c r="AJ404" s="122"/>
      <c r="AK404" s="122"/>
      <c r="AL404" s="123"/>
      <c r="AM404" s="122"/>
      <c r="AN404" s="122"/>
      <c r="AO404" s="122"/>
      <c r="AP404" s="122"/>
      <c r="AQ404" s="122"/>
      <c r="AR404" s="122"/>
      <c r="AS404" s="173"/>
      <c r="AT404" s="173"/>
      <c r="AU404" s="173"/>
      <c r="AV404" s="173"/>
      <c r="AW404" s="173"/>
      <c r="AX404" s="173"/>
      <c r="AY404" s="173"/>
      <c r="AZ404" s="173"/>
      <c r="BA404" s="173"/>
      <c r="BB404" s="123"/>
      <c r="BC404" s="123"/>
      <c r="BD404" s="123"/>
    </row>
    <row r="405" spans="2:56" x14ac:dyDescent="0.25">
      <c r="B405" s="120"/>
      <c r="C405" s="4"/>
      <c r="D405" s="14"/>
      <c r="E405" s="121"/>
      <c r="F405" s="13"/>
      <c r="G405" s="122"/>
      <c r="H405" s="123"/>
      <c r="I405" s="123"/>
      <c r="J405" s="124"/>
      <c r="K405" s="122"/>
      <c r="L405" s="122"/>
      <c r="M405" s="125"/>
      <c r="N405" s="126"/>
      <c r="O405" s="123"/>
      <c r="P405" s="123"/>
      <c r="Q405" s="122"/>
      <c r="R405" s="123"/>
      <c r="S405" s="123"/>
      <c r="T405" s="123"/>
      <c r="U405" s="123"/>
      <c r="V405" s="123"/>
      <c r="W405" s="122"/>
      <c r="X405" s="123"/>
      <c r="Y405" s="123"/>
      <c r="Z405" s="123"/>
      <c r="AA405" s="123"/>
      <c r="AB405" s="123"/>
      <c r="AC405" s="122"/>
      <c r="AD405" s="123"/>
      <c r="AE405" s="123"/>
      <c r="AF405" s="123"/>
      <c r="AG405" s="123"/>
      <c r="AH405" s="122"/>
      <c r="AI405" s="122"/>
      <c r="AJ405" s="122"/>
      <c r="AK405" s="122"/>
      <c r="AL405" s="123"/>
      <c r="AM405" s="122"/>
      <c r="AN405" s="122"/>
      <c r="AO405" s="122"/>
      <c r="AP405" s="122"/>
      <c r="AQ405" s="122"/>
      <c r="AR405" s="122"/>
      <c r="AS405" s="173"/>
      <c r="AT405" s="173"/>
      <c r="AU405" s="173"/>
      <c r="AV405" s="173"/>
      <c r="AW405" s="173"/>
      <c r="AX405" s="173"/>
      <c r="AY405" s="173"/>
      <c r="AZ405" s="173"/>
      <c r="BA405" s="173"/>
      <c r="BB405" s="123"/>
      <c r="BC405" s="123"/>
      <c r="BD405" s="123"/>
    </row>
    <row r="406" spans="2:56" x14ac:dyDescent="0.25">
      <c r="B406" s="120"/>
      <c r="C406" s="4"/>
      <c r="D406" s="14"/>
      <c r="E406" s="121"/>
      <c r="F406" s="13"/>
      <c r="G406" s="122"/>
      <c r="H406" s="123"/>
      <c r="I406" s="123"/>
      <c r="J406" s="124"/>
      <c r="K406" s="122"/>
      <c r="L406" s="122"/>
      <c r="M406" s="125"/>
      <c r="N406" s="126"/>
      <c r="O406" s="123"/>
      <c r="P406" s="123"/>
      <c r="Q406" s="122"/>
      <c r="R406" s="123"/>
      <c r="S406" s="123"/>
      <c r="T406" s="123"/>
      <c r="U406" s="123"/>
      <c r="V406" s="123"/>
      <c r="W406" s="122"/>
      <c r="X406" s="123"/>
      <c r="Y406" s="123"/>
      <c r="Z406" s="123"/>
      <c r="AA406" s="123"/>
      <c r="AB406" s="123"/>
      <c r="AC406" s="122"/>
      <c r="AD406" s="123"/>
      <c r="AE406" s="123"/>
      <c r="AF406" s="123"/>
      <c r="AG406" s="123"/>
      <c r="AH406" s="122"/>
      <c r="AI406" s="122"/>
      <c r="AJ406" s="122"/>
      <c r="AK406" s="122"/>
      <c r="AL406" s="123"/>
      <c r="AM406" s="122"/>
      <c r="AN406" s="122"/>
      <c r="AO406" s="122"/>
      <c r="AP406" s="122"/>
      <c r="AQ406" s="122"/>
      <c r="AR406" s="122"/>
      <c r="AS406" s="173"/>
      <c r="AT406" s="173"/>
      <c r="AU406" s="173"/>
      <c r="AV406" s="173"/>
      <c r="AW406" s="173"/>
      <c r="AX406" s="173"/>
      <c r="AY406" s="173"/>
      <c r="AZ406" s="173"/>
      <c r="BA406" s="173"/>
      <c r="BB406" s="123"/>
      <c r="BC406" s="123"/>
      <c r="BD406" s="123"/>
    </row>
    <row r="407" spans="2:56" x14ac:dyDescent="0.25">
      <c r="B407" s="120"/>
      <c r="C407" s="4"/>
      <c r="D407" s="14"/>
      <c r="E407" s="121"/>
      <c r="F407" s="13"/>
      <c r="G407" s="122"/>
      <c r="H407" s="123"/>
      <c r="I407" s="123"/>
      <c r="J407" s="124"/>
      <c r="K407" s="122"/>
      <c r="L407" s="122"/>
      <c r="M407" s="125"/>
      <c r="N407" s="126"/>
      <c r="O407" s="123"/>
      <c r="P407" s="123"/>
      <c r="Q407" s="122"/>
      <c r="R407" s="123"/>
      <c r="S407" s="123"/>
      <c r="T407" s="123"/>
      <c r="U407" s="123"/>
      <c r="V407" s="123"/>
      <c r="W407" s="122"/>
      <c r="X407" s="123"/>
      <c r="Y407" s="123"/>
      <c r="Z407" s="123"/>
      <c r="AA407" s="123"/>
      <c r="AB407" s="123"/>
      <c r="AC407" s="122"/>
      <c r="AD407" s="123"/>
      <c r="AE407" s="123"/>
      <c r="AF407" s="123"/>
      <c r="AG407" s="123"/>
      <c r="AH407" s="122"/>
      <c r="AI407" s="122"/>
      <c r="AJ407" s="122"/>
      <c r="AK407" s="122"/>
      <c r="AL407" s="123"/>
      <c r="AM407" s="122"/>
      <c r="AN407" s="122"/>
      <c r="AO407" s="122"/>
      <c r="AP407" s="122"/>
      <c r="AQ407" s="122"/>
      <c r="AR407" s="122"/>
      <c r="AS407" s="173"/>
      <c r="AT407" s="173"/>
      <c r="AU407" s="173"/>
      <c r="AV407" s="173"/>
      <c r="AW407" s="173"/>
      <c r="AX407" s="173"/>
      <c r="AY407" s="173"/>
      <c r="AZ407" s="173"/>
      <c r="BA407" s="173"/>
      <c r="BB407" s="123"/>
      <c r="BC407" s="123"/>
      <c r="BD407" s="123"/>
    </row>
    <row r="408" spans="2:56" x14ac:dyDescent="0.25">
      <c r="B408" s="120"/>
      <c r="C408" s="4"/>
      <c r="D408" s="14"/>
      <c r="E408" s="121"/>
      <c r="F408" s="13"/>
      <c r="G408" s="122"/>
      <c r="H408" s="123"/>
      <c r="I408" s="123"/>
      <c r="J408" s="124"/>
      <c r="K408" s="122"/>
      <c r="L408" s="122"/>
      <c r="M408" s="125"/>
      <c r="N408" s="126"/>
      <c r="O408" s="123"/>
      <c r="P408" s="123"/>
      <c r="Q408" s="122"/>
      <c r="R408" s="123"/>
      <c r="S408" s="123"/>
      <c r="T408" s="123"/>
      <c r="U408" s="123"/>
      <c r="V408" s="123"/>
      <c r="W408" s="122"/>
      <c r="X408" s="123"/>
      <c r="Y408" s="123"/>
      <c r="Z408" s="123"/>
      <c r="AA408" s="123"/>
      <c r="AB408" s="123"/>
      <c r="AC408" s="122"/>
      <c r="AD408" s="123"/>
      <c r="AE408" s="123"/>
      <c r="AF408" s="123"/>
      <c r="AG408" s="123"/>
      <c r="AH408" s="122"/>
      <c r="AI408" s="122"/>
      <c r="AJ408" s="122"/>
      <c r="AK408" s="122"/>
      <c r="AL408" s="123"/>
      <c r="AM408" s="122"/>
      <c r="AN408" s="122"/>
      <c r="AO408" s="122"/>
      <c r="AP408" s="122"/>
      <c r="AQ408" s="122"/>
      <c r="AR408" s="122"/>
      <c r="AS408" s="173"/>
      <c r="AT408" s="173"/>
      <c r="AU408" s="173"/>
      <c r="AV408" s="173"/>
      <c r="AW408" s="173"/>
      <c r="AX408" s="173"/>
      <c r="AY408" s="173"/>
      <c r="AZ408" s="173"/>
      <c r="BA408" s="173"/>
      <c r="BB408" s="123"/>
      <c r="BC408" s="123"/>
      <c r="BD408" s="123"/>
    </row>
    <row r="409" spans="2:56" x14ac:dyDescent="0.25">
      <c r="B409" s="120"/>
      <c r="C409" s="4"/>
      <c r="D409" s="14"/>
      <c r="E409" s="121"/>
      <c r="F409" s="13"/>
      <c r="G409" s="122"/>
      <c r="H409" s="123"/>
      <c r="I409" s="123"/>
      <c r="J409" s="124"/>
      <c r="K409" s="122"/>
      <c r="L409" s="122"/>
      <c r="M409" s="125"/>
      <c r="N409" s="126"/>
      <c r="O409" s="123"/>
      <c r="P409" s="123"/>
      <c r="Q409" s="122"/>
      <c r="R409" s="123"/>
      <c r="S409" s="123"/>
      <c r="T409" s="123"/>
      <c r="U409" s="123"/>
      <c r="V409" s="123"/>
      <c r="W409" s="122"/>
      <c r="X409" s="123"/>
      <c r="Y409" s="123"/>
      <c r="Z409" s="123"/>
      <c r="AA409" s="123"/>
      <c r="AB409" s="123"/>
      <c r="AC409" s="122"/>
      <c r="AD409" s="123"/>
      <c r="AE409" s="123"/>
      <c r="AF409" s="123"/>
      <c r="AG409" s="123"/>
      <c r="AH409" s="122"/>
      <c r="AI409" s="122"/>
      <c r="AJ409" s="122"/>
      <c r="AK409" s="122"/>
      <c r="AL409" s="123"/>
      <c r="AM409" s="122"/>
      <c r="AN409" s="122"/>
      <c r="AO409" s="122"/>
      <c r="AP409" s="122"/>
      <c r="AQ409" s="122"/>
      <c r="AR409" s="122"/>
      <c r="AS409" s="173"/>
      <c r="AT409" s="173"/>
      <c r="AU409" s="173"/>
      <c r="AV409" s="173"/>
      <c r="AW409" s="173"/>
      <c r="AX409" s="173"/>
      <c r="AY409" s="173"/>
      <c r="AZ409" s="173"/>
      <c r="BA409" s="173"/>
      <c r="BB409" s="123"/>
      <c r="BC409" s="123"/>
      <c r="BD409" s="123"/>
    </row>
    <row r="410" spans="2:56" x14ac:dyDescent="0.25">
      <c r="B410" s="120"/>
      <c r="C410" s="4"/>
      <c r="D410" s="14"/>
      <c r="E410" s="121"/>
      <c r="F410" s="13"/>
      <c r="G410" s="122"/>
      <c r="H410" s="123"/>
      <c r="I410" s="123"/>
      <c r="J410" s="124"/>
      <c r="K410" s="122"/>
      <c r="L410" s="122"/>
      <c r="M410" s="125"/>
      <c r="N410" s="126"/>
      <c r="O410" s="123"/>
      <c r="P410" s="123"/>
      <c r="Q410" s="122"/>
      <c r="R410" s="123"/>
      <c r="S410" s="123"/>
      <c r="T410" s="123"/>
      <c r="U410" s="123"/>
      <c r="V410" s="123"/>
      <c r="W410" s="122"/>
      <c r="X410" s="123"/>
      <c r="Y410" s="123"/>
      <c r="Z410" s="123"/>
      <c r="AA410" s="123"/>
      <c r="AB410" s="123"/>
      <c r="AC410" s="122"/>
      <c r="AD410" s="123"/>
      <c r="AE410" s="123"/>
      <c r="AF410" s="123"/>
      <c r="AG410" s="123"/>
      <c r="AH410" s="122"/>
      <c r="AI410" s="122"/>
      <c r="AJ410" s="122"/>
      <c r="AK410" s="122"/>
      <c r="AL410" s="123"/>
      <c r="AM410" s="122"/>
      <c r="AN410" s="122"/>
      <c r="AO410" s="122"/>
      <c r="AP410" s="122"/>
      <c r="AQ410" s="122"/>
      <c r="AR410" s="122"/>
      <c r="AS410" s="173"/>
      <c r="AT410" s="173"/>
      <c r="AU410" s="173"/>
      <c r="AV410" s="173"/>
      <c r="AW410" s="173"/>
      <c r="AX410" s="173"/>
      <c r="AY410" s="173"/>
      <c r="AZ410" s="173"/>
      <c r="BA410" s="173"/>
      <c r="BB410" s="123"/>
      <c r="BC410" s="123"/>
      <c r="BD410" s="123"/>
    </row>
    <row r="411" spans="2:56" x14ac:dyDescent="0.25">
      <c r="B411" s="120"/>
      <c r="C411" s="4"/>
      <c r="D411" s="14"/>
      <c r="E411" s="121"/>
      <c r="F411" s="13"/>
      <c r="G411" s="122"/>
      <c r="H411" s="123"/>
      <c r="I411" s="123"/>
      <c r="J411" s="124"/>
      <c r="K411" s="122"/>
      <c r="L411" s="122"/>
      <c r="M411" s="125"/>
      <c r="N411" s="126"/>
      <c r="O411" s="123"/>
      <c r="P411" s="123"/>
      <c r="Q411" s="122"/>
      <c r="R411" s="123"/>
      <c r="S411" s="123"/>
      <c r="T411" s="123"/>
      <c r="U411" s="123"/>
      <c r="V411" s="123"/>
      <c r="W411" s="122"/>
      <c r="X411" s="123"/>
      <c r="Y411" s="123"/>
      <c r="Z411" s="123"/>
      <c r="AA411" s="123"/>
      <c r="AB411" s="123"/>
      <c r="AC411" s="122"/>
      <c r="AD411" s="123"/>
      <c r="AE411" s="123"/>
      <c r="AF411" s="123"/>
      <c r="AG411" s="123"/>
      <c r="AH411" s="122"/>
      <c r="AI411" s="122"/>
      <c r="AJ411" s="122"/>
      <c r="AK411" s="122"/>
      <c r="AL411" s="123"/>
      <c r="AM411" s="122"/>
      <c r="AN411" s="122"/>
      <c r="AO411" s="122"/>
      <c r="AP411" s="122"/>
      <c r="AQ411" s="122"/>
      <c r="AR411" s="122"/>
      <c r="AS411" s="173"/>
      <c r="AT411" s="173"/>
      <c r="AU411" s="173"/>
      <c r="AV411" s="173"/>
      <c r="AW411" s="173"/>
      <c r="AX411" s="173"/>
      <c r="AY411" s="173"/>
      <c r="AZ411" s="173"/>
      <c r="BA411" s="173"/>
      <c r="BB411" s="123"/>
      <c r="BC411" s="123"/>
      <c r="BD411" s="123"/>
    </row>
    <row r="412" spans="2:56" x14ac:dyDescent="0.25">
      <c r="B412" s="120"/>
      <c r="C412" s="4"/>
      <c r="D412" s="14"/>
      <c r="E412" s="121"/>
      <c r="F412" s="13"/>
      <c r="G412" s="122"/>
      <c r="H412" s="123"/>
      <c r="I412" s="123"/>
      <c r="J412" s="124"/>
      <c r="K412" s="122"/>
      <c r="L412" s="122"/>
      <c r="M412" s="125"/>
      <c r="N412" s="126"/>
      <c r="O412" s="123"/>
      <c r="P412" s="123"/>
      <c r="Q412" s="122"/>
      <c r="R412" s="123"/>
      <c r="S412" s="123"/>
      <c r="T412" s="123"/>
      <c r="U412" s="123"/>
      <c r="V412" s="123"/>
      <c r="W412" s="122"/>
      <c r="X412" s="123"/>
      <c r="Y412" s="123"/>
      <c r="Z412" s="123"/>
      <c r="AA412" s="123"/>
      <c r="AB412" s="123"/>
      <c r="AC412" s="122"/>
      <c r="AD412" s="123"/>
      <c r="AE412" s="123"/>
      <c r="AF412" s="123"/>
      <c r="AG412" s="123"/>
      <c r="AH412" s="122"/>
      <c r="AI412" s="122"/>
      <c r="AJ412" s="122"/>
      <c r="AK412" s="122"/>
      <c r="AL412" s="123"/>
      <c r="AM412" s="122"/>
      <c r="AN412" s="122"/>
      <c r="AO412" s="122"/>
      <c r="AP412" s="122"/>
      <c r="AQ412" s="122"/>
      <c r="AR412" s="122"/>
      <c r="AS412" s="173"/>
      <c r="AT412" s="173"/>
      <c r="AU412" s="173"/>
      <c r="AV412" s="173"/>
      <c r="AW412" s="173"/>
      <c r="AX412" s="173"/>
      <c r="AY412" s="173"/>
      <c r="AZ412" s="173"/>
      <c r="BA412" s="173"/>
      <c r="BB412" s="123"/>
      <c r="BC412" s="123"/>
      <c r="BD412" s="123"/>
    </row>
    <row r="413" spans="2:56" x14ac:dyDescent="0.25">
      <c r="B413" s="120"/>
      <c r="C413" s="4"/>
      <c r="D413" s="14"/>
      <c r="E413" s="121"/>
      <c r="F413" s="13"/>
      <c r="G413" s="122"/>
      <c r="H413" s="123"/>
      <c r="I413" s="123"/>
      <c r="J413" s="124"/>
      <c r="K413" s="122"/>
      <c r="L413" s="122"/>
      <c r="M413" s="125"/>
      <c r="N413" s="126"/>
      <c r="O413" s="123"/>
      <c r="P413" s="123"/>
      <c r="Q413" s="122"/>
      <c r="R413" s="123"/>
      <c r="S413" s="123"/>
      <c r="T413" s="123"/>
      <c r="U413" s="123"/>
      <c r="V413" s="123"/>
      <c r="W413" s="122"/>
      <c r="X413" s="123"/>
      <c r="Y413" s="123"/>
      <c r="Z413" s="123"/>
      <c r="AA413" s="123"/>
      <c r="AB413" s="123"/>
      <c r="AC413" s="122"/>
      <c r="AD413" s="123"/>
      <c r="AE413" s="123"/>
      <c r="AF413" s="123"/>
      <c r="AG413" s="123"/>
      <c r="AH413" s="122"/>
      <c r="AI413" s="122"/>
      <c r="AJ413" s="122"/>
      <c r="AK413" s="122"/>
      <c r="AL413" s="123"/>
      <c r="AM413" s="122"/>
      <c r="AN413" s="122"/>
      <c r="AO413" s="122"/>
      <c r="AP413" s="122"/>
      <c r="AQ413" s="122"/>
      <c r="AR413" s="122"/>
      <c r="AS413" s="173"/>
      <c r="AT413" s="173"/>
      <c r="AU413" s="173"/>
      <c r="AV413" s="173"/>
      <c r="AW413" s="173"/>
      <c r="AX413" s="173"/>
      <c r="AY413" s="173"/>
      <c r="AZ413" s="173"/>
      <c r="BA413" s="173"/>
      <c r="BB413" s="123"/>
      <c r="BC413" s="123"/>
      <c r="BD413" s="123"/>
    </row>
    <row r="414" spans="2:56" x14ac:dyDescent="0.25">
      <c r="B414" s="120"/>
      <c r="C414" s="4"/>
      <c r="D414" s="14"/>
      <c r="E414" s="121"/>
      <c r="F414" s="13"/>
      <c r="G414" s="122"/>
      <c r="H414" s="123"/>
      <c r="I414" s="123"/>
      <c r="J414" s="124"/>
      <c r="K414" s="122"/>
      <c r="L414" s="122"/>
      <c r="M414" s="125"/>
      <c r="N414" s="126"/>
      <c r="O414" s="123"/>
      <c r="P414" s="123"/>
      <c r="Q414" s="122"/>
      <c r="R414" s="123"/>
      <c r="S414" s="123"/>
      <c r="T414" s="123"/>
      <c r="U414" s="123"/>
      <c r="V414" s="123"/>
      <c r="W414" s="122"/>
      <c r="X414" s="123"/>
      <c r="Y414" s="123"/>
      <c r="Z414" s="123"/>
      <c r="AA414" s="123"/>
      <c r="AB414" s="123"/>
      <c r="AC414" s="122"/>
      <c r="AD414" s="123"/>
      <c r="AE414" s="123"/>
      <c r="AF414" s="123"/>
      <c r="AG414" s="123"/>
      <c r="AH414" s="122"/>
      <c r="AI414" s="122"/>
      <c r="AJ414" s="122"/>
      <c r="AK414" s="122"/>
      <c r="AL414" s="123"/>
      <c r="AM414" s="122"/>
      <c r="AN414" s="122"/>
      <c r="AO414" s="122"/>
      <c r="AP414" s="122"/>
      <c r="AQ414" s="122"/>
      <c r="AR414" s="122"/>
      <c r="AS414" s="173"/>
      <c r="AT414" s="173"/>
      <c r="AU414" s="173"/>
      <c r="AV414" s="173"/>
      <c r="AW414" s="173"/>
      <c r="AX414" s="173"/>
      <c r="AY414" s="173"/>
      <c r="AZ414" s="173"/>
      <c r="BA414" s="173"/>
      <c r="BB414" s="123"/>
      <c r="BC414" s="123"/>
      <c r="BD414" s="123"/>
    </row>
    <row r="415" spans="2:56" x14ac:dyDescent="0.25">
      <c r="B415" s="120"/>
      <c r="C415" s="4"/>
      <c r="D415" s="14"/>
      <c r="E415" s="121"/>
      <c r="F415" s="13"/>
      <c r="G415" s="122"/>
      <c r="H415" s="123"/>
      <c r="I415" s="123"/>
      <c r="J415" s="124"/>
      <c r="K415" s="122"/>
      <c r="L415" s="122"/>
      <c r="M415" s="125"/>
      <c r="N415" s="126"/>
      <c r="O415" s="123"/>
      <c r="P415" s="123"/>
      <c r="Q415" s="122"/>
      <c r="R415" s="123"/>
      <c r="S415" s="123"/>
      <c r="T415" s="123"/>
      <c r="U415" s="123"/>
      <c r="V415" s="123"/>
      <c r="W415" s="122"/>
      <c r="X415" s="123"/>
      <c r="Y415" s="123"/>
      <c r="Z415" s="123"/>
      <c r="AA415" s="123"/>
      <c r="AB415" s="123"/>
      <c r="AC415" s="122"/>
      <c r="AD415" s="123"/>
      <c r="AE415" s="123"/>
      <c r="AF415" s="123"/>
      <c r="AG415" s="123"/>
      <c r="AH415" s="122"/>
      <c r="AI415" s="122"/>
      <c r="AJ415" s="122"/>
      <c r="AK415" s="122"/>
      <c r="AL415" s="123"/>
      <c r="AM415" s="122"/>
      <c r="AN415" s="122"/>
      <c r="AO415" s="122"/>
      <c r="AP415" s="122"/>
      <c r="AQ415" s="122"/>
      <c r="AR415" s="122"/>
      <c r="AS415" s="173"/>
      <c r="AT415" s="173"/>
      <c r="AU415" s="173"/>
      <c r="AV415" s="173"/>
      <c r="AW415" s="173"/>
      <c r="AX415" s="173"/>
      <c r="AY415" s="173"/>
      <c r="AZ415" s="173"/>
      <c r="BA415" s="173"/>
      <c r="BB415" s="123"/>
      <c r="BC415" s="123"/>
      <c r="BD415" s="123"/>
    </row>
    <row r="416" spans="2:56" x14ac:dyDescent="0.25">
      <c r="B416" s="120"/>
      <c r="C416" s="4"/>
      <c r="D416" s="14"/>
      <c r="E416" s="121"/>
      <c r="F416" s="13"/>
      <c r="G416" s="122"/>
      <c r="H416" s="123"/>
      <c r="I416" s="123"/>
      <c r="J416" s="124"/>
      <c r="K416" s="122"/>
      <c r="L416" s="122"/>
      <c r="M416" s="125"/>
      <c r="N416" s="126"/>
      <c r="O416" s="123"/>
      <c r="P416" s="123"/>
      <c r="Q416" s="122"/>
      <c r="R416" s="123"/>
      <c r="S416" s="123"/>
      <c r="T416" s="123"/>
      <c r="U416" s="123"/>
      <c r="V416" s="123"/>
      <c r="W416" s="122"/>
      <c r="X416" s="123"/>
      <c r="Y416" s="123"/>
      <c r="Z416" s="123"/>
      <c r="AA416" s="123"/>
      <c r="AB416" s="123"/>
      <c r="AC416" s="122"/>
      <c r="AD416" s="123"/>
      <c r="AE416" s="123"/>
      <c r="AF416" s="123"/>
      <c r="AG416" s="123"/>
      <c r="AH416" s="122"/>
      <c r="AI416" s="122"/>
      <c r="AJ416" s="122"/>
      <c r="AK416" s="122"/>
      <c r="AL416" s="123"/>
      <c r="AM416" s="122"/>
      <c r="AN416" s="122"/>
      <c r="AO416" s="122"/>
      <c r="AP416" s="122"/>
      <c r="AQ416" s="122"/>
      <c r="AR416" s="122"/>
      <c r="AS416" s="173"/>
      <c r="AT416" s="173"/>
      <c r="AU416" s="173"/>
      <c r="AV416" s="173"/>
      <c r="AW416" s="173"/>
      <c r="AX416" s="173"/>
      <c r="AY416" s="173"/>
      <c r="AZ416" s="173"/>
      <c r="BA416" s="173"/>
      <c r="BB416" s="123"/>
      <c r="BC416" s="123"/>
      <c r="BD416" s="123"/>
    </row>
    <row r="417" spans="2:56" x14ac:dyDescent="0.25">
      <c r="B417" s="120"/>
      <c r="C417" s="4"/>
      <c r="D417" s="14"/>
      <c r="E417" s="121"/>
      <c r="F417" s="13"/>
      <c r="G417" s="122"/>
      <c r="H417" s="123"/>
      <c r="I417" s="123"/>
      <c r="J417" s="124"/>
      <c r="K417" s="122"/>
      <c r="L417" s="122"/>
      <c r="M417" s="125"/>
      <c r="N417" s="126"/>
      <c r="O417" s="123"/>
      <c r="P417" s="123"/>
      <c r="Q417" s="122"/>
      <c r="R417" s="123"/>
      <c r="S417" s="123"/>
      <c r="T417" s="123"/>
      <c r="U417" s="123"/>
      <c r="V417" s="123"/>
      <c r="W417" s="122"/>
      <c r="X417" s="123"/>
      <c r="Y417" s="123"/>
      <c r="Z417" s="123"/>
      <c r="AA417" s="123"/>
      <c r="AB417" s="123"/>
      <c r="AC417" s="122"/>
      <c r="AD417" s="123"/>
      <c r="AE417" s="123"/>
      <c r="AF417" s="123"/>
      <c r="AG417" s="123"/>
      <c r="AH417" s="122"/>
      <c r="AI417" s="122"/>
      <c r="AJ417" s="122"/>
      <c r="AK417" s="122"/>
      <c r="AL417" s="123"/>
      <c r="AM417" s="122"/>
      <c r="AN417" s="122"/>
      <c r="AO417" s="122"/>
      <c r="AP417" s="122"/>
      <c r="AQ417" s="122"/>
      <c r="AR417" s="122"/>
      <c r="AS417" s="173"/>
      <c r="AT417" s="173"/>
      <c r="AU417" s="173"/>
      <c r="AV417" s="173"/>
      <c r="AW417" s="173"/>
      <c r="AX417" s="173"/>
      <c r="AY417" s="173"/>
      <c r="AZ417" s="173"/>
      <c r="BA417" s="173"/>
      <c r="BB417" s="123"/>
      <c r="BC417" s="123"/>
      <c r="BD417" s="123"/>
    </row>
    <row r="418" spans="2:56" x14ac:dyDescent="0.25">
      <c r="B418" s="120"/>
      <c r="C418" s="4"/>
      <c r="D418" s="14"/>
      <c r="E418" s="121"/>
      <c r="F418" s="13"/>
      <c r="G418" s="122"/>
      <c r="H418" s="123"/>
      <c r="I418" s="123"/>
      <c r="J418" s="124"/>
      <c r="K418" s="122"/>
      <c r="L418" s="122"/>
      <c r="M418" s="125"/>
      <c r="N418" s="126"/>
      <c r="O418" s="123"/>
      <c r="P418" s="123"/>
      <c r="Q418" s="122"/>
      <c r="R418" s="123"/>
      <c r="S418" s="123"/>
      <c r="T418" s="123"/>
      <c r="U418" s="123"/>
      <c r="V418" s="123"/>
      <c r="W418" s="122"/>
      <c r="X418" s="123"/>
      <c r="Y418" s="123"/>
      <c r="Z418" s="123"/>
      <c r="AA418" s="123"/>
      <c r="AB418" s="123"/>
      <c r="AC418" s="122"/>
      <c r="AD418" s="123"/>
      <c r="AE418" s="123"/>
      <c r="AF418" s="123"/>
      <c r="AG418" s="123"/>
      <c r="AH418" s="122"/>
      <c r="AI418" s="122"/>
      <c r="AJ418" s="122"/>
      <c r="AK418" s="122"/>
      <c r="AL418" s="123"/>
      <c r="AM418" s="122"/>
      <c r="AN418" s="122"/>
      <c r="AO418" s="122"/>
      <c r="AP418" s="122"/>
      <c r="AQ418" s="122"/>
      <c r="AR418" s="122"/>
      <c r="AS418" s="173"/>
      <c r="AT418" s="173"/>
      <c r="AU418" s="173"/>
      <c r="AV418" s="173"/>
      <c r="AW418" s="173"/>
      <c r="AX418" s="173"/>
      <c r="AY418" s="173"/>
      <c r="AZ418" s="173"/>
      <c r="BA418" s="173"/>
      <c r="BB418" s="123"/>
      <c r="BC418" s="123"/>
      <c r="BD418" s="123"/>
    </row>
    <row r="419" spans="2:56" x14ac:dyDescent="0.25">
      <c r="B419" s="120"/>
      <c r="C419" s="4"/>
      <c r="D419" s="14"/>
      <c r="E419" s="121"/>
      <c r="F419" s="13"/>
      <c r="G419" s="122"/>
      <c r="H419" s="123"/>
      <c r="I419" s="123"/>
      <c r="J419" s="124"/>
      <c r="K419" s="122"/>
      <c r="L419" s="122"/>
      <c r="M419" s="125"/>
      <c r="N419" s="126"/>
      <c r="O419" s="123"/>
      <c r="P419" s="123"/>
      <c r="Q419" s="122"/>
      <c r="R419" s="123"/>
      <c r="S419" s="123"/>
      <c r="T419" s="123"/>
      <c r="U419" s="123"/>
      <c r="V419" s="123"/>
      <c r="W419" s="122"/>
      <c r="X419" s="123"/>
      <c r="Y419" s="123"/>
      <c r="Z419" s="123"/>
      <c r="AA419" s="123"/>
      <c r="AB419" s="123"/>
      <c r="AC419" s="122"/>
      <c r="AD419" s="123"/>
      <c r="AE419" s="123"/>
      <c r="AF419" s="123"/>
      <c r="AG419" s="123"/>
      <c r="AH419" s="122"/>
      <c r="AI419" s="122"/>
      <c r="AJ419" s="122"/>
      <c r="AK419" s="122"/>
      <c r="AL419" s="123"/>
      <c r="AM419" s="122"/>
      <c r="AN419" s="122"/>
      <c r="AO419" s="122"/>
      <c r="AP419" s="122"/>
      <c r="AQ419" s="122"/>
      <c r="AR419" s="122"/>
      <c r="AS419" s="173"/>
      <c r="AT419" s="173"/>
      <c r="AU419" s="173"/>
      <c r="AV419" s="173"/>
      <c r="AW419" s="173"/>
      <c r="AX419" s="173"/>
      <c r="AY419" s="173"/>
      <c r="AZ419" s="173"/>
      <c r="BA419" s="173"/>
      <c r="BB419" s="123"/>
      <c r="BC419" s="123"/>
      <c r="BD419" s="123"/>
    </row>
    <row r="420" spans="2:56" x14ac:dyDescent="0.25">
      <c r="B420" s="120"/>
      <c r="C420" s="4"/>
      <c r="D420" s="14"/>
      <c r="E420" s="121"/>
      <c r="F420" s="13"/>
      <c r="G420" s="122"/>
      <c r="H420" s="123"/>
      <c r="I420" s="123"/>
      <c r="J420" s="124"/>
      <c r="K420" s="122"/>
      <c r="L420" s="122"/>
      <c r="M420" s="125"/>
      <c r="N420" s="126"/>
      <c r="O420" s="123"/>
      <c r="P420" s="123"/>
      <c r="Q420" s="122"/>
      <c r="R420" s="123"/>
      <c r="S420" s="123"/>
      <c r="T420" s="123"/>
      <c r="U420" s="123"/>
      <c r="V420" s="123"/>
      <c r="W420" s="122"/>
      <c r="X420" s="123"/>
      <c r="Y420" s="123"/>
      <c r="Z420" s="123"/>
      <c r="AA420" s="123"/>
      <c r="AB420" s="123"/>
      <c r="AC420" s="122"/>
      <c r="AD420" s="123"/>
      <c r="AE420" s="123"/>
      <c r="AF420" s="123"/>
      <c r="AG420" s="123"/>
      <c r="AH420" s="122"/>
      <c r="AI420" s="122"/>
      <c r="AJ420" s="122"/>
      <c r="AK420" s="122"/>
      <c r="AL420" s="123"/>
      <c r="AM420" s="122"/>
      <c r="AN420" s="122"/>
      <c r="AO420" s="122"/>
      <c r="AP420" s="122"/>
      <c r="AQ420" s="122"/>
      <c r="AR420" s="122"/>
      <c r="AS420" s="173"/>
      <c r="AT420" s="173"/>
      <c r="AU420" s="173"/>
      <c r="AV420" s="173"/>
      <c r="AW420" s="173"/>
      <c r="AX420" s="173"/>
      <c r="AY420" s="173"/>
      <c r="AZ420" s="173"/>
      <c r="BA420" s="173"/>
      <c r="BB420" s="123"/>
      <c r="BC420" s="123"/>
      <c r="BD420" s="123"/>
    </row>
    <row r="421" spans="2:56" x14ac:dyDescent="0.25">
      <c r="B421" s="120"/>
      <c r="C421" s="4"/>
      <c r="D421" s="14"/>
      <c r="E421" s="121"/>
      <c r="F421" s="13"/>
      <c r="G421" s="122"/>
      <c r="H421" s="123"/>
      <c r="I421" s="123"/>
      <c r="J421" s="124"/>
      <c r="K421" s="122"/>
      <c r="L421" s="122"/>
      <c r="M421" s="125"/>
      <c r="N421" s="126"/>
      <c r="O421" s="123"/>
      <c r="P421" s="123"/>
      <c r="Q421" s="122"/>
      <c r="R421" s="123"/>
      <c r="S421" s="123"/>
      <c r="T421" s="123"/>
      <c r="U421" s="123"/>
      <c r="V421" s="123"/>
      <c r="W421" s="122"/>
      <c r="X421" s="123"/>
      <c r="Y421" s="123"/>
      <c r="Z421" s="123"/>
      <c r="AA421" s="123"/>
      <c r="AB421" s="123"/>
      <c r="AC421" s="122"/>
      <c r="AD421" s="123"/>
      <c r="AE421" s="123"/>
      <c r="AF421" s="123"/>
      <c r="AG421" s="123"/>
      <c r="AH421" s="122"/>
      <c r="AI421" s="122"/>
      <c r="AJ421" s="122"/>
      <c r="AK421" s="122"/>
      <c r="AL421" s="123"/>
      <c r="AM421" s="122"/>
      <c r="AN421" s="122"/>
      <c r="AO421" s="122"/>
      <c r="AP421" s="122"/>
      <c r="AQ421" s="122"/>
      <c r="AR421" s="122"/>
      <c r="AS421" s="173"/>
      <c r="AT421" s="173"/>
      <c r="AU421" s="173"/>
      <c r="AV421" s="173"/>
      <c r="AW421" s="173"/>
      <c r="AX421" s="173"/>
      <c r="AY421" s="173"/>
      <c r="AZ421" s="173"/>
      <c r="BA421" s="173"/>
      <c r="BB421" s="123"/>
      <c r="BC421" s="123"/>
      <c r="BD421" s="123"/>
    </row>
    <row r="422" spans="2:56" x14ac:dyDescent="0.25">
      <c r="B422" s="120"/>
      <c r="C422" s="4"/>
      <c r="D422" s="14"/>
      <c r="E422" s="121"/>
      <c r="F422" s="13"/>
      <c r="G422" s="122"/>
      <c r="H422" s="123"/>
      <c r="I422" s="123"/>
      <c r="J422" s="124"/>
      <c r="K422" s="122"/>
      <c r="L422" s="122"/>
      <c r="M422" s="125"/>
      <c r="N422" s="126"/>
      <c r="O422" s="123"/>
      <c r="P422" s="123"/>
      <c r="Q422" s="122"/>
      <c r="R422" s="123"/>
      <c r="S422" s="123"/>
      <c r="T422" s="123"/>
      <c r="U422" s="123"/>
      <c r="V422" s="123"/>
      <c r="W422" s="122"/>
      <c r="X422" s="123"/>
      <c r="Y422" s="123"/>
      <c r="Z422" s="123"/>
      <c r="AA422" s="123"/>
      <c r="AB422" s="123"/>
      <c r="AC422" s="122"/>
      <c r="AD422" s="123"/>
      <c r="AE422" s="123"/>
      <c r="AF422" s="123"/>
      <c r="AG422" s="123"/>
      <c r="AH422" s="122"/>
      <c r="AI422" s="122"/>
      <c r="AJ422" s="122"/>
      <c r="AK422" s="122"/>
      <c r="AL422" s="123"/>
      <c r="AM422" s="122"/>
      <c r="AN422" s="122"/>
      <c r="AO422" s="122"/>
      <c r="AP422" s="122"/>
      <c r="AQ422" s="122"/>
      <c r="AR422" s="122"/>
      <c r="AS422" s="173"/>
      <c r="AT422" s="173"/>
      <c r="AU422" s="173"/>
      <c r="AV422" s="173"/>
      <c r="AW422" s="173"/>
      <c r="AX422" s="173"/>
      <c r="AY422" s="173"/>
      <c r="AZ422" s="173"/>
      <c r="BA422" s="173"/>
      <c r="BB422" s="123"/>
      <c r="BC422" s="123"/>
      <c r="BD422" s="123"/>
    </row>
    <row r="423" spans="2:56" x14ac:dyDescent="0.25">
      <c r="B423" s="120"/>
      <c r="C423" s="4"/>
      <c r="D423" s="14"/>
      <c r="E423" s="121"/>
      <c r="F423" s="13"/>
      <c r="G423" s="122"/>
      <c r="H423" s="123"/>
      <c r="I423" s="123"/>
      <c r="J423" s="124"/>
      <c r="K423" s="122"/>
      <c r="L423" s="122"/>
      <c r="M423" s="125"/>
      <c r="N423" s="126"/>
      <c r="O423" s="123"/>
      <c r="P423" s="123"/>
      <c r="Q423" s="122"/>
      <c r="R423" s="123"/>
      <c r="S423" s="123"/>
      <c r="T423" s="123"/>
      <c r="U423" s="123"/>
      <c r="V423" s="123"/>
      <c r="W423" s="122"/>
      <c r="X423" s="123"/>
      <c r="Y423" s="123"/>
      <c r="Z423" s="123"/>
      <c r="AA423" s="123"/>
      <c r="AB423" s="123"/>
      <c r="AC423" s="122"/>
      <c r="AD423" s="123"/>
      <c r="AE423" s="123"/>
      <c r="AF423" s="123"/>
      <c r="AG423" s="123"/>
      <c r="AH423" s="122"/>
      <c r="AI423" s="122"/>
      <c r="AJ423" s="122"/>
      <c r="AK423" s="122"/>
      <c r="AL423" s="123"/>
      <c r="AM423" s="122"/>
      <c r="AN423" s="122"/>
      <c r="AO423" s="122"/>
      <c r="AP423" s="122"/>
      <c r="AQ423" s="122"/>
      <c r="AR423" s="122"/>
      <c r="AS423" s="173"/>
      <c r="AT423" s="173"/>
      <c r="AU423" s="173"/>
      <c r="AV423" s="173"/>
      <c r="AW423" s="173"/>
      <c r="AX423" s="173"/>
      <c r="AY423" s="173"/>
      <c r="AZ423" s="173"/>
      <c r="BA423" s="173"/>
      <c r="BB423" s="123"/>
      <c r="BC423" s="123"/>
      <c r="BD423" s="123"/>
    </row>
    <row r="424" spans="2:56" x14ac:dyDescent="0.25">
      <c r="B424" s="120"/>
      <c r="C424" s="4"/>
      <c r="D424" s="14"/>
      <c r="E424" s="121"/>
      <c r="F424" s="13"/>
      <c r="G424" s="122"/>
      <c r="H424" s="123"/>
      <c r="I424" s="123"/>
      <c r="J424" s="124"/>
      <c r="K424" s="122"/>
      <c r="L424" s="122"/>
      <c r="M424" s="125"/>
      <c r="N424" s="126"/>
      <c r="O424" s="123"/>
      <c r="P424" s="123"/>
      <c r="Q424" s="122"/>
      <c r="R424" s="123"/>
      <c r="S424" s="123"/>
      <c r="T424" s="123"/>
      <c r="U424" s="123"/>
      <c r="V424" s="123"/>
      <c r="W424" s="122"/>
      <c r="X424" s="123"/>
      <c r="Y424" s="123"/>
      <c r="Z424" s="123"/>
      <c r="AA424" s="123"/>
      <c r="AB424" s="123"/>
      <c r="AC424" s="122"/>
      <c r="AD424" s="123"/>
      <c r="AE424" s="123"/>
      <c r="AF424" s="123"/>
      <c r="AG424" s="123"/>
      <c r="AH424" s="122"/>
      <c r="AI424" s="122"/>
      <c r="AJ424" s="122"/>
      <c r="AK424" s="122"/>
      <c r="AL424" s="123"/>
      <c r="AM424" s="122"/>
      <c r="AN424" s="122"/>
      <c r="AO424" s="122"/>
      <c r="AP424" s="122"/>
      <c r="AQ424" s="122"/>
      <c r="AR424" s="122"/>
      <c r="AS424" s="173"/>
      <c r="AT424" s="173"/>
      <c r="AU424" s="173"/>
      <c r="AV424" s="173"/>
      <c r="AW424" s="173"/>
      <c r="AX424" s="173"/>
      <c r="AY424" s="173"/>
      <c r="AZ424" s="173"/>
      <c r="BA424" s="173"/>
      <c r="BB424" s="123"/>
      <c r="BC424" s="123"/>
      <c r="BD424" s="123"/>
    </row>
    <row r="425" spans="2:56" x14ac:dyDescent="0.25">
      <c r="B425" s="120"/>
      <c r="C425" s="4"/>
      <c r="D425" s="14"/>
      <c r="E425" s="121"/>
      <c r="F425" s="13"/>
      <c r="G425" s="122"/>
      <c r="H425" s="123"/>
      <c r="I425" s="123"/>
      <c r="J425" s="124"/>
      <c r="K425" s="122"/>
      <c r="L425" s="122"/>
      <c r="M425" s="125"/>
      <c r="N425" s="126"/>
      <c r="O425" s="123"/>
      <c r="P425" s="123"/>
      <c r="Q425" s="122"/>
      <c r="R425" s="123"/>
      <c r="S425" s="123"/>
      <c r="T425" s="123"/>
      <c r="U425" s="123"/>
      <c r="V425" s="123"/>
      <c r="W425" s="122"/>
      <c r="X425" s="123"/>
      <c r="Y425" s="123"/>
      <c r="Z425" s="123"/>
      <c r="AA425" s="123"/>
      <c r="AB425" s="123"/>
      <c r="AC425" s="122"/>
      <c r="AD425" s="123"/>
      <c r="AE425" s="123"/>
      <c r="AF425" s="123"/>
      <c r="AG425" s="123"/>
      <c r="AH425" s="122"/>
      <c r="AI425" s="122"/>
      <c r="AJ425" s="122"/>
      <c r="AK425" s="122"/>
      <c r="AL425" s="123"/>
      <c r="AM425" s="122"/>
      <c r="AN425" s="122"/>
      <c r="AO425" s="122"/>
      <c r="AP425" s="122"/>
      <c r="AQ425" s="122"/>
      <c r="AR425" s="122"/>
      <c r="AS425" s="173"/>
      <c r="AT425" s="173"/>
      <c r="AU425" s="173"/>
      <c r="AV425" s="173"/>
      <c r="AW425" s="173"/>
      <c r="AX425" s="173"/>
      <c r="AY425" s="173"/>
      <c r="AZ425" s="173"/>
      <c r="BA425" s="173"/>
      <c r="BB425" s="123"/>
      <c r="BC425" s="123"/>
      <c r="BD425" s="123"/>
    </row>
    <row r="426" spans="2:56" x14ac:dyDescent="0.25">
      <c r="B426" s="120"/>
      <c r="C426" s="4"/>
      <c r="D426" s="14"/>
      <c r="E426" s="121"/>
      <c r="F426" s="13"/>
      <c r="G426" s="122"/>
      <c r="H426" s="123"/>
      <c r="I426" s="123"/>
      <c r="J426" s="124"/>
      <c r="K426" s="122"/>
      <c r="L426" s="122"/>
      <c r="M426" s="125"/>
      <c r="N426" s="126"/>
      <c r="O426" s="123"/>
      <c r="P426" s="123"/>
      <c r="Q426" s="122"/>
      <c r="R426" s="123"/>
      <c r="S426" s="123"/>
      <c r="T426" s="123"/>
      <c r="U426" s="123"/>
      <c r="V426" s="123"/>
      <c r="W426" s="122"/>
      <c r="X426" s="123"/>
      <c r="Y426" s="123"/>
      <c r="Z426" s="123"/>
      <c r="AA426" s="123"/>
      <c r="AB426" s="123"/>
      <c r="AC426" s="122"/>
      <c r="AD426" s="123"/>
      <c r="AE426" s="123"/>
      <c r="AF426" s="123"/>
      <c r="AG426" s="123"/>
      <c r="AH426" s="122"/>
      <c r="AI426" s="122"/>
      <c r="AJ426" s="122"/>
      <c r="AK426" s="122"/>
      <c r="AL426" s="123"/>
      <c r="AM426" s="122"/>
      <c r="AN426" s="122"/>
      <c r="AO426" s="122"/>
      <c r="AP426" s="122"/>
      <c r="AQ426" s="122"/>
      <c r="AR426" s="122"/>
      <c r="AS426" s="173"/>
      <c r="AT426" s="173"/>
      <c r="AU426" s="173"/>
      <c r="AV426" s="173"/>
      <c r="AW426" s="173"/>
      <c r="AX426" s="173"/>
      <c r="AY426" s="173"/>
      <c r="AZ426" s="173"/>
      <c r="BA426" s="173"/>
      <c r="BB426" s="123"/>
      <c r="BC426" s="123"/>
      <c r="BD426" s="123"/>
    </row>
    <row r="427" spans="2:56" x14ac:dyDescent="0.25">
      <c r="B427" s="120"/>
      <c r="C427" s="4"/>
      <c r="D427" s="14"/>
      <c r="E427" s="121"/>
      <c r="F427" s="13"/>
      <c r="G427" s="122"/>
      <c r="H427" s="123"/>
      <c r="I427" s="123"/>
      <c r="J427" s="124"/>
      <c r="K427" s="122"/>
      <c r="L427" s="122"/>
      <c r="M427" s="125"/>
      <c r="N427" s="126"/>
      <c r="O427" s="123"/>
      <c r="P427" s="123"/>
      <c r="Q427" s="122"/>
      <c r="R427" s="123"/>
      <c r="S427" s="123"/>
      <c r="T427" s="123"/>
      <c r="U427" s="123"/>
      <c r="V427" s="123"/>
      <c r="W427" s="122"/>
      <c r="X427" s="123"/>
      <c r="Y427" s="123"/>
      <c r="Z427" s="123"/>
      <c r="AA427" s="123"/>
      <c r="AB427" s="123"/>
      <c r="AC427" s="122"/>
      <c r="AD427" s="123"/>
      <c r="AE427" s="123"/>
      <c r="AF427" s="123"/>
      <c r="AG427" s="123"/>
      <c r="AH427" s="122"/>
      <c r="AI427" s="122"/>
      <c r="AJ427" s="122"/>
      <c r="AK427" s="122"/>
      <c r="AL427" s="123"/>
      <c r="AM427" s="122"/>
      <c r="AN427" s="122"/>
      <c r="AO427" s="122"/>
      <c r="AP427" s="122"/>
      <c r="AQ427" s="122"/>
      <c r="AR427" s="122"/>
      <c r="AS427" s="173"/>
      <c r="AT427" s="173"/>
      <c r="AU427" s="173"/>
      <c r="AV427" s="173"/>
      <c r="AW427" s="173"/>
      <c r="AX427" s="173"/>
      <c r="AY427" s="173"/>
      <c r="AZ427" s="173"/>
      <c r="BA427" s="173"/>
      <c r="BB427" s="123"/>
      <c r="BC427" s="123"/>
      <c r="BD427" s="123"/>
    </row>
    <row r="428" spans="2:56" x14ac:dyDescent="0.25">
      <c r="B428" s="120"/>
      <c r="C428" s="4"/>
      <c r="D428" s="14"/>
      <c r="E428" s="121"/>
      <c r="F428" s="13"/>
      <c r="G428" s="122"/>
      <c r="H428" s="123"/>
      <c r="I428" s="123"/>
      <c r="J428" s="124"/>
      <c r="K428" s="122"/>
      <c r="L428" s="122"/>
      <c r="M428" s="125"/>
      <c r="N428" s="126"/>
      <c r="O428" s="123"/>
      <c r="P428" s="123"/>
      <c r="Q428" s="122"/>
      <c r="R428" s="123"/>
      <c r="S428" s="123"/>
      <c r="T428" s="123"/>
      <c r="U428" s="123"/>
      <c r="V428" s="123"/>
      <c r="W428" s="122"/>
      <c r="X428" s="123"/>
      <c r="Y428" s="123"/>
      <c r="Z428" s="123"/>
      <c r="AA428" s="123"/>
      <c r="AB428" s="123"/>
      <c r="AC428" s="122"/>
      <c r="AD428" s="123"/>
      <c r="AE428" s="123"/>
      <c r="AF428" s="123"/>
      <c r="AG428" s="123"/>
      <c r="AH428" s="122"/>
      <c r="AI428" s="122"/>
      <c r="AJ428" s="122"/>
      <c r="AK428" s="122"/>
      <c r="AL428" s="123"/>
      <c r="AM428" s="122"/>
      <c r="AN428" s="122"/>
      <c r="AO428" s="122"/>
      <c r="AP428" s="122"/>
      <c r="AQ428" s="122"/>
      <c r="AR428" s="122"/>
      <c r="AS428" s="173"/>
      <c r="AT428" s="173"/>
      <c r="AU428" s="173"/>
      <c r="AV428" s="173"/>
      <c r="AW428" s="173"/>
      <c r="AX428" s="173"/>
      <c r="AY428" s="173"/>
      <c r="AZ428" s="173"/>
      <c r="BA428" s="173"/>
      <c r="BB428" s="123"/>
      <c r="BC428" s="123"/>
      <c r="BD428" s="123"/>
    </row>
    <row r="429" spans="2:56" x14ac:dyDescent="0.25">
      <c r="B429" s="120"/>
      <c r="C429" s="4"/>
      <c r="D429" s="14"/>
      <c r="E429" s="121"/>
      <c r="F429" s="13"/>
      <c r="G429" s="122"/>
      <c r="H429" s="123"/>
      <c r="I429" s="123"/>
      <c r="J429" s="124"/>
      <c r="K429" s="122"/>
      <c r="L429" s="122"/>
      <c r="M429" s="125"/>
      <c r="N429" s="126"/>
      <c r="O429" s="123"/>
      <c r="P429" s="123"/>
      <c r="Q429" s="122"/>
      <c r="R429" s="123"/>
      <c r="S429" s="123"/>
      <c r="T429" s="123"/>
      <c r="U429" s="123"/>
      <c r="V429" s="123"/>
      <c r="W429" s="122"/>
      <c r="X429" s="123"/>
      <c r="Y429" s="123"/>
      <c r="Z429" s="123"/>
      <c r="AA429" s="123"/>
      <c r="AB429" s="123"/>
      <c r="AC429" s="122"/>
      <c r="AD429" s="123"/>
      <c r="AE429" s="123"/>
      <c r="AF429" s="123"/>
      <c r="AG429" s="123"/>
      <c r="AH429" s="122"/>
      <c r="AI429" s="122"/>
      <c r="AJ429" s="122"/>
      <c r="AK429" s="122"/>
      <c r="AL429" s="123"/>
      <c r="AM429" s="122"/>
      <c r="AN429" s="122"/>
      <c r="AO429" s="122"/>
      <c r="AP429" s="122"/>
      <c r="AQ429" s="122"/>
      <c r="AR429" s="122"/>
      <c r="AS429" s="173"/>
      <c r="AT429" s="173"/>
      <c r="AU429" s="173"/>
      <c r="AV429" s="173"/>
      <c r="AW429" s="173"/>
      <c r="AX429" s="173"/>
      <c r="AY429" s="173"/>
      <c r="AZ429" s="173"/>
      <c r="BA429" s="173"/>
      <c r="BB429" s="123"/>
      <c r="BC429" s="123"/>
      <c r="BD429" s="123"/>
    </row>
    <row r="430" spans="2:56" x14ac:dyDescent="0.25">
      <c r="B430" s="120"/>
      <c r="C430" s="4"/>
      <c r="D430" s="14"/>
      <c r="E430" s="121"/>
      <c r="F430" s="13"/>
      <c r="G430" s="122"/>
      <c r="H430" s="123"/>
      <c r="I430" s="123"/>
      <c r="J430" s="124"/>
      <c r="K430" s="122"/>
      <c r="L430" s="122"/>
      <c r="M430" s="125"/>
      <c r="N430" s="126"/>
      <c r="O430" s="123"/>
      <c r="P430" s="123"/>
      <c r="Q430" s="122"/>
      <c r="R430" s="123"/>
      <c r="S430" s="123"/>
      <c r="T430" s="123"/>
      <c r="U430" s="123"/>
      <c r="V430" s="123"/>
      <c r="W430" s="122"/>
      <c r="X430" s="123"/>
      <c r="Y430" s="123"/>
      <c r="Z430" s="123"/>
      <c r="AA430" s="123"/>
      <c r="AB430" s="123"/>
      <c r="AC430" s="122"/>
      <c r="AD430" s="123"/>
      <c r="AE430" s="123"/>
      <c r="AF430" s="123"/>
      <c r="AG430" s="123"/>
      <c r="AH430" s="122"/>
      <c r="AI430" s="122"/>
      <c r="AJ430" s="122"/>
      <c r="AK430" s="122"/>
      <c r="AL430" s="123"/>
      <c r="AM430" s="122"/>
      <c r="AN430" s="122"/>
      <c r="AO430" s="122"/>
      <c r="AP430" s="122"/>
      <c r="AQ430" s="122"/>
      <c r="AR430" s="122"/>
      <c r="AS430" s="173"/>
      <c r="AT430" s="173"/>
      <c r="AU430" s="173"/>
      <c r="AV430" s="173"/>
      <c r="AW430" s="173"/>
      <c r="AX430" s="173"/>
      <c r="AY430" s="173"/>
      <c r="AZ430" s="173"/>
      <c r="BA430" s="173"/>
      <c r="BB430" s="123"/>
      <c r="BC430" s="123"/>
      <c r="BD430" s="123"/>
    </row>
    <row r="431" spans="2:56" x14ac:dyDescent="0.25">
      <c r="B431" s="120"/>
      <c r="C431" s="4"/>
      <c r="D431" s="14"/>
      <c r="E431" s="121"/>
      <c r="F431" s="13"/>
      <c r="G431" s="122"/>
      <c r="H431" s="123"/>
      <c r="I431" s="123"/>
      <c r="J431" s="124"/>
      <c r="K431" s="122"/>
      <c r="L431" s="122"/>
      <c r="M431" s="125"/>
      <c r="N431" s="126"/>
      <c r="O431" s="123"/>
      <c r="P431" s="123"/>
      <c r="Q431" s="122"/>
      <c r="R431" s="123"/>
      <c r="S431" s="123"/>
      <c r="T431" s="123"/>
      <c r="U431" s="123"/>
      <c r="V431" s="123"/>
      <c r="W431" s="122"/>
      <c r="X431" s="123"/>
      <c r="Y431" s="123"/>
      <c r="Z431" s="123"/>
      <c r="AA431" s="123"/>
      <c r="AB431" s="123"/>
      <c r="AC431" s="122"/>
      <c r="AD431" s="123"/>
      <c r="AE431" s="123"/>
      <c r="AF431" s="123"/>
      <c r="AG431" s="123"/>
      <c r="AH431" s="122"/>
      <c r="AI431" s="122"/>
      <c r="AJ431" s="122"/>
      <c r="AK431" s="122"/>
      <c r="AL431" s="123"/>
      <c r="AM431" s="122"/>
      <c r="AN431" s="122"/>
      <c r="AO431" s="122"/>
      <c r="AP431" s="122"/>
      <c r="AQ431" s="122"/>
      <c r="AR431" s="122"/>
      <c r="AS431" s="173"/>
      <c r="AT431" s="173"/>
      <c r="AU431" s="173"/>
      <c r="AV431" s="173"/>
      <c r="AW431" s="173"/>
      <c r="AX431" s="173"/>
      <c r="AY431" s="173"/>
      <c r="AZ431" s="173"/>
      <c r="BA431" s="173"/>
      <c r="BB431" s="123"/>
      <c r="BC431" s="123"/>
      <c r="BD431" s="123"/>
    </row>
    <row r="432" spans="2:56" x14ac:dyDescent="0.25">
      <c r="B432" s="120"/>
      <c r="C432" s="4"/>
      <c r="D432" s="14"/>
      <c r="E432" s="121"/>
      <c r="F432" s="13"/>
      <c r="G432" s="122"/>
      <c r="H432" s="123"/>
      <c r="I432" s="123"/>
      <c r="J432" s="124"/>
      <c r="K432" s="122"/>
      <c r="L432" s="122"/>
      <c r="M432" s="125"/>
      <c r="N432" s="126"/>
      <c r="O432" s="123"/>
      <c r="P432" s="123"/>
      <c r="Q432" s="122"/>
      <c r="R432" s="123"/>
      <c r="S432" s="123"/>
      <c r="T432" s="123"/>
      <c r="U432" s="123"/>
      <c r="V432" s="123"/>
      <c r="W432" s="122"/>
      <c r="X432" s="123"/>
      <c r="Y432" s="123"/>
      <c r="Z432" s="123"/>
      <c r="AA432" s="123"/>
      <c r="AB432" s="123"/>
      <c r="AC432" s="122"/>
      <c r="AD432" s="123"/>
      <c r="AE432" s="123"/>
      <c r="AF432" s="123"/>
      <c r="AG432" s="123"/>
      <c r="AH432" s="122"/>
      <c r="AI432" s="122"/>
      <c r="AJ432" s="122"/>
      <c r="AK432" s="122"/>
      <c r="AL432" s="123"/>
      <c r="AM432" s="122"/>
      <c r="AN432" s="122"/>
      <c r="AO432" s="122"/>
      <c r="AP432" s="122"/>
      <c r="AQ432" s="122"/>
      <c r="AR432" s="122"/>
      <c r="AS432" s="173"/>
      <c r="AT432" s="173"/>
      <c r="AU432" s="173"/>
      <c r="AV432" s="173"/>
      <c r="AW432" s="173"/>
      <c r="AX432" s="173"/>
      <c r="AY432" s="173"/>
      <c r="AZ432" s="173"/>
      <c r="BA432" s="173"/>
      <c r="BB432" s="123"/>
      <c r="BC432" s="123"/>
      <c r="BD432" s="123"/>
    </row>
    <row r="433" spans="2:56" x14ac:dyDescent="0.25">
      <c r="B433" s="120"/>
      <c r="C433" s="4"/>
      <c r="D433" s="14"/>
      <c r="E433" s="121"/>
      <c r="F433" s="13"/>
      <c r="G433" s="122"/>
      <c r="H433" s="123"/>
      <c r="I433" s="123"/>
      <c r="J433" s="124"/>
      <c r="K433" s="122"/>
      <c r="L433" s="122"/>
      <c r="M433" s="125"/>
      <c r="N433" s="126"/>
      <c r="O433" s="123"/>
      <c r="P433" s="123"/>
      <c r="Q433" s="122"/>
      <c r="R433" s="123"/>
      <c r="S433" s="123"/>
      <c r="T433" s="123"/>
      <c r="U433" s="123"/>
      <c r="V433" s="123"/>
      <c r="W433" s="122"/>
      <c r="X433" s="123"/>
      <c r="Y433" s="123"/>
      <c r="Z433" s="123"/>
      <c r="AA433" s="123"/>
      <c r="AB433" s="123"/>
      <c r="AC433" s="122"/>
      <c r="AD433" s="123"/>
      <c r="AE433" s="123"/>
      <c r="AF433" s="123"/>
      <c r="AG433" s="123"/>
      <c r="AH433" s="122"/>
      <c r="AI433" s="122"/>
      <c r="AJ433" s="122"/>
      <c r="AK433" s="122"/>
      <c r="AL433" s="123"/>
      <c r="AM433" s="122"/>
      <c r="AN433" s="122"/>
      <c r="AO433" s="122"/>
      <c r="AP433" s="122"/>
      <c r="AQ433" s="122"/>
      <c r="AR433" s="122"/>
      <c r="AS433" s="173"/>
      <c r="AT433" s="173"/>
      <c r="AU433" s="173"/>
      <c r="AV433" s="173"/>
      <c r="AW433" s="173"/>
      <c r="AX433" s="173"/>
      <c r="AY433" s="173"/>
      <c r="AZ433" s="173"/>
      <c r="BA433" s="173"/>
      <c r="BB433" s="123"/>
      <c r="BC433" s="123"/>
      <c r="BD433" s="123"/>
    </row>
    <row r="434" spans="2:56" x14ac:dyDescent="0.25">
      <c r="B434" s="120"/>
      <c r="C434" s="4"/>
      <c r="D434" s="14"/>
      <c r="E434" s="121"/>
      <c r="F434" s="13"/>
      <c r="G434" s="122"/>
      <c r="H434" s="123"/>
      <c r="I434" s="123"/>
      <c r="J434" s="124"/>
      <c r="K434" s="122"/>
      <c r="L434" s="122"/>
      <c r="M434" s="125"/>
      <c r="N434" s="126"/>
      <c r="O434" s="123"/>
      <c r="P434" s="123"/>
      <c r="Q434" s="122"/>
      <c r="R434" s="123"/>
      <c r="S434" s="123"/>
      <c r="T434" s="123"/>
      <c r="U434" s="123"/>
      <c r="V434" s="123"/>
      <c r="W434" s="122"/>
      <c r="X434" s="123"/>
      <c r="Y434" s="123"/>
      <c r="Z434" s="123"/>
      <c r="AA434" s="123"/>
      <c r="AB434" s="123"/>
      <c r="AC434" s="122"/>
      <c r="AD434" s="123"/>
      <c r="AE434" s="123"/>
      <c r="AF434" s="123"/>
      <c r="AG434" s="123"/>
      <c r="AH434" s="122"/>
      <c r="AI434" s="122"/>
      <c r="AJ434" s="122"/>
      <c r="AK434" s="122"/>
      <c r="AL434" s="123"/>
      <c r="AM434" s="122"/>
      <c r="AN434" s="122"/>
      <c r="AO434" s="122"/>
      <c r="AP434" s="122"/>
      <c r="AQ434" s="122"/>
      <c r="AR434" s="122"/>
      <c r="AS434" s="173"/>
      <c r="AT434" s="173"/>
      <c r="AU434" s="173"/>
      <c r="AV434" s="173"/>
      <c r="AW434" s="173"/>
      <c r="AX434" s="173"/>
      <c r="AY434" s="173"/>
      <c r="AZ434" s="173"/>
      <c r="BA434" s="173"/>
      <c r="BB434" s="123"/>
      <c r="BC434" s="123"/>
      <c r="BD434" s="123"/>
    </row>
    <row r="435" spans="2:56" x14ac:dyDescent="0.25">
      <c r="B435" s="120"/>
      <c r="C435" s="4"/>
      <c r="D435" s="14"/>
      <c r="E435" s="121"/>
      <c r="F435" s="13"/>
      <c r="G435" s="122"/>
      <c r="H435" s="123"/>
      <c r="I435" s="123"/>
      <c r="J435" s="124"/>
      <c r="K435" s="122"/>
      <c r="L435" s="122"/>
      <c r="M435" s="125"/>
      <c r="N435" s="126"/>
      <c r="O435" s="123"/>
      <c r="P435" s="123"/>
      <c r="Q435" s="122"/>
      <c r="R435" s="123"/>
      <c r="S435" s="123"/>
      <c r="T435" s="123"/>
      <c r="U435" s="123"/>
      <c r="V435" s="123"/>
      <c r="W435" s="122"/>
      <c r="X435" s="123"/>
      <c r="Y435" s="123"/>
      <c r="Z435" s="123"/>
      <c r="AA435" s="123"/>
      <c r="AB435" s="123"/>
      <c r="AC435" s="122"/>
      <c r="AD435" s="123"/>
      <c r="AE435" s="123"/>
      <c r="AF435" s="123"/>
      <c r="AG435" s="123"/>
      <c r="AH435" s="122"/>
      <c r="AI435" s="122"/>
      <c r="AJ435" s="122"/>
      <c r="AK435" s="122"/>
      <c r="AL435" s="123"/>
      <c r="AM435" s="122"/>
      <c r="AN435" s="122"/>
      <c r="AO435" s="122"/>
      <c r="AP435" s="122"/>
      <c r="AQ435" s="122"/>
      <c r="AR435" s="122"/>
      <c r="AS435" s="173"/>
      <c r="AT435" s="173"/>
      <c r="AU435" s="173"/>
      <c r="AV435" s="173"/>
      <c r="AW435" s="173"/>
      <c r="AX435" s="173"/>
      <c r="AY435" s="173"/>
      <c r="AZ435" s="173"/>
      <c r="BA435" s="173"/>
      <c r="BB435" s="123"/>
      <c r="BC435" s="123"/>
      <c r="BD435" s="123"/>
    </row>
    <row r="436" spans="2:56" x14ac:dyDescent="0.25">
      <c r="B436" s="120"/>
      <c r="C436" s="4"/>
      <c r="D436" s="14"/>
      <c r="E436" s="121"/>
      <c r="F436" s="13"/>
      <c r="G436" s="122"/>
      <c r="H436" s="123"/>
      <c r="I436" s="123"/>
      <c r="J436" s="124"/>
      <c r="K436" s="122"/>
      <c r="L436" s="122"/>
      <c r="M436" s="125"/>
      <c r="N436" s="126"/>
      <c r="O436" s="123"/>
      <c r="P436" s="123"/>
      <c r="Q436" s="122"/>
      <c r="R436" s="123"/>
      <c r="S436" s="123"/>
      <c r="T436" s="123"/>
      <c r="U436" s="123"/>
      <c r="V436" s="123"/>
      <c r="W436" s="122"/>
      <c r="X436" s="123"/>
      <c r="Y436" s="123"/>
      <c r="Z436" s="123"/>
      <c r="AA436" s="123"/>
      <c r="AB436" s="123"/>
      <c r="AC436" s="122"/>
      <c r="AD436" s="123"/>
      <c r="AE436" s="123"/>
      <c r="AF436" s="123"/>
      <c r="AG436" s="123"/>
      <c r="AH436" s="122"/>
      <c r="AI436" s="122"/>
      <c r="AJ436" s="122"/>
      <c r="AK436" s="122"/>
      <c r="AL436" s="123"/>
      <c r="AM436" s="122"/>
      <c r="AN436" s="122"/>
      <c r="AO436" s="122"/>
      <c r="AP436" s="122"/>
      <c r="AQ436" s="122"/>
      <c r="AR436" s="122"/>
      <c r="AS436" s="173"/>
      <c r="AT436" s="173"/>
      <c r="AU436" s="173"/>
      <c r="AV436" s="173"/>
      <c r="AW436" s="173"/>
      <c r="AX436" s="173"/>
      <c r="AY436" s="173"/>
      <c r="AZ436" s="173"/>
      <c r="BA436" s="173"/>
      <c r="BB436" s="123"/>
      <c r="BC436" s="123"/>
      <c r="BD436" s="123"/>
    </row>
    <row r="437" spans="2:56" x14ac:dyDescent="0.25">
      <c r="B437" s="120"/>
      <c r="C437" s="4"/>
      <c r="D437" s="14"/>
      <c r="E437" s="121"/>
      <c r="F437" s="13"/>
      <c r="G437" s="122"/>
      <c r="H437" s="123"/>
      <c r="I437" s="123"/>
      <c r="J437" s="124"/>
      <c r="K437" s="122"/>
      <c r="L437" s="122"/>
      <c r="M437" s="125"/>
      <c r="N437" s="126"/>
      <c r="O437" s="123"/>
      <c r="P437" s="123"/>
      <c r="Q437" s="122"/>
      <c r="R437" s="123"/>
      <c r="S437" s="123"/>
      <c r="T437" s="123"/>
      <c r="U437" s="123"/>
      <c r="V437" s="123"/>
      <c r="W437" s="122"/>
      <c r="X437" s="123"/>
      <c r="Y437" s="123"/>
      <c r="Z437" s="123"/>
      <c r="AA437" s="123"/>
      <c r="AB437" s="123"/>
      <c r="AC437" s="122"/>
      <c r="AD437" s="123"/>
      <c r="AE437" s="123"/>
      <c r="AF437" s="123"/>
      <c r="AG437" s="123"/>
      <c r="AH437" s="122"/>
      <c r="AI437" s="122"/>
      <c r="AJ437" s="122"/>
      <c r="AK437" s="122"/>
      <c r="AL437" s="123"/>
      <c r="AM437" s="122"/>
      <c r="AN437" s="122"/>
      <c r="AO437" s="122"/>
      <c r="AP437" s="122"/>
      <c r="AQ437" s="122"/>
      <c r="AR437" s="122"/>
      <c r="AS437" s="173"/>
      <c r="AT437" s="173"/>
      <c r="AU437" s="173"/>
      <c r="AV437" s="173"/>
      <c r="AW437" s="173"/>
      <c r="AX437" s="173"/>
      <c r="AY437" s="173"/>
      <c r="AZ437" s="173"/>
      <c r="BA437" s="173"/>
      <c r="BB437" s="123"/>
      <c r="BC437" s="123"/>
      <c r="BD437" s="123"/>
    </row>
    <row r="438" spans="2:56" x14ac:dyDescent="0.25">
      <c r="B438" s="120"/>
      <c r="C438" s="4"/>
      <c r="D438" s="14"/>
      <c r="E438" s="121"/>
      <c r="F438" s="13"/>
      <c r="G438" s="122"/>
      <c r="H438" s="123"/>
      <c r="I438" s="123"/>
      <c r="J438" s="124"/>
      <c r="K438" s="122"/>
      <c r="L438" s="122"/>
      <c r="M438" s="125"/>
      <c r="N438" s="126"/>
      <c r="O438" s="123"/>
      <c r="P438" s="123"/>
      <c r="Q438" s="122"/>
      <c r="R438" s="123"/>
      <c r="S438" s="123"/>
      <c r="T438" s="123"/>
      <c r="U438" s="123"/>
      <c r="V438" s="123"/>
      <c r="W438" s="122"/>
      <c r="X438" s="123"/>
      <c r="Y438" s="123"/>
      <c r="Z438" s="123"/>
      <c r="AA438" s="123"/>
      <c r="AB438" s="123"/>
      <c r="AC438" s="122"/>
      <c r="AD438" s="123"/>
      <c r="AE438" s="123"/>
      <c r="AF438" s="123"/>
      <c r="AG438" s="123"/>
      <c r="AH438" s="122"/>
      <c r="AI438" s="122"/>
      <c r="AJ438" s="122"/>
      <c r="AK438" s="122"/>
      <c r="AL438" s="123"/>
      <c r="AM438" s="122"/>
      <c r="AN438" s="122"/>
      <c r="AO438" s="122"/>
      <c r="AP438" s="122"/>
      <c r="AQ438" s="122"/>
      <c r="AR438" s="122"/>
      <c r="AS438" s="173"/>
      <c r="AT438" s="173"/>
      <c r="AU438" s="173"/>
      <c r="AV438" s="173"/>
      <c r="AW438" s="173"/>
      <c r="AX438" s="173"/>
      <c r="AY438" s="173"/>
      <c r="AZ438" s="173"/>
      <c r="BA438" s="173"/>
      <c r="BB438" s="123"/>
      <c r="BC438" s="123"/>
      <c r="BD438" s="123"/>
    </row>
    <row r="439" spans="2:56" x14ac:dyDescent="0.25">
      <c r="B439" s="120"/>
      <c r="C439" s="4"/>
      <c r="D439" s="14"/>
      <c r="E439" s="121"/>
      <c r="F439" s="13"/>
      <c r="G439" s="122"/>
      <c r="H439" s="123"/>
      <c r="I439" s="123"/>
      <c r="J439" s="124"/>
      <c r="K439" s="122"/>
      <c r="L439" s="122"/>
      <c r="M439" s="125"/>
      <c r="N439" s="126"/>
      <c r="O439" s="123"/>
      <c r="P439" s="123"/>
      <c r="Q439" s="122"/>
      <c r="R439" s="123"/>
      <c r="S439" s="123"/>
      <c r="T439" s="123"/>
      <c r="U439" s="123"/>
      <c r="V439" s="123"/>
      <c r="W439" s="122"/>
      <c r="X439" s="123"/>
      <c r="Y439" s="123"/>
      <c r="Z439" s="123"/>
      <c r="AA439" s="123"/>
      <c r="AB439" s="123"/>
      <c r="AC439" s="122"/>
      <c r="AD439" s="123"/>
      <c r="AE439" s="123"/>
      <c r="AF439" s="123"/>
      <c r="AG439" s="123"/>
      <c r="AH439" s="122"/>
      <c r="AI439" s="122"/>
      <c r="AJ439" s="122"/>
      <c r="AK439" s="122"/>
      <c r="AL439" s="123"/>
      <c r="AM439" s="122"/>
      <c r="AN439" s="122"/>
      <c r="AO439" s="122"/>
      <c r="AP439" s="122"/>
      <c r="AQ439" s="122"/>
      <c r="AR439" s="122"/>
      <c r="AS439" s="173"/>
      <c r="AT439" s="173"/>
      <c r="AU439" s="173"/>
      <c r="AV439" s="173"/>
      <c r="AW439" s="173"/>
      <c r="AX439" s="173"/>
      <c r="AY439" s="173"/>
      <c r="AZ439" s="173"/>
      <c r="BA439" s="173"/>
      <c r="BB439" s="123"/>
      <c r="BC439" s="123"/>
      <c r="BD439" s="123"/>
    </row>
    <row r="440" spans="2:56" x14ac:dyDescent="0.25">
      <c r="B440" s="120"/>
      <c r="C440" s="4"/>
      <c r="D440" s="14"/>
      <c r="E440" s="121"/>
      <c r="F440" s="13"/>
      <c r="G440" s="122"/>
      <c r="H440" s="123"/>
      <c r="I440" s="123"/>
      <c r="J440" s="124"/>
      <c r="K440" s="122"/>
      <c r="L440" s="122"/>
      <c r="M440" s="125"/>
      <c r="N440" s="126"/>
      <c r="O440" s="123"/>
      <c r="P440" s="123"/>
      <c r="Q440" s="122"/>
      <c r="R440" s="123"/>
      <c r="S440" s="123"/>
      <c r="T440" s="123"/>
      <c r="U440" s="123"/>
      <c r="V440" s="123"/>
      <c r="W440" s="122"/>
      <c r="X440" s="123"/>
      <c r="Y440" s="123"/>
      <c r="Z440" s="123"/>
      <c r="AA440" s="123"/>
      <c r="AB440" s="123"/>
      <c r="AC440" s="122"/>
      <c r="AD440" s="123"/>
      <c r="AE440" s="123"/>
      <c r="AF440" s="123"/>
      <c r="AG440" s="123"/>
      <c r="AH440" s="122"/>
      <c r="AI440" s="122"/>
      <c r="AJ440" s="122"/>
      <c r="AK440" s="122"/>
      <c r="AL440" s="123"/>
      <c r="AM440" s="122"/>
      <c r="AN440" s="122"/>
      <c r="AO440" s="122"/>
      <c r="AP440" s="122"/>
      <c r="AQ440" s="122"/>
      <c r="AR440" s="122"/>
      <c r="AS440" s="173"/>
      <c r="AT440" s="173"/>
      <c r="AU440" s="173"/>
      <c r="AV440" s="173"/>
      <c r="AW440" s="173"/>
      <c r="AX440" s="173"/>
      <c r="AY440" s="173"/>
      <c r="AZ440" s="173"/>
      <c r="BA440" s="173"/>
      <c r="BB440" s="123"/>
      <c r="BC440" s="123"/>
      <c r="BD440" s="123"/>
    </row>
    <row r="441" spans="2:56" x14ac:dyDescent="0.25">
      <c r="B441" s="120"/>
      <c r="C441" s="4"/>
      <c r="D441" s="14"/>
      <c r="E441" s="121"/>
      <c r="F441" s="13"/>
      <c r="G441" s="122"/>
      <c r="H441" s="123"/>
      <c r="I441" s="123"/>
      <c r="J441" s="124"/>
      <c r="K441" s="122"/>
      <c r="L441" s="122"/>
      <c r="M441" s="125"/>
      <c r="N441" s="126"/>
      <c r="O441" s="123"/>
      <c r="P441" s="123"/>
      <c r="Q441" s="122"/>
      <c r="R441" s="123"/>
      <c r="S441" s="123"/>
      <c r="T441" s="123"/>
      <c r="U441" s="123"/>
      <c r="V441" s="123"/>
      <c r="W441" s="122"/>
      <c r="X441" s="123"/>
      <c r="Y441" s="123"/>
      <c r="Z441" s="123"/>
      <c r="AA441" s="123"/>
      <c r="AB441" s="123"/>
      <c r="AC441" s="122"/>
      <c r="AD441" s="123"/>
      <c r="AE441" s="123"/>
      <c r="AF441" s="123"/>
      <c r="AG441" s="123"/>
      <c r="AH441" s="122"/>
      <c r="AI441" s="122"/>
      <c r="AJ441" s="122"/>
      <c r="AK441" s="122"/>
      <c r="AL441" s="123"/>
      <c r="AM441" s="122"/>
      <c r="AN441" s="122"/>
      <c r="AO441" s="122"/>
      <c r="AP441" s="122"/>
      <c r="AQ441" s="122"/>
      <c r="AR441" s="122"/>
      <c r="AS441" s="173"/>
      <c r="AT441" s="173"/>
      <c r="AU441" s="173"/>
      <c r="AV441" s="173"/>
      <c r="AW441" s="173"/>
      <c r="AX441" s="173"/>
      <c r="AY441" s="173"/>
      <c r="AZ441" s="173"/>
      <c r="BA441" s="173"/>
      <c r="BB441" s="123"/>
      <c r="BC441" s="123"/>
      <c r="BD441" s="123"/>
    </row>
    <row r="442" spans="2:56" x14ac:dyDescent="0.25">
      <c r="B442" s="120"/>
      <c r="C442" s="4"/>
      <c r="D442" s="14"/>
      <c r="E442" s="121"/>
      <c r="F442" s="13"/>
      <c r="G442" s="122"/>
      <c r="H442" s="123"/>
      <c r="I442" s="123"/>
      <c r="J442" s="124"/>
      <c r="K442" s="122"/>
      <c r="L442" s="122"/>
      <c r="M442" s="125"/>
      <c r="N442" s="126"/>
      <c r="O442" s="123"/>
      <c r="P442" s="123"/>
      <c r="Q442" s="122"/>
      <c r="R442" s="123"/>
      <c r="S442" s="123"/>
      <c r="T442" s="123"/>
      <c r="U442" s="123"/>
      <c r="V442" s="123"/>
      <c r="W442" s="122"/>
      <c r="X442" s="123"/>
      <c r="Y442" s="123"/>
      <c r="Z442" s="123"/>
      <c r="AA442" s="123"/>
      <c r="AB442" s="123"/>
      <c r="AC442" s="122"/>
      <c r="AD442" s="123"/>
      <c r="AE442" s="123"/>
      <c r="AF442" s="123"/>
      <c r="AG442" s="123"/>
      <c r="AH442" s="122"/>
      <c r="AI442" s="122"/>
      <c r="AJ442" s="122"/>
      <c r="AK442" s="122"/>
      <c r="AL442" s="123"/>
      <c r="AM442" s="122"/>
      <c r="AN442" s="122"/>
      <c r="AO442" s="122"/>
      <c r="AP442" s="122"/>
      <c r="AQ442" s="122"/>
      <c r="AR442" s="122"/>
      <c r="AS442" s="173"/>
      <c r="AT442" s="173"/>
      <c r="AU442" s="173"/>
      <c r="AV442" s="173"/>
      <c r="AW442" s="173"/>
      <c r="AX442" s="173"/>
      <c r="AY442" s="173"/>
      <c r="AZ442" s="173"/>
      <c r="BA442" s="173"/>
      <c r="BB442" s="123"/>
      <c r="BC442" s="123"/>
      <c r="BD442" s="123"/>
    </row>
    <row r="443" spans="2:56" x14ac:dyDescent="0.25">
      <c r="B443" s="120"/>
      <c r="C443" s="4"/>
      <c r="D443" s="14"/>
      <c r="E443" s="121"/>
      <c r="F443" s="13"/>
      <c r="G443" s="122"/>
      <c r="H443" s="123"/>
      <c r="I443" s="123"/>
      <c r="J443" s="124"/>
      <c r="K443" s="122"/>
      <c r="L443" s="122"/>
      <c r="M443" s="125"/>
      <c r="N443" s="126"/>
      <c r="O443" s="123"/>
      <c r="P443" s="123"/>
      <c r="Q443" s="122"/>
      <c r="R443" s="123"/>
      <c r="S443" s="123"/>
      <c r="T443" s="123"/>
      <c r="U443" s="123"/>
      <c r="V443" s="123"/>
      <c r="W443" s="122"/>
      <c r="X443" s="123"/>
      <c r="Y443" s="123"/>
      <c r="Z443" s="123"/>
      <c r="AA443" s="123"/>
      <c r="AB443" s="123"/>
      <c r="AC443" s="122"/>
      <c r="AD443" s="123"/>
      <c r="AE443" s="123"/>
      <c r="AF443" s="123"/>
      <c r="AG443" s="123"/>
      <c r="AH443" s="122"/>
      <c r="AI443" s="122"/>
      <c r="AJ443" s="122"/>
      <c r="AK443" s="122"/>
      <c r="AL443" s="123"/>
      <c r="AM443" s="122"/>
      <c r="AN443" s="122"/>
      <c r="AO443" s="122"/>
      <c r="AP443" s="122"/>
      <c r="AQ443" s="122"/>
      <c r="AR443" s="122"/>
      <c r="AS443" s="173"/>
      <c r="AT443" s="173"/>
      <c r="AU443" s="173"/>
      <c r="AV443" s="173"/>
      <c r="AW443" s="173"/>
      <c r="AX443" s="173"/>
      <c r="AY443" s="173"/>
      <c r="AZ443" s="173"/>
      <c r="BA443" s="173"/>
      <c r="BB443" s="123"/>
      <c r="BC443" s="123"/>
      <c r="BD443" s="123"/>
    </row>
    <row r="444" spans="2:56" x14ac:dyDescent="0.25">
      <c r="B444" s="120"/>
      <c r="C444" s="4"/>
      <c r="D444" s="14"/>
      <c r="E444" s="121"/>
      <c r="F444" s="13"/>
      <c r="G444" s="122"/>
      <c r="H444" s="123"/>
      <c r="I444" s="123"/>
      <c r="J444" s="124"/>
      <c r="K444" s="122"/>
      <c r="L444" s="122"/>
      <c r="M444" s="125"/>
      <c r="N444" s="126"/>
      <c r="O444" s="123"/>
      <c r="P444" s="123"/>
      <c r="Q444" s="122"/>
      <c r="R444" s="123"/>
      <c r="S444" s="123"/>
      <c r="T444" s="123"/>
      <c r="U444" s="123"/>
      <c r="V444" s="123"/>
      <c r="W444" s="122"/>
      <c r="X444" s="123"/>
      <c r="Y444" s="123"/>
      <c r="Z444" s="123"/>
      <c r="AA444" s="123"/>
      <c r="AB444" s="123"/>
      <c r="AC444" s="122"/>
      <c r="AD444" s="123"/>
      <c r="AE444" s="123"/>
      <c r="AF444" s="123"/>
      <c r="AG444" s="123"/>
      <c r="AH444" s="122"/>
      <c r="AI444" s="122"/>
      <c r="AJ444" s="122"/>
      <c r="AK444" s="122"/>
      <c r="AL444" s="123"/>
      <c r="AM444" s="122"/>
      <c r="AN444" s="122"/>
      <c r="AO444" s="122"/>
      <c r="AP444" s="122"/>
      <c r="AQ444" s="122"/>
      <c r="AR444" s="122"/>
      <c r="AS444" s="173"/>
      <c r="AT444" s="173"/>
      <c r="AU444" s="173"/>
      <c r="AV444" s="173"/>
      <c r="AW444" s="173"/>
      <c r="AX444" s="173"/>
      <c r="AY444" s="173"/>
      <c r="AZ444" s="173"/>
      <c r="BA444" s="173"/>
      <c r="BB444" s="123"/>
      <c r="BC444" s="123"/>
      <c r="BD444" s="123"/>
    </row>
    <row r="445" spans="2:56" x14ac:dyDescent="0.25">
      <c r="B445" s="120"/>
      <c r="C445" s="4"/>
      <c r="D445" s="14"/>
      <c r="E445" s="121"/>
      <c r="F445" s="13"/>
      <c r="G445" s="122"/>
      <c r="H445" s="123"/>
      <c r="I445" s="123"/>
      <c r="J445" s="124"/>
      <c r="K445" s="122"/>
      <c r="L445" s="122"/>
      <c r="M445" s="125"/>
      <c r="N445" s="126"/>
      <c r="O445" s="123"/>
      <c r="P445" s="123"/>
      <c r="Q445" s="122"/>
      <c r="R445" s="123"/>
      <c r="S445" s="123"/>
      <c r="T445" s="123"/>
      <c r="U445" s="123"/>
      <c r="V445" s="123"/>
      <c r="W445" s="122"/>
      <c r="X445" s="123"/>
      <c r="Y445" s="123"/>
      <c r="Z445" s="123"/>
      <c r="AA445" s="123"/>
      <c r="AB445" s="123"/>
      <c r="AC445" s="122"/>
      <c r="AD445" s="123"/>
      <c r="AE445" s="123"/>
      <c r="AF445" s="123"/>
      <c r="AG445" s="123"/>
      <c r="AH445" s="122"/>
      <c r="AI445" s="122"/>
      <c r="AJ445" s="122"/>
      <c r="AK445" s="122"/>
      <c r="AL445" s="123"/>
      <c r="AM445" s="122"/>
      <c r="AN445" s="122"/>
      <c r="AO445" s="122"/>
      <c r="AP445" s="122"/>
      <c r="AQ445" s="122"/>
      <c r="AR445" s="122"/>
      <c r="AS445" s="173"/>
      <c r="AT445" s="173"/>
      <c r="AU445" s="173"/>
      <c r="AV445" s="173"/>
      <c r="AW445" s="173"/>
      <c r="AX445" s="173"/>
      <c r="AY445" s="173"/>
      <c r="AZ445" s="173"/>
      <c r="BA445" s="173"/>
      <c r="BB445" s="123"/>
      <c r="BC445" s="123"/>
      <c r="BD445" s="123"/>
    </row>
    <row r="446" spans="2:56" x14ac:dyDescent="0.25">
      <c r="B446" s="120"/>
      <c r="C446" s="4"/>
      <c r="D446" s="14"/>
      <c r="E446" s="121"/>
      <c r="F446" s="13"/>
      <c r="G446" s="122"/>
      <c r="H446" s="123"/>
      <c r="I446" s="123"/>
      <c r="J446" s="124"/>
      <c r="K446" s="122"/>
      <c r="L446" s="122"/>
      <c r="M446" s="125"/>
      <c r="N446" s="126"/>
      <c r="O446" s="123"/>
      <c r="P446" s="123"/>
      <c r="Q446" s="122"/>
      <c r="R446" s="123"/>
      <c r="S446" s="123"/>
      <c r="T446" s="123"/>
      <c r="U446" s="123"/>
      <c r="V446" s="123"/>
      <c r="W446" s="122"/>
      <c r="X446" s="123"/>
      <c r="Y446" s="123"/>
      <c r="Z446" s="123"/>
      <c r="AA446" s="123"/>
      <c r="AB446" s="123"/>
      <c r="AC446" s="122"/>
      <c r="AD446" s="123"/>
      <c r="AE446" s="123"/>
      <c r="AF446" s="123"/>
      <c r="AG446" s="123"/>
      <c r="AH446" s="122"/>
      <c r="AI446" s="122"/>
      <c r="AJ446" s="122"/>
      <c r="AK446" s="122"/>
      <c r="AL446" s="123"/>
      <c r="AM446" s="122"/>
      <c r="AN446" s="122"/>
      <c r="AO446" s="122"/>
      <c r="AP446" s="122"/>
      <c r="AQ446" s="122"/>
      <c r="AR446" s="122"/>
      <c r="AS446" s="173"/>
      <c r="AT446" s="173"/>
      <c r="AU446" s="173"/>
      <c r="AV446" s="173"/>
      <c r="AW446" s="173"/>
      <c r="AX446" s="173"/>
      <c r="AY446" s="173"/>
      <c r="AZ446" s="173"/>
      <c r="BA446" s="173"/>
      <c r="BB446" s="123"/>
      <c r="BC446" s="123"/>
      <c r="BD446" s="123"/>
    </row>
    <row r="447" spans="2:56" x14ac:dyDescent="0.25">
      <c r="B447" s="120"/>
      <c r="C447" s="4"/>
      <c r="D447" s="14"/>
      <c r="E447" s="121"/>
      <c r="F447" s="13"/>
      <c r="G447" s="122"/>
      <c r="H447" s="123"/>
      <c r="I447" s="123"/>
      <c r="J447" s="124"/>
      <c r="K447" s="122"/>
      <c r="L447" s="122"/>
      <c r="M447" s="125"/>
      <c r="N447" s="126"/>
      <c r="O447" s="123"/>
      <c r="P447" s="123"/>
      <c r="Q447" s="122"/>
      <c r="R447" s="123"/>
      <c r="S447" s="123"/>
      <c r="T447" s="123"/>
      <c r="U447" s="123"/>
      <c r="V447" s="123"/>
      <c r="W447" s="122"/>
      <c r="X447" s="123"/>
      <c r="Y447" s="123"/>
      <c r="Z447" s="123"/>
      <c r="AA447" s="123"/>
      <c r="AB447" s="123"/>
      <c r="AC447" s="122"/>
      <c r="AD447" s="123"/>
      <c r="AE447" s="123"/>
      <c r="AF447" s="123"/>
      <c r="AG447" s="123"/>
      <c r="AH447" s="122"/>
      <c r="AI447" s="122"/>
      <c r="AJ447" s="122"/>
      <c r="AK447" s="122"/>
      <c r="AL447" s="123"/>
      <c r="AM447" s="122"/>
      <c r="AN447" s="122"/>
      <c r="AO447" s="122"/>
      <c r="AP447" s="122"/>
      <c r="AQ447" s="122"/>
      <c r="AR447" s="122"/>
      <c r="AS447" s="173"/>
      <c r="AT447" s="173"/>
      <c r="AU447" s="173"/>
      <c r="AV447" s="173"/>
      <c r="AW447" s="173"/>
      <c r="AX447" s="173"/>
      <c r="AY447" s="173"/>
      <c r="AZ447" s="173"/>
      <c r="BA447" s="173"/>
      <c r="BB447" s="123"/>
      <c r="BC447" s="123"/>
      <c r="BD447" s="123"/>
    </row>
    <row r="448" spans="2:56" x14ac:dyDescent="0.25">
      <c r="B448" s="120"/>
      <c r="C448" s="4"/>
      <c r="D448" s="14"/>
      <c r="E448" s="121"/>
      <c r="F448" s="13"/>
      <c r="G448" s="122"/>
      <c r="H448" s="123"/>
      <c r="I448" s="123"/>
      <c r="J448" s="124"/>
      <c r="K448" s="122"/>
      <c r="L448" s="122"/>
      <c r="M448" s="125"/>
      <c r="N448" s="126"/>
      <c r="O448" s="123"/>
      <c r="P448" s="123"/>
      <c r="Q448" s="122"/>
      <c r="R448" s="123"/>
      <c r="S448" s="123"/>
      <c r="T448" s="123"/>
      <c r="U448" s="123"/>
      <c r="V448" s="123"/>
      <c r="W448" s="122"/>
      <c r="X448" s="123"/>
      <c r="Y448" s="123"/>
      <c r="Z448" s="123"/>
      <c r="AA448" s="123"/>
      <c r="AB448" s="123"/>
      <c r="AC448" s="122"/>
      <c r="AD448" s="123"/>
      <c r="AE448" s="123"/>
      <c r="AF448" s="123"/>
      <c r="AG448" s="123"/>
      <c r="AH448" s="122"/>
      <c r="AI448" s="122"/>
      <c r="AJ448" s="122"/>
      <c r="AK448" s="122"/>
      <c r="AL448" s="123"/>
      <c r="AM448" s="122"/>
      <c r="AN448" s="122"/>
      <c r="AO448" s="122"/>
      <c r="AP448" s="122"/>
      <c r="AQ448" s="122"/>
      <c r="AR448" s="122"/>
      <c r="AS448" s="173"/>
      <c r="AT448" s="173"/>
      <c r="AU448" s="173"/>
      <c r="AV448" s="173"/>
      <c r="AW448" s="173"/>
      <c r="AX448" s="173"/>
      <c r="AY448" s="173"/>
      <c r="AZ448" s="173"/>
      <c r="BA448" s="173"/>
      <c r="BB448" s="123"/>
      <c r="BC448" s="123"/>
      <c r="BD448" s="123"/>
    </row>
    <row r="449" spans="2:56" x14ac:dyDescent="0.25">
      <c r="B449" s="120"/>
      <c r="C449" s="4"/>
      <c r="D449" s="14"/>
      <c r="E449" s="121"/>
      <c r="F449" s="13"/>
      <c r="G449" s="122"/>
      <c r="H449" s="123"/>
      <c r="I449" s="123"/>
      <c r="J449" s="124"/>
      <c r="K449" s="122"/>
      <c r="L449" s="122"/>
      <c r="M449" s="125"/>
      <c r="N449" s="126"/>
      <c r="O449" s="123"/>
      <c r="P449" s="123"/>
      <c r="Q449" s="122"/>
      <c r="R449" s="123"/>
      <c r="S449" s="123"/>
      <c r="T449" s="123"/>
      <c r="U449" s="123"/>
      <c r="V449" s="123"/>
      <c r="W449" s="122"/>
      <c r="X449" s="123"/>
      <c r="Y449" s="123"/>
      <c r="Z449" s="123"/>
      <c r="AA449" s="123"/>
      <c r="AB449" s="123"/>
      <c r="AC449" s="122"/>
      <c r="AD449" s="123"/>
      <c r="AE449" s="123"/>
      <c r="AF449" s="123"/>
      <c r="AG449" s="123"/>
      <c r="AH449" s="122"/>
      <c r="AI449" s="122"/>
      <c r="AJ449" s="122"/>
      <c r="AK449" s="122"/>
      <c r="AL449" s="123"/>
      <c r="AM449" s="122"/>
      <c r="AN449" s="122"/>
      <c r="AO449" s="122"/>
      <c r="AP449" s="122"/>
      <c r="AQ449" s="122"/>
      <c r="AR449" s="122"/>
      <c r="AS449" s="173"/>
      <c r="AT449" s="173"/>
      <c r="AU449" s="173"/>
      <c r="AV449" s="173"/>
      <c r="AW449" s="173"/>
      <c r="AX449" s="173"/>
      <c r="AY449" s="173"/>
      <c r="AZ449" s="173"/>
      <c r="BA449" s="173"/>
      <c r="BB449" s="123"/>
      <c r="BC449" s="123"/>
      <c r="BD449" s="123"/>
    </row>
    <row r="450" spans="2:56" x14ac:dyDescent="0.25">
      <c r="B450" s="120"/>
      <c r="C450" s="4"/>
      <c r="D450" s="14"/>
      <c r="E450" s="121"/>
      <c r="F450" s="13"/>
      <c r="G450" s="122"/>
      <c r="H450" s="123"/>
      <c r="I450" s="123"/>
      <c r="J450" s="124"/>
      <c r="K450" s="122"/>
      <c r="L450" s="122"/>
      <c r="M450" s="125"/>
      <c r="N450" s="126"/>
      <c r="O450" s="123"/>
      <c r="P450" s="123"/>
      <c r="Q450" s="122"/>
      <c r="R450" s="123"/>
      <c r="S450" s="123"/>
      <c r="T450" s="123"/>
      <c r="U450" s="123"/>
      <c r="V450" s="123"/>
      <c r="W450" s="122"/>
      <c r="X450" s="123"/>
      <c r="Y450" s="123"/>
      <c r="Z450" s="123"/>
      <c r="AA450" s="123"/>
      <c r="AB450" s="123"/>
      <c r="AC450" s="122"/>
      <c r="AD450" s="123"/>
      <c r="AE450" s="123"/>
      <c r="AF450" s="123"/>
      <c r="AG450" s="123"/>
      <c r="AH450" s="122"/>
      <c r="AI450" s="122"/>
      <c r="AJ450" s="122"/>
      <c r="AK450" s="122"/>
      <c r="AL450" s="123"/>
      <c r="AM450" s="122"/>
      <c r="AN450" s="122"/>
      <c r="AO450" s="122"/>
      <c r="AP450" s="122"/>
      <c r="AQ450" s="122"/>
      <c r="AR450" s="122"/>
      <c r="AS450" s="173"/>
      <c r="AT450" s="173"/>
      <c r="AU450" s="173"/>
      <c r="AV450" s="173"/>
      <c r="AW450" s="173"/>
      <c r="AX450" s="173"/>
      <c r="AY450" s="173"/>
      <c r="AZ450" s="173"/>
      <c r="BA450" s="173"/>
      <c r="BB450" s="123"/>
      <c r="BC450" s="123"/>
      <c r="BD450" s="123"/>
    </row>
    <row r="451" spans="2:56" x14ac:dyDescent="0.25">
      <c r="B451" s="120"/>
      <c r="C451" s="4"/>
      <c r="D451" s="14"/>
      <c r="E451" s="121"/>
      <c r="F451" s="13"/>
      <c r="G451" s="122"/>
      <c r="H451" s="123"/>
      <c r="I451" s="123"/>
      <c r="J451" s="124"/>
      <c r="K451" s="122"/>
      <c r="L451" s="122"/>
      <c r="M451" s="125"/>
      <c r="N451" s="126"/>
      <c r="O451" s="123"/>
      <c r="P451" s="123"/>
      <c r="Q451" s="122"/>
      <c r="R451" s="123"/>
      <c r="S451" s="123"/>
      <c r="T451" s="123"/>
      <c r="U451" s="123"/>
      <c r="V451" s="123"/>
      <c r="W451" s="122"/>
      <c r="X451" s="123"/>
      <c r="Y451" s="123"/>
      <c r="Z451" s="123"/>
      <c r="AA451" s="123"/>
      <c r="AB451" s="123"/>
      <c r="AC451" s="122"/>
      <c r="AD451" s="123"/>
      <c r="AE451" s="123"/>
      <c r="AF451" s="123"/>
      <c r="AG451" s="123"/>
      <c r="AH451" s="122"/>
      <c r="AI451" s="122"/>
      <c r="AJ451" s="122"/>
      <c r="AK451" s="122"/>
      <c r="AL451" s="123"/>
      <c r="AM451" s="122"/>
      <c r="AN451" s="122"/>
      <c r="AO451" s="122"/>
      <c r="AP451" s="122"/>
      <c r="AQ451" s="122"/>
      <c r="AR451" s="122"/>
      <c r="AS451" s="173"/>
      <c r="AT451" s="173"/>
      <c r="AU451" s="173"/>
      <c r="AV451" s="173"/>
      <c r="AW451" s="173"/>
      <c r="AX451" s="173"/>
      <c r="AY451" s="173"/>
      <c r="AZ451" s="173"/>
      <c r="BA451" s="173"/>
      <c r="BB451" s="123"/>
      <c r="BC451" s="123"/>
      <c r="BD451" s="123"/>
    </row>
    <row r="452" spans="2:56" x14ac:dyDescent="0.25">
      <c r="B452" s="120"/>
      <c r="C452" s="4"/>
      <c r="D452" s="14"/>
      <c r="E452" s="121"/>
      <c r="F452" s="13"/>
      <c r="G452" s="122"/>
      <c r="H452" s="123"/>
      <c r="I452" s="123"/>
      <c r="J452" s="124"/>
      <c r="K452" s="122"/>
      <c r="L452" s="122"/>
      <c r="M452" s="125"/>
      <c r="N452" s="126"/>
      <c r="O452" s="123"/>
      <c r="P452" s="123"/>
      <c r="Q452" s="122"/>
      <c r="R452" s="123"/>
      <c r="S452" s="123"/>
      <c r="T452" s="123"/>
      <c r="U452" s="123"/>
      <c r="V452" s="123"/>
      <c r="W452" s="122"/>
      <c r="X452" s="123"/>
      <c r="Y452" s="123"/>
      <c r="Z452" s="123"/>
      <c r="AA452" s="123"/>
      <c r="AB452" s="123"/>
      <c r="AC452" s="122"/>
      <c r="AD452" s="123"/>
      <c r="AE452" s="123"/>
      <c r="AF452" s="123"/>
      <c r="AG452" s="123"/>
      <c r="AH452" s="122"/>
      <c r="AI452" s="122"/>
      <c r="AJ452" s="122"/>
      <c r="AK452" s="122"/>
      <c r="AL452" s="123"/>
      <c r="AM452" s="122"/>
      <c r="AN452" s="122"/>
      <c r="AO452" s="122"/>
      <c r="AP452" s="122"/>
      <c r="AQ452" s="122"/>
      <c r="AR452" s="122"/>
      <c r="AS452" s="173"/>
      <c r="AT452" s="173"/>
      <c r="AU452" s="173"/>
      <c r="AV452" s="173"/>
      <c r="AW452" s="173"/>
      <c r="AX452" s="173"/>
      <c r="AY452" s="173"/>
      <c r="AZ452" s="173"/>
      <c r="BA452" s="173"/>
      <c r="BB452" s="123"/>
      <c r="BC452" s="123"/>
      <c r="BD452" s="123"/>
    </row>
    <row r="453" spans="2:56" x14ac:dyDescent="0.25">
      <c r="B453" s="120"/>
      <c r="C453" s="4"/>
      <c r="D453" s="14"/>
      <c r="E453" s="121"/>
      <c r="F453" s="13"/>
      <c r="G453" s="122"/>
      <c r="H453" s="123"/>
      <c r="I453" s="123"/>
      <c r="J453" s="124"/>
      <c r="K453" s="122"/>
      <c r="L453" s="122"/>
      <c r="M453" s="125"/>
      <c r="N453" s="126"/>
      <c r="O453" s="123"/>
      <c r="P453" s="123"/>
      <c r="Q453" s="122"/>
      <c r="R453" s="123"/>
      <c r="S453" s="123"/>
      <c r="T453" s="123"/>
      <c r="U453" s="123"/>
      <c r="V453" s="123"/>
      <c r="W453" s="122"/>
      <c r="X453" s="123"/>
      <c r="Y453" s="123"/>
      <c r="Z453" s="123"/>
      <c r="AA453" s="123"/>
      <c r="AB453" s="123"/>
      <c r="AC453" s="122"/>
      <c r="AD453" s="123"/>
      <c r="AE453" s="123"/>
      <c r="AF453" s="123"/>
      <c r="AG453" s="123"/>
      <c r="AH453" s="122"/>
      <c r="AI453" s="122"/>
      <c r="AJ453" s="122"/>
      <c r="AK453" s="122"/>
      <c r="AL453" s="123"/>
      <c r="AM453" s="122"/>
      <c r="AN453" s="122"/>
      <c r="AO453" s="122"/>
      <c r="AP453" s="122"/>
      <c r="AQ453" s="122"/>
      <c r="AR453" s="122"/>
      <c r="AS453" s="173"/>
      <c r="AT453" s="173"/>
      <c r="AU453" s="173"/>
      <c r="AV453" s="173"/>
      <c r="AW453" s="173"/>
      <c r="AX453" s="173"/>
      <c r="AY453" s="173"/>
      <c r="AZ453" s="173"/>
      <c r="BA453" s="173"/>
      <c r="BB453" s="123"/>
      <c r="BC453" s="123"/>
      <c r="BD453" s="123"/>
    </row>
    <row r="454" spans="2:56" x14ac:dyDescent="0.25">
      <c r="B454" s="120"/>
      <c r="C454" s="4"/>
      <c r="D454" s="14"/>
      <c r="E454" s="121"/>
      <c r="F454" s="13"/>
      <c r="G454" s="122"/>
      <c r="H454" s="123"/>
      <c r="I454" s="123"/>
      <c r="J454" s="124"/>
      <c r="K454" s="122"/>
      <c r="L454" s="122"/>
      <c r="M454" s="125"/>
      <c r="N454" s="126"/>
      <c r="O454" s="123"/>
      <c r="P454" s="123"/>
      <c r="Q454" s="122"/>
      <c r="R454" s="123"/>
      <c r="S454" s="123"/>
      <c r="T454" s="123"/>
      <c r="U454" s="123"/>
      <c r="V454" s="123"/>
      <c r="W454" s="122"/>
      <c r="X454" s="123"/>
      <c r="Y454" s="123"/>
      <c r="Z454" s="123"/>
      <c r="AA454" s="123"/>
      <c r="AB454" s="123"/>
      <c r="AC454" s="122"/>
      <c r="AD454" s="123"/>
      <c r="AE454" s="123"/>
      <c r="AF454" s="123"/>
      <c r="AG454" s="123"/>
      <c r="AH454" s="122"/>
      <c r="AI454" s="122"/>
      <c r="AJ454" s="122"/>
      <c r="AK454" s="122"/>
      <c r="AL454" s="123"/>
      <c r="AM454" s="122"/>
      <c r="AN454" s="122"/>
      <c r="AO454" s="122"/>
      <c r="AP454" s="122"/>
      <c r="AQ454" s="122"/>
      <c r="AR454" s="122"/>
      <c r="AS454" s="173"/>
      <c r="AT454" s="173"/>
      <c r="AU454" s="173"/>
      <c r="AV454" s="173"/>
      <c r="AW454" s="173"/>
      <c r="AX454" s="173"/>
      <c r="AY454" s="173"/>
      <c r="AZ454" s="173"/>
      <c r="BA454" s="173"/>
      <c r="BB454" s="123"/>
      <c r="BC454" s="123"/>
      <c r="BD454" s="123"/>
    </row>
    <row r="455" spans="2:56" x14ac:dyDescent="0.25">
      <c r="B455" s="120"/>
      <c r="C455" s="4"/>
      <c r="D455" s="14"/>
      <c r="E455" s="121"/>
      <c r="F455" s="13"/>
      <c r="G455" s="122"/>
      <c r="H455" s="123"/>
      <c r="I455" s="123"/>
      <c r="J455" s="124"/>
      <c r="K455" s="122"/>
      <c r="L455" s="122"/>
      <c r="M455" s="125"/>
      <c r="N455" s="126"/>
      <c r="O455" s="123"/>
      <c r="P455" s="123"/>
      <c r="Q455" s="122"/>
      <c r="R455" s="123"/>
      <c r="S455" s="123"/>
      <c r="T455" s="123"/>
      <c r="U455" s="123"/>
      <c r="V455" s="123"/>
      <c r="W455" s="122"/>
      <c r="X455" s="123"/>
      <c r="Y455" s="123"/>
      <c r="Z455" s="123"/>
      <c r="AA455" s="123"/>
      <c r="AB455" s="123"/>
      <c r="AC455" s="122"/>
      <c r="AD455" s="123"/>
      <c r="AE455" s="123"/>
      <c r="AF455" s="123"/>
      <c r="AG455" s="123"/>
      <c r="AH455" s="122"/>
      <c r="AI455" s="122"/>
      <c r="AJ455" s="122"/>
      <c r="AK455" s="122"/>
      <c r="AL455" s="123"/>
      <c r="AM455" s="122"/>
      <c r="AN455" s="122"/>
      <c r="AO455" s="122"/>
      <c r="AP455" s="122"/>
      <c r="AQ455" s="122"/>
      <c r="AR455" s="122"/>
      <c r="AS455" s="173"/>
      <c r="AT455" s="173"/>
      <c r="AU455" s="173"/>
      <c r="AV455" s="173"/>
      <c r="AW455" s="173"/>
      <c r="AX455" s="173"/>
      <c r="AY455" s="173"/>
      <c r="AZ455" s="173"/>
      <c r="BA455" s="173"/>
      <c r="BB455" s="123"/>
      <c r="BC455" s="123"/>
      <c r="BD455" s="123"/>
    </row>
    <row r="456" spans="2:56" x14ac:dyDescent="0.25">
      <c r="B456" s="120"/>
      <c r="C456" s="4"/>
      <c r="D456" s="14"/>
      <c r="E456" s="121"/>
      <c r="F456" s="13"/>
      <c r="G456" s="122"/>
      <c r="H456" s="123"/>
      <c r="I456" s="123"/>
      <c r="J456" s="124"/>
      <c r="K456" s="122"/>
      <c r="L456" s="122"/>
      <c r="M456" s="125"/>
      <c r="N456" s="126"/>
      <c r="O456" s="123"/>
      <c r="P456" s="123"/>
      <c r="Q456" s="122"/>
      <c r="R456" s="123"/>
      <c r="S456" s="123"/>
      <c r="T456" s="123"/>
      <c r="U456" s="123"/>
      <c r="V456" s="123"/>
      <c r="W456" s="122"/>
      <c r="X456" s="123"/>
      <c r="Y456" s="123"/>
      <c r="Z456" s="123"/>
      <c r="AA456" s="123"/>
      <c r="AB456" s="123"/>
      <c r="AC456" s="122"/>
      <c r="AD456" s="123"/>
      <c r="AE456" s="123"/>
      <c r="AF456" s="123"/>
      <c r="AG456" s="123"/>
      <c r="AH456" s="122"/>
      <c r="AI456" s="122"/>
      <c r="AJ456" s="122"/>
      <c r="AK456" s="122"/>
      <c r="AL456" s="123"/>
      <c r="AM456" s="122"/>
      <c r="AN456" s="122"/>
      <c r="AO456" s="122"/>
      <c r="AP456" s="122"/>
      <c r="AQ456" s="122"/>
      <c r="AR456" s="122"/>
      <c r="AS456" s="173"/>
      <c r="AT456" s="173"/>
      <c r="AU456" s="173"/>
      <c r="AV456" s="173"/>
      <c r="AW456" s="173"/>
      <c r="AX456" s="173"/>
      <c r="AY456" s="173"/>
      <c r="AZ456" s="173"/>
      <c r="BA456" s="173"/>
      <c r="BB456" s="123"/>
      <c r="BC456" s="123"/>
      <c r="BD456" s="123"/>
    </row>
    <row r="457" spans="2:56" x14ac:dyDescent="0.25">
      <c r="B457" s="120"/>
      <c r="C457" s="4"/>
      <c r="D457" s="14"/>
      <c r="E457" s="121"/>
      <c r="F457" s="13"/>
      <c r="G457" s="122"/>
      <c r="H457" s="123"/>
      <c r="I457" s="123"/>
      <c r="J457" s="124"/>
      <c r="K457" s="122"/>
      <c r="L457" s="122"/>
      <c r="M457" s="125"/>
      <c r="N457" s="126"/>
      <c r="O457" s="123"/>
      <c r="P457" s="123"/>
      <c r="Q457" s="122"/>
      <c r="R457" s="123"/>
      <c r="S457" s="123"/>
      <c r="T457" s="123"/>
      <c r="U457" s="123"/>
      <c r="V457" s="123"/>
      <c r="W457" s="122"/>
      <c r="X457" s="123"/>
      <c r="Y457" s="123"/>
      <c r="Z457" s="123"/>
      <c r="AA457" s="123"/>
      <c r="AB457" s="123"/>
      <c r="AC457" s="122"/>
      <c r="AD457" s="123"/>
      <c r="AE457" s="123"/>
      <c r="AF457" s="123"/>
      <c r="AG457" s="123"/>
      <c r="AH457" s="122"/>
      <c r="AI457" s="122"/>
      <c r="AJ457" s="122"/>
      <c r="AK457" s="122"/>
      <c r="AL457" s="123"/>
      <c r="AM457" s="122"/>
      <c r="AN457" s="122"/>
      <c r="AO457" s="122"/>
      <c r="AP457" s="122"/>
      <c r="AQ457" s="122"/>
      <c r="AR457" s="122"/>
      <c r="AS457" s="173"/>
      <c r="AT457" s="173"/>
      <c r="AU457" s="173"/>
      <c r="AV457" s="173"/>
      <c r="AW457" s="173"/>
      <c r="AX457" s="173"/>
      <c r="AY457" s="173"/>
      <c r="AZ457" s="173"/>
      <c r="BA457" s="173"/>
      <c r="BB457" s="123"/>
      <c r="BC457" s="123"/>
      <c r="BD457" s="123"/>
    </row>
    <row r="458" spans="2:56" x14ac:dyDescent="0.25">
      <c r="B458" s="120"/>
      <c r="C458" s="4"/>
      <c r="D458" s="14"/>
      <c r="E458" s="121"/>
      <c r="F458" s="13"/>
      <c r="G458" s="122"/>
      <c r="H458" s="123"/>
      <c r="I458" s="123"/>
      <c r="J458" s="124"/>
      <c r="K458" s="122"/>
      <c r="L458" s="122"/>
      <c r="M458" s="125"/>
      <c r="N458" s="126"/>
      <c r="O458" s="123"/>
      <c r="P458" s="123"/>
      <c r="Q458" s="122"/>
      <c r="R458" s="123"/>
      <c r="S458" s="123"/>
      <c r="T458" s="123"/>
      <c r="U458" s="123"/>
      <c r="V458" s="123"/>
      <c r="W458" s="122"/>
      <c r="X458" s="123"/>
      <c r="Y458" s="123"/>
      <c r="Z458" s="123"/>
      <c r="AA458" s="123"/>
      <c r="AB458" s="123"/>
      <c r="AC458" s="122"/>
      <c r="AD458" s="123"/>
      <c r="AE458" s="123"/>
      <c r="AF458" s="123"/>
      <c r="AG458" s="123"/>
      <c r="AH458" s="122"/>
      <c r="AI458" s="122"/>
      <c r="AJ458" s="122"/>
      <c r="AK458" s="122"/>
      <c r="AL458" s="123"/>
      <c r="AM458" s="122"/>
      <c r="AN458" s="122"/>
      <c r="AO458" s="122"/>
      <c r="AP458" s="122"/>
      <c r="AQ458" s="122"/>
      <c r="AR458" s="122"/>
      <c r="AS458" s="173"/>
      <c r="AT458" s="173"/>
      <c r="AU458" s="173"/>
      <c r="AV458" s="173"/>
      <c r="AW458" s="173"/>
      <c r="AX458" s="173"/>
      <c r="AY458" s="173"/>
      <c r="AZ458" s="173"/>
      <c r="BA458" s="173"/>
      <c r="BB458" s="123"/>
      <c r="BC458" s="123"/>
      <c r="BD458" s="123"/>
    </row>
    <row r="459" spans="2:56" x14ac:dyDescent="0.25">
      <c r="B459" s="120"/>
      <c r="C459" s="4"/>
      <c r="D459" s="14"/>
      <c r="E459" s="121"/>
      <c r="F459" s="13"/>
      <c r="G459" s="122"/>
      <c r="H459" s="123"/>
      <c r="I459" s="123"/>
      <c r="J459" s="124"/>
      <c r="K459" s="122"/>
      <c r="L459" s="122"/>
      <c r="M459" s="125"/>
      <c r="N459" s="126"/>
      <c r="O459" s="123"/>
      <c r="P459" s="123"/>
      <c r="Q459" s="122"/>
      <c r="R459" s="123"/>
      <c r="S459" s="123"/>
      <c r="T459" s="123"/>
      <c r="U459" s="123"/>
      <c r="V459" s="123"/>
      <c r="W459" s="122"/>
      <c r="X459" s="123"/>
      <c r="Y459" s="123"/>
      <c r="Z459" s="123"/>
      <c r="AA459" s="123"/>
      <c r="AB459" s="123"/>
      <c r="AC459" s="122"/>
      <c r="AD459" s="123"/>
      <c r="AE459" s="123"/>
      <c r="AF459" s="123"/>
      <c r="AG459" s="123"/>
      <c r="AH459" s="122"/>
      <c r="AI459" s="122"/>
      <c r="AJ459" s="122"/>
      <c r="AK459" s="122"/>
      <c r="AL459" s="123"/>
      <c r="AM459" s="122"/>
      <c r="AN459" s="122"/>
      <c r="AO459" s="122"/>
      <c r="AP459" s="122"/>
      <c r="AQ459" s="122"/>
      <c r="AR459" s="122"/>
      <c r="AS459" s="173"/>
      <c r="AT459" s="173"/>
      <c r="AU459" s="173"/>
      <c r="AV459" s="173"/>
      <c r="AW459" s="173"/>
      <c r="AX459" s="173"/>
      <c r="AY459" s="173"/>
      <c r="AZ459" s="173"/>
      <c r="BA459" s="173"/>
      <c r="BB459" s="123"/>
      <c r="BC459" s="123"/>
      <c r="BD459" s="123"/>
    </row>
    <row r="460" spans="2:56" x14ac:dyDescent="0.25">
      <c r="B460" s="120"/>
      <c r="C460" s="4"/>
      <c r="D460" s="14"/>
      <c r="E460" s="121"/>
      <c r="F460" s="13"/>
      <c r="G460" s="122"/>
      <c r="H460" s="123"/>
      <c r="I460" s="123"/>
      <c r="J460" s="124"/>
      <c r="K460" s="122"/>
      <c r="L460" s="122"/>
      <c r="M460" s="125"/>
      <c r="N460" s="126"/>
      <c r="O460" s="123"/>
      <c r="P460" s="123"/>
      <c r="Q460" s="122"/>
      <c r="R460" s="123"/>
      <c r="S460" s="123"/>
      <c r="T460" s="123"/>
      <c r="U460" s="123"/>
      <c r="V460" s="123"/>
      <c r="W460" s="122"/>
      <c r="X460" s="123"/>
      <c r="Y460" s="123"/>
      <c r="Z460" s="123"/>
      <c r="AA460" s="123"/>
      <c r="AB460" s="123"/>
      <c r="AC460" s="122"/>
      <c r="AD460" s="123"/>
      <c r="AE460" s="123"/>
      <c r="AF460" s="123"/>
      <c r="AG460" s="123"/>
      <c r="AH460" s="122"/>
      <c r="AI460" s="122"/>
      <c r="AJ460" s="122"/>
      <c r="AK460" s="122"/>
      <c r="AL460" s="123"/>
      <c r="AM460" s="122"/>
      <c r="AN460" s="122"/>
      <c r="AO460" s="122"/>
      <c r="AP460" s="122"/>
      <c r="AQ460" s="122"/>
      <c r="AR460" s="122"/>
      <c r="AS460" s="173"/>
      <c r="AT460" s="173"/>
      <c r="AU460" s="173"/>
      <c r="AV460" s="173"/>
      <c r="AW460" s="173"/>
      <c r="AX460" s="173"/>
      <c r="AY460" s="173"/>
      <c r="AZ460" s="173"/>
      <c r="BA460" s="173"/>
      <c r="BB460" s="123"/>
      <c r="BC460" s="123"/>
      <c r="BD460" s="123"/>
    </row>
    <row r="461" spans="2:56" x14ac:dyDescent="0.25">
      <c r="B461" s="120"/>
      <c r="C461" s="4"/>
      <c r="D461" s="14"/>
      <c r="E461" s="121"/>
      <c r="F461" s="13"/>
      <c r="G461" s="122"/>
      <c r="H461" s="123"/>
      <c r="I461" s="123"/>
      <c r="J461" s="124"/>
      <c r="K461" s="122"/>
      <c r="L461" s="122"/>
      <c r="M461" s="125"/>
      <c r="N461" s="126"/>
      <c r="O461" s="123"/>
      <c r="P461" s="123"/>
      <c r="Q461" s="122"/>
      <c r="R461" s="123"/>
      <c r="S461" s="123"/>
      <c r="T461" s="123"/>
      <c r="U461" s="123"/>
      <c r="V461" s="123"/>
      <c r="W461" s="122"/>
      <c r="X461" s="123"/>
      <c r="Y461" s="123"/>
      <c r="Z461" s="123"/>
      <c r="AA461" s="123"/>
      <c r="AB461" s="123"/>
      <c r="AC461" s="122"/>
      <c r="AD461" s="123"/>
      <c r="AE461" s="123"/>
      <c r="AF461" s="123"/>
      <c r="AG461" s="123"/>
      <c r="AH461" s="122"/>
      <c r="AI461" s="122"/>
      <c r="AJ461" s="122"/>
      <c r="AK461" s="122"/>
      <c r="AL461" s="123"/>
      <c r="AM461" s="122"/>
      <c r="AN461" s="122"/>
      <c r="AO461" s="122"/>
      <c r="AP461" s="122"/>
      <c r="AQ461" s="122"/>
      <c r="AR461" s="122"/>
      <c r="AS461" s="173"/>
      <c r="AT461" s="173"/>
      <c r="AU461" s="173"/>
      <c r="AV461" s="173"/>
      <c r="AW461" s="173"/>
      <c r="AX461" s="173"/>
      <c r="AY461" s="173"/>
      <c r="AZ461" s="173"/>
      <c r="BA461" s="173"/>
      <c r="BB461" s="123"/>
      <c r="BC461" s="123"/>
      <c r="BD461" s="123"/>
    </row>
    <row r="462" spans="2:56" x14ac:dyDescent="0.25">
      <c r="B462" s="120"/>
      <c r="C462" s="4"/>
      <c r="D462" s="14"/>
      <c r="E462" s="121"/>
      <c r="F462" s="13"/>
      <c r="G462" s="122"/>
      <c r="H462" s="123"/>
      <c r="I462" s="123"/>
      <c r="J462" s="124"/>
      <c r="K462" s="122"/>
      <c r="L462" s="122"/>
      <c r="M462" s="125"/>
      <c r="N462" s="126"/>
      <c r="O462" s="123"/>
      <c r="P462" s="123"/>
      <c r="Q462" s="122"/>
      <c r="R462" s="123"/>
      <c r="S462" s="123"/>
      <c r="T462" s="123"/>
      <c r="U462" s="123"/>
      <c r="V462" s="123"/>
      <c r="W462" s="122"/>
      <c r="X462" s="123"/>
      <c r="Y462" s="123"/>
      <c r="Z462" s="123"/>
      <c r="AA462" s="123"/>
      <c r="AB462" s="123"/>
      <c r="AC462" s="122"/>
      <c r="AD462" s="123"/>
      <c r="AE462" s="123"/>
      <c r="AF462" s="123"/>
      <c r="AG462" s="123"/>
      <c r="AH462" s="122"/>
      <c r="AI462" s="122"/>
      <c r="AJ462" s="122"/>
      <c r="AK462" s="122"/>
      <c r="AL462" s="123"/>
      <c r="AM462" s="122"/>
      <c r="AN462" s="122"/>
      <c r="AO462" s="122"/>
      <c r="AP462" s="122"/>
      <c r="AQ462" s="122"/>
      <c r="AR462" s="122"/>
      <c r="AS462" s="173"/>
      <c r="AT462" s="173"/>
      <c r="AU462" s="173"/>
      <c r="AV462" s="173"/>
      <c r="AW462" s="173"/>
      <c r="AX462" s="173"/>
      <c r="AY462" s="173"/>
      <c r="AZ462" s="173"/>
      <c r="BA462" s="173"/>
      <c r="BB462" s="123"/>
      <c r="BC462" s="123"/>
      <c r="BD462" s="123"/>
    </row>
    <row r="463" spans="2:56" x14ac:dyDescent="0.25">
      <c r="B463" s="120"/>
      <c r="C463" s="4"/>
      <c r="D463" s="14"/>
      <c r="E463" s="121"/>
      <c r="F463" s="13"/>
      <c r="G463" s="122"/>
      <c r="H463" s="123"/>
      <c r="I463" s="123"/>
      <c r="J463" s="124"/>
      <c r="K463" s="122"/>
      <c r="L463" s="122"/>
      <c r="M463" s="125"/>
      <c r="N463" s="126"/>
      <c r="O463" s="123"/>
      <c r="P463" s="123"/>
      <c r="Q463" s="122"/>
      <c r="R463" s="123"/>
      <c r="S463" s="123"/>
      <c r="T463" s="123"/>
      <c r="U463" s="123"/>
      <c r="V463" s="123"/>
      <c r="W463" s="122"/>
      <c r="X463" s="123"/>
      <c r="Y463" s="123"/>
      <c r="Z463" s="123"/>
      <c r="AA463" s="123"/>
      <c r="AB463" s="123"/>
      <c r="AC463" s="122"/>
      <c r="AD463" s="123"/>
      <c r="AE463" s="123"/>
      <c r="AF463" s="123"/>
      <c r="AG463" s="123"/>
      <c r="AH463" s="122"/>
      <c r="AI463" s="122"/>
      <c r="AJ463" s="122"/>
      <c r="AK463" s="122"/>
      <c r="AL463" s="123"/>
      <c r="AM463" s="122"/>
      <c r="AN463" s="122"/>
      <c r="AO463" s="122"/>
      <c r="AP463" s="122"/>
      <c r="AQ463" s="122"/>
      <c r="AR463" s="122"/>
      <c r="AS463" s="173"/>
      <c r="AT463" s="173"/>
      <c r="AU463" s="173"/>
      <c r="AV463" s="173"/>
      <c r="AW463" s="173"/>
      <c r="AX463" s="173"/>
      <c r="AY463" s="173"/>
      <c r="AZ463" s="173"/>
      <c r="BA463" s="173"/>
      <c r="BB463" s="123"/>
      <c r="BC463" s="123"/>
      <c r="BD463" s="123"/>
    </row>
    <row r="464" spans="2:56" x14ac:dyDescent="0.25">
      <c r="B464" s="120"/>
      <c r="C464" s="4"/>
      <c r="D464" s="14"/>
      <c r="E464" s="121"/>
      <c r="F464" s="13"/>
      <c r="G464" s="122"/>
      <c r="H464" s="123"/>
      <c r="I464" s="123"/>
      <c r="J464" s="124"/>
      <c r="K464" s="122"/>
      <c r="L464" s="122"/>
      <c r="M464" s="125"/>
      <c r="N464" s="126"/>
      <c r="O464" s="123"/>
      <c r="P464" s="123"/>
      <c r="Q464" s="122"/>
      <c r="R464" s="123"/>
      <c r="S464" s="123"/>
      <c r="T464" s="123"/>
      <c r="U464" s="123"/>
      <c r="V464" s="123"/>
      <c r="W464" s="122"/>
      <c r="X464" s="123"/>
      <c r="Y464" s="123"/>
      <c r="Z464" s="123"/>
      <c r="AA464" s="123"/>
      <c r="AB464" s="123"/>
      <c r="AC464" s="122"/>
      <c r="AD464" s="123"/>
      <c r="AE464" s="123"/>
      <c r="AF464" s="123"/>
      <c r="AG464" s="123"/>
      <c r="AH464" s="122"/>
      <c r="AI464" s="122"/>
      <c r="AJ464" s="122"/>
      <c r="AK464" s="122"/>
      <c r="AL464" s="123"/>
      <c r="AM464" s="122"/>
      <c r="AN464" s="122"/>
      <c r="AO464" s="122"/>
      <c r="AP464" s="122"/>
      <c r="AQ464" s="122"/>
      <c r="AR464" s="122"/>
      <c r="AS464" s="173"/>
      <c r="AT464" s="173"/>
      <c r="AU464" s="173"/>
      <c r="AV464" s="173"/>
      <c r="AW464" s="173"/>
      <c r="AX464" s="173"/>
      <c r="AY464" s="173"/>
      <c r="AZ464" s="173"/>
      <c r="BA464" s="173"/>
      <c r="BB464" s="123"/>
      <c r="BC464" s="123"/>
      <c r="BD464" s="123"/>
    </row>
    <row r="465" spans="2:56" x14ac:dyDescent="0.25">
      <c r="B465" s="120"/>
      <c r="C465" s="4"/>
      <c r="D465" s="14"/>
      <c r="E465" s="121"/>
      <c r="F465" s="13"/>
      <c r="G465" s="122"/>
      <c r="H465" s="123"/>
      <c r="I465" s="123"/>
      <c r="J465" s="124"/>
      <c r="K465" s="122"/>
      <c r="L465" s="122"/>
      <c r="M465" s="125"/>
      <c r="N465" s="126"/>
      <c r="O465" s="123"/>
      <c r="P465" s="123"/>
      <c r="Q465" s="122"/>
      <c r="R465" s="123"/>
      <c r="S465" s="123"/>
      <c r="T465" s="123"/>
      <c r="U465" s="123"/>
      <c r="V465" s="123"/>
      <c r="W465" s="122"/>
      <c r="X465" s="123"/>
      <c r="Y465" s="123"/>
      <c r="Z465" s="123"/>
      <c r="AA465" s="123"/>
      <c r="AB465" s="123"/>
      <c r="AC465" s="122"/>
      <c r="AD465" s="123"/>
      <c r="AE465" s="123"/>
      <c r="AF465" s="123"/>
      <c r="AG465" s="123"/>
      <c r="AH465" s="122"/>
      <c r="AI465" s="122"/>
      <c r="AJ465" s="122"/>
      <c r="AK465" s="122"/>
      <c r="AL465" s="123"/>
      <c r="AM465" s="122"/>
      <c r="AN465" s="122"/>
      <c r="AO465" s="122"/>
      <c r="AP465" s="122"/>
      <c r="AQ465" s="122"/>
      <c r="AR465" s="122"/>
      <c r="AS465" s="173"/>
      <c r="AT465" s="173"/>
      <c r="AU465" s="173"/>
      <c r="AV465" s="173"/>
      <c r="AW465" s="173"/>
      <c r="AX465" s="173"/>
      <c r="AY465" s="173"/>
      <c r="AZ465" s="173"/>
      <c r="BA465" s="173"/>
      <c r="BB465" s="123"/>
      <c r="BC465" s="123"/>
      <c r="BD465" s="123"/>
    </row>
    <row r="466" spans="2:56" x14ac:dyDescent="0.25">
      <c r="B466" s="120"/>
      <c r="C466" s="4"/>
      <c r="D466" s="14"/>
      <c r="E466" s="121"/>
      <c r="F466" s="13"/>
      <c r="G466" s="122"/>
      <c r="H466" s="123"/>
      <c r="I466" s="123"/>
      <c r="J466" s="124"/>
      <c r="K466" s="122"/>
      <c r="L466" s="122"/>
      <c r="M466" s="125"/>
      <c r="N466" s="126"/>
      <c r="O466" s="123"/>
      <c r="P466" s="123"/>
      <c r="Q466" s="122"/>
      <c r="R466" s="123"/>
      <c r="S466" s="123"/>
      <c r="T466" s="123"/>
      <c r="U466" s="123"/>
      <c r="V466" s="123"/>
      <c r="W466" s="122"/>
      <c r="X466" s="123"/>
      <c r="Y466" s="123"/>
      <c r="Z466" s="123"/>
      <c r="AA466" s="123"/>
      <c r="AB466" s="123"/>
      <c r="AC466" s="122"/>
      <c r="AD466" s="123"/>
      <c r="AE466" s="123"/>
      <c r="AF466" s="123"/>
      <c r="AG466" s="123"/>
      <c r="AH466" s="122"/>
      <c r="AI466" s="122"/>
      <c r="AJ466" s="122"/>
      <c r="AK466" s="122"/>
      <c r="AL466" s="123"/>
      <c r="AM466" s="122"/>
      <c r="AN466" s="122"/>
      <c r="AO466" s="122"/>
      <c r="AP466" s="122"/>
      <c r="AQ466" s="122"/>
      <c r="AR466" s="122"/>
      <c r="AS466" s="173"/>
      <c r="AT466" s="173"/>
      <c r="AU466" s="173"/>
      <c r="AV466" s="173"/>
      <c r="AW466" s="173"/>
      <c r="AX466" s="173"/>
      <c r="AY466" s="173"/>
      <c r="AZ466" s="173"/>
      <c r="BA466" s="173"/>
      <c r="BB466" s="123"/>
      <c r="BC466" s="123"/>
      <c r="BD466" s="123"/>
    </row>
    <row r="467" spans="2:56" x14ac:dyDescent="0.25">
      <c r="B467" s="120"/>
      <c r="C467" s="4"/>
      <c r="D467" s="14"/>
      <c r="E467" s="121"/>
      <c r="F467" s="13"/>
      <c r="G467" s="122"/>
      <c r="H467" s="123"/>
      <c r="I467" s="123"/>
      <c r="J467" s="124"/>
      <c r="K467" s="122"/>
      <c r="L467" s="122"/>
      <c r="M467" s="125"/>
      <c r="N467" s="126"/>
      <c r="O467" s="123"/>
      <c r="P467" s="123"/>
      <c r="Q467" s="122"/>
      <c r="R467" s="123"/>
      <c r="S467" s="123"/>
      <c r="T467" s="123"/>
      <c r="U467" s="123"/>
      <c r="V467" s="123"/>
      <c r="W467" s="122"/>
      <c r="X467" s="123"/>
      <c r="Y467" s="123"/>
      <c r="Z467" s="123"/>
      <c r="AA467" s="123"/>
      <c r="AB467" s="123"/>
      <c r="AC467" s="122"/>
      <c r="AD467" s="123"/>
      <c r="AE467" s="123"/>
      <c r="AF467" s="123"/>
      <c r="AG467" s="123"/>
      <c r="AH467" s="122"/>
      <c r="AI467" s="122"/>
      <c r="AJ467" s="122"/>
      <c r="AK467" s="122"/>
      <c r="AL467" s="123"/>
      <c r="AM467" s="122"/>
      <c r="AN467" s="122"/>
      <c r="AO467" s="122"/>
      <c r="AP467" s="122"/>
      <c r="AQ467" s="122"/>
      <c r="AR467" s="122"/>
      <c r="AS467" s="173"/>
      <c r="AT467" s="173"/>
      <c r="AU467" s="173"/>
      <c r="AV467" s="173"/>
      <c r="AW467" s="173"/>
      <c r="AX467" s="173"/>
      <c r="AY467" s="173"/>
      <c r="AZ467" s="173"/>
      <c r="BA467" s="173"/>
      <c r="BB467" s="123"/>
      <c r="BC467" s="123"/>
      <c r="BD467" s="123"/>
    </row>
    <row r="468" spans="2:56" x14ac:dyDescent="0.25">
      <c r="B468" s="120"/>
      <c r="C468" s="4"/>
      <c r="D468" s="14"/>
      <c r="E468" s="121"/>
      <c r="F468" s="13"/>
      <c r="G468" s="122"/>
      <c r="H468" s="123"/>
      <c r="I468" s="123"/>
      <c r="J468" s="124"/>
      <c r="K468" s="122"/>
      <c r="L468" s="122"/>
      <c r="M468" s="125"/>
      <c r="N468" s="126"/>
      <c r="O468" s="123"/>
      <c r="P468" s="123"/>
      <c r="Q468" s="122"/>
      <c r="R468" s="123"/>
      <c r="S468" s="123"/>
      <c r="T468" s="123"/>
      <c r="U468" s="123"/>
      <c r="V468" s="123"/>
      <c r="W468" s="122"/>
      <c r="X468" s="123"/>
      <c r="Y468" s="123"/>
      <c r="Z468" s="123"/>
      <c r="AA468" s="123"/>
      <c r="AB468" s="123"/>
      <c r="AC468" s="122"/>
      <c r="AD468" s="123"/>
      <c r="AE468" s="123"/>
      <c r="AF468" s="123"/>
      <c r="AG468" s="123"/>
      <c r="AH468" s="122"/>
      <c r="AI468" s="122"/>
      <c r="AJ468" s="122"/>
      <c r="AK468" s="122"/>
      <c r="AL468" s="123"/>
      <c r="AM468" s="122"/>
      <c r="AN468" s="122"/>
      <c r="AO468" s="122"/>
      <c r="AP468" s="122"/>
      <c r="AQ468" s="122"/>
      <c r="AR468" s="122"/>
      <c r="AS468" s="173"/>
      <c r="AT468" s="173"/>
      <c r="AU468" s="173"/>
      <c r="AV468" s="173"/>
      <c r="AW468" s="173"/>
      <c r="AX468" s="173"/>
      <c r="AY468" s="173"/>
      <c r="AZ468" s="173"/>
      <c r="BA468" s="173"/>
      <c r="BB468" s="123"/>
      <c r="BC468" s="123"/>
      <c r="BD468" s="123"/>
    </row>
    <row r="469" spans="2:56" x14ac:dyDescent="0.25">
      <c r="B469" s="120"/>
      <c r="C469" s="4"/>
      <c r="D469" s="14"/>
      <c r="E469" s="121"/>
      <c r="F469" s="13"/>
      <c r="G469" s="122"/>
      <c r="H469" s="123"/>
      <c r="I469" s="123"/>
      <c r="J469" s="124"/>
      <c r="K469" s="122"/>
      <c r="L469" s="122"/>
      <c r="M469" s="125"/>
      <c r="N469" s="126"/>
      <c r="O469" s="123"/>
      <c r="P469" s="123"/>
      <c r="Q469" s="122"/>
      <c r="R469" s="123"/>
      <c r="S469" s="123"/>
      <c r="T469" s="123"/>
      <c r="U469" s="123"/>
      <c r="V469" s="123"/>
      <c r="W469" s="122"/>
      <c r="X469" s="123"/>
      <c r="Y469" s="123"/>
      <c r="Z469" s="123"/>
      <c r="AA469" s="123"/>
      <c r="AB469" s="123"/>
      <c r="AC469" s="122"/>
      <c r="AD469" s="123"/>
      <c r="AE469" s="123"/>
      <c r="AF469" s="123"/>
      <c r="AG469" s="123"/>
      <c r="AH469" s="122"/>
      <c r="AI469" s="122"/>
      <c r="AJ469" s="122"/>
      <c r="AK469" s="122"/>
      <c r="AL469" s="123"/>
      <c r="AM469" s="122"/>
      <c r="AN469" s="122"/>
      <c r="AO469" s="122"/>
      <c r="AP469" s="122"/>
      <c r="AQ469" s="122"/>
      <c r="AR469" s="122"/>
      <c r="AS469" s="173"/>
      <c r="AT469" s="173"/>
      <c r="AU469" s="173"/>
      <c r="AV469" s="173"/>
      <c r="AW469" s="173"/>
      <c r="AX469" s="173"/>
      <c r="AY469" s="173"/>
      <c r="AZ469" s="173"/>
      <c r="BA469" s="173"/>
      <c r="BB469" s="123"/>
      <c r="BC469" s="123"/>
      <c r="BD469" s="123"/>
    </row>
    <row r="470" spans="2:56" x14ac:dyDescent="0.25">
      <c r="B470" s="120"/>
      <c r="C470" s="4"/>
      <c r="D470" s="14"/>
      <c r="E470" s="121"/>
      <c r="F470" s="13"/>
      <c r="G470" s="122"/>
      <c r="H470" s="123"/>
      <c r="I470" s="123"/>
      <c r="J470" s="124"/>
      <c r="K470" s="122"/>
      <c r="L470" s="122"/>
      <c r="M470" s="125"/>
      <c r="N470" s="126"/>
      <c r="O470" s="123"/>
      <c r="P470" s="123"/>
      <c r="Q470" s="122"/>
      <c r="R470" s="123"/>
      <c r="S470" s="123"/>
      <c r="T470" s="123"/>
      <c r="U470" s="123"/>
      <c r="V470" s="123"/>
      <c r="W470" s="122"/>
      <c r="X470" s="123"/>
      <c r="Y470" s="123"/>
      <c r="Z470" s="123"/>
      <c r="AA470" s="123"/>
      <c r="AB470" s="123"/>
      <c r="AC470" s="122"/>
      <c r="AD470" s="123"/>
      <c r="AE470" s="123"/>
      <c r="AF470" s="123"/>
      <c r="AG470" s="123"/>
      <c r="AH470" s="122"/>
      <c r="AI470" s="122"/>
      <c r="AJ470" s="122"/>
      <c r="AK470" s="122"/>
      <c r="AL470" s="123"/>
      <c r="AM470" s="122"/>
      <c r="AN470" s="122"/>
      <c r="AO470" s="122"/>
      <c r="AP470" s="122"/>
      <c r="AQ470" s="122"/>
      <c r="AR470" s="122"/>
      <c r="AS470" s="173"/>
      <c r="AT470" s="173"/>
      <c r="AU470" s="173"/>
      <c r="AV470" s="173"/>
      <c r="AW470" s="173"/>
      <c r="AX470" s="173"/>
      <c r="AY470" s="173"/>
      <c r="AZ470" s="173"/>
      <c r="BA470" s="173"/>
      <c r="BB470" s="123"/>
      <c r="BC470" s="123"/>
      <c r="BD470" s="123"/>
    </row>
    <row r="471" spans="2:56" x14ac:dyDescent="0.25">
      <c r="B471" s="120"/>
      <c r="C471" s="4"/>
      <c r="D471" s="14"/>
      <c r="E471" s="121"/>
      <c r="F471" s="13"/>
      <c r="G471" s="122"/>
      <c r="H471" s="123"/>
      <c r="I471" s="123"/>
      <c r="J471" s="124"/>
      <c r="K471" s="122"/>
      <c r="L471" s="122"/>
      <c r="M471" s="125"/>
      <c r="N471" s="126"/>
      <c r="O471" s="123"/>
      <c r="P471" s="123"/>
      <c r="Q471" s="122"/>
      <c r="R471" s="123"/>
      <c r="S471" s="123"/>
      <c r="T471" s="123"/>
      <c r="U471" s="123"/>
      <c r="V471" s="123"/>
      <c r="W471" s="122"/>
      <c r="X471" s="123"/>
      <c r="Y471" s="123"/>
      <c r="Z471" s="123"/>
      <c r="AA471" s="123"/>
      <c r="AB471" s="123"/>
      <c r="AC471" s="122"/>
      <c r="AD471" s="123"/>
      <c r="AE471" s="123"/>
      <c r="AF471" s="123"/>
      <c r="AG471" s="123"/>
      <c r="AH471" s="122"/>
      <c r="AI471" s="122"/>
      <c r="AJ471" s="122"/>
      <c r="AK471" s="122"/>
      <c r="AL471" s="123"/>
      <c r="AM471" s="122"/>
      <c r="AN471" s="122"/>
      <c r="AO471" s="122"/>
      <c r="AP471" s="122"/>
      <c r="AQ471" s="122"/>
      <c r="AR471" s="122"/>
      <c r="AS471" s="173"/>
      <c r="AT471" s="173"/>
      <c r="AU471" s="173"/>
      <c r="AV471" s="173"/>
      <c r="AW471" s="173"/>
      <c r="AX471" s="173"/>
      <c r="AY471" s="173"/>
      <c r="AZ471" s="173"/>
      <c r="BA471" s="173"/>
      <c r="BB471" s="123"/>
      <c r="BC471" s="123"/>
      <c r="BD471" s="123"/>
    </row>
    <row r="472" spans="2:56" x14ac:dyDescent="0.25">
      <c r="B472" s="120"/>
      <c r="C472" s="4"/>
      <c r="D472" s="14"/>
      <c r="E472" s="121"/>
      <c r="F472" s="13"/>
      <c r="G472" s="122"/>
      <c r="H472" s="123"/>
      <c r="I472" s="123"/>
      <c r="J472" s="124"/>
      <c r="K472" s="122"/>
      <c r="L472" s="122"/>
      <c r="M472" s="125"/>
      <c r="N472" s="126"/>
      <c r="O472" s="123"/>
      <c r="P472" s="123"/>
      <c r="Q472" s="122"/>
      <c r="R472" s="123"/>
      <c r="S472" s="123"/>
      <c r="T472" s="123"/>
      <c r="U472" s="123"/>
      <c r="V472" s="123"/>
      <c r="W472" s="122"/>
      <c r="X472" s="123"/>
      <c r="Y472" s="123"/>
      <c r="Z472" s="123"/>
      <c r="AA472" s="123"/>
      <c r="AB472" s="123"/>
      <c r="AC472" s="122"/>
      <c r="AD472" s="123"/>
      <c r="AE472" s="123"/>
      <c r="AF472" s="123"/>
      <c r="AG472" s="123"/>
      <c r="AH472" s="122"/>
      <c r="AI472" s="122"/>
      <c r="AJ472" s="122"/>
      <c r="AK472" s="122"/>
      <c r="AL472" s="123"/>
      <c r="AM472" s="122"/>
      <c r="AN472" s="122"/>
      <c r="AO472" s="122"/>
      <c r="AP472" s="122"/>
      <c r="AQ472" s="122"/>
      <c r="AR472" s="122"/>
      <c r="AS472" s="173"/>
      <c r="AT472" s="173"/>
      <c r="AU472" s="173"/>
      <c r="AV472" s="173"/>
      <c r="AW472" s="173"/>
      <c r="AX472" s="173"/>
      <c r="AY472" s="173"/>
      <c r="AZ472" s="173"/>
      <c r="BA472" s="173"/>
      <c r="BB472" s="123"/>
      <c r="BC472" s="123"/>
      <c r="BD472" s="123"/>
    </row>
    <row r="473" spans="2:56" x14ac:dyDescent="0.25">
      <c r="B473" s="120"/>
      <c r="C473" s="4"/>
      <c r="D473" s="14"/>
      <c r="E473" s="121"/>
      <c r="F473" s="13"/>
      <c r="G473" s="122"/>
      <c r="H473" s="123"/>
      <c r="I473" s="123"/>
      <c r="J473" s="124"/>
      <c r="K473" s="122"/>
      <c r="L473" s="122"/>
      <c r="M473" s="125"/>
      <c r="N473" s="126"/>
      <c r="O473" s="123"/>
      <c r="P473" s="123"/>
      <c r="Q473" s="122"/>
      <c r="R473" s="123"/>
      <c r="S473" s="123"/>
      <c r="T473" s="123"/>
      <c r="U473" s="123"/>
      <c r="V473" s="123"/>
      <c r="W473" s="122"/>
      <c r="X473" s="123"/>
      <c r="Y473" s="123"/>
      <c r="Z473" s="123"/>
      <c r="AA473" s="123"/>
      <c r="AB473" s="123"/>
      <c r="AC473" s="122"/>
      <c r="AD473" s="123"/>
      <c r="AE473" s="123"/>
      <c r="AF473" s="123"/>
      <c r="AG473" s="123"/>
      <c r="AH473" s="122"/>
      <c r="AI473" s="122"/>
      <c r="AJ473" s="122"/>
      <c r="AK473" s="122"/>
      <c r="AL473" s="123"/>
      <c r="AM473" s="122"/>
      <c r="AN473" s="122"/>
      <c r="AO473" s="122"/>
      <c r="AP473" s="122"/>
      <c r="AQ473" s="122"/>
      <c r="AR473" s="122"/>
      <c r="AS473" s="173"/>
      <c r="AT473" s="173"/>
      <c r="AU473" s="173"/>
      <c r="AV473" s="173"/>
      <c r="AW473" s="173"/>
      <c r="AX473" s="173"/>
      <c r="AY473" s="173"/>
      <c r="AZ473" s="173"/>
      <c r="BA473" s="173"/>
      <c r="BB473" s="123"/>
      <c r="BC473" s="123"/>
      <c r="BD473" s="123"/>
    </row>
    <row r="474" spans="2:56" x14ac:dyDescent="0.25">
      <c r="B474" s="120"/>
      <c r="C474" s="4"/>
      <c r="D474" s="14"/>
      <c r="E474" s="121"/>
      <c r="F474" s="13"/>
      <c r="G474" s="122"/>
      <c r="H474" s="123"/>
      <c r="I474" s="123"/>
      <c r="J474" s="124"/>
      <c r="K474" s="122"/>
      <c r="L474" s="122"/>
      <c r="M474" s="125"/>
      <c r="N474" s="126"/>
      <c r="O474" s="123"/>
      <c r="P474" s="123"/>
      <c r="Q474" s="122"/>
      <c r="R474" s="123"/>
      <c r="S474" s="123"/>
      <c r="T474" s="123"/>
      <c r="U474" s="123"/>
      <c r="V474" s="123"/>
      <c r="W474" s="122"/>
      <c r="X474" s="123"/>
      <c r="Y474" s="123"/>
      <c r="Z474" s="123"/>
      <c r="AA474" s="123"/>
      <c r="AB474" s="123"/>
      <c r="AC474" s="122"/>
      <c r="AD474" s="123"/>
      <c r="AE474" s="123"/>
      <c r="AF474" s="123"/>
      <c r="AG474" s="123"/>
      <c r="AH474" s="122"/>
      <c r="AI474" s="122"/>
      <c r="AJ474" s="122"/>
      <c r="AK474" s="122"/>
      <c r="AL474" s="123"/>
      <c r="AM474" s="122"/>
      <c r="AN474" s="122"/>
      <c r="AO474" s="122"/>
      <c r="AP474" s="122"/>
      <c r="AQ474" s="122"/>
      <c r="AR474" s="122"/>
      <c r="AS474" s="173"/>
      <c r="AT474" s="173"/>
      <c r="AU474" s="173"/>
      <c r="AV474" s="173"/>
      <c r="AW474" s="173"/>
      <c r="AX474" s="173"/>
      <c r="AY474" s="173"/>
      <c r="AZ474" s="173"/>
      <c r="BA474" s="173"/>
      <c r="BB474" s="123"/>
      <c r="BC474" s="123"/>
      <c r="BD474" s="123"/>
    </row>
    <row r="475" spans="2:56" x14ac:dyDescent="0.25">
      <c r="B475" s="120"/>
      <c r="C475" s="4"/>
      <c r="D475" s="14"/>
      <c r="E475" s="121"/>
      <c r="F475" s="13"/>
      <c r="G475" s="122"/>
      <c r="H475" s="123"/>
      <c r="I475" s="123"/>
      <c r="J475" s="124"/>
      <c r="K475" s="122"/>
      <c r="L475" s="122"/>
      <c r="M475" s="125"/>
      <c r="N475" s="126"/>
      <c r="O475" s="123"/>
      <c r="P475" s="123"/>
      <c r="Q475" s="122"/>
      <c r="R475" s="123"/>
      <c r="S475" s="123"/>
      <c r="T475" s="123"/>
      <c r="U475" s="123"/>
      <c r="V475" s="123"/>
      <c r="W475" s="122"/>
      <c r="X475" s="123"/>
      <c r="Y475" s="123"/>
      <c r="Z475" s="123"/>
      <c r="AA475" s="123"/>
      <c r="AB475" s="123"/>
      <c r="AC475" s="122"/>
      <c r="AD475" s="123"/>
      <c r="AE475" s="123"/>
      <c r="AF475" s="123"/>
      <c r="AG475" s="123"/>
      <c r="AH475" s="122"/>
      <c r="AI475" s="122"/>
      <c r="AJ475" s="122"/>
      <c r="AK475" s="122"/>
      <c r="AL475" s="123"/>
      <c r="AM475" s="122"/>
      <c r="AN475" s="122"/>
      <c r="AO475" s="122"/>
      <c r="AP475" s="122"/>
      <c r="AQ475" s="122"/>
      <c r="AR475" s="122"/>
      <c r="AS475" s="173"/>
      <c r="AT475" s="173"/>
      <c r="AU475" s="173"/>
      <c r="AV475" s="173"/>
      <c r="AW475" s="173"/>
      <c r="AX475" s="173"/>
      <c r="AY475" s="173"/>
      <c r="AZ475" s="173"/>
      <c r="BA475" s="173"/>
      <c r="BB475" s="123"/>
      <c r="BC475" s="123"/>
      <c r="BD475" s="123"/>
    </row>
    <row r="476" spans="2:56" x14ac:dyDescent="0.25">
      <c r="B476" s="120"/>
      <c r="C476" s="4"/>
      <c r="D476" s="14"/>
      <c r="E476" s="121"/>
      <c r="F476" s="13"/>
      <c r="G476" s="122"/>
      <c r="H476" s="123"/>
      <c r="I476" s="123"/>
      <c r="J476" s="124"/>
      <c r="K476" s="122"/>
      <c r="L476" s="122"/>
      <c r="M476" s="125"/>
      <c r="N476" s="126"/>
      <c r="O476" s="123"/>
      <c r="P476" s="123"/>
      <c r="Q476" s="122"/>
      <c r="R476" s="123"/>
      <c r="S476" s="123"/>
      <c r="T476" s="123"/>
      <c r="U476" s="123"/>
      <c r="V476" s="123"/>
      <c r="W476" s="122"/>
      <c r="X476" s="123"/>
      <c r="Y476" s="123"/>
      <c r="Z476" s="123"/>
      <c r="AA476" s="123"/>
      <c r="AB476" s="123"/>
      <c r="AC476" s="122"/>
      <c r="AD476" s="123"/>
      <c r="AE476" s="123"/>
      <c r="AF476" s="123"/>
      <c r="AG476" s="123"/>
      <c r="AH476" s="122"/>
      <c r="AI476" s="122"/>
      <c r="AJ476" s="122"/>
      <c r="AK476" s="122"/>
      <c r="AL476" s="123"/>
      <c r="AM476" s="122"/>
      <c r="AN476" s="122"/>
      <c r="AO476" s="122"/>
      <c r="AP476" s="122"/>
      <c r="AQ476" s="122"/>
      <c r="AR476" s="122"/>
      <c r="AS476" s="173"/>
      <c r="AT476" s="173"/>
      <c r="AU476" s="173"/>
      <c r="AV476" s="173"/>
      <c r="AW476" s="173"/>
      <c r="AX476" s="173"/>
      <c r="AY476" s="173"/>
      <c r="AZ476" s="173"/>
      <c r="BA476" s="173"/>
      <c r="BB476" s="123"/>
      <c r="BC476" s="123"/>
      <c r="BD476" s="123"/>
    </row>
    <row r="477" spans="2:56" x14ac:dyDescent="0.25">
      <c r="B477" s="120"/>
      <c r="C477" s="4"/>
      <c r="D477" s="14"/>
      <c r="E477" s="121"/>
      <c r="F477" s="13"/>
      <c r="G477" s="122"/>
      <c r="H477" s="123"/>
      <c r="I477" s="123"/>
      <c r="J477" s="124"/>
      <c r="K477" s="122"/>
      <c r="L477" s="122"/>
      <c r="M477" s="125"/>
      <c r="N477" s="126"/>
      <c r="O477" s="123"/>
      <c r="P477" s="123"/>
      <c r="Q477" s="122"/>
      <c r="R477" s="123"/>
      <c r="S477" s="123"/>
      <c r="T477" s="123"/>
      <c r="U477" s="123"/>
      <c r="V477" s="123"/>
      <c r="W477" s="122"/>
      <c r="X477" s="123"/>
      <c r="Y477" s="123"/>
      <c r="Z477" s="123"/>
      <c r="AA477" s="123"/>
      <c r="AB477" s="123"/>
      <c r="AC477" s="122"/>
      <c r="AD477" s="123"/>
      <c r="AE477" s="123"/>
      <c r="AF477" s="123"/>
      <c r="AG477" s="123"/>
      <c r="AH477" s="122"/>
      <c r="AI477" s="122"/>
      <c r="AJ477" s="122"/>
      <c r="AK477" s="122"/>
      <c r="AL477" s="123"/>
      <c r="AM477" s="122"/>
      <c r="AN477" s="122"/>
      <c r="AO477" s="122"/>
      <c r="AP477" s="122"/>
      <c r="AQ477" s="122"/>
      <c r="AR477" s="122"/>
      <c r="AS477" s="173"/>
      <c r="AT477" s="173"/>
      <c r="AU477" s="173"/>
      <c r="AV477" s="173"/>
      <c r="AW477" s="173"/>
      <c r="AX477" s="173"/>
      <c r="AY477" s="173"/>
      <c r="AZ477" s="173"/>
      <c r="BA477" s="173"/>
      <c r="BB477" s="123"/>
      <c r="BC477" s="123"/>
      <c r="BD477" s="123"/>
    </row>
    <row r="478" spans="2:56" x14ac:dyDescent="0.25">
      <c r="B478" s="120"/>
      <c r="C478" s="4"/>
      <c r="D478" s="14"/>
      <c r="E478" s="121"/>
      <c r="F478" s="13"/>
      <c r="G478" s="122"/>
      <c r="H478" s="123"/>
      <c r="I478" s="123"/>
      <c r="J478" s="124"/>
      <c r="K478" s="122"/>
      <c r="L478" s="122"/>
      <c r="M478" s="125"/>
      <c r="N478" s="126"/>
      <c r="O478" s="123"/>
      <c r="P478" s="123"/>
      <c r="Q478" s="122"/>
      <c r="R478" s="123"/>
      <c r="S478" s="123"/>
      <c r="T478" s="123"/>
      <c r="U478" s="123"/>
      <c r="V478" s="123"/>
      <c r="W478" s="122"/>
      <c r="X478" s="123"/>
      <c r="Y478" s="123"/>
      <c r="Z478" s="123"/>
      <c r="AA478" s="123"/>
      <c r="AB478" s="123"/>
      <c r="AC478" s="122"/>
      <c r="AD478" s="123"/>
      <c r="AE478" s="123"/>
      <c r="AF478" s="123"/>
      <c r="AG478" s="123"/>
      <c r="AH478" s="122"/>
      <c r="AI478" s="122"/>
      <c r="AJ478" s="122"/>
      <c r="AK478" s="122"/>
      <c r="AL478" s="123"/>
      <c r="AM478" s="122"/>
      <c r="AN478" s="122"/>
      <c r="AO478" s="122"/>
      <c r="AP478" s="122"/>
      <c r="AQ478" s="122"/>
      <c r="AR478" s="122"/>
      <c r="AS478" s="173"/>
      <c r="AT478" s="173"/>
      <c r="AU478" s="173"/>
      <c r="AV478" s="173"/>
      <c r="AW478" s="173"/>
      <c r="AX478" s="173"/>
      <c r="AY478" s="173"/>
      <c r="AZ478" s="173"/>
      <c r="BA478" s="173"/>
      <c r="BB478" s="123"/>
      <c r="BC478" s="123"/>
      <c r="BD478" s="123"/>
    </row>
    <row r="479" spans="2:56" x14ac:dyDescent="0.25">
      <c r="B479" s="120"/>
      <c r="C479" s="4"/>
      <c r="D479" s="14"/>
      <c r="E479" s="121"/>
      <c r="F479" s="13"/>
      <c r="G479" s="122"/>
      <c r="H479" s="123"/>
      <c r="I479" s="123"/>
      <c r="J479" s="124"/>
      <c r="K479" s="122"/>
      <c r="L479" s="122"/>
      <c r="M479" s="125"/>
      <c r="N479" s="126"/>
      <c r="O479" s="123"/>
      <c r="P479" s="123"/>
      <c r="Q479" s="122"/>
      <c r="R479" s="123"/>
      <c r="S479" s="123"/>
      <c r="T479" s="123"/>
      <c r="U479" s="123"/>
      <c r="V479" s="123"/>
      <c r="W479" s="122"/>
      <c r="X479" s="123"/>
      <c r="Y479" s="123"/>
      <c r="Z479" s="123"/>
      <c r="AA479" s="123"/>
      <c r="AB479" s="123"/>
      <c r="AC479" s="122"/>
      <c r="AD479" s="123"/>
      <c r="AE479" s="123"/>
      <c r="AF479" s="123"/>
      <c r="AG479" s="123"/>
      <c r="AH479" s="122"/>
      <c r="AI479" s="122"/>
      <c r="AJ479" s="122"/>
      <c r="AK479" s="122"/>
      <c r="AL479" s="123"/>
      <c r="AM479" s="122"/>
      <c r="AN479" s="122"/>
      <c r="AO479" s="122"/>
      <c r="AP479" s="122"/>
      <c r="AQ479" s="122"/>
      <c r="AR479" s="122"/>
      <c r="AS479" s="173"/>
      <c r="AT479" s="173"/>
      <c r="AU479" s="173"/>
      <c r="AV479" s="173"/>
      <c r="AW479" s="173"/>
      <c r="AX479" s="173"/>
      <c r="AY479" s="173"/>
      <c r="AZ479" s="173"/>
      <c r="BA479" s="173"/>
      <c r="BB479" s="123"/>
      <c r="BC479" s="123"/>
      <c r="BD479" s="123"/>
    </row>
    <row r="480" spans="2:56" x14ac:dyDescent="0.25">
      <c r="B480" s="120"/>
      <c r="C480" s="4"/>
      <c r="D480" s="14"/>
      <c r="E480" s="121"/>
      <c r="F480" s="13"/>
      <c r="G480" s="122"/>
      <c r="H480" s="123"/>
      <c r="I480" s="123"/>
      <c r="J480" s="124"/>
      <c r="K480" s="122"/>
      <c r="L480" s="122"/>
      <c r="M480" s="125"/>
      <c r="N480" s="126"/>
      <c r="O480" s="123"/>
      <c r="P480" s="123"/>
      <c r="Q480" s="122"/>
      <c r="R480" s="123"/>
      <c r="S480" s="123"/>
      <c r="T480" s="123"/>
      <c r="U480" s="123"/>
      <c r="V480" s="123"/>
      <c r="W480" s="122"/>
      <c r="X480" s="123"/>
      <c r="Y480" s="123"/>
      <c r="Z480" s="123"/>
      <c r="AA480" s="123"/>
      <c r="AB480" s="123"/>
      <c r="AC480" s="122"/>
      <c r="AD480" s="123"/>
      <c r="AE480" s="123"/>
      <c r="AF480" s="123"/>
      <c r="AG480" s="123"/>
      <c r="AH480" s="122"/>
      <c r="AI480" s="122"/>
      <c r="AJ480" s="122"/>
      <c r="AK480" s="122"/>
      <c r="AL480" s="123"/>
      <c r="AM480" s="122"/>
      <c r="AN480" s="122"/>
      <c r="AO480" s="122"/>
      <c r="AP480" s="122"/>
      <c r="AQ480" s="122"/>
      <c r="AR480" s="122"/>
      <c r="AS480" s="173"/>
      <c r="AT480" s="173"/>
      <c r="AU480" s="173"/>
      <c r="AV480" s="173"/>
      <c r="AW480" s="173"/>
      <c r="AX480" s="173"/>
      <c r="AY480" s="173"/>
      <c r="AZ480" s="173"/>
      <c r="BA480" s="173"/>
      <c r="BB480" s="123"/>
      <c r="BC480" s="123"/>
      <c r="BD480" s="123"/>
    </row>
    <row r="481" spans="2:56" x14ac:dyDescent="0.25">
      <c r="B481" s="120"/>
      <c r="C481" s="4"/>
      <c r="D481" s="14"/>
      <c r="E481" s="121"/>
      <c r="F481" s="13"/>
      <c r="G481" s="122"/>
      <c r="H481" s="123"/>
      <c r="I481" s="123"/>
      <c r="J481" s="124"/>
      <c r="K481" s="122"/>
      <c r="L481" s="122"/>
      <c r="M481" s="125"/>
      <c r="N481" s="126"/>
      <c r="O481" s="123"/>
      <c r="P481" s="123"/>
      <c r="Q481" s="122"/>
      <c r="R481" s="123"/>
      <c r="S481" s="123"/>
      <c r="T481" s="123"/>
      <c r="U481" s="123"/>
      <c r="V481" s="123"/>
      <c r="W481" s="122"/>
      <c r="X481" s="123"/>
      <c r="Y481" s="123"/>
      <c r="Z481" s="123"/>
      <c r="AA481" s="123"/>
      <c r="AB481" s="123"/>
      <c r="AC481" s="122"/>
      <c r="AD481" s="123"/>
      <c r="AE481" s="123"/>
      <c r="AF481" s="123"/>
      <c r="AG481" s="123"/>
      <c r="AH481" s="122"/>
      <c r="AI481" s="122"/>
      <c r="AJ481" s="122"/>
      <c r="AK481" s="122"/>
      <c r="AL481" s="123"/>
      <c r="AM481" s="122"/>
      <c r="AN481" s="122"/>
      <c r="AO481" s="122"/>
      <c r="AP481" s="122"/>
      <c r="AQ481" s="122"/>
      <c r="AR481" s="122"/>
      <c r="AS481" s="173"/>
      <c r="AT481" s="173"/>
      <c r="AU481" s="173"/>
      <c r="AV481" s="173"/>
      <c r="AW481" s="173"/>
      <c r="AX481" s="173"/>
      <c r="AY481" s="173"/>
      <c r="AZ481" s="173"/>
      <c r="BA481" s="173"/>
      <c r="BB481" s="123"/>
      <c r="BC481" s="123"/>
      <c r="BD481" s="123"/>
    </row>
    <row r="482" spans="2:56" x14ac:dyDescent="0.25">
      <c r="B482" s="120"/>
      <c r="C482" s="4"/>
      <c r="D482" s="14"/>
      <c r="E482" s="121"/>
      <c r="F482" s="13"/>
      <c r="G482" s="122"/>
      <c r="H482" s="123"/>
      <c r="I482" s="123"/>
      <c r="J482" s="124"/>
      <c r="K482" s="122"/>
      <c r="L482" s="122"/>
      <c r="M482" s="125"/>
      <c r="N482" s="126"/>
      <c r="O482" s="123"/>
      <c r="P482" s="123"/>
      <c r="Q482" s="122"/>
      <c r="R482" s="123"/>
      <c r="S482" s="123"/>
      <c r="T482" s="123"/>
      <c r="U482" s="123"/>
      <c r="V482" s="123"/>
      <c r="W482" s="122"/>
      <c r="X482" s="123"/>
      <c r="Y482" s="123"/>
      <c r="Z482" s="123"/>
      <c r="AA482" s="123"/>
      <c r="AB482" s="123"/>
      <c r="AC482" s="122"/>
      <c r="AD482" s="123"/>
      <c r="AE482" s="123"/>
      <c r="AF482" s="123"/>
      <c r="AG482" s="123"/>
      <c r="AH482" s="122"/>
      <c r="AI482" s="122"/>
      <c r="AJ482" s="122"/>
      <c r="AK482" s="122"/>
      <c r="AL482" s="123"/>
      <c r="AM482" s="122"/>
      <c r="AN482" s="122"/>
      <c r="AO482" s="122"/>
      <c r="AP482" s="122"/>
      <c r="AQ482" s="122"/>
      <c r="AR482" s="122"/>
      <c r="AS482" s="173"/>
      <c r="AT482" s="173"/>
      <c r="AU482" s="173"/>
      <c r="AV482" s="173"/>
      <c r="AW482" s="173"/>
      <c r="AX482" s="173"/>
      <c r="AY482" s="173"/>
      <c r="AZ482" s="173"/>
      <c r="BA482" s="173"/>
      <c r="BB482" s="123"/>
      <c r="BC482" s="123"/>
      <c r="BD482" s="123"/>
    </row>
    <row r="483" spans="2:56" x14ac:dyDescent="0.25">
      <c r="B483" s="120"/>
      <c r="C483" s="4"/>
      <c r="D483" s="14"/>
      <c r="E483" s="121"/>
      <c r="F483" s="13"/>
      <c r="G483" s="122"/>
      <c r="H483" s="123"/>
      <c r="I483" s="123"/>
      <c r="J483" s="124"/>
      <c r="K483" s="122"/>
      <c r="L483" s="122"/>
      <c r="M483" s="125"/>
      <c r="N483" s="126"/>
      <c r="O483" s="123"/>
      <c r="P483" s="123"/>
      <c r="Q483" s="122"/>
      <c r="R483" s="123"/>
      <c r="S483" s="123"/>
      <c r="T483" s="123"/>
      <c r="U483" s="123"/>
      <c r="V483" s="123"/>
      <c r="W483" s="122"/>
      <c r="X483" s="123"/>
      <c r="Y483" s="123"/>
      <c r="Z483" s="123"/>
      <c r="AA483" s="123"/>
      <c r="AB483" s="123"/>
      <c r="AC483" s="122"/>
      <c r="AD483" s="123"/>
      <c r="AE483" s="123"/>
      <c r="AF483" s="123"/>
      <c r="AG483" s="123"/>
      <c r="AH483" s="122"/>
      <c r="AI483" s="122"/>
      <c r="AJ483" s="122"/>
      <c r="AK483" s="122"/>
      <c r="AL483" s="123"/>
      <c r="AM483" s="122"/>
      <c r="AN483" s="122"/>
      <c r="AO483" s="122"/>
      <c r="AP483" s="122"/>
      <c r="AQ483" s="122"/>
      <c r="AR483" s="122"/>
      <c r="AS483" s="173"/>
      <c r="AT483" s="173"/>
      <c r="AU483" s="173"/>
      <c r="AV483" s="173"/>
      <c r="AW483" s="173"/>
      <c r="AX483" s="173"/>
      <c r="AY483" s="173"/>
      <c r="AZ483" s="173"/>
      <c r="BA483" s="173"/>
      <c r="BB483" s="123"/>
      <c r="BC483" s="123"/>
      <c r="BD483" s="123"/>
    </row>
    <row r="484" spans="2:56" x14ac:dyDescent="0.25">
      <c r="B484" s="120"/>
      <c r="C484" s="4"/>
      <c r="D484" s="14"/>
      <c r="E484" s="121"/>
      <c r="F484" s="13"/>
      <c r="G484" s="122"/>
      <c r="H484" s="123"/>
      <c r="I484" s="123"/>
      <c r="J484" s="124"/>
      <c r="K484" s="122"/>
      <c r="L484" s="122"/>
      <c r="M484" s="125"/>
      <c r="N484" s="126"/>
      <c r="O484" s="123"/>
      <c r="P484" s="123"/>
      <c r="Q484" s="122"/>
      <c r="R484" s="123"/>
      <c r="S484" s="123"/>
      <c r="T484" s="123"/>
      <c r="U484" s="123"/>
      <c r="V484" s="123"/>
      <c r="W484" s="122"/>
      <c r="X484" s="123"/>
      <c r="Y484" s="123"/>
      <c r="Z484" s="123"/>
      <c r="AA484" s="123"/>
      <c r="AB484" s="123"/>
      <c r="AC484" s="122"/>
      <c r="AD484" s="123"/>
      <c r="AE484" s="123"/>
      <c r="AF484" s="123"/>
      <c r="AG484" s="123"/>
      <c r="AH484" s="122"/>
      <c r="AI484" s="122"/>
      <c r="AJ484" s="122"/>
      <c r="AK484" s="122"/>
      <c r="AL484" s="123"/>
      <c r="AM484" s="122"/>
      <c r="AN484" s="122"/>
      <c r="AO484" s="122"/>
      <c r="AP484" s="122"/>
      <c r="AQ484" s="122"/>
      <c r="AR484" s="122"/>
      <c r="AS484" s="173"/>
      <c r="AT484" s="173"/>
      <c r="AU484" s="173"/>
      <c r="AV484" s="173"/>
      <c r="AW484" s="173"/>
      <c r="AX484" s="173"/>
      <c r="AY484" s="173"/>
      <c r="AZ484" s="173"/>
      <c r="BA484" s="173"/>
      <c r="BB484" s="123"/>
      <c r="BC484" s="123"/>
      <c r="BD484" s="123"/>
    </row>
    <row r="485" spans="2:56" x14ac:dyDescent="0.25">
      <c r="B485" s="120"/>
      <c r="C485" s="4"/>
      <c r="D485" s="14"/>
      <c r="E485" s="121"/>
      <c r="F485" s="13"/>
      <c r="G485" s="122"/>
      <c r="H485" s="123"/>
      <c r="I485" s="123"/>
      <c r="J485" s="124"/>
      <c r="K485" s="122"/>
      <c r="L485" s="122"/>
      <c r="M485" s="125"/>
      <c r="N485" s="126"/>
      <c r="O485" s="123"/>
      <c r="P485" s="123"/>
      <c r="Q485" s="122"/>
      <c r="R485" s="123"/>
      <c r="S485" s="123"/>
      <c r="T485" s="123"/>
      <c r="U485" s="123"/>
      <c r="V485" s="123"/>
      <c r="W485" s="122"/>
      <c r="X485" s="123"/>
      <c r="Y485" s="123"/>
      <c r="Z485" s="123"/>
      <c r="AA485" s="123"/>
      <c r="AB485" s="123"/>
      <c r="AC485" s="122"/>
      <c r="AD485" s="123"/>
      <c r="AE485" s="123"/>
      <c r="AF485" s="123"/>
      <c r="AG485" s="123"/>
      <c r="AH485" s="122"/>
      <c r="AI485" s="122"/>
      <c r="AJ485" s="122"/>
      <c r="AK485" s="122"/>
      <c r="AL485" s="123"/>
      <c r="AM485" s="122"/>
      <c r="AN485" s="122"/>
      <c r="AO485" s="122"/>
      <c r="AP485" s="122"/>
      <c r="AQ485" s="122"/>
      <c r="AR485" s="122"/>
      <c r="AS485" s="173"/>
      <c r="AT485" s="173"/>
      <c r="AU485" s="173"/>
      <c r="AV485" s="173"/>
      <c r="AW485" s="173"/>
      <c r="AX485" s="173"/>
      <c r="AY485" s="173"/>
      <c r="AZ485" s="173"/>
      <c r="BA485" s="173"/>
      <c r="BB485" s="123"/>
      <c r="BC485" s="123"/>
      <c r="BD485" s="123"/>
    </row>
    <row r="486" spans="2:56" x14ac:dyDescent="0.25">
      <c r="B486" s="120"/>
      <c r="C486" s="4"/>
      <c r="D486" s="14"/>
      <c r="E486" s="121"/>
      <c r="F486" s="13"/>
      <c r="G486" s="122"/>
      <c r="H486" s="123"/>
      <c r="I486" s="123"/>
      <c r="J486" s="124"/>
      <c r="K486" s="122"/>
      <c r="L486" s="122"/>
      <c r="M486" s="125"/>
      <c r="N486" s="126"/>
      <c r="O486" s="123"/>
      <c r="P486" s="123"/>
      <c r="Q486" s="122"/>
      <c r="R486" s="123"/>
      <c r="S486" s="123"/>
      <c r="T486" s="123"/>
      <c r="U486" s="123"/>
      <c r="V486" s="123"/>
      <c r="W486" s="122"/>
      <c r="X486" s="123"/>
      <c r="Y486" s="123"/>
      <c r="Z486" s="123"/>
      <c r="AA486" s="123"/>
      <c r="AB486" s="123"/>
      <c r="AC486" s="122"/>
      <c r="AD486" s="123"/>
      <c r="AE486" s="123"/>
      <c r="AF486" s="123"/>
      <c r="AG486" s="123"/>
      <c r="AH486" s="122"/>
      <c r="AI486" s="122"/>
      <c r="AJ486" s="122"/>
      <c r="AK486" s="122"/>
      <c r="AL486" s="123"/>
      <c r="AM486" s="122"/>
      <c r="AN486" s="122"/>
      <c r="AO486" s="122"/>
      <c r="AP486" s="122"/>
      <c r="AQ486" s="122"/>
      <c r="AR486" s="122"/>
      <c r="AS486" s="173"/>
      <c r="AT486" s="173"/>
      <c r="AU486" s="173"/>
      <c r="AV486" s="173"/>
      <c r="AW486" s="173"/>
      <c r="AX486" s="173"/>
      <c r="AY486" s="173"/>
      <c r="AZ486" s="173"/>
      <c r="BA486" s="173"/>
      <c r="BB486" s="123"/>
      <c r="BC486" s="123"/>
      <c r="BD486" s="123"/>
    </row>
    <row r="487" spans="2:56" x14ac:dyDescent="0.25">
      <c r="B487" s="120"/>
      <c r="C487" s="4"/>
      <c r="D487" s="14"/>
      <c r="E487" s="121"/>
      <c r="F487" s="13"/>
      <c r="G487" s="122"/>
      <c r="H487" s="123"/>
      <c r="I487" s="123"/>
      <c r="J487" s="124"/>
      <c r="K487" s="122"/>
      <c r="L487" s="122"/>
      <c r="M487" s="125"/>
      <c r="N487" s="126"/>
      <c r="O487" s="123"/>
      <c r="P487" s="123"/>
      <c r="Q487" s="122"/>
      <c r="R487" s="123"/>
      <c r="S487" s="123"/>
      <c r="T487" s="123"/>
      <c r="U487" s="123"/>
      <c r="V487" s="123"/>
      <c r="W487" s="122"/>
      <c r="X487" s="123"/>
      <c r="Y487" s="123"/>
      <c r="Z487" s="123"/>
      <c r="AA487" s="123"/>
      <c r="AB487" s="123"/>
      <c r="AC487" s="122"/>
      <c r="AD487" s="123"/>
      <c r="AE487" s="123"/>
      <c r="AF487" s="123"/>
      <c r="AG487" s="123"/>
      <c r="AH487" s="122"/>
      <c r="AI487" s="122"/>
      <c r="AJ487" s="122"/>
      <c r="AK487" s="122"/>
      <c r="AL487" s="123"/>
      <c r="AM487" s="122"/>
      <c r="AN487" s="122"/>
      <c r="AO487" s="122"/>
      <c r="AP487" s="122"/>
      <c r="AQ487" s="122"/>
      <c r="AR487" s="122"/>
      <c r="AS487" s="173"/>
      <c r="AT487" s="173"/>
      <c r="AU487" s="173"/>
      <c r="AV487" s="173"/>
      <c r="AW487" s="173"/>
      <c r="AX487" s="173"/>
      <c r="AY487" s="173"/>
      <c r="AZ487" s="173"/>
      <c r="BA487" s="173"/>
      <c r="BB487" s="123"/>
      <c r="BC487" s="123"/>
      <c r="BD487" s="123"/>
    </row>
    <row r="488" spans="2:56" x14ac:dyDescent="0.25">
      <c r="B488" s="120"/>
      <c r="C488" s="4"/>
      <c r="D488" s="14"/>
      <c r="E488" s="121"/>
      <c r="F488" s="13"/>
      <c r="G488" s="122"/>
      <c r="H488" s="123"/>
      <c r="I488" s="123"/>
      <c r="J488" s="124"/>
      <c r="K488" s="122"/>
      <c r="L488" s="122"/>
      <c r="M488" s="125"/>
      <c r="N488" s="126"/>
      <c r="O488" s="123"/>
      <c r="P488" s="123"/>
      <c r="Q488" s="122"/>
      <c r="R488" s="123"/>
      <c r="S488" s="123"/>
      <c r="T488" s="123"/>
      <c r="U488" s="123"/>
      <c r="V488" s="123"/>
      <c r="W488" s="122"/>
      <c r="X488" s="123"/>
      <c r="Y488" s="123"/>
      <c r="Z488" s="123"/>
      <c r="AA488" s="123"/>
      <c r="AB488" s="123"/>
      <c r="AC488" s="122"/>
      <c r="AD488" s="123"/>
      <c r="AE488" s="123"/>
      <c r="AF488" s="123"/>
      <c r="AG488" s="123"/>
      <c r="AH488" s="122"/>
      <c r="AI488" s="122"/>
      <c r="AJ488" s="122"/>
      <c r="AK488" s="122"/>
      <c r="AL488" s="123"/>
      <c r="AM488" s="122"/>
      <c r="AN488" s="122"/>
      <c r="AO488" s="122"/>
      <c r="AP488" s="122"/>
      <c r="AQ488" s="122"/>
      <c r="AR488" s="122"/>
      <c r="AS488" s="173"/>
      <c r="AT488" s="173"/>
      <c r="AU488" s="173"/>
      <c r="AV488" s="173"/>
      <c r="AW488" s="173"/>
      <c r="AX488" s="173"/>
      <c r="AY488" s="173"/>
      <c r="AZ488" s="173"/>
      <c r="BA488" s="173"/>
      <c r="BB488" s="123"/>
      <c r="BC488" s="123"/>
      <c r="BD488" s="123"/>
    </row>
    <row r="489" spans="2:56" x14ac:dyDescent="0.25">
      <c r="B489" s="120"/>
      <c r="C489" s="4"/>
      <c r="D489" s="14"/>
      <c r="E489" s="121"/>
      <c r="F489" s="13"/>
      <c r="G489" s="122"/>
      <c r="H489" s="123"/>
      <c r="I489" s="123"/>
      <c r="J489" s="124"/>
      <c r="K489" s="122"/>
      <c r="L489" s="122"/>
      <c r="M489" s="125"/>
      <c r="N489" s="126"/>
      <c r="O489" s="123"/>
      <c r="P489" s="123"/>
      <c r="Q489" s="122"/>
      <c r="R489" s="123"/>
      <c r="S489" s="123"/>
      <c r="T489" s="123"/>
      <c r="U489" s="123"/>
      <c r="V489" s="123"/>
      <c r="W489" s="122"/>
      <c r="X489" s="123"/>
      <c r="Y489" s="123"/>
      <c r="Z489" s="123"/>
      <c r="AA489" s="123"/>
      <c r="AB489" s="123"/>
      <c r="AC489" s="122"/>
      <c r="AD489" s="123"/>
      <c r="AE489" s="123"/>
      <c r="AF489" s="123"/>
      <c r="AG489" s="123"/>
      <c r="AH489" s="122"/>
      <c r="AI489" s="122"/>
      <c r="AJ489" s="122"/>
      <c r="AK489" s="122"/>
      <c r="AL489" s="123"/>
      <c r="AM489" s="122"/>
      <c r="AN489" s="122"/>
      <c r="AO489" s="122"/>
      <c r="AP489" s="122"/>
      <c r="AQ489" s="122"/>
      <c r="AR489" s="122"/>
      <c r="AS489" s="173"/>
      <c r="AT489" s="173"/>
      <c r="AU489" s="173"/>
      <c r="AV489" s="173"/>
      <c r="AW489" s="173"/>
      <c r="AX489" s="173"/>
      <c r="AY489" s="173"/>
      <c r="AZ489" s="173"/>
      <c r="BA489" s="173"/>
      <c r="BB489" s="123"/>
      <c r="BC489" s="123"/>
      <c r="BD489" s="123"/>
    </row>
    <row r="490" spans="2:56" x14ac:dyDescent="0.25">
      <c r="B490" s="120"/>
      <c r="C490" s="4"/>
      <c r="D490" s="14"/>
      <c r="E490" s="121"/>
      <c r="F490" s="13"/>
      <c r="G490" s="122"/>
      <c r="H490" s="123"/>
      <c r="I490" s="123"/>
      <c r="J490" s="124"/>
      <c r="K490" s="122"/>
      <c r="L490" s="122"/>
      <c r="M490" s="125"/>
      <c r="N490" s="126"/>
      <c r="O490" s="123"/>
      <c r="P490" s="123"/>
      <c r="Q490" s="122"/>
      <c r="R490" s="123"/>
      <c r="S490" s="123"/>
      <c r="T490" s="123"/>
      <c r="U490" s="123"/>
      <c r="V490" s="123"/>
      <c r="W490" s="122"/>
      <c r="X490" s="123"/>
      <c r="Y490" s="123"/>
      <c r="Z490" s="123"/>
      <c r="AA490" s="123"/>
      <c r="AB490" s="123"/>
      <c r="AC490" s="122"/>
      <c r="AD490" s="123"/>
      <c r="AE490" s="123"/>
      <c r="AF490" s="123"/>
      <c r="AG490" s="123"/>
      <c r="AH490" s="122"/>
      <c r="AI490" s="122"/>
      <c r="AJ490" s="122"/>
      <c r="AK490" s="122"/>
      <c r="AL490" s="123"/>
      <c r="AM490" s="122"/>
      <c r="AN490" s="122"/>
      <c r="AO490" s="122"/>
      <c r="AP490" s="122"/>
      <c r="AQ490" s="122"/>
      <c r="AR490" s="122"/>
      <c r="AS490" s="173"/>
      <c r="AT490" s="173"/>
      <c r="AU490" s="173"/>
      <c r="AV490" s="173"/>
      <c r="AW490" s="173"/>
      <c r="AX490" s="173"/>
      <c r="AY490" s="173"/>
      <c r="AZ490" s="173"/>
      <c r="BA490" s="173"/>
      <c r="BB490" s="123"/>
      <c r="BC490" s="123"/>
      <c r="BD490" s="123"/>
    </row>
    <row r="491" spans="2:56" x14ac:dyDescent="0.25">
      <c r="B491" s="120"/>
      <c r="C491" s="4"/>
      <c r="D491" s="14"/>
      <c r="E491" s="121"/>
      <c r="F491" s="13"/>
      <c r="G491" s="122"/>
      <c r="H491" s="123"/>
      <c r="I491" s="123"/>
      <c r="J491" s="124"/>
      <c r="K491" s="122"/>
      <c r="L491" s="122"/>
      <c r="M491" s="125"/>
      <c r="N491" s="126"/>
      <c r="O491" s="123"/>
      <c r="P491" s="123"/>
      <c r="Q491" s="122"/>
      <c r="R491" s="123"/>
      <c r="S491" s="123"/>
      <c r="T491" s="123"/>
      <c r="U491" s="123"/>
      <c r="V491" s="123"/>
      <c r="W491" s="122"/>
      <c r="X491" s="123"/>
      <c r="Y491" s="123"/>
      <c r="Z491" s="123"/>
      <c r="AA491" s="123"/>
      <c r="AB491" s="123"/>
      <c r="AC491" s="122"/>
      <c r="AD491" s="123"/>
      <c r="AE491" s="123"/>
      <c r="AF491" s="123"/>
      <c r="AG491" s="123"/>
      <c r="AH491" s="122"/>
      <c r="AI491" s="122"/>
      <c r="AJ491" s="122"/>
      <c r="AK491" s="122"/>
      <c r="AL491" s="123"/>
      <c r="AM491" s="122"/>
      <c r="AN491" s="122"/>
      <c r="AO491" s="122"/>
      <c r="AP491" s="122"/>
      <c r="AQ491" s="122"/>
      <c r="AR491" s="122"/>
      <c r="AS491" s="173"/>
      <c r="AT491" s="173"/>
      <c r="AU491" s="173"/>
      <c r="AV491" s="173"/>
      <c r="AW491" s="173"/>
      <c r="AX491" s="173"/>
      <c r="AY491" s="173"/>
      <c r="AZ491" s="173"/>
      <c r="BA491" s="173"/>
      <c r="BB491" s="123"/>
      <c r="BC491" s="123"/>
      <c r="BD491" s="123"/>
    </row>
    <row r="492" spans="2:56" x14ac:dyDescent="0.25">
      <c r="B492" s="120"/>
      <c r="C492" s="4"/>
      <c r="D492" s="14"/>
      <c r="E492" s="121"/>
      <c r="F492" s="13"/>
      <c r="G492" s="122"/>
      <c r="H492" s="123"/>
      <c r="I492" s="123"/>
      <c r="J492" s="124"/>
      <c r="K492" s="122"/>
      <c r="L492" s="122"/>
      <c r="M492" s="125"/>
      <c r="N492" s="126"/>
      <c r="O492" s="123"/>
      <c r="P492" s="123"/>
      <c r="Q492" s="122"/>
      <c r="R492" s="123"/>
      <c r="S492" s="123"/>
      <c r="T492" s="123"/>
      <c r="U492" s="123"/>
      <c r="V492" s="123"/>
      <c r="W492" s="122"/>
      <c r="X492" s="123"/>
      <c r="Y492" s="123"/>
      <c r="Z492" s="123"/>
      <c r="AA492" s="123"/>
      <c r="AB492" s="123"/>
      <c r="AC492" s="122"/>
      <c r="AD492" s="123"/>
      <c r="AE492" s="123"/>
      <c r="AF492" s="123"/>
      <c r="AG492" s="123"/>
      <c r="AH492" s="122"/>
      <c r="AI492" s="122"/>
      <c r="AJ492" s="122"/>
      <c r="AK492" s="122"/>
      <c r="AL492" s="123"/>
      <c r="AM492" s="122"/>
      <c r="AN492" s="122"/>
      <c r="AO492" s="122"/>
      <c r="AP492" s="122"/>
      <c r="AQ492" s="122"/>
      <c r="AR492" s="122"/>
      <c r="AS492" s="173"/>
      <c r="AT492" s="173"/>
      <c r="AU492" s="173"/>
      <c r="AV492" s="173"/>
      <c r="AW492" s="173"/>
      <c r="AX492" s="173"/>
      <c r="AY492" s="173"/>
      <c r="AZ492" s="173"/>
      <c r="BA492" s="173"/>
      <c r="BB492" s="123"/>
      <c r="BC492" s="123"/>
      <c r="BD492" s="123"/>
    </row>
    <row r="493" spans="2:56" x14ac:dyDescent="0.25">
      <c r="B493" s="120"/>
      <c r="C493" s="4"/>
      <c r="D493" s="14"/>
      <c r="E493" s="121"/>
      <c r="F493" s="13"/>
      <c r="G493" s="122"/>
      <c r="H493" s="123"/>
      <c r="I493" s="123"/>
      <c r="J493" s="124"/>
      <c r="K493" s="122"/>
      <c r="L493" s="122"/>
      <c r="M493" s="125"/>
      <c r="N493" s="126"/>
      <c r="O493" s="123"/>
      <c r="P493" s="123"/>
      <c r="Q493" s="122"/>
      <c r="R493" s="123"/>
      <c r="S493" s="123"/>
      <c r="T493" s="123"/>
      <c r="U493" s="123"/>
      <c r="V493" s="123"/>
      <c r="W493" s="122"/>
      <c r="X493" s="123"/>
      <c r="Y493" s="123"/>
      <c r="Z493" s="123"/>
      <c r="AA493" s="123"/>
      <c r="AB493" s="123"/>
      <c r="AC493" s="122"/>
      <c r="AD493" s="123"/>
      <c r="AE493" s="123"/>
      <c r="AF493" s="123"/>
      <c r="AG493" s="123"/>
      <c r="AH493" s="122"/>
      <c r="AI493" s="122"/>
      <c r="AJ493" s="122"/>
      <c r="AK493" s="122"/>
      <c r="AL493" s="123"/>
      <c r="AM493" s="122"/>
      <c r="AN493" s="122"/>
      <c r="AO493" s="122"/>
      <c r="AP493" s="122"/>
      <c r="AQ493" s="122"/>
      <c r="AR493" s="122"/>
      <c r="AS493" s="173"/>
      <c r="AT493" s="173"/>
      <c r="AU493" s="173"/>
      <c r="AV493" s="173"/>
      <c r="AW493" s="173"/>
      <c r="AX493" s="173"/>
      <c r="AY493" s="173"/>
      <c r="AZ493" s="173"/>
      <c r="BA493" s="173"/>
      <c r="BB493" s="123"/>
      <c r="BC493" s="123"/>
      <c r="BD493" s="123"/>
    </row>
    <row r="494" spans="2:56" x14ac:dyDescent="0.25">
      <c r="B494" s="120"/>
      <c r="C494" s="4"/>
      <c r="D494" s="14"/>
      <c r="E494" s="121"/>
      <c r="F494" s="13"/>
      <c r="G494" s="122"/>
      <c r="H494" s="123"/>
      <c r="I494" s="123"/>
      <c r="J494" s="124"/>
      <c r="K494" s="122"/>
      <c r="L494" s="122"/>
      <c r="M494" s="125"/>
      <c r="N494" s="126"/>
      <c r="O494" s="123"/>
      <c r="P494" s="123"/>
      <c r="Q494" s="122"/>
      <c r="R494" s="123"/>
      <c r="S494" s="123"/>
      <c r="T494" s="123"/>
      <c r="U494" s="123"/>
      <c r="V494" s="123"/>
      <c r="W494" s="122"/>
      <c r="X494" s="123"/>
      <c r="Y494" s="123"/>
      <c r="Z494" s="123"/>
      <c r="AA494" s="123"/>
      <c r="AB494" s="123"/>
      <c r="AC494" s="122"/>
      <c r="AD494" s="123"/>
      <c r="AE494" s="123"/>
      <c r="AF494" s="123"/>
      <c r="AG494" s="123"/>
      <c r="AH494" s="122"/>
      <c r="AI494" s="122"/>
      <c r="AJ494" s="122"/>
      <c r="AK494" s="122"/>
      <c r="AL494" s="123"/>
      <c r="AM494" s="122"/>
      <c r="AN494" s="122"/>
      <c r="AO494" s="122"/>
      <c r="AP494" s="122"/>
      <c r="AQ494" s="122"/>
      <c r="AR494" s="122"/>
      <c r="AS494" s="173"/>
      <c r="AT494" s="173"/>
      <c r="AU494" s="173"/>
      <c r="AV494" s="173"/>
      <c r="AW494" s="173"/>
      <c r="AX494" s="173"/>
      <c r="AY494" s="173"/>
      <c r="AZ494" s="173"/>
      <c r="BA494" s="173"/>
      <c r="BB494" s="123"/>
      <c r="BC494" s="123"/>
      <c r="BD494" s="123"/>
    </row>
    <row r="495" spans="2:56" x14ac:dyDescent="0.25">
      <c r="B495" s="120"/>
      <c r="C495" s="4"/>
      <c r="D495" s="14"/>
      <c r="E495" s="121"/>
      <c r="F495" s="13"/>
      <c r="G495" s="122"/>
      <c r="H495" s="123"/>
      <c r="I495" s="123"/>
      <c r="J495" s="124"/>
      <c r="K495" s="122"/>
      <c r="L495" s="122"/>
      <c r="M495" s="125"/>
      <c r="N495" s="126"/>
      <c r="O495" s="123"/>
      <c r="P495" s="123"/>
      <c r="Q495" s="122"/>
      <c r="R495" s="123"/>
      <c r="S495" s="123"/>
      <c r="T495" s="123"/>
      <c r="U495" s="123"/>
      <c r="V495" s="123"/>
      <c r="W495" s="122"/>
      <c r="X495" s="123"/>
      <c r="Y495" s="123"/>
      <c r="Z495" s="123"/>
      <c r="AA495" s="123"/>
      <c r="AB495" s="123"/>
      <c r="AC495" s="122"/>
      <c r="AD495" s="123"/>
      <c r="AE495" s="123"/>
      <c r="AF495" s="123"/>
      <c r="AG495" s="123"/>
      <c r="AH495" s="122"/>
      <c r="AI495" s="122"/>
      <c r="AJ495" s="122"/>
      <c r="AK495" s="122"/>
      <c r="AL495" s="123"/>
      <c r="AM495" s="122"/>
      <c r="AN495" s="122"/>
      <c r="AO495" s="122"/>
      <c r="AP495" s="122"/>
      <c r="AQ495" s="122"/>
      <c r="AR495" s="122"/>
      <c r="AS495" s="173"/>
      <c r="AT495" s="173"/>
      <c r="AU495" s="173"/>
      <c r="AV495" s="173"/>
      <c r="AW495" s="173"/>
      <c r="AX495" s="173"/>
      <c r="AY495" s="173"/>
      <c r="AZ495" s="173"/>
      <c r="BA495" s="173"/>
      <c r="BB495" s="123"/>
      <c r="BC495" s="123"/>
      <c r="BD495" s="123"/>
    </row>
    <row r="496" spans="2:56" x14ac:dyDescent="0.25">
      <c r="B496" s="120"/>
      <c r="C496" s="4"/>
      <c r="D496" s="14"/>
      <c r="E496" s="121"/>
      <c r="F496" s="13"/>
      <c r="G496" s="122"/>
      <c r="H496" s="123"/>
      <c r="I496" s="123"/>
      <c r="J496" s="124"/>
      <c r="K496" s="122"/>
      <c r="L496" s="122"/>
      <c r="M496" s="125"/>
      <c r="N496" s="126"/>
      <c r="O496" s="123"/>
      <c r="P496" s="123"/>
      <c r="Q496" s="122"/>
      <c r="R496" s="123"/>
      <c r="S496" s="123"/>
      <c r="T496" s="123"/>
      <c r="U496" s="123"/>
      <c r="V496" s="123"/>
      <c r="W496" s="122"/>
      <c r="X496" s="123"/>
      <c r="Y496" s="123"/>
      <c r="Z496" s="123"/>
      <c r="AA496" s="123"/>
      <c r="AB496" s="123"/>
      <c r="AC496" s="122"/>
      <c r="AD496" s="123"/>
      <c r="AE496" s="123"/>
      <c r="AF496" s="123"/>
      <c r="AG496" s="123"/>
      <c r="AH496" s="122"/>
      <c r="AI496" s="122"/>
      <c r="AJ496" s="122"/>
      <c r="AK496" s="122"/>
      <c r="AL496" s="123"/>
      <c r="AM496" s="122"/>
      <c r="AN496" s="122"/>
      <c r="AO496" s="122"/>
      <c r="AP496" s="122"/>
      <c r="AQ496" s="122"/>
      <c r="AR496" s="122"/>
      <c r="AS496" s="173"/>
      <c r="AT496" s="173"/>
      <c r="AU496" s="173"/>
      <c r="AV496" s="173"/>
      <c r="AW496" s="173"/>
      <c r="AX496" s="173"/>
      <c r="AY496" s="173"/>
      <c r="AZ496" s="173"/>
      <c r="BA496" s="173"/>
      <c r="BB496" s="123"/>
      <c r="BC496" s="123"/>
      <c r="BD496" s="123"/>
    </row>
    <row r="497" spans="2:56" x14ac:dyDescent="0.25">
      <c r="B497" s="120"/>
      <c r="C497" s="4"/>
      <c r="D497" s="14"/>
      <c r="E497" s="121"/>
      <c r="F497" s="13"/>
      <c r="G497" s="122"/>
      <c r="H497" s="123"/>
      <c r="I497" s="123"/>
      <c r="J497" s="124"/>
      <c r="K497" s="122"/>
      <c r="L497" s="122"/>
      <c r="M497" s="125"/>
      <c r="N497" s="126"/>
      <c r="O497" s="123"/>
      <c r="P497" s="123"/>
      <c r="Q497" s="122"/>
      <c r="R497" s="123"/>
      <c r="S497" s="123"/>
      <c r="T497" s="123"/>
      <c r="U497" s="123"/>
      <c r="V497" s="123"/>
      <c r="W497" s="122"/>
      <c r="X497" s="123"/>
      <c r="Y497" s="123"/>
      <c r="Z497" s="123"/>
      <c r="AA497" s="123"/>
      <c r="AB497" s="123"/>
      <c r="AC497" s="122"/>
      <c r="AD497" s="123"/>
      <c r="AE497" s="123"/>
      <c r="AF497" s="123"/>
      <c r="AG497" s="123"/>
      <c r="AH497" s="122"/>
      <c r="AI497" s="122"/>
      <c r="AJ497" s="122"/>
      <c r="AK497" s="122"/>
      <c r="AL497" s="123"/>
      <c r="AM497" s="122"/>
      <c r="AN497" s="122"/>
      <c r="AO497" s="122"/>
      <c r="AP497" s="122"/>
      <c r="AQ497" s="122"/>
      <c r="AR497" s="122"/>
      <c r="AS497" s="173"/>
      <c r="AT497" s="173"/>
      <c r="AU497" s="173"/>
      <c r="AV497" s="173"/>
      <c r="AW497" s="173"/>
      <c r="AX497" s="173"/>
      <c r="AY497" s="173"/>
      <c r="AZ497" s="173"/>
      <c r="BA497" s="173"/>
      <c r="BB497" s="123"/>
      <c r="BC497" s="123"/>
      <c r="BD497" s="123"/>
    </row>
    <row r="498" spans="2:56" x14ac:dyDescent="0.25">
      <c r="B498" s="120"/>
      <c r="C498" s="4"/>
      <c r="D498" s="14"/>
      <c r="E498" s="121"/>
      <c r="F498" s="13"/>
      <c r="G498" s="122"/>
      <c r="H498" s="123"/>
      <c r="I498" s="123"/>
      <c r="J498" s="124"/>
      <c r="K498" s="122"/>
      <c r="L498" s="122"/>
      <c r="M498" s="125"/>
      <c r="N498" s="126"/>
      <c r="O498" s="123"/>
      <c r="P498" s="123"/>
      <c r="Q498" s="122"/>
      <c r="R498" s="123"/>
      <c r="S498" s="123"/>
      <c r="T498" s="123"/>
      <c r="U498" s="123"/>
      <c r="V498" s="123"/>
      <c r="W498" s="122"/>
      <c r="X498" s="123"/>
      <c r="Y498" s="123"/>
      <c r="Z498" s="123"/>
      <c r="AA498" s="123"/>
      <c r="AB498" s="123"/>
      <c r="AC498" s="122"/>
      <c r="AD498" s="123"/>
      <c r="AE498" s="123"/>
      <c r="AF498" s="123"/>
      <c r="AG498" s="123"/>
      <c r="AH498" s="122"/>
      <c r="AI498" s="122"/>
      <c r="AJ498" s="122"/>
      <c r="AK498" s="122"/>
      <c r="AL498" s="123"/>
      <c r="AM498" s="122"/>
      <c r="AN498" s="122"/>
      <c r="AO498" s="122"/>
      <c r="AP498" s="122"/>
      <c r="AQ498" s="122"/>
      <c r="AR498" s="122"/>
      <c r="AS498" s="173"/>
      <c r="AT498" s="173"/>
      <c r="AU498" s="173"/>
      <c r="AV498" s="173"/>
      <c r="AW498" s="173"/>
      <c r="AX498" s="173"/>
      <c r="AY498" s="173"/>
      <c r="AZ498" s="173"/>
      <c r="BA498" s="173"/>
      <c r="BB498" s="123"/>
      <c r="BC498" s="123"/>
      <c r="BD498" s="123"/>
    </row>
    <row r="499" spans="2:56" x14ac:dyDescent="0.25">
      <c r="B499" s="120"/>
      <c r="C499" s="4"/>
      <c r="D499" s="14"/>
      <c r="E499" s="121"/>
      <c r="F499" s="13"/>
      <c r="G499" s="122"/>
      <c r="H499" s="123"/>
      <c r="I499" s="123"/>
      <c r="J499" s="124"/>
      <c r="K499" s="122"/>
      <c r="L499" s="122"/>
      <c r="M499" s="125"/>
      <c r="N499" s="126"/>
      <c r="O499" s="123"/>
      <c r="P499" s="123"/>
      <c r="Q499" s="122"/>
      <c r="R499" s="123"/>
      <c r="S499" s="123"/>
      <c r="T499" s="123"/>
      <c r="U499" s="123"/>
      <c r="V499" s="123"/>
      <c r="W499" s="122"/>
      <c r="X499" s="123"/>
      <c r="Y499" s="123"/>
      <c r="Z499" s="123"/>
      <c r="AA499" s="123"/>
      <c r="AB499" s="123"/>
      <c r="AC499" s="122"/>
      <c r="AD499" s="123"/>
      <c r="AE499" s="123"/>
      <c r="AF499" s="123"/>
      <c r="AG499" s="123"/>
      <c r="AH499" s="122"/>
      <c r="AI499" s="122"/>
      <c r="AJ499" s="122"/>
      <c r="AK499" s="122"/>
      <c r="AL499" s="123"/>
      <c r="AM499" s="122"/>
      <c r="AN499" s="122"/>
      <c r="AO499" s="122"/>
      <c r="AP499" s="122"/>
      <c r="AQ499" s="122"/>
      <c r="AR499" s="122"/>
      <c r="AS499" s="173"/>
      <c r="AT499" s="173"/>
      <c r="AU499" s="173"/>
      <c r="AV499" s="173"/>
      <c r="AW499" s="173"/>
      <c r="AX499" s="173"/>
      <c r="AY499" s="173"/>
      <c r="AZ499" s="173"/>
      <c r="BA499" s="173"/>
      <c r="BB499" s="123"/>
      <c r="BC499" s="123"/>
      <c r="BD499" s="123"/>
    </row>
    <row r="500" spans="2:56" x14ac:dyDescent="0.25">
      <c r="B500" s="120"/>
      <c r="C500" s="4"/>
      <c r="D500" s="14"/>
      <c r="E500" s="121"/>
      <c r="F500" s="13"/>
      <c r="G500" s="122"/>
      <c r="H500" s="123"/>
      <c r="I500" s="123"/>
      <c r="J500" s="124"/>
      <c r="K500" s="122"/>
      <c r="L500" s="122"/>
      <c r="M500" s="125"/>
      <c r="N500" s="126"/>
      <c r="O500" s="123"/>
      <c r="P500" s="123"/>
      <c r="Q500" s="122"/>
      <c r="R500" s="123"/>
      <c r="S500" s="123"/>
      <c r="T500" s="123"/>
      <c r="U500" s="123"/>
      <c r="V500" s="123"/>
      <c r="W500" s="122"/>
      <c r="X500" s="123"/>
      <c r="Y500" s="123"/>
      <c r="Z500" s="123"/>
      <c r="AA500" s="123"/>
      <c r="AB500" s="123"/>
      <c r="AC500" s="122"/>
      <c r="AD500" s="123"/>
      <c r="AE500" s="123"/>
      <c r="AF500" s="123"/>
      <c r="AG500" s="123"/>
      <c r="AH500" s="122"/>
      <c r="AI500" s="122"/>
      <c r="AJ500" s="122"/>
      <c r="AK500" s="122"/>
      <c r="AL500" s="123"/>
      <c r="AM500" s="122"/>
      <c r="AN500" s="122"/>
      <c r="AO500" s="122"/>
      <c r="AP500" s="122"/>
      <c r="AQ500" s="122"/>
      <c r="AR500" s="122"/>
      <c r="AS500" s="173"/>
      <c r="AT500" s="173"/>
      <c r="AU500" s="173"/>
      <c r="AV500" s="173"/>
      <c r="AW500" s="173"/>
      <c r="AX500" s="173"/>
      <c r="AY500" s="173"/>
      <c r="AZ500" s="173"/>
      <c r="BA500" s="173"/>
      <c r="BB500" s="123"/>
      <c r="BC500" s="123"/>
      <c r="BD500" s="123"/>
    </row>
    <row r="501" spans="2:56" x14ac:dyDescent="0.25">
      <c r="B501" s="120"/>
      <c r="C501" s="4"/>
      <c r="D501" s="14"/>
      <c r="E501" s="121"/>
      <c r="F501" s="13"/>
      <c r="G501" s="122"/>
      <c r="H501" s="123"/>
      <c r="I501" s="123"/>
      <c r="J501" s="124"/>
      <c r="K501" s="122"/>
      <c r="L501" s="122"/>
      <c r="M501" s="125"/>
      <c r="N501" s="126"/>
      <c r="O501" s="123"/>
      <c r="P501" s="123"/>
      <c r="Q501" s="122"/>
      <c r="R501" s="123"/>
      <c r="S501" s="123"/>
      <c r="T501" s="123"/>
      <c r="U501" s="123"/>
      <c r="V501" s="123"/>
      <c r="W501" s="122"/>
      <c r="X501" s="123"/>
      <c r="Y501" s="123"/>
      <c r="Z501" s="123"/>
      <c r="AA501" s="123"/>
      <c r="AB501" s="123"/>
      <c r="AC501" s="122"/>
      <c r="AD501" s="123"/>
      <c r="AE501" s="123"/>
      <c r="AF501" s="123"/>
      <c r="AG501" s="123"/>
      <c r="AH501" s="122"/>
      <c r="AI501" s="122"/>
      <c r="AJ501" s="122"/>
      <c r="AK501" s="122"/>
      <c r="AL501" s="123"/>
      <c r="AM501" s="122"/>
      <c r="AN501" s="122"/>
      <c r="AO501" s="122"/>
      <c r="AP501" s="122"/>
      <c r="AQ501" s="122"/>
      <c r="AR501" s="122"/>
      <c r="AS501" s="173"/>
      <c r="AT501" s="173"/>
      <c r="AU501" s="173"/>
      <c r="AV501" s="173"/>
      <c r="AW501" s="173"/>
      <c r="AX501" s="173"/>
      <c r="AY501" s="173"/>
      <c r="AZ501" s="173"/>
      <c r="BA501" s="173"/>
      <c r="BB501" s="123"/>
      <c r="BC501" s="123"/>
      <c r="BD501" s="123"/>
    </row>
    <row r="502" spans="2:56" x14ac:dyDescent="0.25">
      <c r="B502" s="120"/>
      <c r="C502" s="4"/>
      <c r="D502" s="14"/>
      <c r="E502" s="121"/>
      <c r="F502" s="13"/>
      <c r="G502" s="122"/>
      <c r="H502" s="123"/>
      <c r="I502" s="123"/>
      <c r="J502" s="124"/>
      <c r="K502" s="122"/>
      <c r="L502" s="122"/>
      <c r="M502" s="125"/>
      <c r="N502" s="126"/>
      <c r="O502" s="123"/>
      <c r="P502" s="123"/>
      <c r="Q502" s="122"/>
      <c r="R502" s="123"/>
      <c r="S502" s="123"/>
      <c r="T502" s="123"/>
      <c r="U502" s="123"/>
      <c r="V502" s="123"/>
      <c r="W502" s="122"/>
      <c r="X502" s="123"/>
      <c r="Y502" s="123"/>
      <c r="Z502" s="123"/>
      <c r="AA502" s="123"/>
      <c r="AB502" s="123"/>
      <c r="AC502" s="122"/>
      <c r="AD502" s="123"/>
      <c r="AE502" s="123"/>
      <c r="AF502" s="123"/>
      <c r="AG502" s="123"/>
      <c r="AH502" s="122"/>
      <c r="AI502" s="122"/>
      <c r="AJ502" s="122"/>
      <c r="AK502" s="122"/>
      <c r="AL502" s="123"/>
      <c r="AM502" s="122"/>
      <c r="AN502" s="122"/>
      <c r="AO502" s="122"/>
      <c r="AP502" s="122"/>
      <c r="AQ502" s="122"/>
      <c r="AR502" s="122"/>
      <c r="AS502" s="173"/>
      <c r="AT502" s="173"/>
      <c r="AU502" s="173"/>
      <c r="AV502" s="173"/>
      <c r="AW502" s="173"/>
      <c r="AX502" s="173"/>
      <c r="AY502" s="173"/>
      <c r="AZ502" s="173"/>
      <c r="BA502" s="173"/>
      <c r="BB502" s="123"/>
      <c r="BC502" s="123"/>
      <c r="BD502" s="123"/>
    </row>
    <row r="503" spans="2:56" x14ac:dyDescent="0.25">
      <c r="B503" s="120"/>
      <c r="C503" s="4"/>
      <c r="D503" s="14"/>
      <c r="E503" s="121"/>
      <c r="F503" s="13"/>
      <c r="G503" s="122"/>
      <c r="H503" s="123"/>
      <c r="I503" s="123"/>
      <c r="J503" s="124"/>
      <c r="K503" s="122"/>
      <c r="L503" s="122"/>
      <c r="M503" s="125"/>
      <c r="N503" s="126"/>
      <c r="O503" s="123"/>
      <c r="P503" s="123"/>
      <c r="Q503" s="122"/>
      <c r="R503" s="123"/>
      <c r="S503" s="123"/>
      <c r="T503" s="123"/>
      <c r="U503" s="123"/>
      <c r="V503" s="123"/>
      <c r="W503" s="122"/>
      <c r="X503" s="123"/>
      <c r="Y503" s="123"/>
      <c r="Z503" s="123"/>
      <c r="AA503" s="123"/>
      <c r="AB503" s="123"/>
      <c r="AC503" s="122"/>
      <c r="AD503" s="123"/>
      <c r="AE503" s="123"/>
      <c r="AF503" s="123"/>
      <c r="AG503" s="123"/>
      <c r="AH503" s="122"/>
      <c r="AI503" s="122"/>
      <c r="AJ503" s="122"/>
      <c r="AK503" s="122"/>
      <c r="AL503" s="123"/>
      <c r="AM503" s="122"/>
      <c r="AN503" s="122"/>
      <c r="AO503" s="122"/>
      <c r="AP503" s="122"/>
      <c r="AQ503" s="122"/>
      <c r="AR503" s="122"/>
      <c r="AS503" s="173"/>
      <c r="AT503" s="173"/>
      <c r="AU503" s="173"/>
      <c r="AV503" s="173"/>
      <c r="AW503" s="173"/>
      <c r="AX503" s="173"/>
      <c r="AY503" s="173"/>
      <c r="AZ503" s="173"/>
      <c r="BA503" s="173"/>
      <c r="BB503" s="123"/>
      <c r="BC503" s="123"/>
      <c r="BD503" s="123"/>
    </row>
    <row r="504" spans="2:56" x14ac:dyDescent="0.25">
      <c r="B504" s="120"/>
      <c r="C504" s="4"/>
      <c r="D504" s="14"/>
      <c r="E504" s="121"/>
      <c r="F504" s="13"/>
      <c r="G504" s="122"/>
      <c r="H504" s="123"/>
      <c r="I504" s="123"/>
      <c r="J504" s="124"/>
      <c r="K504" s="122"/>
      <c r="L504" s="122"/>
      <c r="M504" s="125"/>
      <c r="N504" s="126"/>
      <c r="O504" s="123"/>
      <c r="P504" s="123"/>
      <c r="Q504" s="122"/>
      <c r="R504" s="123"/>
      <c r="S504" s="123"/>
      <c r="T504" s="123"/>
      <c r="U504" s="123"/>
      <c r="V504" s="123"/>
      <c r="W504" s="122"/>
      <c r="X504" s="123"/>
      <c r="Y504" s="123"/>
      <c r="Z504" s="123"/>
      <c r="AA504" s="123"/>
      <c r="AB504" s="123"/>
      <c r="AC504" s="122"/>
      <c r="AD504" s="123"/>
      <c r="AE504" s="123"/>
      <c r="AF504" s="123"/>
      <c r="AG504" s="123"/>
      <c r="AH504" s="122"/>
      <c r="AI504" s="122"/>
      <c r="AJ504" s="122"/>
      <c r="AK504" s="122"/>
      <c r="AL504" s="123"/>
      <c r="AM504" s="122"/>
      <c r="AN504" s="122"/>
      <c r="AO504" s="122"/>
      <c r="AP504" s="122"/>
      <c r="AQ504" s="122"/>
      <c r="AR504" s="122"/>
      <c r="AS504" s="173"/>
      <c r="AT504" s="173"/>
      <c r="AU504" s="173"/>
      <c r="AV504" s="173"/>
      <c r="AW504" s="173"/>
      <c r="AX504" s="173"/>
      <c r="AY504" s="173"/>
      <c r="AZ504" s="173"/>
      <c r="BA504" s="173"/>
      <c r="BB504" s="123"/>
      <c r="BC504" s="123"/>
      <c r="BD504" s="123"/>
    </row>
    <row r="505" spans="2:56" x14ac:dyDescent="0.25">
      <c r="B505" s="120"/>
      <c r="C505" s="4"/>
      <c r="D505" s="14"/>
      <c r="E505" s="121"/>
      <c r="F505" s="13"/>
      <c r="G505" s="122"/>
      <c r="H505" s="123"/>
      <c r="I505" s="123"/>
      <c r="J505" s="124"/>
      <c r="K505" s="122"/>
      <c r="L505" s="122"/>
      <c r="M505" s="125"/>
      <c r="N505" s="126"/>
      <c r="O505" s="123"/>
      <c r="P505" s="123"/>
      <c r="Q505" s="122"/>
      <c r="R505" s="123"/>
      <c r="S505" s="123"/>
      <c r="T505" s="123"/>
      <c r="U505" s="123"/>
      <c r="V505" s="123"/>
      <c r="W505" s="122"/>
      <c r="X505" s="123"/>
      <c r="Y505" s="123"/>
      <c r="Z505" s="123"/>
      <c r="AA505" s="123"/>
      <c r="AB505" s="123"/>
      <c r="AC505" s="122"/>
      <c r="AD505" s="123"/>
      <c r="AE505" s="123"/>
      <c r="AF505" s="123"/>
      <c r="AG505" s="123"/>
      <c r="AH505" s="122"/>
      <c r="AI505" s="122"/>
      <c r="AJ505" s="122"/>
      <c r="AK505" s="122"/>
      <c r="AL505" s="123"/>
      <c r="AM505" s="122"/>
      <c r="AN505" s="122"/>
      <c r="AO505" s="122"/>
      <c r="AP505" s="122"/>
      <c r="AQ505" s="122"/>
      <c r="AR505" s="122"/>
      <c r="AS505" s="173"/>
      <c r="AT505" s="173"/>
      <c r="AU505" s="173"/>
      <c r="AV505" s="173"/>
      <c r="AW505" s="173"/>
      <c r="AX505" s="173"/>
      <c r="AY505" s="173"/>
      <c r="AZ505" s="173"/>
      <c r="BA505" s="173"/>
      <c r="BB505" s="123"/>
      <c r="BC505" s="123"/>
      <c r="BD505" s="123"/>
    </row>
    <row r="506" spans="2:56" x14ac:dyDescent="0.25">
      <c r="B506" s="120"/>
      <c r="C506" s="4"/>
      <c r="D506" s="14"/>
      <c r="E506" s="121"/>
      <c r="F506" s="13"/>
      <c r="G506" s="122"/>
      <c r="H506" s="123"/>
      <c r="I506" s="123"/>
      <c r="J506" s="124"/>
      <c r="K506" s="122"/>
      <c r="L506" s="122"/>
      <c r="M506" s="125"/>
      <c r="N506" s="126"/>
      <c r="O506" s="123"/>
      <c r="P506" s="123"/>
      <c r="Q506" s="122"/>
      <c r="R506" s="123"/>
      <c r="S506" s="123"/>
      <c r="T506" s="123"/>
      <c r="U506" s="123"/>
      <c r="V506" s="123"/>
      <c r="W506" s="122"/>
      <c r="X506" s="123"/>
      <c r="Y506" s="123"/>
      <c r="Z506" s="123"/>
      <c r="AA506" s="123"/>
      <c r="AB506" s="123"/>
      <c r="AC506" s="122"/>
      <c r="AD506" s="123"/>
      <c r="AE506" s="123"/>
      <c r="AF506" s="123"/>
      <c r="AG506" s="123"/>
      <c r="AH506" s="122"/>
      <c r="AI506" s="122"/>
      <c r="AJ506" s="122"/>
      <c r="AK506" s="122"/>
      <c r="AL506" s="123"/>
      <c r="AM506" s="122"/>
      <c r="AN506" s="122"/>
      <c r="AO506" s="122"/>
      <c r="AP506" s="122"/>
      <c r="AQ506" s="122"/>
      <c r="AR506" s="122"/>
      <c r="AS506" s="173"/>
      <c r="AT506" s="173"/>
      <c r="AU506" s="173"/>
      <c r="AV506" s="173"/>
      <c r="AW506" s="173"/>
      <c r="AX506" s="173"/>
      <c r="AY506" s="173"/>
      <c r="AZ506" s="173"/>
      <c r="BA506" s="173"/>
      <c r="BB506" s="123"/>
      <c r="BC506" s="123"/>
      <c r="BD506" s="123"/>
    </row>
    <row r="507" spans="2:56" x14ac:dyDescent="0.25">
      <c r="B507" s="120"/>
      <c r="C507" s="4"/>
      <c r="D507" s="14"/>
      <c r="E507" s="121"/>
      <c r="F507" s="13"/>
      <c r="G507" s="122"/>
      <c r="H507" s="123"/>
      <c r="I507" s="123"/>
      <c r="J507" s="124"/>
      <c r="K507" s="122"/>
      <c r="L507" s="122"/>
      <c r="M507" s="125"/>
      <c r="N507" s="126"/>
      <c r="O507" s="123"/>
      <c r="P507" s="123"/>
      <c r="Q507" s="122"/>
      <c r="R507" s="123"/>
      <c r="S507" s="123"/>
      <c r="T507" s="123"/>
      <c r="U507" s="123"/>
      <c r="V507" s="123"/>
      <c r="W507" s="122"/>
      <c r="X507" s="123"/>
      <c r="Y507" s="123"/>
      <c r="Z507" s="123"/>
      <c r="AA507" s="123"/>
      <c r="AB507" s="123"/>
      <c r="AC507" s="122"/>
      <c r="AD507" s="123"/>
      <c r="AE507" s="123"/>
      <c r="AF507" s="123"/>
      <c r="AG507" s="123"/>
      <c r="AH507" s="122"/>
      <c r="AI507" s="122"/>
      <c r="AJ507" s="122"/>
      <c r="AK507" s="122"/>
      <c r="AL507" s="123"/>
      <c r="AM507" s="122"/>
      <c r="AN507" s="122"/>
      <c r="AO507" s="122"/>
      <c r="AP507" s="122"/>
      <c r="AQ507" s="122"/>
      <c r="AR507" s="122"/>
      <c r="AS507" s="173"/>
      <c r="AT507" s="173"/>
      <c r="AU507" s="173"/>
      <c r="AV507" s="173"/>
      <c r="AW507" s="173"/>
      <c r="AX507" s="173"/>
      <c r="AY507" s="173"/>
      <c r="AZ507" s="173"/>
      <c r="BA507" s="173"/>
      <c r="BB507" s="123"/>
      <c r="BC507" s="123"/>
      <c r="BD507" s="123"/>
    </row>
    <row r="508" spans="2:56" x14ac:dyDescent="0.25">
      <c r="B508" s="120"/>
      <c r="C508" s="4"/>
      <c r="D508" s="14"/>
      <c r="E508" s="121"/>
      <c r="F508" s="13"/>
      <c r="G508" s="122"/>
      <c r="H508" s="123"/>
      <c r="I508" s="123"/>
      <c r="J508" s="124"/>
      <c r="K508" s="122"/>
      <c r="L508" s="122"/>
      <c r="M508" s="125"/>
      <c r="N508" s="126"/>
      <c r="O508" s="123"/>
      <c r="P508" s="123"/>
      <c r="Q508" s="122"/>
      <c r="R508" s="123"/>
      <c r="S508" s="123"/>
      <c r="T508" s="123"/>
      <c r="U508" s="123"/>
      <c r="V508" s="123"/>
      <c r="W508" s="122"/>
      <c r="X508" s="123"/>
      <c r="Y508" s="123"/>
      <c r="Z508" s="123"/>
      <c r="AA508" s="123"/>
      <c r="AB508" s="123"/>
      <c r="AC508" s="122"/>
      <c r="AD508" s="123"/>
      <c r="AE508" s="123"/>
      <c r="AF508" s="123"/>
      <c r="AG508" s="123"/>
      <c r="AH508" s="122"/>
      <c r="AI508" s="122"/>
      <c r="AJ508" s="122"/>
      <c r="AK508" s="122"/>
      <c r="AL508" s="123"/>
      <c r="AM508" s="122"/>
      <c r="AN508" s="122"/>
      <c r="AO508" s="122"/>
      <c r="AP508" s="122"/>
      <c r="AQ508" s="122"/>
      <c r="AR508" s="122"/>
      <c r="AS508" s="173"/>
      <c r="AT508" s="173"/>
      <c r="AU508" s="173"/>
      <c r="AV508" s="173"/>
      <c r="AW508" s="173"/>
      <c r="AX508" s="173"/>
      <c r="AY508" s="173"/>
      <c r="AZ508" s="173"/>
      <c r="BA508" s="173"/>
      <c r="BB508" s="123"/>
      <c r="BC508" s="123"/>
      <c r="BD508" s="123"/>
    </row>
    <row r="509" spans="2:56" x14ac:dyDescent="0.25">
      <c r="B509" s="120"/>
      <c r="C509" s="4"/>
      <c r="D509" s="14"/>
      <c r="E509" s="121"/>
      <c r="F509" s="13"/>
      <c r="G509" s="122"/>
      <c r="H509" s="123"/>
      <c r="I509" s="123"/>
      <c r="J509" s="124"/>
      <c r="K509" s="122"/>
      <c r="L509" s="122"/>
      <c r="M509" s="125"/>
      <c r="N509" s="126"/>
      <c r="O509" s="123"/>
      <c r="P509" s="123"/>
      <c r="Q509" s="122"/>
      <c r="R509" s="123"/>
      <c r="S509" s="123"/>
      <c r="T509" s="123"/>
      <c r="U509" s="123"/>
      <c r="V509" s="123"/>
      <c r="W509" s="122"/>
      <c r="X509" s="123"/>
      <c r="Y509" s="123"/>
      <c r="Z509" s="123"/>
      <c r="AA509" s="123"/>
      <c r="AB509" s="123"/>
      <c r="AC509" s="122"/>
      <c r="AD509" s="123"/>
      <c r="AE509" s="123"/>
      <c r="AF509" s="123"/>
      <c r="AG509" s="123"/>
      <c r="AH509" s="122"/>
      <c r="AI509" s="122"/>
      <c r="AJ509" s="122"/>
      <c r="AK509" s="122"/>
      <c r="AL509" s="123"/>
      <c r="AM509" s="122"/>
      <c r="AN509" s="122"/>
      <c r="AO509" s="122"/>
      <c r="AP509" s="122"/>
      <c r="AQ509" s="122"/>
      <c r="AR509" s="122"/>
      <c r="AS509" s="173"/>
      <c r="AT509" s="173"/>
      <c r="AU509" s="173"/>
      <c r="AV509" s="173"/>
      <c r="AW509" s="173"/>
      <c r="AX509" s="173"/>
      <c r="AY509" s="173"/>
      <c r="AZ509" s="173"/>
      <c r="BA509" s="173"/>
      <c r="BB509" s="123"/>
      <c r="BC509" s="123"/>
      <c r="BD509" s="123"/>
    </row>
    <row r="510" spans="2:56" x14ac:dyDescent="0.25">
      <c r="B510" s="120"/>
      <c r="C510" s="4"/>
      <c r="D510" s="14"/>
      <c r="E510" s="121"/>
      <c r="F510" s="13"/>
      <c r="G510" s="122"/>
      <c r="H510" s="123"/>
      <c r="I510" s="123"/>
      <c r="J510" s="124"/>
      <c r="K510" s="122"/>
      <c r="L510" s="122"/>
      <c r="M510" s="125"/>
      <c r="N510" s="126"/>
      <c r="O510" s="123"/>
      <c r="P510" s="123"/>
      <c r="Q510" s="122"/>
      <c r="R510" s="123"/>
      <c r="S510" s="123"/>
      <c r="T510" s="123"/>
      <c r="U510" s="123"/>
      <c r="V510" s="123"/>
      <c r="W510" s="122"/>
      <c r="X510" s="123"/>
      <c r="Y510" s="123"/>
      <c r="Z510" s="123"/>
      <c r="AA510" s="123"/>
      <c r="AB510" s="123"/>
      <c r="AC510" s="122"/>
      <c r="AD510" s="123"/>
      <c r="AE510" s="123"/>
      <c r="AF510" s="123"/>
      <c r="AG510" s="123"/>
      <c r="AH510" s="122"/>
      <c r="AI510" s="122"/>
      <c r="AJ510" s="122"/>
      <c r="AK510" s="122"/>
      <c r="AL510" s="123"/>
      <c r="AM510" s="122"/>
      <c r="AN510" s="122"/>
      <c r="AO510" s="122"/>
      <c r="AP510" s="122"/>
      <c r="AQ510" s="122"/>
      <c r="AR510" s="122"/>
      <c r="AS510" s="173"/>
      <c r="AT510" s="173"/>
      <c r="AU510" s="173"/>
      <c r="AV510" s="173"/>
      <c r="AW510" s="173"/>
      <c r="AX510" s="173"/>
      <c r="AY510" s="173"/>
      <c r="AZ510" s="173"/>
      <c r="BA510" s="173"/>
      <c r="BB510" s="123"/>
      <c r="BC510" s="123"/>
      <c r="BD510" s="123"/>
    </row>
    <row r="511" spans="2:56" x14ac:dyDescent="0.25">
      <c r="B511" s="120"/>
      <c r="C511" s="4"/>
      <c r="D511" s="14"/>
      <c r="E511" s="121"/>
      <c r="F511" s="13"/>
      <c r="G511" s="122"/>
      <c r="H511" s="123"/>
      <c r="I511" s="123"/>
      <c r="J511" s="124"/>
      <c r="K511" s="122"/>
      <c r="L511" s="122"/>
      <c r="M511" s="125"/>
      <c r="N511" s="126"/>
      <c r="O511" s="123"/>
      <c r="P511" s="123"/>
      <c r="Q511" s="122"/>
      <c r="R511" s="123"/>
      <c r="S511" s="123"/>
      <c r="T511" s="123"/>
      <c r="U511" s="123"/>
      <c r="V511" s="123"/>
      <c r="W511" s="122"/>
      <c r="X511" s="123"/>
      <c r="Y511" s="123"/>
      <c r="Z511" s="123"/>
      <c r="AA511" s="123"/>
      <c r="AB511" s="123"/>
      <c r="AC511" s="122"/>
      <c r="AD511" s="123"/>
      <c r="AE511" s="123"/>
      <c r="AF511" s="123"/>
      <c r="AG511" s="123"/>
      <c r="AH511" s="122"/>
      <c r="AI511" s="122"/>
      <c r="AJ511" s="122"/>
      <c r="AK511" s="122"/>
      <c r="AL511" s="123"/>
      <c r="AM511" s="122"/>
      <c r="AN511" s="122"/>
      <c r="AO511" s="122"/>
      <c r="AP511" s="122"/>
      <c r="AQ511" s="122"/>
      <c r="AR511" s="122"/>
      <c r="AS511" s="173"/>
      <c r="AT511" s="173"/>
      <c r="AU511" s="173"/>
      <c r="AV511" s="173"/>
      <c r="AW511" s="173"/>
      <c r="AX511" s="173"/>
      <c r="AY511" s="173"/>
      <c r="AZ511" s="173"/>
      <c r="BA511" s="173"/>
      <c r="BB511" s="123"/>
      <c r="BC511" s="123"/>
      <c r="BD511" s="123"/>
    </row>
    <row r="512" spans="2:56" x14ac:dyDescent="0.25">
      <c r="B512" s="120"/>
      <c r="C512" s="4"/>
      <c r="D512" s="14"/>
      <c r="E512" s="121"/>
      <c r="F512" s="13"/>
      <c r="G512" s="122"/>
      <c r="H512" s="123"/>
      <c r="I512" s="123"/>
      <c r="J512" s="124"/>
      <c r="K512" s="122"/>
      <c r="L512" s="122"/>
      <c r="M512" s="125"/>
      <c r="N512" s="126"/>
      <c r="O512" s="123"/>
      <c r="P512" s="123"/>
      <c r="Q512" s="122"/>
      <c r="R512" s="123"/>
      <c r="S512" s="123"/>
      <c r="T512" s="123"/>
      <c r="U512" s="123"/>
      <c r="V512" s="123"/>
      <c r="W512" s="122"/>
      <c r="X512" s="123"/>
      <c r="Y512" s="123"/>
      <c r="Z512" s="123"/>
      <c r="AA512" s="123"/>
      <c r="AB512" s="123"/>
      <c r="AC512" s="122"/>
      <c r="AD512" s="123"/>
      <c r="AE512" s="123"/>
      <c r="AF512" s="123"/>
      <c r="AG512" s="123"/>
      <c r="AH512" s="122"/>
      <c r="AI512" s="122"/>
      <c r="AJ512" s="122"/>
      <c r="AK512" s="122"/>
      <c r="AL512" s="123"/>
      <c r="AM512" s="122"/>
      <c r="AN512" s="122"/>
      <c r="AO512" s="122"/>
      <c r="AP512" s="122"/>
      <c r="AQ512" s="122"/>
      <c r="AR512" s="122"/>
      <c r="AS512" s="173"/>
      <c r="AT512" s="173"/>
      <c r="AU512" s="173"/>
      <c r="AV512" s="173"/>
      <c r="AW512" s="173"/>
      <c r="AX512" s="173"/>
      <c r="AY512" s="173"/>
      <c r="AZ512" s="173"/>
      <c r="BA512" s="173"/>
      <c r="BB512" s="123"/>
      <c r="BC512" s="123"/>
      <c r="BD512" s="123"/>
    </row>
    <row r="513" spans="2:56" x14ac:dyDescent="0.25">
      <c r="B513" s="120"/>
      <c r="C513" s="4"/>
      <c r="D513" s="14"/>
      <c r="E513" s="121"/>
      <c r="F513" s="13"/>
      <c r="G513" s="122"/>
      <c r="H513" s="123"/>
      <c r="I513" s="123"/>
      <c r="J513" s="124"/>
      <c r="K513" s="122"/>
      <c r="L513" s="122"/>
      <c r="M513" s="125"/>
      <c r="N513" s="126"/>
      <c r="O513" s="123"/>
      <c r="P513" s="123"/>
      <c r="Q513" s="122"/>
      <c r="R513" s="123"/>
      <c r="S513" s="123"/>
      <c r="T513" s="123"/>
      <c r="U513" s="123"/>
      <c r="V513" s="123"/>
      <c r="W513" s="122"/>
      <c r="X513" s="123"/>
      <c r="Y513" s="123"/>
      <c r="Z513" s="123"/>
      <c r="AA513" s="123"/>
      <c r="AB513" s="123"/>
      <c r="AC513" s="122"/>
      <c r="AD513" s="123"/>
      <c r="AE513" s="123"/>
      <c r="AF513" s="123"/>
      <c r="AG513" s="123"/>
      <c r="AH513" s="122"/>
      <c r="AI513" s="122"/>
      <c r="AJ513" s="122"/>
      <c r="AK513" s="122"/>
      <c r="AL513" s="123"/>
      <c r="AM513" s="122"/>
      <c r="AN513" s="122"/>
      <c r="AO513" s="122"/>
      <c r="AP513" s="122"/>
      <c r="AQ513" s="122"/>
      <c r="AR513" s="122"/>
      <c r="AS513" s="173"/>
      <c r="AT513" s="173"/>
      <c r="AU513" s="173"/>
      <c r="AV513" s="173"/>
      <c r="AW513" s="173"/>
      <c r="AX513" s="173"/>
      <c r="AY513" s="173"/>
      <c r="AZ513" s="173"/>
      <c r="BA513" s="173"/>
      <c r="BB513" s="123"/>
      <c r="BC513" s="123"/>
      <c r="BD513" s="123"/>
    </row>
    <row r="514" spans="2:56" x14ac:dyDescent="0.25">
      <c r="B514" s="120"/>
      <c r="C514" s="4"/>
      <c r="D514" s="14"/>
      <c r="E514" s="121"/>
      <c r="F514" s="13"/>
      <c r="G514" s="122"/>
      <c r="H514" s="123"/>
      <c r="I514" s="123"/>
      <c r="J514" s="124"/>
      <c r="K514" s="122"/>
      <c r="L514" s="122"/>
      <c r="M514" s="125"/>
      <c r="N514" s="126"/>
      <c r="O514" s="123"/>
      <c r="P514" s="123"/>
      <c r="Q514" s="122"/>
      <c r="R514" s="123"/>
      <c r="S514" s="123"/>
      <c r="T514" s="123"/>
      <c r="U514" s="123"/>
      <c r="V514" s="123"/>
      <c r="W514" s="122"/>
      <c r="X514" s="123"/>
      <c r="Y514" s="123"/>
      <c r="Z514" s="123"/>
      <c r="AA514" s="123"/>
      <c r="AB514" s="123"/>
      <c r="AC514" s="122"/>
      <c r="AD514" s="123"/>
      <c r="AE514" s="123"/>
      <c r="AF514" s="123"/>
      <c r="AG514" s="123"/>
      <c r="AH514" s="122"/>
      <c r="AI514" s="122"/>
      <c r="AJ514" s="122"/>
      <c r="AK514" s="122"/>
      <c r="AL514" s="123"/>
      <c r="AM514" s="122"/>
      <c r="AN514" s="122"/>
      <c r="AO514" s="122"/>
      <c r="AP514" s="122"/>
      <c r="AQ514" s="122"/>
      <c r="AR514" s="122"/>
      <c r="AS514" s="173"/>
      <c r="AT514" s="173"/>
      <c r="AU514" s="173"/>
      <c r="AV514" s="173"/>
      <c r="AW514" s="173"/>
      <c r="AX514" s="173"/>
      <c r="AY514" s="173"/>
      <c r="AZ514" s="173"/>
      <c r="BA514" s="173"/>
      <c r="BB514" s="123"/>
      <c r="BC514" s="123"/>
      <c r="BD514" s="123"/>
    </row>
    <row r="515" spans="2:56" x14ac:dyDescent="0.25">
      <c r="B515" s="120"/>
      <c r="C515" s="4"/>
      <c r="D515" s="14"/>
      <c r="E515" s="121"/>
      <c r="F515" s="13"/>
      <c r="G515" s="122"/>
      <c r="H515" s="123"/>
      <c r="I515" s="123"/>
      <c r="J515" s="124"/>
      <c r="K515" s="122"/>
      <c r="L515" s="122"/>
      <c r="M515" s="125"/>
      <c r="N515" s="126"/>
      <c r="O515" s="123"/>
      <c r="P515" s="123"/>
      <c r="Q515" s="122"/>
      <c r="R515" s="123"/>
      <c r="S515" s="123"/>
      <c r="T515" s="123"/>
      <c r="U515" s="123"/>
      <c r="V515" s="123"/>
      <c r="W515" s="122"/>
      <c r="X515" s="123"/>
      <c r="Y515" s="123"/>
      <c r="Z515" s="123"/>
      <c r="AA515" s="123"/>
      <c r="AB515" s="123"/>
      <c r="AC515" s="122"/>
      <c r="AD515" s="123"/>
      <c r="AE515" s="123"/>
      <c r="AF515" s="123"/>
      <c r="AG515" s="123"/>
      <c r="AH515" s="122"/>
      <c r="AI515" s="122"/>
      <c r="AJ515" s="122"/>
      <c r="AK515" s="122"/>
      <c r="AL515" s="123"/>
      <c r="AM515" s="122"/>
      <c r="AN515" s="122"/>
      <c r="AO515" s="122"/>
      <c r="AP515" s="122"/>
      <c r="AQ515" s="122"/>
      <c r="AR515" s="122"/>
      <c r="AS515" s="173"/>
      <c r="AT515" s="173"/>
      <c r="AU515" s="173"/>
      <c r="AV515" s="173"/>
      <c r="AW515" s="173"/>
      <c r="AX515" s="173"/>
      <c r="AY515" s="173"/>
      <c r="AZ515" s="173"/>
      <c r="BA515" s="173"/>
      <c r="BB515" s="123"/>
      <c r="BC515" s="123"/>
      <c r="BD515" s="123"/>
    </row>
    <row r="516" spans="2:56" x14ac:dyDescent="0.25">
      <c r="B516" s="120"/>
      <c r="C516" s="4"/>
      <c r="D516" s="14"/>
      <c r="E516" s="121"/>
      <c r="F516" s="13"/>
      <c r="G516" s="122"/>
      <c r="H516" s="123"/>
      <c r="I516" s="123"/>
      <c r="J516" s="124"/>
      <c r="K516" s="122"/>
      <c r="L516" s="122"/>
      <c r="M516" s="125"/>
      <c r="N516" s="126"/>
      <c r="O516" s="123"/>
      <c r="P516" s="123"/>
      <c r="Q516" s="122"/>
      <c r="R516" s="123"/>
      <c r="S516" s="123"/>
      <c r="T516" s="123"/>
      <c r="U516" s="123"/>
      <c r="V516" s="123"/>
      <c r="W516" s="122"/>
      <c r="X516" s="123"/>
      <c r="Y516" s="123"/>
      <c r="Z516" s="123"/>
      <c r="AA516" s="123"/>
      <c r="AB516" s="123"/>
      <c r="AC516" s="122"/>
      <c r="AD516" s="123"/>
      <c r="AE516" s="123"/>
      <c r="AF516" s="123"/>
      <c r="AG516" s="123"/>
      <c r="AH516" s="122"/>
      <c r="AI516" s="122"/>
      <c r="AJ516" s="122"/>
      <c r="AK516" s="122"/>
      <c r="AL516" s="123"/>
      <c r="AM516" s="122"/>
      <c r="AN516" s="122"/>
      <c r="AO516" s="122"/>
      <c r="AP516" s="122"/>
      <c r="AQ516" s="122"/>
      <c r="AR516" s="122"/>
      <c r="AS516" s="173"/>
      <c r="AT516" s="173"/>
      <c r="AU516" s="173"/>
      <c r="AV516" s="173"/>
      <c r="AW516" s="173"/>
      <c r="AX516" s="173"/>
      <c r="AY516" s="173"/>
      <c r="AZ516" s="173"/>
      <c r="BA516" s="173"/>
      <c r="BB516" s="123"/>
      <c r="BC516" s="123"/>
      <c r="BD516" s="123"/>
    </row>
    <row r="517" spans="2:56" x14ac:dyDescent="0.25">
      <c r="B517" s="120"/>
      <c r="C517" s="4"/>
      <c r="D517" s="14"/>
      <c r="E517" s="121"/>
      <c r="F517" s="13"/>
      <c r="G517" s="122"/>
      <c r="H517" s="123"/>
      <c r="I517" s="123"/>
      <c r="J517" s="124"/>
      <c r="K517" s="122"/>
      <c r="L517" s="122"/>
      <c r="M517" s="125"/>
      <c r="N517" s="126"/>
      <c r="O517" s="123"/>
      <c r="P517" s="123"/>
      <c r="Q517" s="122"/>
      <c r="R517" s="123"/>
      <c r="S517" s="123"/>
      <c r="T517" s="123"/>
      <c r="U517" s="123"/>
      <c r="V517" s="123"/>
      <c r="W517" s="122"/>
      <c r="X517" s="123"/>
      <c r="Y517" s="123"/>
      <c r="Z517" s="123"/>
      <c r="AA517" s="123"/>
      <c r="AB517" s="123"/>
      <c r="AC517" s="122"/>
      <c r="AD517" s="123"/>
      <c r="AE517" s="123"/>
      <c r="AF517" s="123"/>
      <c r="AG517" s="123"/>
      <c r="AH517" s="122"/>
      <c r="AI517" s="122"/>
      <c r="AJ517" s="122"/>
      <c r="AK517" s="122"/>
      <c r="AL517" s="123"/>
      <c r="AM517" s="122"/>
      <c r="AN517" s="122"/>
      <c r="AO517" s="122"/>
      <c r="AP517" s="122"/>
      <c r="AQ517" s="122"/>
      <c r="AR517" s="122"/>
      <c r="AS517" s="173"/>
      <c r="AT517" s="173"/>
      <c r="AU517" s="173"/>
      <c r="AV517" s="173"/>
      <c r="AW517" s="173"/>
      <c r="AX517" s="173"/>
      <c r="AY517" s="173"/>
      <c r="AZ517" s="173"/>
      <c r="BA517" s="173"/>
      <c r="BB517" s="123"/>
      <c r="BC517" s="123"/>
      <c r="BD517" s="123"/>
    </row>
    <row r="518" spans="2:56" x14ac:dyDescent="0.25">
      <c r="B518" s="120"/>
      <c r="C518" s="4"/>
      <c r="D518" s="14"/>
      <c r="E518" s="121"/>
      <c r="F518" s="13"/>
      <c r="G518" s="122"/>
      <c r="H518" s="123"/>
      <c r="I518" s="123"/>
      <c r="J518" s="124"/>
      <c r="K518" s="122"/>
      <c r="L518" s="122"/>
      <c r="M518" s="125"/>
      <c r="N518" s="126"/>
      <c r="O518" s="123"/>
      <c r="P518" s="123"/>
      <c r="Q518" s="122"/>
      <c r="R518" s="123"/>
      <c r="S518" s="123"/>
      <c r="T518" s="123"/>
      <c r="U518" s="123"/>
      <c r="V518" s="123"/>
      <c r="W518" s="122"/>
      <c r="X518" s="123"/>
      <c r="Y518" s="123"/>
      <c r="Z518" s="123"/>
      <c r="AA518" s="123"/>
      <c r="AB518" s="123"/>
      <c r="AC518" s="122"/>
      <c r="AD518" s="123"/>
      <c r="AE518" s="123"/>
      <c r="AF518" s="123"/>
      <c r="AG518" s="123"/>
      <c r="AH518" s="122"/>
      <c r="AI518" s="122"/>
      <c r="AJ518" s="122"/>
      <c r="AK518" s="122"/>
      <c r="AL518" s="123"/>
      <c r="AM518" s="122"/>
      <c r="AN518" s="122"/>
      <c r="AO518" s="122"/>
      <c r="AP518" s="122"/>
      <c r="AQ518" s="122"/>
      <c r="AR518" s="122"/>
      <c r="AS518" s="173"/>
      <c r="AT518" s="173"/>
      <c r="AU518" s="173"/>
      <c r="AV518" s="173"/>
      <c r="AW518" s="173"/>
      <c r="AX518" s="173"/>
      <c r="AY518" s="173"/>
      <c r="AZ518" s="173"/>
      <c r="BA518" s="173"/>
      <c r="BB518" s="123"/>
      <c r="BC518" s="123"/>
      <c r="BD518" s="123"/>
    </row>
    <row r="519" spans="2:56" x14ac:dyDescent="0.25">
      <c r="B519" s="120"/>
      <c r="C519" s="4"/>
      <c r="D519" s="14"/>
      <c r="E519" s="121"/>
      <c r="F519" s="13"/>
      <c r="G519" s="122"/>
      <c r="H519" s="123"/>
      <c r="I519" s="123"/>
      <c r="J519" s="124"/>
      <c r="K519" s="122"/>
      <c r="L519" s="122"/>
      <c r="M519" s="125"/>
      <c r="N519" s="126"/>
      <c r="O519" s="123"/>
      <c r="P519" s="123"/>
      <c r="Q519" s="122"/>
      <c r="R519" s="123"/>
      <c r="S519" s="123"/>
      <c r="T519" s="123"/>
      <c r="U519" s="123"/>
      <c r="V519" s="123"/>
      <c r="W519" s="122"/>
      <c r="X519" s="123"/>
      <c r="Y519" s="123"/>
      <c r="Z519" s="123"/>
      <c r="AA519" s="123"/>
      <c r="AB519" s="123"/>
      <c r="AC519" s="122"/>
      <c r="AD519" s="123"/>
      <c r="AE519" s="123"/>
      <c r="AF519" s="123"/>
      <c r="AG519" s="123"/>
      <c r="AH519" s="122"/>
      <c r="AI519" s="122"/>
      <c r="AJ519" s="122"/>
      <c r="AK519" s="122"/>
      <c r="AL519" s="123"/>
      <c r="AM519" s="122"/>
      <c r="AN519" s="122"/>
      <c r="AO519" s="122"/>
      <c r="AP519" s="122"/>
      <c r="AQ519" s="122"/>
      <c r="AR519" s="122"/>
      <c r="AS519" s="173"/>
      <c r="AT519" s="173"/>
      <c r="AU519" s="173"/>
      <c r="AV519" s="173"/>
      <c r="AW519" s="173"/>
      <c r="AX519" s="173"/>
      <c r="AY519" s="173"/>
      <c r="AZ519" s="173"/>
      <c r="BA519" s="173"/>
      <c r="BB519" s="123"/>
      <c r="BC519" s="123"/>
      <c r="BD519" s="123"/>
    </row>
    <row r="520" spans="2:56" x14ac:dyDescent="0.25">
      <c r="B520" s="120"/>
      <c r="C520" s="4"/>
      <c r="D520" s="14"/>
      <c r="E520" s="121"/>
      <c r="F520" s="13"/>
      <c r="G520" s="122"/>
      <c r="H520" s="123"/>
      <c r="I520" s="123"/>
      <c r="J520" s="124"/>
      <c r="K520" s="122"/>
      <c r="L520" s="122"/>
      <c r="M520" s="125"/>
      <c r="N520" s="126"/>
      <c r="O520" s="123"/>
      <c r="P520" s="123"/>
      <c r="Q520" s="122"/>
      <c r="R520" s="123"/>
      <c r="S520" s="123"/>
      <c r="T520" s="123"/>
      <c r="U520" s="123"/>
      <c r="V520" s="123"/>
      <c r="W520" s="122"/>
      <c r="X520" s="123"/>
      <c r="Y520" s="123"/>
      <c r="Z520" s="123"/>
      <c r="AA520" s="123"/>
      <c r="AB520" s="123"/>
      <c r="AC520" s="122"/>
      <c r="AD520" s="123"/>
      <c r="AE520" s="123"/>
      <c r="AF520" s="123"/>
      <c r="AG520" s="123"/>
      <c r="AH520" s="122"/>
      <c r="AI520" s="122"/>
      <c r="AJ520" s="122"/>
      <c r="AK520" s="122"/>
      <c r="AL520" s="123"/>
      <c r="AM520" s="122"/>
      <c r="AN520" s="122"/>
      <c r="AO520" s="122"/>
      <c r="AP520" s="122"/>
      <c r="AQ520" s="122"/>
      <c r="AR520" s="122"/>
      <c r="AS520" s="173"/>
      <c r="AT520" s="173"/>
      <c r="AU520" s="173"/>
      <c r="AV520" s="173"/>
      <c r="AW520" s="173"/>
      <c r="AX520" s="173"/>
      <c r="AY520" s="173"/>
      <c r="AZ520" s="173"/>
      <c r="BA520" s="173"/>
      <c r="BB520" s="123"/>
      <c r="BC520" s="123"/>
      <c r="BD520" s="123"/>
    </row>
    <row r="521" spans="2:56" x14ac:dyDescent="0.25">
      <c r="B521" s="120"/>
      <c r="C521" s="4"/>
      <c r="D521" s="14"/>
      <c r="E521" s="121"/>
      <c r="F521" s="13"/>
      <c r="G521" s="122"/>
      <c r="H521" s="123"/>
      <c r="I521" s="123"/>
      <c r="J521" s="124"/>
      <c r="K521" s="122"/>
      <c r="L521" s="122"/>
      <c r="M521" s="125"/>
      <c r="N521" s="126"/>
      <c r="O521" s="123"/>
      <c r="P521" s="123"/>
      <c r="Q521" s="122"/>
      <c r="R521" s="123"/>
      <c r="S521" s="123"/>
      <c r="T521" s="123"/>
      <c r="U521" s="123"/>
      <c r="V521" s="123"/>
      <c r="W521" s="122"/>
      <c r="X521" s="123"/>
      <c r="Y521" s="123"/>
      <c r="Z521" s="123"/>
      <c r="AA521" s="123"/>
      <c r="AB521" s="123"/>
      <c r="AC521" s="122"/>
      <c r="AD521" s="123"/>
      <c r="AE521" s="123"/>
      <c r="AF521" s="123"/>
      <c r="AG521" s="123"/>
      <c r="AH521" s="122"/>
      <c r="AI521" s="122"/>
      <c r="AJ521" s="122"/>
      <c r="AK521" s="122"/>
      <c r="AL521" s="123"/>
      <c r="AM521" s="122"/>
      <c r="AN521" s="122"/>
      <c r="AO521" s="122"/>
      <c r="AP521" s="122"/>
      <c r="AQ521" s="122"/>
      <c r="AR521" s="122"/>
      <c r="AS521" s="173"/>
      <c r="AT521" s="173"/>
      <c r="AU521" s="173"/>
      <c r="AV521" s="173"/>
      <c r="AW521" s="173"/>
      <c r="AX521" s="173"/>
      <c r="AY521" s="173"/>
      <c r="AZ521" s="173"/>
      <c r="BA521" s="173"/>
      <c r="BB521" s="123"/>
      <c r="BC521" s="123"/>
      <c r="BD521" s="123"/>
    </row>
    <row r="522" spans="2:56" x14ac:dyDescent="0.25">
      <c r="B522" s="120"/>
      <c r="C522" s="4"/>
      <c r="D522" s="14"/>
      <c r="E522" s="121"/>
      <c r="F522" s="13"/>
      <c r="G522" s="122"/>
      <c r="H522" s="123"/>
      <c r="I522" s="123"/>
      <c r="J522" s="124"/>
      <c r="K522" s="122"/>
      <c r="L522" s="122"/>
      <c r="M522" s="125"/>
      <c r="N522" s="126"/>
      <c r="O522" s="123"/>
      <c r="P522" s="123"/>
      <c r="Q522" s="122"/>
      <c r="R522" s="123"/>
      <c r="S522" s="123"/>
      <c r="T522" s="123"/>
      <c r="U522" s="123"/>
      <c r="V522" s="123"/>
      <c r="W522" s="122"/>
      <c r="X522" s="123"/>
      <c r="Y522" s="123"/>
      <c r="Z522" s="123"/>
      <c r="AA522" s="123"/>
      <c r="AB522" s="123"/>
      <c r="AC522" s="122"/>
      <c r="AD522" s="123"/>
      <c r="AE522" s="123"/>
      <c r="AF522" s="123"/>
      <c r="AG522" s="123"/>
      <c r="AH522" s="122"/>
      <c r="AI522" s="122"/>
      <c r="AJ522" s="122"/>
      <c r="AK522" s="122"/>
      <c r="AL522" s="123"/>
      <c r="AM522" s="122"/>
      <c r="AN522" s="122"/>
      <c r="AO522" s="122"/>
      <c r="AP522" s="122"/>
      <c r="AQ522" s="122"/>
      <c r="AR522" s="122"/>
      <c r="AS522" s="173"/>
      <c r="AT522" s="173"/>
      <c r="AU522" s="173"/>
      <c r="AV522" s="173"/>
      <c r="AW522" s="173"/>
      <c r="AX522" s="173"/>
      <c r="AY522" s="173"/>
      <c r="AZ522" s="173"/>
      <c r="BA522" s="173"/>
      <c r="BB522" s="123"/>
      <c r="BC522" s="123"/>
      <c r="BD522" s="123"/>
    </row>
    <row r="523" spans="2:56" x14ac:dyDescent="0.25">
      <c r="B523" s="120"/>
      <c r="C523" s="4"/>
      <c r="D523" s="14"/>
      <c r="E523" s="121"/>
      <c r="F523" s="13"/>
      <c r="G523" s="122"/>
      <c r="H523" s="123"/>
      <c r="I523" s="123"/>
      <c r="J523" s="124"/>
      <c r="K523" s="122"/>
      <c r="L523" s="122"/>
      <c r="M523" s="125"/>
      <c r="N523" s="126"/>
      <c r="O523" s="123"/>
      <c r="P523" s="123"/>
      <c r="Q523" s="122"/>
      <c r="R523" s="123"/>
      <c r="S523" s="123"/>
      <c r="T523" s="123"/>
      <c r="U523" s="123"/>
      <c r="V523" s="123"/>
      <c r="W523" s="122"/>
      <c r="X523" s="123"/>
      <c r="Y523" s="123"/>
      <c r="Z523" s="123"/>
      <c r="AA523" s="123"/>
      <c r="AB523" s="123"/>
      <c r="AC523" s="122"/>
      <c r="AD523" s="123"/>
      <c r="AE523" s="123"/>
      <c r="AF523" s="123"/>
      <c r="AG523" s="123"/>
      <c r="AH523" s="122"/>
      <c r="AI523" s="122"/>
      <c r="AJ523" s="122"/>
      <c r="AK523" s="122"/>
      <c r="AL523" s="123"/>
      <c r="AM523" s="122"/>
      <c r="AN523" s="122"/>
      <c r="AO523" s="122"/>
      <c r="AP523" s="122"/>
      <c r="AQ523" s="122"/>
      <c r="AR523" s="122"/>
      <c r="AS523" s="173"/>
      <c r="AT523" s="173"/>
      <c r="AU523" s="173"/>
      <c r="AV523" s="173"/>
      <c r="AW523" s="173"/>
      <c r="AX523" s="173"/>
      <c r="AY523" s="173"/>
      <c r="AZ523" s="173"/>
      <c r="BA523" s="173"/>
      <c r="BB523" s="123"/>
      <c r="BC523" s="123"/>
      <c r="BD523" s="123"/>
    </row>
    <row r="524" spans="2:56" x14ac:dyDescent="0.25">
      <c r="B524" s="120"/>
      <c r="C524" s="4"/>
      <c r="D524" s="14"/>
      <c r="E524" s="121"/>
      <c r="F524" s="13"/>
      <c r="G524" s="122"/>
      <c r="H524" s="123"/>
      <c r="I524" s="123"/>
      <c r="J524" s="124"/>
      <c r="K524" s="122"/>
      <c r="L524" s="122"/>
      <c r="M524" s="125"/>
      <c r="N524" s="126"/>
      <c r="O524" s="123"/>
      <c r="P524" s="123"/>
      <c r="Q524" s="122"/>
      <c r="R524" s="123"/>
      <c r="S524" s="123"/>
      <c r="T524" s="123"/>
      <c r="U524" s="123"/>
      <c r="V524" s="123"/>
      <c r="W524" s="122"/>
      <c r="X524" s="123"/>
      <c r="Y524" s="123"/>
      <c r="Z524" s="123"/>
      <c r="AA524" s="123"/>
      <c r="AB524" s="123"/>
      <c r="AC524" s="122"/>
      <c r="AD524" s="123"/>
      <c r="AE524" s="123"/>
      <c r="AF524" s="123"/>
      <c r="AG524" s="123"/>
      <c r="AH524" s="122"/>
      <c r="AI524" s="122"/>
      <c r="AJ524" s="122"/>
      <c r="AK524" s="122"/>
      <c r="AL524" s="123"/>
      <c r="AM524" s="122"/>
      <c r="AN524" s="122"/>
      <c r="AO524" s="122"/>
      <c r="AP524" s="122"/>
      <c r="AQ524" s="122"/>
      <c r="AR524" s="122"/>
      <c r="AS524" s="173"/>
      <c r="AT524" s="173"/>
      <c r="AU524" s="173"/>
      <c r="AV524" s="173"/>
      <c r="AW524" s="173"/>
      <c r="AX524" s="173"/>
      <c r="AY524" s="173"/>
      <c r="AZ524" s="173"/>
      <c r="BA524" s="173"/>
      <c r="BB524" s="123"/>
      <c r="BC524" s="123"/>
      <c r="BD524" s="123"/>
    </row>
    <row r="525" spans="2:56" x14ac:dyDescent="0.25">
      <c r="B525" s="120"/>
      <c r="C525" s="4"/>
      <c r="D525" s="14"/>
      <c r="E525" s="121"/>
      <c r="F525" s="13"/>
      <c r="G525" s="122"/>
      <c r="H525" s="123"/>
      <c r="I525" s="123"/>
      <c r="J525" s="124"/>
      <c r="K525" s="122"/>
      <c r="L525" s="122"/>
      <c r="M525" s="125"/>
      <c r="N525" s="126"/>
      <c r="O525" s="123"/>
      <c r="P525" s="123"/>
      <c r="Q525" s="122"/>
      <c r="R525" s="123"/>
      <c r="S525" s="123"/>
      <c r="T525" s="123"/>
      <c r="U525" s="123"/>
      <c r="V525" s="123"/>
      <c r="W525" s="122"/>
      <c r="X525" s="123"/>
      <c r="Y525" s="123"/>
      <c r="Z525" s="123"/>
      <c r="AA525" s="123"/>
      <c r="AB525" s="123"/>
      <c r="AC525" s="122"/>
      <c r="AD525" s="123"/>
      <c r="AE525" s="123"/>
      <c r="AF525" s="123"/>
      <c r="AG525" s="123"/>
      <c r="AH525" s="122"/>
      <c r="AI525" s="122"/>
      <c r="AJ525" s="122"/>
      <c r="AK525" s="122"/>
      <c r="AL525" s="123"/>
      <c r="AM525" s="122"/>
      <c r="AN525" s="122"/>
      <c r="AO525" s="122"/>
      <c r="AP525" s="122"/>
      <c r="AQ525" s="122"/>
      <c r="AR525" s="122"/>
      <c r="AS525" s="173"/>
      <c r="AT525" s="173"/>
      <c r="AU525" s="173"/>
      <c r="AV525" s="173"/>
      <c r="AW525" s="173"/>
      <c r="AX525" s="173"/>
      <c r="AY525" s="173"/>
      <c r="AZ525" s="173"/>
      <c r="BA525" s="173"/>
      <c r="BB525" s="123"/>
      <c r="BC525" s="123"/>
      <c r="BD525" s="123"/>
    </row>
    <row r="526" spans="2:56" x14ac:dyDescent="0.25">
      <c r="B526" s="120"/>
      <c r="C526" s="4"/>
      <c r="D526" s="14"/>
      <c r="E526" s="121"/>
      <c r="F526" s="13"/>
      <c r="G526" s="122"/>
      <c r="H526" s="123"/>
      <c r="I526" s="123"/>
      <c r="J526" s="124"/>
      <c r="K526" s="122"/>
      <c r="L526" s="122"/>
      <c r="M526" s="125"/>
      <c r="N526" s="126"/>
      <c r="O526" s="123"/>
      <c r="P526" s="123"/>
      <c r="Q526" s="122"/>
      <c r="R526" s="123"/>
      <c r="S526" s="123"/>
      <c r="T526" s="123"/>
      <c r="U526" s="123"/>
      <c r="V526" s="123"/>
      <c r="W526" s="122"/>
      <c r="X526" s="123"/>
      <c r="Y526" s="123"/>
      <c r="Z526" s="123"/>
      <c r="AA526" s="123"/>
      <c r="AB526" s="123"/>
      <c r="AC526" s="122"/>
      <c r="AD526" s="123"/>
      <c r="AE526" s="123"/>
      <c r="AF526" s="123"/>
      <c r="AG526" s="123"/>
      <c r="AH526" s="122"/>
      <c r="AI526" s="122"/>
      <c r="AJ526" s="122"/>
      <c r="AK526" s="122"/>
      <c r="AL526" s="123"/>
      <c r="AM526" s="122"/>
      <c r="AN526" s="122"/>
      <c r="AO526" s="122"/>
      <c r="AP526" s="122"/>
      <c r="AQ526" s="122"/>
      <c r="AR526" s="122"/>
      <c r="AS526" s="173"/>
      <c r="AT526" s="173"/>
      <c r="AU526" s="173"/>
      <c r="AV526" s="173"/>
      <c r="AW526" s="173"/>
      <c r="AX526" s="173"/>
      <c r="AY526" s="173"/>
      <c r="AZ526" s="173"/>
      <c r="BA526" s="173"/>
      <c r="BB526" s="123"/>
      <c r="BC526" s="123"/>
      <c r="BD526" s="123"/>
    </row>
    <row r="527" spans="2:56" x14ac:dyDescent="0.25">
      <c r="B527" s="120"/>
      <c r="C527" s="4"/>
      <c r="D527" s="14"/>
      <c r="E527" s="121"/>
      <c r="F527" s="13"/>
      <c r="G527" s="122"/>
      <c r="H527" s="123"/>
      <c r="I527" s="123"/>
      <c r="J527" s="124"/>
      <c r="K527" s="122"/>
      <c r="L527" s="122"/>
      <c r="M527" s="125"/>
      <c r="N527" s="126"/>
      <c r="O527" s="123"/>
      <c r="P527" s="123"/>
      <c r="Q527" s="122"/>
      <c r="R527" s="123"/>
      <c r="S527" s="123"/>
      <c r="T527" s="123"/>
      <c r="U527" s="123"/>
      <c r="V527" s="123"/>
      <c r="W527" s="122"/>
      <c r="X527" s="123"/>
      <c r="Y527" s="123"/>
      <c r="Z527" s="123"/>
      <c r="AA527" s="123"/>
      <c r="AB527" s="123"/>
      <c r="AC527" s="122"/>
      <c r="AD527" s="123"/>
      <c r="AE527" s="123"/>
      <c r="AF527" s="123"/>
      <c r="AG527" s="123"/>
      <c r="AH527" s="122"/>
      <c r="AI527" s="122"/>
      <c r="AJ527" s="122"/>
      <c r="AK527" s="122"/>
      <c r="AL527" s="123"/>
      <c r="AM527" s="122"/>
      <c r="AN527" s="122"/>
      <c r="AO527" s="122"/>
      <c r="AP527" s="122"/>
      <c r="AQ527" s="122"/>
      <c r="AR527" s="122"/>
      <c r="AS527" s="173"/>
      <c r="AT527" s="173"/>
      <c r="AU527" s="173"/>
      <c r="AV527" s="173"/>
      <c r="AW527" s="173"/>
      <c r="AX527" s="173"/>
      <c r="AY527" s="173"/>
      <c r="AZ527" s="173"/>
      <c r="BA527" s="173"/>
      <c r="BB527" s="123"/>
      <c r="BC527" s="123"/>
      <c r="BD527" s="123"/>
    </row>
    <row r="528" spans="2:56" x14ac:dyDescent="0.25">
      <c r="B528" s="120"/>
      <c r="C528" s="4"/>
      <c r="D528" s="14"/>
      <c r="E528" s="121"/>
      <c r="F528" s="13"/>
      <c r="G528" s="122"/>
      <c r="H528" s="123"/>
      <c r="I528" s="123"/>
      <c r="J528" s="124"/>
      <c r="K528" s="122"/>
      <c r="L528" s="122"/>
      <c r="M528" s="125"/>
      <c r="N528" s="126"/>
      <c r="O528" s="123"/>
      <c r="P528" s="123"/>
      <c r="Q528" s="122"/>
      <c r="R528" s="123"/>
      <c r="S528" s="123"/>
      <c r="T528" s="123"/>
      <c r="U528" s="123"/>
      <c r="V528" s="123"/>
      <c r="W528" s="122"/>
      <c r="X528" s="123"/>
      <c r="Y528" s="123"/>
      <c r="Z528" s="123"/>
      <c r="AA528" s="123"/>
      <c r="AB528" s="123"/>
      <c r="AC528" s="122"/>
      <c r="AD528" s="123"/>
      <c r="AE528" s="123"/>
      <c r="AF528" s="123"/>
      <c r="AG528" s="123"/>
      <c r="AH528" s="122"/>
      <c r="AI528" s="122"/>
      <c r="AJ528" s="122"/>
      <c r="AK528" s="122"/>
      <c r="AL528" s="123"/>
      <c r="AM528" s="122"/>
      <c r="AN528" s="122"/>
      <c r="AO528" s="122"/>
      <c r="AP528" s="122"/>
      <c r="AQ528" s="122"/>
      <c r="AR528" s="122"/>
      <c r="AS528" s="173"/>
      <c r="AT528" s="173"/>
      <c r="AU528" s="173"/>
      <c r="AV528" s="173"/>
      <c r="AW528" s="173"/>
      <c r="AX528" s="173"/>
      <c r="AY528" s="173"/>
      <c r="AZ528" s="173"/>
      <c r="BA528" s="173"/>
      <c r="BB528" s="123"/>
      <c r="BC528" s="123"/>
      <c r="BD528" s="123"/>
    </row>
    <row r="529" spans="2:56" x14ac:dyDescent="0.25">
      <c r="B529" s="120"/>
      <c r="C529" s="4"/>
      <c r="D529" s="14"/>
      <c r="E529" s="121"/>
      <c r="F529" s="13"/>
      <c r="G529" s="122"/>
      <c r="H529" s="123"/>
      <c r="I529" s="123"/>
      <c r="J529" s="124"/>
      <c r="K529" s="122"/>
      <c r="L529" s="122"/>
      <c r="M529" s="125"/>
      <c r="N529" s="126"/>
      <c r="O529" s="123"/>
      <c r="P529" s="123"/>
      <c r="Q529" s="122"/>
      <c r="R529" s="123"/>
      <c r="S529" s="123"/>
      <c r="T529" s="123"/>
      <c r="U529" s="123"/>
      <c r="V529" s="123"/>
      <c r="W529" s="122"/>
      <c r="X529" s="123"/>
      <c r="Y529" s="123"/>
      <c r="Z529" s="123"/>
      <c r="AA529" s="123"/>
      <c r="AB529" s="123"/>
      <c r="AC529" s="122"/>
      <c r="AD529" s="123"/>
      <c r="AE529" s="123"/>
      <c r="AF529" s="123"/>
      <c r="AG529" s="123"/>
      <c r="AH529" s="122"/>
      <c r="AI529" s="122"/>
      <c r="AJ529" s="122"/>
      <c r="AK529" s="122"/>
      <c r="AL529" s="123"/>
      <c r="AM529" s="122"/>
      <c r="AN529" s="122"/>
      <c r="AO529" s="122"/>
      <c r="AP529" s="122"/>
      <c r="AQ529" s="122"/>
      <c r="AR529" s="122"/>
      <c r="AS529" s="173"/>
      <c r="AT529" s="173"/>
      <c r="AU529" s="173"/>
      <c r="AV529" s="173"/>
      <c r="AW529" s="173"/>
      <c r="AX529" s="173"/>
      <c r="AY529" s="173"/>
      <c r="AZ529" s="173"/>
      <c r="BA529" s="173"/>
      <c r="BB529" s="123"/>
      <c r="BC529" s="123"/>
      <c r="BD529" s="123"/>
    </row>
    <row r="530" spans="2:56" x14ac:dyDescent="0.25">
      <c r="B530" s="120"/>
      <c r="C530" s="4"/>
      <c r="D530" s="14"/>
      <c r="E530" s="121"/>
      <c r="F530" s="13"/>
      <c r="G530" s="122"/>
      <c r="H530" s="123"/>
      <c r="I530" s="123"/>
      <c r="J530" s="124"/>
      <c r="K530" s="122"/>
      <c r="L530" s="122"/>
      <c r="M530" s="125"/>
      <c r="N530" s="126"/>
      <c r="O530" s="123"/>
      <c r="P530" s="123"/>
      <c r="Q530" s="122"/>
      <c r="R530" s="123"/>
      <c r="S530" s="123"/>
      <c r="T530" s="123"/>
      <c r="U530" s="123"/>
      <c r="V530" s="123"/>
      <c r="W530" s="122"/>
      <c r="X530" s="123"/>
      <c r="Y530" s="123"/>
      <c r="Z530" s="123"/>
      <c r="AA530" s="123"/>
      <c r="AB530" s="123"/>
      <c r="AC530" s="122"/>
      <c r="AD530" s="123"/>
      <c r="AE530" s="123"/>
      <c r="AF530" s="123"/>
      <c r="AG530" s="123"/>
      <c r="AH530" s="122"/>
      <c r="AI530" s="122"/>
      <c r="AJ530" s="122"/>
      <c r="AK530" s="122"/>
      <c r="AL530" s="123"/>
      <c r="AM530" s="122"/>
      <c r="AN530" s="122"/>
      <c r="AO530" s="122"/>
      <c r="AP530" s="122"/>
      <c r="AQ530" s="122"/>
      <c r="AR530" s="122"/>
      <c r="AS530" s="173"/>
      <c r="AT530" s="173"/>
      <c r="AU530" s="173"/>
      <c r="AV530" s="173"/>
      <c r="AW530" s="173"/>
      <c r="AX530" s="173"/>
      <c r="AY530" s="173"/>
      <c r="AZ530" s="173"/>
      <c r="BA530" s="173"/>
      <c r="BB530" s="123"/>
      <c r="BC530" s="123"/>
      <c r="BD530" s="123"/>
    </row>
    <row r="531" spans="2:56" x14ac:dyDescent="0.25">
      <c r="B531" s="120"/>
      <c r="C531" s="4"/>
      <c r="D531" s="14"/>
      <c r="E531" s="121"/>
      <c r="F531" s="13"/>
      <c r="G531" s="122"/>
      <c r="H531" s="123"/>
      <c r="I531" s="123"/>
      <c r="J531" s="124"/>
      <c r="K531" s="122"/>
      <c r="L531" s="122"/>
      <c r="M531" s="125"/>
      <c r="N531" s="126"/>
      <c r="O531" s="123"/>
      <c r="P531" s="123"/>
      <c r="Q531" s="122"/>
      <c r="R531" s="123"/>
      <c r="S531" s="123"/>
      <c r="T531" s="123"/>
      <c r="U531" s="123"/>
      <c r="V531" s="123"/>
      <c r="W531" s="122"/>
      <c r="X531" s="123"/>
      <c r="Y531" s="123"/>
      <c r="Z531" s="123"/>
      <c r="AA531" s="123"/>
      <c r="AB531" s="123"/>
      <c r="AC531" s="122"/>
      <c r="AD531" s="123"/>
      <c r="AE531" s="123"/>
      <c r="AF531" s="123"/>
      <c r="AG531" s="123"/>
      <c r="AH531" s="122"/>
      <c r="AI531" s="122"/>
      <c r="AJ531" s="122"/>
      <c r="AK531" s="122"/>
      <c r="AL531" s="123"/>
      <c r="AM531" s="122"/>
      <c r="AN531" s="122"/>
      <c r="AO531" s="122"/>
      <c r="AP531" s="122"/>
      <c r="AQ531" s="122"/>
      <c r="AR531" s="122"/>
      <c r="AS531" s="173"/>
      <c r="AT531" s="173"/>
      <c r="AU531" s="173"/>
      <c r="AV531" s="173"/>
      <c r="AW531" s="173"/>
      <c r="AX531" s="173"/>
      <c r="AY531" s="173"/>
      <c r="AZ531" s="173"/>
      <c r="BA531" s="173"/>
      <c r="BB531" s="123"/>
      <c r="BC531" s="123"/>
      <c r="BD531" s="123"/>
    </row>
    <row r="532" spans="2:56" x14ac:dyDescent="0.25">
      <c r="B532" s="120"/>
      <c r="C532" s="4"/>
      <c r="D532" s="14"/>
      <c r="E532" s="121"/>
      <c r="F532" s="13"/>
      <c r="G532" s="122"/>
      <c r="H532" s="123"/>
      <c r="I532" s="123"/>
      <c r="J532" s="124"/>
      <c r="K532" s="122"/>
      <c r="L532" s="122"/>
      <c r="M532" s="125"/>
      <c r="N532" s="126"/>
      <c r="O532" s="123"/>
      <c r="P532" s="123"/>
      <c r="Q532" s="122"/>
      <c r="R532" s="123"/>
      <c r="S532" s="123"/>
      <c r="T532" s="123"/>
      <c r="U532" s="123"/>
      <c r="V532" s="123"/>
      <c r="W532" s="122"/>
      <c r="X532" s="123"/>
      <c r="Y532" s="123"/>
      <c r="Z532" s="123"/>
      <c r="AA532" s="123"/>
      <c r="AB532" s="123"/>
      <c r="AC532" s="122"/>
      <c r="AD532" s="123"/>
      <c r="AE532" s="123"/>
      <c r="AF532" s="123"/>
      <c r="AG532" s="123"/>
      <c r="AH532" s="122"/>
      <c r="AI532" s="122"/>
      <c r="AJ532" s="122"/>
      <c r="AK532" s="122"/>
      <c r="AL532" s="123"/>
      <c r="AM532" s="122"/>
      <c r="AN532" s="122"/>
      <c r="AO532" s="122"/>
      <c r="AP532" s="122"/>
      <c r="AQ532" s="122"/>
      <c r="AR532" s="122"/>
      <c r="AS532" s="173"/>
      <c r="AT532" s="173"/>
      <c r="AU532" s="173"/>
      <c r="AV532" s="173"/>
      <c r="AW532" s="173"/>
      <c r="AX532" s="173"/>
      <c r="AY532" s="173"/>
      <c r="AZ532" s="173"/>
      <c r="BA532" s="173"/>
      <c r="BB532" s="123"/>
      <c r="BC532" s="123"/>
      <c r="BD532" s="123"/>
    </row>
    <row r="533" spans="2:56" x14ac:dyDescent="0.25">
      <c r="B533" s="120"/>
      <c r="C533" s="4"/>
      <c r="D533" s="14"/>
      <c r="E533" s="121"/>
      <c r="F533" s="13"/>
      <c r="G533" s="122"/>
      <c r="H533" s="123"/>
      <c r="I533" s="123"/>
      <c r="J533" s="124"/>
      <c r="K533" s="122"/>
      <c r="L533" s="122"/>
      <c r="M533" s="125"/>
      <c r="N533" s="126"/>
      <c r="O533" s="123"/>
      <c r="P533" s="123"/>
      <c r="Q533" s="122"/>
      <c r="R533" s="123"/>
      <c r="S533" s="123"/>
      <c r="T533" s="123"/>
      <c r="U533" s="123"/>
      <c r="V533" s="123"/>
      <c r="W533" s="122"/>
      <c r="X533" s="123"/>
      <c r="Y533" s="123"/>
      <c r="Z533" s="123"/>
      <c r="AA533" s="123"/>
      <c r="AB533" s="123"/>
      <c r="AC533" s="122"/>
      <c r="AD533" s="123"/>
      <c r="AE533" s="123"/>
      <c r="AF533" s="123"/>
      <c r="AG533" s="123"/>
      <c r="AH533" s="122"/>
      <c r="AI533" s="122"/>
      <c r="AJ533" s="122"/>
      <c r="AK533" s="122"/>
      <c r="AL533" s="123"/>
      <c r="AM533" s="122"/>
      <c r="AN533" s="122"/>
      <c r="AO533" s="122"/>
      <c r="AP533" s="122"/>
      <c r="AQ533" s="122"/>
      <c r="AR533" s="122"/>
      <c r="AS533" s="173"/>
      <c r="AT533" s="173"/>
      <c r="AU533" s="173"/>
      <c r="AV533" s="173"/>
      <c r="AW533" s="173"/>
      <c r="AX533" s="173"/>
      <c r="AY533" s="173"/>
      <c r="AZ533" s="173"/>
      <c r="BA533" s="173"/>
      <c r="BB533" s="123"/>
      <c r="BC533" s="123"/>
      <c r="BD533" s="123"/>
    </row>
    <row r="534" spans="2:56" x14ac:dyDescent="0.25">
      <c r="B534" s="120"/>
      <c r="C534" s="4"/>
      <c r="D534" s="14"/>
      <c r="E534" s="121"/>
      <c r="F534" s="13"/>
      <c r="G534" s="122"/>
      <c r="H534" s="123"/>
      <c r="I534" s="123"/>
      <c r="J534" s="124"/>
      <c r="K534" s="122"/>
      <c r="L534" s="122"/>
      <c r="M534" s="125"/>
      <c r="N534" s="126"/>
      <c r="O534" s="123"/>
      <c r="P534" s="123"/>
      <c r="Q534" s="122"/>
      <c r="R534" s="123"/>
      <c r="S534" s="123"/>
      <c r="T534" s="123"/>
      <c r="U534" s="123"/>
      <c r="V534" s="123"/>
      <c r="W534" s="122"/>
      <c r="X534" s="123"/>
      <c r="Y534" s="123"/>
      <c r="Z534" s="123"/>
      <c r="AA534" s="123"/>
      <c r="AB534" s="123"/>
      <c r="AC534" s="122"/>
      <c r="AD534" s="123"/>
      <c r="AE534" s="123"/>
      <c r="AF534" s="123"/>
      <c r="AG534" s="123"/>
      <c r="AH534" s="122"/>
      <c r="AI534" s="122"/>
      <c r="AJ534" s="122"/>
      <c r="AK534" s="122"/>
      <c r="AL534" s="123"/>
      <c r="AM534" s="122"/>
      <c r="AN534" s="122"/>
      <c r="AO534" s="122"/>
      <c r="AP534" s="122"/>
      <c r="AQ534" s="122"/>
      <c r="AR534" s="122"/>
      <c r="AS534" s="173"/>
      <c r="AT534" s="173"/>
      <c r="AU534" s="173"/>
      <c r="AV534" s="173"/>
      <c r="AW534" s="173"/>
      <c r="AX534" s="173"/>
      <c r="AY534" s="173"/>
      <c r="AZ534" s="173"/>
      <c r="BA534" s="173"/>
      <c r="BB534" s="123"/>
      <c r="BC534" s="123"/>
      <c r="BD534" s="123"/>
    </row>
    <row r="535" spans="2:56" x14ac:dyDescent="0.25">
      <c r="B535" s="120"/>
      <c r="C535" s="4"/>
      <c r="D535" s="14"/>
      <c r="E535" s="121"/>
      <c r="F535" s="13"/>
      <c r="G535" s="122"/>
      <c r="H535" s="123"/>
      <c r="I535" s="123"/>
      <c r="J535" s="124"/>
      <c r="K535" s="122"/>
      <c r="L535" s="122"/>
      <c r="M535" s="125"/>
      <c r="N535" s="126"/>
      <c r="O535" s="123"/>
      <c r="P535" s="123"/>
      <c r="Q535" s="122"/>
      <c r="R535" s="123"/>
      <c r="S535" s="123"/>
      <c r="T535" s="123"/>
      <c r="U535" s="123"/>
      <c r="V535" s="123"/>
      <c r="W535" s="122"/>
      <c r="X535" s="123"/>
      <c r="Y535" s="123"/>
      <c r="Z535" s="123"/>
      <c r="AA535" s="123"/>
      <c r="AB535" s="123"/>
      <c r="AC535" s="122"/>
      <c r="AD535" s="123"/>
      <c r="AE535" s="123"/>
      <c r="AF535" s="123"/>
      <c r="AG535" s="123"/>
      <c r="AH535" s="122"/>
      <c r="AI535" s="122"/>
      <c r="AJ535" s="122"/>
      <c r="AK535" s="122"/>
      <c r="AL535" s="123"/>
      <c r="AM535" s="122"/>
      <c r="AN535" s="122"/>
      <c r="AO535" s="122"/>
      <c r="AP535" s="122"/>
      <c r="AQ535" s="122"/>
      <c r="AR535" s="122"/>
      <c r="AS535" s="173"/>
      <c r="AT535" s="173"/>
      <c r="AU535" s="173"/>
      <c r="AV535" s="173"/>
      <c r="AW535" s="173"/>
      <c r="AX535" s="173"/>
      <c r="AY535" s="173"/>
      <c r="AZ535" s="173"/>
      <c r="BA535" s="173"/>
      <c r="BB535" s="123"/>
      <c r="BC535" s="123"/>
      <c r="BD535" s="123"/>
    </row>
    <row r="536" spans="2:56" x14ac:dyDescent="0.25">
      <c r="B536" s="120"/>
      <c r="C536" s="4"/>
      <c r="D536" s="14"/>
      <c r="E536" s="121"/>
      <c r="F536" s="13"/>
      <c r="G536" s="122"/>
      <c r="H536" s="123"/>
      <c r="I536" s="123"/>
      <c r="J536" s="124"/>
      <c r="K536" s="122"/>
      <c r="L536" s="122"/>
      <c r="M536" s="125"/>
      <c r="N536" s="126"/>
      <c r="O536" s="123"/>
      <c r="P536" s="123"/>
      <c r="Q536" s="122"/>
      <c r="R536" s="123"/>
      <c r="S536" s="123"/>
      <c r="T536" s="123"/>
      <c r="U536" s="123"/>
      <c r="V536" s="123"/>
      <c r="W536" s="122"/>
      <c r="X536" s="123"/>
      <c r="Y536" s="123"/>
      <c r="Z536" s="123"/>
      <c r="AA536" s="123"/>
      <c r="AB536" s="123"/>
      <c r="AC536" s="122"/>
      <c r="AD536" s="123"/>
      <c r="AE536" s="123"/>
      <c r="AF536" s="123"/>
      <c r="AG536" s="123"/>
      <c r="AH536" s="122"/>
      <c r="AI536" s="122"/>
      <c r="AJ536" s="122"/>
      <c r="AK536" s="122"/>
      <c r="AL536" s="123"/>
      <c r="AM536" s="122"/>
      <c r="AN536" s="122"/>
      <c r="AO536" s="122"/>
      <c r="AP536" s="122"/>
      <c r="AQ536" s="122"/>
      <c r="AR536" s="122"/>
      <c r="AS536" s="173"/>
      <c r="AT536" s="173"/>
      <c r="AU536" s="173"/>
      <c r="AV536" s="173"/>
      <c r="AW536" s="173"/>
      <c r="AX536" s="173"/>
      <c r="AY536" s="173"/>
      <c r="AZ536" s="173"/>
      <c r="BA536" s="173"/>
      <c r="BB536" s="123"/>
      <c r="BC536" s="123"/>
      <c r="BD536" s="123"/>
    </row>
    <row r="537" spans="2:56" x14ac:dyDescent="0.25">
      <c r="B537" s="120"/>
      <c r="C537" s="4"/>
      <c r="D537" s="14"/>
      <c r="E537" s="121"/>
      <c r="F537" s="13"/>
      <c r="G537" s="122"/>
      <c r="H537" s="123"/>
      <c r="I537" s="123"/>
      <c r="J537" s="124"/>
      <c r="K537" s="122"/>
      <c r="L537" s="122"/>
      <c r="M537" s="125"/>
      <c r="N537" s="126"/>
      <c r="O537" s="123"/>
      <c r="P537" s="123"/>
      <c r="Q537" s="122"/>
      <c r="R537" s="123"/>
      <c r="S537" s="123"/>
      <c r="T537" s="123"/>
      <c r="U537" s="123"/>
      <c r="V537" s="123"/>
      <c r="W537" s="122"/>
      <c r="X537" s="123"/>
      <c r="Y537" s="123"/>
      <c r="Z537" s="123"/>
      <c r="AA537" s="123"/>
      <c r="AB537" s="123"/>
      <c r="AC537" s="122"/>
      <c r="AD537" s="123"/>
      <c r="AE537" s="123"/>
      <c r="AF537" s="123"/>
      <c r="AG537" s="123"/>
      <c r="AH537" s="122"/>
      <c r="AI537" s="122"/>
      <c r="AJ537" s="122"/>
      <c r="AK537" s="122"/>
      <c r="AL537" s="123"/>
      <c r="AM537" s="122"/>
      <c r="AN537" s="122"/>
      <c r="AO537" s="122"/>
      <c r="AP537" s="122"/>
      <c r="AQ537" s="122"/>
      <c r="AR537" s="122"/>
      <c r="AS537" s="173"/>
      <c r="AT537" s="173"/>
      <c r="AU537" s="173"/>
      <c r="AV537" s="173"/>
      <c r="AW537" s="173"/>
      <c r="AX537" s="173"/>
      <c r="AY537" s="173"/>
      <c r="AZ537" s="173"/>
      <c r="BA537" s="173"/>
      <c r="BB537" s="123"/>
      <c r="BC537" s="123"/>
      <c r="BD537" s="123"/>
    </row>
    <row r="538" spans="2:56" x14ac:dyDescent="0.25">
      <c r="B538" s="120"/>
      <c r="C538" s="4"/>
      <c r="D538" s="14"/>
      <c r="E538" s="121"/>
      <c r="F538" s="13"/>
      <c r="G538" s="122"/>
      <c r="H538" s="123"/>
      <c r="I538" s="123"/>
      <c r="J538" s="124"/>
      <c r="K538" s="122"/>
      <c r="L538" s="122"/>
      <c r="M538" s="125"/>
      <c r="N538" s="126"/>
      <c r="O538" s="123"/>
      <c r="P538" s="123"/>
      <c r="Q538" s="122"/>
      <c r="R538" s="123"/>
      <c r="S538" s="123"/>
      <c r="T538" s="123"/>
      <c r="U538" s="123"/>
      <c r="V538" s="123"/>
      <c r="W538" s="122"/>
      <c r="X538" s="123"/>
      <c r="Y538" s="123"/>
      <c r="Z538" s="123"/>
      <c r="AA538" s="123"/>
      <c r="AB538" s="123"/>
      <c r="AC538" s="122"/>
      <c r="AD538" s="123"/>
      <c r="AE538" s="123"/>
      <c r="AF538" s="123"/>
      <c r="AG538" s="123"/>
      <c r="AH538" s="122"/>
      <c r="AI538" s="122"/>
      <c r="AJ538" s="122"/>
      <c r="AK538" s="122"/>
      <c r="AL538" s="123"/>
      <c r="AM538" s="122"/>
      <c r="AN538" s="122"/>
      <c r="AO538" s="122"/>
      <c r="AP538" s="122"/>
      <c r="AQ538" s="122"/>
      <c r="AR538" s="122"/>
      <c r="AS538" s="173"/>
      <c r="AT538" s="173"/>
      <c r="AU538" s="173"/>
      <c r="AV538" s="173"/>
      <c r="AW538" s="173"/>
      <c r="AX538" s="173"/>
      <c r="AY538" s="173"/>
      <c r="AZ538" s="173"/>
      <c r="BA538" s="173"/>
      <c r="BB538" s="123"/>
      <c r="BC538" s="123"/>
      <c r="BD538" s="123"/>
    </row>
    <row r="539" spans="2:56" x14ac:dyDescent="0.25">
      <c r="B539" s="120"/>
      <c r="C539" s="4"/>
      <c r="D539" s="14"/>
      <c r="E539" s="121"/>
      <c r="F539" s="13"/>
      <c r="G539" s="122"/>
      <c r="H539" s="123"/>
      <c r="I539" s="123"/>
      <c r="J539" s="124"/>
      <c r="K539" s="122"/>
      <c r="L539" s="122"/>
      <c r="M539" s="125"/>
      <c r="N539" s="126"/>
      <c r="O539" s="123"/>
      <c r="P539" s="123"/>
      <c r="Q539" s="122"/>
      <c r="R539" s="123"/>
      <c r="S539" s="123"/>
      <c r="T539" s="123"/>
      <c r="U539" s="123"/>
      <c r="V539" s="123"/>
      <c r="W539" s="122"/>
      <c r="X539" s="123"/>
      <c r="Y539" s="123"/>
      <c r="Z539" s="123"/>
      <c r="AA539" s="123"/>
      <c r="AB539" s="123"/>
      <c r="AC539" s="122"/>
      <c r="AD539" s="123"/>
      <c r="AE539" s="123"/>
      <c r="AF539" s="123"/>
      <c r="AG539" s="123"/>
      <c r="AH539" s="122"/>
      <c r="AI539" s="122"/>
      <c r="AJ539" s="122"/>
      <c r="AK539" s="122"/>
      <c r="AL539" s="123"/>
      <c r="AM539" s="122"/>
      <c r="AN539" s="122"/>
      <c r="AO539" s="122"/>
      <c r="AP539" s="122"/>
      <c r="AQ539" s="122"/>
      <c r="AR539" s="122"/>
      <c r="AS539" s="173"/>
      <c r="AT539" s="173"/>
      <c r="AU539" s="173"/>
      <c r="AV539" s="173"/>
      <c r="AW539" s="173"/>
      <c r="AX539" s="173"/>
      <c r="AY539" s="173"/>
      <c r="AZ539" s="173"/>
      <c r="BA539" s="173"/>
      <c r="BB539" s="123"/>
      <c r="BC539" s="123"/>
      <c r="BD539" s="123"/>
    </row>
    <row r="540" spans="2:56" x14ac:dyDescent="0.25">
      <c r="B540" s="120"/>
      <c r="C540" s="4"/>
      <c r="D540" s="14"/>
      <c r="E540" s="121"/>
      <c r="F540" s="13"/>
      <c r="G540" s="122"/>
      <c r="H540" s="123"/>
      <c r="I540" s="123"/>
      <c r="J540" s="124"/>
      <c r="K540" s="122"/>
      <c r="L540" s="122"/>
      <c r="M540" s="125"/>
      <c r="N540" s="126"/>
      <c r="O540" s="123"/>
      <c r="P540" s="123"/>
      <c r="Q540" s="122"/>
      <c r="R540" s="123"/>
      <c r="S540" s="123"/>
      <c r="T540" s="123"/>
      <c r="U540" s="123"/>
      <c r="V540" s="123"/>
      <c r="W540" s="122"/>
      <c r="X540" s="123"/>
      <c r="Y540" s="123"/>
      <c r="Z540" s="123"/>
      <c r="AA540" s="123"/>
      <c r="AB540" s="123"/>
      <c r="AC540" s="122"/>
      <c r="AD540" s="123"/>
      <c r="AE540" s="123"/>
      <c r="AF540" s="123"/>
      <c r="AG540" s="123"/>
      <c r="AH540" s="122"/>
      <c r="AI540" s="122"/>
      <c r="AJ540" s="122"/>
      <c r="AK540" s="122"/>
      <c r="AL540" s="123"/>
      <c r="AM540" s="122"/>
      <c r="AN540" s="122"/>
      <c r="AO540" s="122"/>
      <c r="AP540" s="122"/>
      <c r="AQ540" s="122"/>
      <c r="AR540" s="122"/>
      <c r="AS540" s="173"/>
      <c r="AT540" s="173"/>
      <c r="AU540" s="173"/>
      <c r="AV540" s="173"/>
      <c r="AW540" s="173"/>
      <c r="AX540" s="173"/>
      <c r="AY540" s="173"/>
      <c r="AZ540" s="173"/>
      <c r="BA540" s="173"/>
      <c r="BB540" s="123"/>
      <c r="BC540" s="123"/>
      <c r="BD540" s="123"/>
    </row>
    <row r="541" spans="2:56" x14ac:dyDescent="0.25">
      <c r="B541" s="120"/>
      <c r="C541" s="4"/>
      <c r="D541" s="14"/>
      <c r="E541" s="121"/>
      <c r="F541" s="13"/>
      <c r="G541" s="122"/>
      <c r="H541" s="123"/>
      <c r="I541" s="123"/>
      <c r="J541" s="124"/>
      <c r="K541" s="122"/>
      <c r="L541" s="122"/>
      <c r="M541" s="125"/>
      <c r="N541" s="126"/>
      <c r="O541" s="123"/>
      <c r="P541" s="123"/>
      <c r="Q541" s="122"/>
      <c r="R541" s="123"/>
      <c r="S541" s="123"/>
      <c r="T541" s="123"/>
      <c r="U541" s="123"/>
      <c r="V541" s="123"/>
      <c r="W541" s="122"/>
      <c r="X541" s="123"/>
      <c r="Y541" s="123"/>
      <c r="Z541" s="123"/>
      <c r="AA541" s="123"/>
      <c r="AB541" s="123"/>
      <c r="AC541" s="122"/>
      <c r="AD541" s="123"/>
      <c r="AE541" s="123"/>
      <c r="AF541" s="123"/>
      <c r="AG541" s="123"/>
      <c r="AH541" s="122"/>
      <c r="AI541" s="122"/>
      <c r="AJ541" s="122"/>
      <c r="AK541" s="122"/>
      <c r="AL541" s="123"/>
      <c r="AM541" s="122"/>
      <c r="AN541" s="122"/>
      <c r="AO541" s="122"/>
      <c r="AP541" s="122"/>
      <c r="AQ541" s="122"/>
      <c r="AR541" s="122"/>
      <c r="AS541" s="173"/>
      <c r="AT541" s="173"/>
      <c r="AU541" s="173"/>
      <c r="AV541" s="173"/>
      <c r="AW541" s="173"/>
      <c r="AX541" s="173"/>
      <c r="AY541" s="173"/>
      <c r="AZ541" s="173"/>
      <c r="BA541" s="173"/>
      <c r="BB541" s="123"/>
      <c r="BC541" s="123"/>
      <c r="BD541" s="123"/>
    </row>
    <row r="542" spans="2:56" x14ac:dyDescent="0.25">
      <c r="B542" s="120"/>
      <c r="C542" s="4"/>
      <c r="D542" s="14"/>
      <c r="E542" s="121"/>
      <c r="F542" s="13"/>
      <c r="G542" s="122"/>
      <c r="H542" s="123"/>
      <c r="I542" s="123"/>
      <c r="J542" s="124"/>
      <c r="K542" s="122"/>
      <c r="L542" s="122"/>
      <c r="M542" s="125"/>
      <c r="N542" s="126"/>
      <c r="O542" s="123"/>
      <c r="P542" s="123"/>
      <c r="Q542" s="122"/>
      <c r="R542" s="123"/>
      <c r="S542" s="123"/>
      <c r="T542" s="123"/>
      <c r="U542" s="123"/>
      <c r="V542" s="123"/>
      <c r="W542" s="122"/>
      <c r="X542" s="123"/>
      <c r="Y542" s="123"/>
      <c r="Z542" s="123"/>
      <c r="AA542" s="123"/>
      <c r="AB542" s="123"/>
      <c r="AC542" s="122"/>
      <c r="AD542" s="123"/>
      <c r="AE542" s="123"/>
      <c r="AF542" s="123"/>
      <c r="AG542" s="123"/>
      <c r="AH542" s="122"/>
      <c r="AI542" s="122"/>
      <c r="AJ542" s="122"/>
      <c r="AK542" s="122"/>
      <c r="AL542" s="123"/>
      <c r="AM542" s="122"/>
      <c r="AN542" s="122"/>
      <c r="AO542" s="122"/>
      <c r="AP542" s="122"/>
      <c r="AQ542" s="122"/>
      <c r="AR542" s="122"/>
      <c r="AS542" s="173"/>
      <c r="AT542" s="173"/>
      <c r="AU542" s="173"/>
      <c r="AV542" s="173"/>
      <c r="AW542" s="173"/>
      <c r="AX542" s="173"/>
      <c r="AY542" s="173"/>
      <c r="AZ542" s="173"/>
      <c r="BA542" s="173"/>
      <c r="BB542" s="123"/>
      <c r="BC542" s="123"/>
      <c r="BD542" s="123"/>
    </row>
    <row r="543" spans="2:56" x14ac:dyDescent="0.25">
      <c r="B543" s="120"/>
      <c r="C543" s="4"/>
      <c r="D543" s="14"/>
      <c r="E543" s="121"/>
      <c r="F543" s="13"/>
      <c r="G543" s="122"/>
      <c r="H543" s="123"/>
      <c r="I543" s="123"/>
      <c r="J543" s="124"/>
      <c r="K543" s="122"/>
      <c r="L543" s="122"/>
      <c r="M543" s="125"/>
      <c r="N543" s="126"/>
      <c r="O543" s="123"/>
      <c r="P543" s="123"/>
      <c r="Q543" s="122"/>
      <c r="R543" s="123"/>
      <c r="S543" s="123"/>
      <c r="T543" s="123"/>
      <c r="U543" s="123"/>
      <c r="V543" s="123"/>
      <c r="W543" s="122"/>
      <c r="X543" s="123"/>
      <c r="Y543" s="123"/>
      <c r="Z543" s="123"/>
      <c r="AA543" s="123"/>
      <c r="AB543" s="123"/>
      <c r="AC543" s="122"/>
      <c r="AD543" s="123"/>
      <c r="AE543" s="123"/>
      <c r="AF543" s="123"/>
      <c r="AG543" s="123"/>
      <c r="AH543" s="122"/>
      <c r="AI543" s="122"/>
      <c r="AJ543" s="122"/>
      <c r="AK543" s="122"/>
      <c r="AL543" s="123"/>
      <c r="AM543" s="122"/>
      <c r="AN543" s="122"/>
      <c r="AO543" s="122"/>
      <c r="AP543" s="122"/>
      <c r="AQ543" s="122"/>
      <c r="AR543" s="122"/>
      <c r="AS543" s="173"/>
      <c r="AT543" s="173"/>
      <c r="AU543" s="173"/>
      <c r="AV543" s="173"/>
      <c r="AW543" s="173"/>
      <c r="AX543" s="173"/>
      <c r="AY543" s="173"/>
      <c r="AZ543" s="173"/>
      <c r="BA543" s="173"/>
      <c r="BB543" s="123"/>
      <c r="BC543" s="123"/>
      <c r="BD543" s="123"/>
    </row>
    <row r="544" spans="2:56" x14ac:dyDescent="0.25">
      <c r="B544" s="120"/>
      <c r="C544" s="4"/>
      <c r="D544" s="14"/>
      <c r="E544" s="121"/>
      <c r="F544" s="13"/>
      <c r="G544" s="122"/>
      <c r="H544" s="123"/>
      <c r="I544" s="123"/>
      <c r="J544" s="124"/>
      <c r="K544" s="122"/>
      <c r="L544" s="122"/>
      <c r="M544" s="125"/>
      <c r="N544" s="126"/>
      <c r="O544" s="123"/>
      <c r="P544" s="123"/>
      <c r="Q544" s="122"/>
      <c r="R544" s="123"/>
      <c r="S544" s="123"/>
      <c r="T544" s="123"/>
      <c r="U544" s="123"/>
      <c r="V544" s="123"/>
      <c r="W544" s="122"/>
      <c r="X544" s="123"/>
      <c r="Y544" s="123"/>
      <c r="Z544" s="123"/>
      <c r="AA544" s="123"/>
      <c r="AB544" s="123"/>
      <c r="AC544" s="122"/>
      <c r="AD544" s="123"/>
      <c r="AE544" s="123"/>
      <c r="AF544" s="123"/>
      <c r="AG544" s="123"/>
      <c r="AH544" s="122"/>
      <c r="AI544" s="122"/>
      <c r="AJ544" s="122"/>
      <c r="AK544" s="122"/>
      <c r="AL544" s="123"/>
      <c r="AM544" s="122"/>
      <c r="AN544" s="122"/>
      <c r="AO544" s="122"/>
      <c r="AP544" s="122"/>
      <c r="AQ544" s="122"/>
      <c r="AR544" s="122"/>
      <c r="AS544" s="173"/>
      <c r="AT544" s="173"/>
      <c r="AU544" s="173"/>
      <c r="AV544" s="173"/>
      <c r="AW544" s="173"/>
      <c r="AX544" s="173"/>
      <c r="AY544" s="173"/>
      <c r="AZ544" s="173"/>
      <c r="BA544" s="173"/>
      <c r="BB544" s="123"/>
      <c r="BC544" s="123"/>
      <c r="BD544" s="123"/>
    </row>
    <row r="545" spans="2:56" x14ac:dyDescent="0.25">
      <c r="B545" s="120"/>
      <c r="C545" s="4"/>
      <c r="D545" s="14"/>
      <c r="E545" s="121"/>
      <c r="F545" s="13"/>
      <c r="G545" s="122"/>
      <c r="H545" s="123"/>
      <c r="I545" s="123"/>
      <c r="J545" s="124"/>
      <c r="K545" s="122"/>
      <c r="L545" s="122"/>
      <c r="M545" s="125"/>
      <c r="N545" s="126"/>
      <c r="O545" s="123"/>
      <c r="P545" s="123"/>
      <c r="Q545" s="122"/>
      <c r="R545" s="123"/>
      <c r="S545" s="123"/>
      <c r="T545" s="123"/>
      <c r="U545" s="123"/>
      <c r="V545" s="123"/>
      <c r="W545" s="122"/>
      <c r="X545" s="123"/>
      <c r="Y545" s="123"/>
      <c r="Z545" s="123"/>
      <c r="AA545" s="123"/>
      <c r="AB545" s="123"/>
      <c r="AC545" s="122"/>
      <c r="AD545" s="123"/>
      <c r="AE545" s="123"/>
      <c r="AF545" s="123"/>
      <c r="AG545" s="123"/>
      <c r="AH545" s="122"/>
      <c r="AI545" s="122"/>
      <c r="AJ545" s="122"/>
      <c r="AK545" s="122"/>
      <c r="AL545" s="123"/>
      <c r="AM545" s="122"/>
      <c r="AN545" s="122"/>
      <c r="AO545" s="122"/>
      <c r="AP545" s="122"/>
      <c r="AQ545" s="122"/>
      <c r="AR545" s="122"/>
      <c r="AS545" s="173"/>
      <c r="AT545" s="173"/>
      <c r="AU545" s="173"/>
      <c r="AV545" s="173"/>
      <c r="AW545" s="173"/>
      <c r="AX545" s="173"/>
      <c r="AY545" s="173"/>
      <c r="AZ545" s="173"/>
      <c r="BA545" s="173"/>
      <c r="BB545" s="123"/>
      <c r="BC545" s="123"/>
      <c r="BD545" s="123"/>
    </row>
    <row r="546" spans="2:56" x14ac:dyDescent="0.25">
      <c r="B546" s="120"/>
      <c r="C546" s="4"/>
      <c r="D546" s="14"/>
      <c r="E546" s="121"/>
      <c r="F546" s="13"/>
      <c r="G546" s="122"/>
      <c r="H546" s="123"/>
      <c r="I546" s="123"/>
      <c r="J546" s="124"/>
      <c r="K546" s="122"/>
      <c r="L546" s="122"/>
      <c r="M546" s="125"/>
      <c r="N546" s="126"/>
      <c r="O546" s="123"/>
      <c r="P546" s="123"/>
      <c r="Q546" s="122"/>
      <c r="R546" s="123"/>
      <c r="S546" s="123"/>
      <c r="T546" s="123"/>
      <c r="U546" s="123"/>
      <c r="V546" s="123"/>
      <c r="W546" s="122"/>
      <c r="X546" s="123"/>
      <c r="Y546" s="123"/>
      <c r="Z546" s="123"/>
      <c r="AA546" s="123"/>
      <c r="AB546" s="123"/>
      <c r="AC546" s="122"/>
      <c r="AD546" s="123"/>
      <c r="AE546" s="123"/>
      <c r="AF546" s="123"/>
      <c r="AG546" s="123"/>
      <c r="AH546" s="122"/>
      <c r="AI546" s="122"/>
      <c r="AJ546" s="122"/>
      <c r="AK546" s="122"/>
      <c r="AL546" s="123"/>
      <c r="AM546" s="122"/>
      <c r="AN546" s="122"/>
      <c r="AO546" s="122"/>
      <c r="AP546" s="122"/>
      <c r="AQ546" s="122"/>
      <c r="AR546" s="122"/>
      <c r="AS546" s="173"/>
      <c r="AT546" s="173"/>
      <c r="AU546" s="173"/>
      <c r="AV546" s="173"/>
      <c r="AW546" s="173"/>
      <c r="AX546" s="173"/>
      <c r="AY546" s="173"/>
      <c r="AZ546" s="173"/>
      <c r="BA546" s="173"/>
      <c r="BB546" s="123"/>
      <c r="BC546" s="123"/>
      <c r="BD546" s="123"/>
    </row>
    <row r="547" spans="2:56" x14ac:dyDescent="0.25">
      <c r="B547" s="120"/>
      <c r="C547" s="4"/>
      <c r="D547" s="14"/>
      <c r="E547" s="121"/>
      <c r="F547" s="13"/>
      <c r="G547" s="122"/>
      <c r="H547" s="123"/>
      <c r="I547" s="123"/>
      <c r="J547" s="124"/>
      <c r="K547" s="122"/>
      <c r="L547" s="122"/>
      <c r="M547" s="125"/>
      <c r="N547" s="126"/>
      <c r="O547" s="123"/>
      <c r="P547" s="123"/>
      <c r="Q547" s="122"/>
      <c r="R547" s="123"/>
      <c r="S547" s="123"/>
      <c r="T547" s="123"/>
      <c r="U547" s="123"/>
      <c r="V547" s="123"/>
      <c r="W547" s="122"/>
      <c r="X547" s="123"/>
      <c r="Y547" s="123"/>
      <c r="Z547" s="123"/>
      <c r="AA547" s="123"/>
      <c r="AB547" s="123"/>
      <c r="AC547" s="122"/>
      <c r="AD547" s="123"/>
      <c r="AE547" s="123"/>
      <c r="AF547" s="123"/>
      <c r="AG547" s="123"/>
      <c r="AH547" s="122"/>
      <c r="AI547" s="122"/>
      <c r="AJ547" s="122"/>
      <c r="AK547" s="122"/>
      <c r="AL547" s="123"/>
      <c r="AM547" s="122"/>
      <c r="AN547" s="122"/>
      <c r="AO547" s="122"/>
      <c r="AP547" s="122"/>
      <c r="AQ547" s="122"/>
      <c r="AR547" s="122"/>
      <c r="AS547" s="173"/>
      <c r="AT547" s="173"/>
      <c r="AU547" s="173"/>
      <c r="AV547" s="173"/>
      <c r="AW547" s="173"/>
      <c r="AX547" s="173"/>
      <c r="AY547" s="173"/>
      <c r="AZ547" s="173"/>
      <c r="BA547" s="173"/>
      <c r="BB547" s="123"/>
      <c r="BC547" s="123"/>
      <c r="BD547" s="123"/>
    </row>
    <row r="548" spans="2:56" x14ac:dyDescent="0.25">
      <c r="B548" s="120"/>
      <c r="C548" s="4"/>
      <c r="D548" s="14"/>
      <c r="E548" s="121"/>
      <c r="F548" s="13"/>
      <c r="G548" s="122"/>
      <c r="H548" s="123"/>
      <c r="I548" s="123"/>
      <c r="J548" s="124"/>
      <c r="K548" s="122"/>
      <c r="L548" s="122"/>
      <c r="M548" s="125"/>
      <c r="N548" s="126"/>
      <c r="O548" s="123"/>
      <c r="P548" s="123"/>
      <c r="Q548" s="122"/>
      <c r="R548" s="123"/>
      <c r="S548" s="123"/>
      <c r="T548" s="123"/>
      <c r="U548" s="123"/>
      <c r="V548" s="123"/>
      <c r="W548" s="122"/>
      <c r="X548" s="123"/>
      <c r="Y548" s="123"/>
      <c r="Z548" s="123"/>
      <c r="AA548" s="123"/>
      <c r="AB548" s="123"/>
      <c r="AC548" s="122"/>
      <c r="AD548" s="123"/>
      <c r="AE548" s="123"/>
      <c r="AF548" s="123"/>
      <c r="AG548" s="123"/>
      <c r="AH548" s="122"/>
      <c r="AI548" s="122"/>
      <c r="AJ548" s="122"/>
      <c r="AK548" s="122"/>
      <c r="AL548" s="123"/>
      <c r="AM548" s="122"/>
      <c r="AN548" s="122"/>
      <c r="AO548" s="122"/>
      <c r="AP548" s="122"/>
      <c r="AQ548" s="122"/>
      <c r="AR548" s="122"/>
      <c r="AS548" s="173"/>
      <c r="AT548" s="173"/>
      <c r="AU548" s="173"/>
      <c r="AV548" s="173"/>
      <c r="AW548" s="173"/>
      <c r="AX548" s="173"/>
      <c r="AY548" s="173"/>
      <c r="AZ548" s="173"/>
      <c r="BA548" s="173"/>
      <c r="BB548" s="123"/>
      <c r="BC548" s="123"/>
      <c r="BD548" s="123"/>
    </row>
    <row r="549" spans="2:56" x14ac:dyDescent="0.25">
      <c r="B549" s="120"/>
      <c r="C549" s="4"/>
      <c r="D549" s="14"/>
      <c r="E549" s="121"/>
      <c r="F549" s="13"/>
      <c r="G549" s="122"/>
      <c r="H549" s="123"/>
      <c r="I549" s="123"/>
      <c r="J549" s="124"/>
      <c r="K549" s="122"/>
      <c r="L549" s="122"/>
      <c r="M549" s="125"/>
      <c r="N549" s="126"/>
      <c r="O549" s="123"/>
      <c r="P549" s="123"/>
      <c r="Q549" s="122"/>
      <c r="R549" s="123"/>
      <c r="S549" s="123"/>
      <c r="T549" s="123"/>
      <c r="U549" s="123"/>
      <c r="V549" s="123"/>
      <c r="W549" s="122"/>
      <c r="X549" s="123"/>
      <c r="Y549" s="123"/>
      <c r="Z549" s="123"/>
      <c r="AA549" s="123"/>
      <c r="AB549" s="123"/>
      <c r="AC549" s="122"/>
      <c r="AD549" s="123"/>
      <c r="AE549" s="123"/>
      <c r="AF549" s="123"/>
      <c r="AG549" s="123"/>
      <c r="AH549" s="122"/>
      <c r="AI549" s="122"/>
      <c r="AJ549" s="122"/>
      <c r="AK549" s="122"/>
      <c r="AL549" s="123"/>
      <c r="AM549" s="122"/>
      <c r="AN549" s="122"/>
      <c r="AO549" s="122"/>
      <c r="AP549" s="122"/>
      <c r="AQ549" s="122"/>
      <c r="AR549" s="122"/>
      <c r="AS549" s="173"/>
      <c r="AT549" s="173"/>
      <c r="AU549" s="173"/>
      <c r="AV549" s="173"/>
      <c r="AW549" s="173"/>
      <c r="AX549" s="173"/>
      <c r="AY549" s="173"/>
      <c r="AZ549" s="173"/>
      <c r="BA549" s="173"/>
      <c r="BB549" s="123"/>
      <c r="BC549" s="123"/>
      <c r="BD549" s="123"/>
    </row>
    <row r="550" spans="2:56" x14ac:dyDescent="0.25">
      <c r="B550" s="120"/>
      <c r="C550" s="4"/>
      <c r="D550" s="14"/>
      <c r="E550" s="121"/>
      <c r="F550" s="13"/>
      <c r="G550" s="122"/>
      <c r="H550" s="123"/>
      <c r="I550" s="123"/>
      <c r="J550" s="124"/>
      <c r="K550" s="122"/>
      <c r="L550" s="122"/>
      <c r="M550" s="125"/>
      <c r="N550" s="126"/>
      <c r="O550" s="123"/>
      <c r="P550" s="123"/>
      <c r="Q550" s="122"/>
      <c r="R550" s="123"/>
      <c r="S550" s="123"/>
      <c r="T550" s="123"/>
      <c r="U550" s="123"/>
      <c r="V550" s="123"/>
      <c r="W550" s="122"/>
      <c r="X550" s="123"/>
      <c r="Y550" s="123"/>
      <c r="Z550" s="123"/>
      <c r="AA550" s="123"/>
      <c r="AB550" s="123"/>
      <c r="AC550" s="122"/>
      <c r="AD550" s="123"/>
      <c r="AE550" s="123"/>
      <c r="AF550" s="123"/>
      <c r="AG550" s="123"/>
      <c r="AH550" s="122"/>
      <c r="AI550" s="122"/>
      <c r="AJ550" s="122"/>
      <c r="AK550" s="122"/>
      <c r="AL550" s="123"/>
      <c r="AM550" s="122"/>
      <c r="AN550" s="122"/>
      <c r="AO550" s="122"/>
      <c r="AP550" s="122"/>
      <c r="AQ550" s="122"/>
      <c r="AR550" s="122"/>
      <c r="AS550" s="173"/>
      <c r="AT550" s="173"/>
      <c r="AU550" s="173"/>
      <c r="AV550" s="173"/>
      <c r="AW550" s="173"/>
      <c r="AX550" s="173"/>
      <c r="AY550" s="173"/>
      <c r="AZ550" s="173"/>
      <c r="BA550" s="173"/>
      <c r="BB550" s="123"/>
      <c r="BC550" s="123"/>
      <c r="BD550" s="123"/>
    </row>
    <row r="551" spans="2:56" x14ac:dyDescent="0.25">
      <c r="B551" s="120"/>
      <c r="C551" s="4"/>
      <c r="D551" s="14"/>
      <c r="E551" s="121"/>
      <c r="F551" s="13"/>
      <c r="G551" s="122"/>
      <c r="H551" s="123"/>
      <c r="I551" s="123"/>
      <c r="J551" s="124"/>
      <c r="K551" s="122"/>
      <c r="L551" s="122"/>
      <c r="M551" s="125"/>
      <c r="N551" s="126"/>
      <c r="O551" s="123"/>
      <c r="P551" s="123"/>
      <c r="Q551" s="122"/>
      <c r="R551" s="123"/>
      <c r="S551" s="123"/>
      <c r="T551" s="123"/>
      <c r="U551" s="123"/>
      <c r="V551" s="123"/>
      <c r="W551" s="122"/>
      <c r="X551" s="123"/>
      <c r="Y551" s="123"/>
      <c r="Z551" s="123"/>
      <c r="AA551" s="123"/>
      <c r="AB551" s="123"/>
      <c r="AC551" s="122"/>
      <c r="AD551" s="123"/>
      <c r="AE551" s="123"/>
      <c r="AF551" s="123"/>
      <c r="AG551" s="123"/>
      <c r="AH551" s="122"/>
      <c r="AI551" s="122"/>
      <c r="AJ551" s="122"/>
      <c r="AK551" s="122"/>
      <c r="AL551" s="123"/>
      <c r="AM551" s="122"/>
      <c r="AN551" s="122"/>
      <c r="AO551" s="122"/>
      <c r="AP551" s="122"/>
      <c r="AQ551" s="122"/>
      <c r="AR551" s="122"/>
      <c r="AS551" s="173"/>
      <c r="AT551" s="173"/>
      <c r="AU551" s="173"/>
      <c r="AV551" s="173"/>
      <c r="AW551" s="173"/>
      <c r="AX551" s="173"/>
      <c r="AY551" s="173"/>
      <c r="AZ551" s="173"/>
      <c r="BA551" s="173"/>
      <c r="BB551" s="123"/>
      <c r="BC551" s="123"/>
      <c r="BD551" s="123"/>
    </row>
    <row r="552" spans="2:56" x14ac:dyDescent="0.25">
      <c r="B552" s="120"/>
      <c r="C552" s="4"/>
      <c r="D552" s="14"/>
      <c r="E552" s="121"/>
      <c r="F552" s="13"/>
      <c r="G552" s="122"/>
      <c r="H552" s="123"/>
      <c r="I552" s="123"/>
      <c r="J552" s="124"/>
      <c r="K552" s="122"/>
      <c r="L552" s="122"/>
      <c r="M552" s="125"/>
      <c r="N552" s="126"/>
      <c r="O552" s="123"/>
      <c r="P552" s="123"/>
      <c r="Q552" s="122"/>
      <c r="R552" s="123"/>
      <c r="S552" s="123"/>
      <c r="T552" s="123"/>
      <c r="U552" s="123"/>
      <c r="V552" s="123"/>
      <c r="W552" s="122"/>
      <c r="X552" s="123"/>
      <c r="Y552" s="123"/>
      <c r="Z552" s="123"/>
      <c r="AA552" s="123"/>
      <c r="AB552" s="123"/>
      <c r="AC552" s="122"/>
      <c r="AD552" s="123"/>
      <c r="AE552" s="123"/>
      <c r="AF552" s="123"/>
      <c r="AG552" s="123"/>
      <c r="AH552" s="122"/>
      <c r="AI552" s="122"/>
      <c r="AJ552" s="122"/>
      <c r="AK552" s="122"/>
      <c r="AL552" s="123"/>
      <c r="AM552" s="122"/>
      <c r="AN552" s="122"/>
      <c r="AO552" s="122"/>
      <c r="AP552" s="122"/>
      <c r="AQ552" s="122"/>
      <c r="AR552" s="122"/>
      <c r="AS552" s="173"/>
      <c r="AT552" s="173"/>
      <c r="AU552" s="173"/>
      <c r="AV552" s="173"/>
      <c r="AW552" s="173"/>
      <c r="AX552" s="173"/>
      <c r="AY552" s="173"/>
      <c r="AZ552" s="173"/>
      <c r="BA552" s="173"/>
      <c r="BB552" s="123"/>
      <c r="BC552" s="123"/>
      <c r="BD552" s="123"/>
    </row>
    <row r="553" spans="2:56" x14ac:dyDescent="0.25">
      <c r="B553" s="120"/>
      <c r="C553" s="4"/>
      <c r="D553" s="14"/>
      <c r="E553" s="121"/>
      <c r="F553" s="13"/>
      <c r="G553" s="122"/>
      <c r="H553" s="123"/>
      <c r="I553" s="123"/>
      <c r="J553" s="124"/>
      <c r="K553" s="122"/>
      <c r="L553" s="122"/>
      <c r="M553" s="125"/>
      <c r="N553" s="126"/>
      <c r="O553" s="123"/>
      <c r="P553" s="123"/>
      <c r="Q553" s="122"/>
      <c r="R553" s="123"/>
      <c r="S553" s="123"/>
      <c r="T553" s="123"/>
      <c r="U553" s="123"/>
      <c r="V553" s="123"/>
      <c r="W553" s="122"/>
      <c r="X553" s="123"/>
      <c r="Y553" s="123"/>
      <c r="Z553" s="123"/>
      <c r="AA553" s="123"/>
      <c r="AB553" s="123"/>
      <c r="AC553" s="122"/>
      <c r="AD553" s="123"/>
      <c r="AE553" s="123"/>
      <c r="AF553" s="123"/>
      <c r="AG553" s="123"/>
      <c r="AH553" s="122"/>
      <c r="AI553" s="122"/>
      <c r="AJ553" s="122"/>
      <c r="AK553" s="122"/>
      <c r="AL553" s="123"/>
      <c r="AM553" s="122"/>
      <c r="AN553" s="122"/>
      <c r="AO553" s="122"/>
      <c r="AP553" s="122"/>
      <c r="AQ553" s="122"/>
      <c r="AR553" s="122"/>
      <c r="AS553" s="173"/>
      <c r="AT553" s="173"/>
      <c r="AU553" s="173"/>
      <c r="AV553" s="173"/>
      <c r="AW553" s="173"/>
      <c r="AX553" s="173"/>
      <c r="AY553" s="173"/>
      <c r="AZ553" s="173"/>
      <c r="BA553" s="173"/>
      <c r="BB553" s="123"/>
      <c r="BC553" s="123"/>
      <c r="BD553" s="123"/>
    </row>
    <row r="554" spans="2:56" x14ac:dyDescent="0.25">
      <c r="B554" s="120"/>
      <c r="C554" s="4"/>
      <c r="D554" s="14"/>
      <c r="E554" s="121"/>
      <c r="F554" s="13"/>
      <c r="G554" s="122"/>
      <c r="H554" s="123"/>
      <c r="I554" s="123"/>
      <c r="J554" s="124"/>
      <c r="K554" s="122"/>
      <c r="L554" s="122"/>
      <c r="M554" s="125"/>
      <c r="N554" s="126"/>
      <c r="O554" s="123"/>
      <c r="P554" s="123"/>
      <c r="Q554" s="122"/>
      <c r="R554" s="123"/>
      <c r="S554" s="123"/>
      <c r="T554" s="123"/>
      <c r="U554" s="123"/>
      <c r="V554" s="123"/>
      <c r="W554" s="122"/>
      <c r="X554" s="123"/>
      <c r="Y554" s="123"/>
      <c r="Z554" s="123"/>
      <c r="AA554" s="123"/>
      <c r="AB554" s="123"/>
      <c r="AC554" s="122"/>
      <c r="AD554" s="123"/>
      <c r="AE554" s="123"/>
      <c r="AF554" s="123"/>
      <c r="AG554" s="123"/>
      <c r="AH554" s="122"/>
      <c r="AI554" s="122"/>
      <c r="AJ554" s="122"/>
      <c r="AK554" s="122"/>
      <c r="AL554" s="123"/>
      <c r="AM554" s="122"/>
      <c r="AN554" s="122"/>
      <c r="AO554" s="122"/>
      <c r="AP554" s="122"/>
      <c r="AQ554" s="122"/>
      <c r="AR554" s="122"/>
      <c r="AS554" s="173"/>
      <c r="AT554" s="173"/>
      <c r="AU554" s="173"/>
      <c r="AV554" s="173"/>
      <c r="AW554" s="173"/>
      <c r="AX554" s="173"/>
      <c r="AY554" s="173"/>
      <c r="AZ554" s="173"/>
      <c r="BA554" s="173"/>
      <c r="BB554" s="123"/>
      <c r="BC554" s="123"/>
      <c r="BD554" s="123"/>
    </row>
    <row r="555" spans="2:56" x14ac:dyDescent="0.25">
      <c r="B555" s="120"/>
      <c r="C555" s="4"/>
      <c r="D555" s="14"/>
      <c r="E555" s="121"/>
      <c r="F555" s="13"/>
      <c r="G555" s="122"/>
      <c r="H555" s="123"/>
      <c r="I555" s="123"/>
      <c r="J555" s="124"/>
      <c r="K555" s="122"/>
      <c r="L555" s="122"/>
      <c r="M555" s="125"/>
      <c r="N555" s="126"/>
      <c r="O555" s="123"/>
      <c r="P555" s="123"/>
      <c r="Q555" s="122"/>
      <c r="R555" s="123"/>
      <c r="S555" s="123"/>
      <c r="T555" s="123"/>
      <c r="U555" s="123"/>
      <c r="V555" s="123"/>
      <c r="W555" s="122"/>
      <c r="X555" s="123"/>
      <c r="Y555" s="123"/>
      <c r="Z555" s="123"/>
      <c r="AA555" s="123"/>
      <c r="AB555" s="123"/>
      <c r="AC555" s="122"/>
      <c r="AD555" s="123"/>
      <c r="AE555" s="123"/>
      <c r="AF555" s="123"/>
      <c r="AG555" s="123"/>
      <c r="AH555" s="122"/>
      <c r="AI555" s="122"/>
      <c r="AJ555" s="122"/>
      <c r="AK555" s="122"/>
      <c r="AL555" s="123"/>
      <c r="AM555" s="122"/>
      <c r="AN555" s="122"/>
      <c r="AO555" s="122"/>
      <c r="AP555" s="122"/>
      <c r="AQ555" s="122"/>
      <c r="AR555" s="122"/>
      <c r="AS555" s="173"/>
      <c r="AT555" s="173"/>
      <c r="AU555" s="173"/>
      <c r="AV555" s="173"/>
      <c r="AW555" s="173"/>
      <c r="AX555" s="173"/>
      <c r="AY555" s="173"/>
      <c r="AZ555" s="173"/>
      <c r="BA555" s="173"/>
      <c r="BB555" s="123"/>
      <c r="BC555" s="123"/>
      <c r="BD555" s="123"/>
    </row>
    <row r="556" spans="2:56" x14ac:dyDescent="0.25">
      <c r="B556" s="120"/>
      <c r="C556" s="4"/>
      <c r="D556" s="14"/>
      <c r="E556" s="121"/>
      <c r="F556" s="13"/>
      <c r="G556" s="122"/>
      <c r="H556" s="123"/>
      <c r="I556" s="123"/>
      <c r="J556" s="124"/>
      <c r="K556" s="122"/>
      <c r="L556" s="122"/>
      <c r="M556" s="125"/>
      <c r="N556" s="126"/>
      <c r="O556" s="123"/>
      <c r="P556" s="123"/>
      <c r="Q556" s="122"/>
      <c r="R556" s="123"/>
      <c r="S556" s="123"/>
      <c r="T556" s="123"/>
      <c r="U556" s="123"/>
      <c r="V556" s="123"/>
      <c r="W556" s="122"/>
      <c r="X556" s="123"/>
      <c r="Y556" s="123"/>
      <c r="Z556" s="123"/>
      <c r="AA556" s="123"/>
      <c r="AB556" s="123"/>
      <c r="AC556" s="122"/>
      <c r="AD556" s="123"/>
      <c r="AE556" s="123"/>
      <c r="AF556" s="123"/>
      <c r="AG556" s="123"/>
      <c r="AH556" s="122"/>
      <c r="AI556" s="122"/>
      <c r="AJ556" s="122"/>
      <c r="AK556" s="122"/>
      <c r="AL556" s="123"/>
      <c r="AM556" s="122"/>
      <c r="AN556" s="122"/>
      <c r="AO556" s="122"/>
      <c r="AP556" s="122"/>
      <c r="AQ556" s="122"/>
      <c r="AR556" s="122"/>
      <c r="AS556" s="173"/>
      <c r="AT556" s="173"/>
      <c r="AU556" s="173"/>
      <c r="AV556" s="173"/>
      <c r="AW556" s="173"/>
      <c r="AX556" s="173"/>
      <c r="AY556" s="173"/>
      <c r="AZ556" s="173"/>
      <c r="BA556" s="173"/>
      <c r="BB556" s="123"/>
      <c r="BC556" s="123"/>
      <c r="BD556" s="123"/>
    </row>
    <row r="557" spans="2:56" x14ac:dyDescent="0.25">
      <c r="B557" s="120"/>
      <c r="C557" s="4"/>
      <c r="D557" s="14"/>
      <c r="E557" s="121"/>
      <c r="F557" s="13"/>
      <c r="G557" s="122"/>
      <c r="H557" s="123"/>
      <c r="I557" s="123"/>
      <c r="J557" s="124"/>
      <c r="K557" s="122"/>
      <c r="L557" s="122"/>
      <c r="M557" s="125"/>
      <c r="N557" s="126"/>
      <c r="O557" s="123"/>
      <c r="P557" s="123"/>
      <c r="Q557" s="122"/>
      <c r="R557" s="123"/>
      <c r="S557" s="123"/>
      <c r="T557" s="123"/>
      <c r="U557" s="123"/>
      <c r="V557" s="123"/>
      <c r="W557" s="122"/>
      <c r="X557" s="123"/>
      <c r="Y557" s="123"/>
      <c r="Z557" s="123"/>
      <c r="AA557" s="123"/>
      <c r="AB557" s="123"/>
      <c r="AC557" s="122"/>
      <c r="AD557" s="123"/>
      <c r="AE557" s="123"/>
      <c r="AF557" s="123"/>
      <c r="AG557" s="123"/>
      <c r="AH557" s="122"/>
      <c r="AI557" s="122"/>
      <c r="AJ557" s="122"/>
      <c r="AK557" s="122"/>
      <c r="AL557" s="123"/>
      <c r="AM557" s="122"/>
      <c r="AN557" s="122"/>
      <c r="AO557" s="122"/>
      <c r="AP557" s="122"/>
      <c r="AQ557" s="122"/>
      <c r="AR557" s="122"/>
      <c r="AS557" s="173"/>
      <c r="AT557" s="173"/>
      <c r="AU557" s="173"/>
      <c r="AV557" s="173"/>
      <c r="AW557" s="173"/>
      <c r="AX557" s="173"/>
      <c r="AY557" s="173"/>
      <c r="AZ557" s="173"/>
      <c r="BA557" s="173"/>
      <c r="BB557" s="123"/>
      <c r="BC557" s="123"/>
      <c r="BD557" s="123"/>
    </row>
    <row r="558" spans="2:56" x14ac:dyDescent="0.25">
      <c r="B558" s="120"/>
      <c r="C558" s="4"/>
      <c r="D558" s="14"/>
      <c r="E558" s="121"/>
      <c r="F558" s="13"/>
      <c r="G558" s="122"/>
      <c r="H558" s="123"/>
      <c r="I558" s="123"/>
      <c r="J558" s="124"/>
      <c r="K558" s="122"/>
      <c r="L558" s="122"/>
      <c r="M558" s="125"/>
      <c r="N558" s="126"/>
      <c r="O558" s="123"/>
      <c r="P558" s="123"/>
      <c r="Q558" s="122"/>
      <c r="R558" s="123"/>
      <c r="S558" s="123"/>
      <c r="T558" s="123"/>
      <c r="U558" s="123"/>
      <c r="V558" s="123"/>
      <c r="W558" s="122"/>
      <c r="X558" s="123"/>
      <c r="Y558" s="123"/>
      <c r="Z558" s="123"/>
      <c r="AA558" s="123"/>
      <c r="AB558" s="123"/>
      <c r="AC558" s="122"/>
      <c r="AD558" s="123"/>
      <c r="AE558" s="123"/>
      <c r="AF558" s="123"/>
      <c r="AG558" s="123"/>
      <c r="AH558" s="122"/>
      <c r="AI558" s="122"/>
      <c r="AJ558" s="122"/>
      <c r="AK558" s="122"/>
      <c r="AL558" s="123"/>
      <c r="AM558" s="122"/>
      <c r="AN558" s="122"/>
      <c r="AO558" s="122"/>
      <c r="AP558" s="122"/>
      <c r="AQ558" s="122"/>
      <c r="AR558" s="122"/>
      <c r="AS558" s="173"/>
      <c r="AT558" s="173"/>
      <c r="AU558" s="173"/>
      <c r="AV558" s="173"/>
      <c r="AW558" s="173"/>
      <c r="AX558" s="173"/>
      <c r="AY558" s="173"/>
      <c r="AZ558" s="173"/>
      <c r="BA558" s="173"/>
      <c r="BB558" s="123"/>
      <c r="BC558" s="123"/>
      <c r="BD558" s="123"/>
    </row>
    <row r="559" spans="2:56" x14ac:dyDescent="0.25">
      <c r="B559" s="120"/>
      <c r="C559" s="4"/>
      <c r="D559" s="14"/>
      <c r="E559" s="121"/>
      <c r="F559" s="13"/>
      <c r="G559" s="122"/>
      <c r="H559" s="123"/>
      <c r="I559" s="123"/>
      <c r="J559" s="124"/>
      <c r="K559" s="122"/>
      <c r="L559" s="122"/>
      <c r="M559" s="125"/>
      <c r="N559" s="126"/>
      <c r="O559" s="123"/>
      <c r="P559" s="123"/>
      <c r="Q559" s="122"/>
      <c r="R559" s="123"/>
      <c r="S559" s="123"/>
      <c r="T559" s="123"/>
      <c r="U559" s="123"/>
      <c r="V559" s="123"/>
      <c r="W559" s="122"/>
      <c r="X559" s="123"/>
      <c r="Y559" s="123"/>
      <c r="Z559" s="123"/>
      <c r="AA559" s="123"/>
      <c r="AB559" s="123"/>
      <c r="AC559" s="122"/>
      <c r="AD559" s="123"/>
      <c r="AE559" s="123"/>
      <c r="AF559" s="123"/>
      <c r="AG559" s="123"/>
      <c r="AH559" s="122"/>
      <c r="AI559" s="122"/>
      <c r="AJ559" s="122"/>
      <c r="AK559" s="122"/>
      <c r="AL559" s="123"/>
      <c r="AM559" s="122"/>
      <c r="AN559" s="122"/>
      <c r="AO559" s="122"/>
      <c r="AP559" s="122"/>
      <c r="AQ559" s="122"/>
      <c r="AR559" s="122"/>
      <c r="AS559" s="173"/>
      <c r="AT559" s="173"/>
      <c r="AU559" s="173"/>
      <c r="AV559" s="173"/>
      <c r="AW559" s="173"/>
      <c r="AX559" s="173"/>
      <c r="AY559" s="173"/>
      <c r="AZ559" s="173"/>
      <c r="BA559" s="173"/>
      <c r="BB559" s="123"/>
      <c r="BC559" s="123"/>
      <c r="BD559" s="123"/>
    </row>
    <row r="560" spans="2:56" x14ac:dyDescent="0.25">
      <c r="B560" s="120"/>
      <c r="C560" s="4"/>
      <c r="D560" s="14"/>
      <c r="E560" s="121"/>
      <c r="F560" s="13"/>
      <c r="G560" s="122"/>
      <c r="H560" s="123"/>
      <c r="I560" s="123"/>
      <c r="J560" s="124"/>
      <c r="K560" s="122"/>
      <c r="L560" s="122"/>
      <c r="M560" s="125"/>
      <c r="N560" s="126"/>
      <c r="O560" s="123"/>
      <c r="P560" s="123"/>
      <c r="Q560" s="122"/>
      <c r="R560" s="123"/>
      <c r="S560" s="123"/>
      <c r="T560" s="123"/>
      <c r="U560" s="123"/>
      <c r="V560" s="123"/>
      <c r="W560" s="122"/>
      <c r="X560" s="123"/>
      <c r="Y560" s="123"/>
      <c r="Z560" s="123"/>
      <c r="AA560" s="123"/>
      <c r="AB560" s="123"/>
      <c r="AC560" s="122"/>
      <c r="AD560" s="123"/>
      <c r="AE560" s="123"/>
      <c r="AF560" s="123"/>
      <c r="AG560" s="123"/>
      <c r="AH560" s="122"/>
      <c r="AI560" s="122"/>
      <c r="AJ560" s="122"/>
      <c r="AK560" s="122"/>
      <c r="AL560" s="123"/>
      <c r="AM560" s="122"/>
      <c r="AN560" s="122"/>
      <c r="AO560" s="122"/>
      <c r="AP560" s="122"/>
      <c r="AQ560" s="122"/>
      <c r="AR560" s="122"/>
      <c r="AS560" s="173"/>
      <c r="AT560" s="173"/>
      <c r="AU560" s="173"/>
      <c r="AV560" s="173"/>
      <c r="AW560" s="173"/>
      <c r="AX560" s="173"/>
      <c r="AY560" s="173"/>
      <c r="AZ560" s="173"/>
      <c r="BA560" s="173"/>
      <c r="BB560" s="123"/>
      <c r="BC560" s="123"/>
      <c r="BD560" s="123"/>
    </row>
    <row r="561" spans="2:56" x14ac:dyDescent="0.25">
      <c r="B561" s="120"/>
      <c r="C561" s="4"/>
      <c r="D561" s="14"/>
      <c r="E561" s="121"/>
      <c r="F561" s="13"/>
      <c r="G561" s="122"/>
      <c r="H561" s="123"/>
      <c r="I561" s="123"/>
      <c r="J561" s="124"/>
      <c r="K561" s="122"/>
      <c r="L561" s="122"/>
      <c r="M561" s="125"/>
      <c r="N561" s="126"/>
      <c r="O561" s="123"/>
      <c r="P561" s="123"/>
      <c r="Q561" s="122"/>
      <c r="R561" s="123"/>
      <c r="S561" s="123"/>
      <c r="T561" s="123"/>
      <c r="U561" s="123"/>
      <c r="V561" s="123"/>
      <c r="W561" s="122"/>
      <c r="X561" s="123"/>
      <c r="Y561" s="123"/>
      <c r="Z561" s="123"/>
      <c r="AA561" s="123"/>
      <c r="AB561" s="123"/>
      <c r="AC561" s="122"/>
      <c r="AD561" s="123"/>
      <c r="AE561" s="123"/>
      <c r="AF561" s="123"/>
      <c r="AG561" s="123"/>
      <c r="AH561" s="122"/>
      <c r="AI561" s="122"/>
      <c r="AJ561" s="122"/>
      <c r="AK561" s="122"/>
      <c r="AL561" s="123"/>
      <c r="AM561" s="122"/>
      <c r="AN561" s="122"/>
      <c r="AO561" s="122"/>
      <c r="AP561" s="122"/>
      <c r="AQ561" s="122"/>
      <c r="AR561" s="122"/>
      <c r="AS561" s="173"/>
      <c r="AT561" s="173"/>
      <c r="AU561" s="173"/>
      <c r="AV561" s="173"/>
      <c r="AW561" s="173"/>
      <c r="AX561" s="173"/>
      <c r="AY561" s="173"/>
      <c r="AZ561" s="173"/>
      <c r="BA561" s="173"/>
      <c r="BB561" s="123"/>
      <c r="BC561" s="123"/>
      <c r="BD561" s="123"/>
    </row>
    <row r="562" spans="2:56" x14ac:dyDescent="0.25">
      <c r="B562" s="120"/>
      <c r="C562" s="4"/>
      <c r="D562" s="14"/>
      <c r="E562" s="121"/>
      <c r="F562" s="13"/>
      <c r="G562" s="122"/>
      <c r="H562" s="123"/>
      <c r="I562" s="123"/>
      <c r="J562" s="124"/>
      <c r="K562" s="122"/>
      <c r="L562" s="122"/>
      <c r="M562" s="125"/>
      <c r="N562" s="126"/>
      <c r="O562" s="123"/>
      <c r="P562" s="123"/>
      <c r="Q562" s="122"/>
      <c r="R562" s="123"/>
      <c r="S562" s="123"/>
      <c r="T562" s="123"/>
      <c r="U562" s="123"/>
      <c r="V562" s="123"/>
      <c r="W562" s="122"/>
      <c r="X562" s="123"/>
      <c r="Y562" s="123"/>
      <c r="Z562" s="123"/>
      <c r="AA562" s="123"/>
      <c r="AB562" s="123"/>
      <c r="AC562" s="122"/>
      <c r="AD562" s="123"/>
      <c r="AE562" s="123"/>
      <c r="AF562" s="123"/>
      <c r="AG562" s="123"/>
      <c r="AH562" s="122"/>
      <c r="AI562" s="122"/>
      <c r="AJ562" s="122"/>
      <c r="AK562" s="122"/>
      <c r="AL562" s="123"/>
      <c r="AM562" s="122"/>
      <c r="AN562" s="122"/>
      <c r="AO562" s="122"/>
      <c r="AP562" s="122"/>
      <c r="AQ562" s="122"/>
      <c r="AR562" s="122"/>
      <c r="AS562" s="173"/>
      <c r="AT562" s="173"/>
      <c r="AU562" s="173"/>
      <c r="AV562" s="173"/>
      <c r="AW562" s="173"/>
      <c r="AX562" s="173"/>
      <c r="AY562" s="173"/>
      <c r="AZ562" s="173"/>
      <c r="BA562" s="173"/>
      <c r="BB562" s="123"/>
      <c r="BC562" s="123"/>
      <c r="BD562" s="123"/>
    </row>
    <row r="563" spans="2:56" x14ac:dyDescent="0.25">
      <c r="B563" s="120"/>
      <c r="C563" s="4"/>
      <c r="D563" s="14"/>
      <c r="E563" s="121"/>
      <c r="F563" s="13"/>
      <c r="G563" s="122"/>
      <c r="H563" s="123"/>
      <c r="I563" s="123"/>
      <c r="J563" s="124"/>
      <c r="K563" s="122"/>
      <c r="L563" s="122"/>
      <c r="M563" s="125"/>
      <c r="N563" s="126"/>
      <c r="O563" s="123"/>
      <c r="P563" s="123"/>
      <c r="Q563" s="122"/>
      <c r="R563" s="123"/>
      <c r="S563" s="123"/>
      <c r="T563" s="123"/>
      <c r="U563" s="123"/>
      <c r="V563" s="123"/>
      <c r="W563" s="122"/>
      <c r="X563" s="123"/>
      <c r="Y563" s="123"/>
      <c r="Z563" s="123"/>
      <c r="AA563" s="123"/>
      <c r="AB563" s="123"/>
      <c r="AC563" s="122"/>
      <c r="AD563" s="123"/>
      <c r="AE563" s="123"/>
      <c r="AF563" s="123"/>
      <c r="AG563" s="123"/>
      <c r="AH563" s="122"/>
      <c r="AI563" s="122"/>
      <c r="AJ563" s="122"/>
      <c r="AK563" s="122"/>
      <c r="AL563" s="123"/>
      <c r="AM563" s="122"/>
      <c r="AN563" s="122"/>
      <c r="AO563" s="122"/>
      <c r="AP563" s="122"/>
      <c r="AQ563" s="122"/>
      <c r="AR563" s="122"/>
      <c r="AS563" s="173"/>
      <c r="AT563" s="173"/>
      <c r="AU563" s="173"/>
      <c r="AV563" s="173"/>
      <c r="AW563" s="173"/>
      <c r="AX563" s="173"/>
      <c r="AY563" s="173"/>
      <c r="AZ563" s="173"/>
      <c r="BA563" s="173"/>
      <c r="BB563" s="123"/>
      <c r="BC563" s="123"/>
      <c r="BD563" s="123"/>
    </row>
    <row r="564" spans="2:56" x14ac:dyDescent="0.25">
      <c r="B564" s="120"/>
      <c r="C564" s="4"/>
      <c r="D564" s="14"/>
      <c r="E564" s="121"/>
      <c r="F564" s="13"/>
      <c r="G564" s="122"/>
      <c r="H564" s="123"/>
      <c r="I564" s="123"/>
      <c r="J564" s="124"/>
      <c r="K564" s="122"/>
      <c r="L564" s="122"/>
      <c r="M564" s="125"/>
      <c r="N564" s="126"/>
      <c r="O564" s="123"/>
      <c r="P564" s="123"/>
      <c r="Q564" s="122"/>
      <c r="R564" s="123"/>
      <c r="S564" s="123"/>
      <c r="T564" s="123"/>
      <c r="U564" s="123"/>
      <c r="V564" s="123"/>
      <c r="W564" s="122"/>
      <c r="X564" s="123"/>
      <c r="Y564" s="123"/>
      <c r="Z564" s="123"/>
      <c r="AA564" s="123"/>
      <c r="AB564" s="123"/>
      <c r="AC564" s="122"/>
      <c r="AD564" s="123"/>
      <c r="AE564" s="123"/>
      <c r="AF564" s="123"/>
      <c r="AG564" s="123"/>
      <c r="AH564" s="122"/>
      <c r="AI564" s="122"/>
      <c r="AJ564" s="122"/>
      <c r="AK564" s="122"/>
      <c r="AL564" s="123"/>
      <c r="AM564" s="122"/>
      <c r="AN564" s="122"/>
      <c r="AO564" s="122"/>
      <c r="AP564" s="122"/>
      <c r="AQ564" s="122"/>
      <c r="AR564" s="122"/>
      <c r="AS564" s="173"/>
      <c r="AT564" s="173"/>
      <c r="AU564" s="173"/>
      <c r="AV564" s="173"/>
      <c r="AW564" s="173"/>
      <c r="AX564" s="173"/>
      <c r="AY564" s="173"/>
      <c r="AZ564" s="173"/>
      <c r="BA564" s="173"/>
      <c r="BB564" s="123"/>
      <c r="BC564" s="123"/>
      <c r="BD564" s="123"/>
    </row>
    <row r="565" spans="2:56" x14ac:dyDescent="0.25">
      <c r="B565" s="120"/>
      <c r="C565" s="4"/>
      <c r="D565" s="14"/>
      <c r="E565" s="121"/>
      <c r="F565" s="13"/>
      <c r="G565" s="122"/>
      <c r="H565" s="123"/>
      <c r="I565" s="123"/>
      <c r="J565" s="124"/>
      <c r="K565" s="122"/>
      <c r="L565" s="122"/>
      <c r="M565" s="125"/>
      <c r="N565" s="126"/>
      <c r="O565" s="123"/>
      <c r="P565" s="123"/>
      <c r="Q565" s="122"/>
      <c r="R565" s="123"/>
      <c r="S565" s="123"/>
      <c r="T565" s="123"/>
      <c r="U565" s="123"/>
      <c r="V565" s="123"/>
      <c r="W565" s="122"/>
      <c r="X565" s="123"/>
      <c r="Y565" s="123"/>
      <c r="Z565" s="123"/>
      <c r="AA565" s="123"/>
      <c r="AB565" s="123"/>
      <c r="AC565" s="122"/>
      <c r="AD565" s="123"/>
      <c r="AE565" s="123"/>
      <c r="AF565" s="123"/>
      <c r="AG565" s="123"/>
      <c r="AH565" s="122"/>
      <c r="AI565" s="122"/>
      <c r="AJ565" s="122"/>
      <c r="AK565" s="122"/>
      <c r="AL565" s="123"/>
      <c r="AM565" s="122"/>
      <c r="AN565" s="122"/>
      <c r="AO565" s="122"/>
      <c r="AP565" s="122"/>
      <c r="AQ565" s="122"/>
      <c r="AR565" s="122"/>
      <c r="AS565" s="173"/>
      <c r="AT565" s="173"/>
      <c r="AU565" s="173"/>
      <c r="AV565" s="173"/>
      <c r="AW565" s="173"/>
      <c r="AX565" s="173"/>
      <c r="AY565" s="173"/>
      <c r="AZ565" s="173"/>
      <c r="BA565" s="173"/>
      <c r="BB565" s="123"/>
      <c r="BC565" s="123"/>
      <c r="BD565" s="123"/>
    </row>
    <row r="566" spans="2:56" x14ac:dyDescent="0.25">
      <c r="B566" s="120"/>
      <c r="C566" s="4"/>
      <c r="D566" s="14"/>
      <c r="E566" s="121"/>
      <c r="F566" s="13"/>
      <c r="G566" s="122"/>
      <c r="H566" s="123"/>
      <c r="I566" s="123"/>
      <c r="J566" s="124"/>
      <c r="K566" s="122"/>
      <c r="L566" s="122"/>
      <c r="M566" s="125"/>
      <c r="N566" s="126"/>
      <c r="O566" s="123"/>
      <c r="P566" s="123"/>
      <c r="Q566" s="122"/>
      <c r="R566" s="123"/>
      <c r="S566" s="123"/>
      <c r="T566" s="123"/>
      <c r="U566" s="123"/>
      <c r="V566" s="123"/>
      <c r="W566" s="122"/>
      <c r="X566" s="123"/>
      <c r="Y566" s="123"/>
      <c r="Z566" s="123"/>
      <c r="AA566" s="123"/>
      <c r="AB566" s="123"/>
      <c r="AC566" s="122"/>
      <c r="AD566" s="123"/>
      <c r="AE566" s="123"/>
      <c r="AF566" s="123"/>
      <c r="AG566" s="123"/>
      <c r="AH566" s="122"/>
      <c r="AI566" s="122"/>
      <c r="AJ566" s="122"/>
      <c r="AK566" s="122"/>
      <c r="AL566" s="123"/>
      <c r="AM566" s="122"/>
      <c r="AN566" s="122"/>
      <c r="AO566" s="122"/>
      <c r="AP566" s="122"/>
      <c r="AQ566" s="122"/>
      <c r="AR566" s="122"/>
      <c r="AS566" s="173"/>
      <c r="AT566" s="173"/>
      <c r="AU566" s="173"/>
      <c r="AV566" s="173"/>
      <c r="AW566" s="173"/>
      <c r="AX566" s="173"/>
      <c r="AY566" s="173"/>
      <c r="AZ566" s="173"/>
      <c r="BA566" s="173"/>
      <c r="BB566" s="123"/>
      <c r="BC566" s="123"/>
      <c r="BD566" s="123"/>
    </row>
    <row r="567" spans="2:56" x14ac:dyDescent="0.25">
      <c r="B567" s="120"/>
      <c r="C567" s="4"/>
      <c r="D567" s="14"/>
      <c r="E567" s="121"/>
      <c r="F567" s="13"/>
      <c r="G567" s="122"/>
      <c r="H567" s="123"/>
      <c r="I567" s="123"/>
      <c r="J567" s="124"/>
      <c r="K567" s="122"/>
      <c r="L567" s="122"/>
      <c r="M567" s="125"/>
      <c r="N567" s="126"/>
      <c r="O567" s="123"/>
      <c r="P567" s="123"/>
      <c r="Q567" s="122"/>
      <c r="R567" s="123"/>
      <c r="S567" s="123"/>
      <c r="T567" s="123"/>
      <c r="U567" s="123"/>
      <c r="V567" s="123"/>
      <c r="W567" s="122"/>
      <c r="X567" s="123"/>
      <c r="Y567" s="123"/>
      <c r="Z567" s="123"/>
      <c r="AA567" s="123"/>
      <c r="AB567" s="123"/>
      <c r="AC567" s="122"/>
      <c r="AD567" s="123"/>
      <c r="AE567" s="123"/>
      <c r="AF567" s="123"/>
      <c r="AG567" s="123"/>
      <c r="AH567" s="122"/>
      <c r="AI567" s="122"/>
      <c r="AJ567" s="122"/>
      <c r="AK567" s="122"/>
      <c r="AL567" s="123"/>
      <c r="AM567" s="122"/>
      <c r="AN567" s="122"/>
      <c r="AO567" s="122"/>
      <c r="AP567" s="122"/>
      <c r="AQ567" s="122"/>
      <c r="AR567" s="122"/>
      <c r="AS567" s="173"/>
      <c r="AT567" s="173"/>
      <c r="AU567" s="173"/>
      <c r="AV567" s="173"/>
      <c r="AW567" s="173"/>
      <c r="AX567" s="173"/>
      <c r="AY567" s="173"/>
      <c r="AZ567" s="173"/>
      <c r="BA567" s="173"/>
      <c r="BB567" s="123"/>
      <c r="BC567" s="123"/>
      <c r="BD567" s="123"/>
    </row>
    <row r="568" spans="2:56" x14ac:dyDescent="0.25">
      <c r="B568" s="120"/>
      <c r="C568" s="4"/>
      <c r="D568" s="14"/>
      <c r="E568" s="121"/>
      <c r="F568" s="13"/>
      <c r="G568" s="122"/>
      <c r="H568" s="123"/>
      <c r="I568" s="123"/>
      <c r="J568" s="124"/>
      <c r="K568" s="122"/>
      <c r="L568" s="122"/>
      <c r="M568" s="125"/>
      <c r="N568" s="126"/>
      <c r="O568" s="123"/>
      <c r="P568" s="123"/>
      <c r="Q568" s="122"/>
      <c r="R568" s="123"/>
      <c r="S568" s="123"/>
      <c r="T568" s="123"/>
      <c r="U568" s="123"/>
      <c r="V568" s="123"/>
      <c r="W568" s="122"/>
      <c r="X568" s="123"/>
      <c r="Y568" s="123"/>
      <c r="Z568" s="123"/>
      <c r="AA568" s="123"/>
      <c r="AB568" s="123"/>
      <c r="AC568" s="122"/>
      <c r="AD568" s="123"/>
      <c r="AE568" s="123"/>
      <c r="AF568" s="123"/>
      <c r="AG568" s="123"/>
      <c r="AH568" s="122"/>
      <c r="AI568" s="122"/>
      <c r="AJ568" s="122"/>
      <c r="AK568" s="122"/>
      <c r="AL568" s="123"/>
      <c r="AM568" s="122"/>
      <c r="AN568" s="122"/>
      <c r="AO568" s="122"/>
      <c r="AP568" s="122"/>
      <c r="AQ568" s="122"/>
      <c r="AR568" s="122"/>
      <c r="AS568" s="173"/>
      <c r="AT568" s="173"/>
      <c r="AU568" s="173"/>
      <c r="AV568" s="173"/>
      <c r="AW568" s="173"/>
      <c r="AX568" s="173"/>
      <c r="AY568" s="173"/>
      <c r="AZ568" s="173"/>
      <c r="BA568" s="173"/>
      <c r="BB568" s="123"/>
      <c r="BC568" s="123"/>
      <c r="BD568" s="123"/>
    </row>
    <row r="569" spans="2:56" x14ac:dyDescent="0.25">
      <c r="B569" s="120"/>
      <c r="C569" s="4"/>
      <c r="D569" s="14"/>
      <c r="E569" s="121"/>
      <c r="F569" s="13"/>
      <c r="G569" s="122"/>
      <c r="H569" s="123"/>
      <c r="I569" s="123"/>
      <c r="J569" s="124"/>
      <c r="K569" s="122"/>
      <c r="L569" s="122"/>
      <c r="M569" s="125"/>
      <c r="N569" s="126"/>
      <c r="O569" s="123"/>
      <c r="P569" s="123"/>
      <c r="Q569" s="122"/>
      <c r="R569" s="123"/>
      <c r="S569" s="123"/>
      <c r="T569" s="123"/>
      <c r="U569" s="123"/>
      <c r="V569" s="123"/>
      <c r="W569" s="122"/>
      <c r="X569" s="123"/>
      <c r="Y569" s="123"/>
      <c r="Z569" s="123"/>
      <c r="AA569" s="123"/>
      <c r="AB569" s="123"/>
      <c r="AC569" s="122"/>
      <c r="AD569" s="123"/>
      <c r="AE569" s="123"/>
      <c r="AF569" s="123"/>
      <c r="AG569" s="123"/>
      <c r="AH569" s="122"/>
      <c r="AI569" s="122"/>
      <c r="AJ569" s="122"/>
      <c r="AK569" s="122"/>
      <c r="AL569" s="123"/>
      <c r="AM569" s="122"/>
      <c r="AN569" s="122"/>
      <c r="AO569" s="122"/>
      <c r="AP569" s="122"/>
      <c r="AQ569" s="122"/>
      <c r="AR569" s="122"/>
      <c r="AS569" s="173"/>
      <c r="AT569" s="173"/>
      <c r="AU569" s="173"/>
      <c r="AV569" s="173"/>
      <c r="AW569" s="173"/>
      <c r="AX569" s="173"/>
      <c r="AY569" s="173"/>
      <c r="AZ569" s="173"/>
      <c r="BA569" s="173"/>
      <c r="BB569" s="123"/>
      <c r="BC569" s="123"/>
      <c r="BD569" s="123"/>
    </row>
    <row r="570" spans="2:56" x14ac:dyDescent="0.25">
      <c r="B570" s="120"/>
      <c r="C570" s="4"/>
      <c r="D570" s="14"/>
      <c r="E570" s="121"/>
      <c r="F570" s="13"/>
      <c r="G570" s="122"/>
      <c r="H570" s="123"/>
      <c r="I570" s="123"/>
      <c r="J570" s="124"/>
      <c r="K570" s="122"/>
      <c r="L570" s="122"/>
      <c r="M570" s="125"/>
      <c r="N570" s="126"/>
      <c r="O570" s="123"/>
      <c r="P570" s="123"/>
      <c r="Q570" s="122"/>
      <c r="R570" s="123"/>
      <c r="S570" s="123"/>
      <c r="T570" s="123"/>
      <c r="U570" s="123"/>
      <c r="V570" s="123"/>
      <c r="W570" s="122"/>
      <c r="X570" s="123"/>
      <c r="Y570" s="123"/>
      <c r="Z570" s="123"/>
      <c r="AA570" s="123"/>
      <c r="AB570" s="123"/>
      <c r="AC570" s="122"/>
      <c r="AD570" s="123"/>
      <c r="AE570" s="123"/>
      <c r="AF570" s="123"/>
      <c r="AG570" s="123"/>
      <c r="AH570" s="122"/>
      <c r="AI570" s="122"/>
      <c r="AJ570" s="122"/>
      <c r="AK570" s="122"/>
      <c r="AL570" s="123"/>
      <c r="AM570" s="122"/>
      <c r="AN570" s="122"/>
      <c r="AO570" s="122"/>
      <c r="AP570" s="122"/>
      <c r="AQ570" s="122"/>
      <c r="AR570" s="122"/>
      <c r="AS570" s="173"/>
      <c r="AT570" s="173"/>
      <c r="AU570" s="173"/>
      <c r="AV570" s="173"/>
      <c r="AW570" s="173"/>
      <c r="AX570" s="173"/>
      <c r="AY570" s="173"/>
      <c r="AZ570" s="173"/>
      <c r="BA570" s="173"/>
      <c r="BB570" s="123"/>
      <c r="BC570" s="123"/>
      <c r="BD570" s="123"/>
    </row>
    <row r="571" spans="2:56" x14ac:dyDescent="0.25">
      <c r="B571" s="120"/>
      <c r="C571" s="4"/>
      <c r="D571" s="14"/>
      <c r="E571" s="121"/>
      <c r="F571" s="13"/>
      <c r="G571" s="122"/>
      <c r="H571" s="123"/>
      <c r="I571" s="123"/>
      <c r="J571" s="124"/>
      <c r="K571" s="122"/>
      <c r="L571" s="122"/>
      <c r="M571" s="125"/>
      <c r="N571" s="126"/>
      <c r="O571" s="123"/>
      <c r="P571" s="123"/>
      <c r="Q571" s="122"/>
      <c r="R571" s="123"/>
      <c r="S571" s="123"/>
      <c r="T571" s="123"/>
      <c r="U571" s="123"/>
      <c r="V571" s="123"/>
      <c r="W571" s="122"/>
      <c r="X571" s="123"/>
      <c r="Y571" s="123"/>
      <c r="Z571" s="123"/>
      <c r="AA571" s="123"/>
      <c r="AB571" s="123"/>
      <c r="AC571" s="122"/>
      <c r="AD571" s="123"/>
      <c r="AE571" s="123"/>
      <c r="AF571" s="123"/>
      <c r="AG571" s="123"/>
      <c r="AH571" s="122"/>
      <c r="AI571" s="122"/>
      <c r="AJ571" s="122"/>
      <c r="AK571" s="122"/>
      <c r="AL571" s="123"/>
      <c r="AM571" s="122"/>
      <c r="AN571" s="122"/>
      <c r="AO571" s="122"/>
      <c r="AP571" s="122"/>
      <c r="AQ571" s="122"/>
      <c r="AR571" s="122"/>
      <c r="AS571" s="173"/>
      <c r="AT571" s="173"/>
      <c r="AU571" s="173"/>
      <c r="AV571" s="173"/>
      <c r="AW571" s="173"/>
      <c r="AX571" s="173"/>
      <c r="AY571" s="173"/>
      <c r="AZ571" s="173"/>
      <c r="BA571" s="173"/>
      <c r="BB571" s="123"/>
      <c r="BC571" s="123"/>
      <c r="BD571" s="123"/>
    </row>
    <row r="572" spans="2:56" x14ac:dyDescent="0.25">
      <c r="B572" s="120"/>
      <c r="C572" s="4"/>
      <c r="D572" s="14"/>
      <c r="E572" s="121"/>
      <c r="F572" s="13"/>
      <c r="G572" s="122"/>
      <c r="H572" s="123"/>
      <c r="I572" s="123"/>
      <c r="J572" s="124"/>
      <c r="K572" s="122"/>
      <c r="L572" s="122"/>
      <c r="M572" s="125"/>
      <c r="N572" s="126"/>
      <c r="O572" s="123"/>
      <c r="P572" s="123"/>
      <c r="Q572" s="122"/>
      <c r="R572" s="123"/>
      <c r="S572" s="123"/>
      <c r="T572" s="123"/>
      <c r="U572" s="123"/>
      <c r="V572" s="123"/>
      <c r="W572" s="122"/>
      <c r="X572" s="123"/>
      <c r="Y572" s="123"/>
      <c r="Z572" s="123"/>
      <c r="AA572" s="123"/>
      <c r="AB572" s="123"/>
      <c r="AC572" s="122"/>
      <c r="AD572" s="123"/>
      <c r="AE572" s="123"/>
      <c r="AF572" s="123"/>
      <c r="AG572" s="123"/>
      <c r="AH572" s="122"/>
      <c r="AI572" s="122"/>
      <c r="AJ572" s="122"/>
      <c r="AK572" s="122"/>
      <c r="AL572" s="123"/>
      <c r="AM572" s="122"/>
      <c r="AN572" s="122"/>
      <c r="AO572" s="122"/>
      <c r="AP572" s="122"/>
      <c r="AQ572" s="122"/>
      <c r="AR572" s="122"/>
      <c r="AS572" s="173"/>
      <c r="AT572" s="173"/>
      <c r="AU572" s="173"/>
      <c r="AV572" s="173"/>
      <c r="AW572" s="173"/>
      <c r="AX572" s="173"/>
      <c r="AY572" s="173"/>
      <c r="AZ572" s="173"/>
      <c r="BA572" s="173"/>
      <c r="BB572" s="123"/>
      <c r="BC572" s="123"/>
      <c r="BD572" s="123"/>
    </row>
    <row r="573" spans="2:56" x14ac:dyDescent="0.25">
      <c r="B573" s="120"/>
      <c r="C573" s="4"/>
      <c r="D573" s="14"/>
      <c r="E573" s="121"/>
      <c r="F573" s="13"/>
      <c r="G573" s="122"/>
      <c r="H573" s="123"/>
      <c r="I573" s="123"/>
      <c r="J573" s="124"/>
      <c r="K573" s="122"/>
      <c r="L573" s="122"/>
      <c r="M573" s="125"/>
      <c r="N573" s="126"/>
      <c r="O573" s="123"/>
      <c r="P573" s="123"/>
      <c r="Q573" s="122"/>
      <c r="R573" s="123"/>
      <c r="S573" s="123"/>
      <c r="T573" s="123"/>
      <c r="U573" s="123"/>
      <c r="V573" s="123"/>
      <c r="W573" s="122"/>
      <c r="X573" s="123"/>
      <c r="Y573" s="123"/>
      <c r="Z573" s="123"/>
      <c r="AA573" s="123"/>
      <c r="AB573" s="123"/>
      <c r="AC573" s="122"/>
      <c r="AD573" s="123"/>
      <c r="AE573" s="123"/>
      <c r="AF573" s="123"/>
      <c r="AG573" s="123"/>
      <c r="AH573" s="122"/>
      <c r="AI573" s="122"/>
      <c r="AJ573" s="122"/>
      <c r="AK573" s="122"/>
      <c r="AL573" s="123"/>
      <c r="AM573" s="122"/>
      <c r="AN573" s="122"/>
      <c r="AO573" s="122"/>
      <c r="AP573" s="122"/>
      <c r="AQ573" s="122"/>
      <c r="AR573" s="122"/>
      <c r="AS573" s="173"/>
      <c r="AT573" s="173"/>
      <c r="AU573" s="173"/>
      <c r="AV573" s="173"/>
      <c r="AW573" s="173"/>
      <c r="AX573" s="173"/>
      <c r="AY573" s="173"/>
      <c r="AZ573" s="173"/>
      <c r="BA573" s="173"/>
      <c r="BB573" s="123"/>
      <c r="BC573" s="123"/>
      <c r="BD573" s="123"/>
    </row>
    <row r="574" spans="2:56" x14ac:dyDescent="0.25">
      <c r="B574" s="120"/>
      <c r="C574" s="4"/>
      <c r="D574" s="14"/>
      <c r="E574" s="121"/>
      <c r="F574" s="13"/>
      <c r="G574" s="122"/>
      <c r="H574" s="123"/>
      <c r="I574" s="123"/>
      <c r="J574" s="124"/>
      <c r="K574" s="122"/>
      <c r="L574" s="122"/>
      <c r="M574" s="125"/>
      <c r="N574" s="126"/>
      <c r="O574" s="123"/>
      <c r="P574" s="123"/>
      <c r="Q574" s="122"/>
      <c r="R574" s="123"/>
      <c r="S574" s="123"/>
      <c r="T574" s="123"/>
      <c r="U574" s="123"/>
      <c r="V574" s="123"/>
      <c r="W574" s="122"/>
      <c r="X574" s="123"/>
      <c r="Y574" s="123"/>
      <c r="Z574" s="123"/>
      <c r="AA574" s="123"/>
      <c r="AB574" s="123"/>
      <c r="AC574" s="122"/>
      <c r="AD574" s="123"/>
      <c r="AE574" s="123"/>
      <c r="AF574" s="123"/>
      <c r="AG574" s="123"/>
      <c r="AH574" s="122"/>
      <c r="AI574" s="122"/>
      <c r="AJ574" s="122"/>
      <c r="AK574" s="122"/>
      <c r="AL574" s="123"/>
      <c r="AM574" s="122"/>
      <c r="AN574" s="122"/>
      <c r="AO574" s="122"/>
      <c r="AP574" s="122"/>
      <c r="AQ574" s="122"/>
      <c r="AR574" s="122"/>
      <c r="AS574" s="173"/>
      <c r="AT574" s="173"/>
      <c r="AU574" s="173"/>
      <c r="AV574" s="173"/>
      <c r="AW574" s="173"/>
      <c r="AX574" s="173"/>
      <c r="AY574" s="173"/>
      <c r="AZ574" s="173"/>
      <c r="BA574" s="173"/>
      <c r="BB574" s="123"/>
      <c r="BC574" s="123"/>
      <c r="BD574" s="123"/>
    </row>
    <row r="575" spans="2:56" x14ac:dyDescent="0.25">
      <c r="B575" s="120"/>
      <c r="C575" s="4"/>
      <c r="D575" s="14"/>
      <c r="E575" s="121"/>
      <c r="F575" s="13"/>
      <c r="G575" s="122"/>
      <c r="H575" s="123"/>
      <c r="I575" s="123"/>
      <c r="J575" s="124"/>
      <c r="K575" s="122"/>
      <c r="L575" s="122"/>
      <c r="M575" s="125"/>
      <c r="N575" s="126"/>
      <c r="O575" s="123"/>
      <c r="P575" s="123"/>
      <c r="Q575" s="122"/>
      <c r="R575" s="123"/>
      <c r="S575" s="123"/>
      <c r="T575" s="123"/>
      <c r="U575" s="123"/>
      <c r="V575" s="123"/>
      <c r="W575" s="122"/>
      <c r="X575" s="123"/>
      <c r="Y575" s="123"/>
      <c r="Z575" s="123"/>
      <c r="AA575" s="123"/>
      <c r="AB575" s="123"/>
      <c r="AC575" s="122"/>
      <c r="AD575" s="123"/>
      <c r="AE575" s="123"/>
      <c r="AF575" s="123"/>
      <c r="AG575" s="123"/>
      <c r="AH575" s="122"/>
      <c r="AI575" s="122"/>
      <c r="AJ575" s="122"/>
      <c r="AK575" s="122"/>
      <c r="AL575" s="123"/>
      <c r="AM575" s="122"/>
      <c r="AN575" s="122"/>
      <c r="AO575" s="122"/>
      <c r="AP575" s="122"/>
      <c r="AQ575" s="122"/>
      <c r="AR575" s="122"/>
      <c r="AS575" s="173"/>
      <c r="AT575" s="173"/>
      <c r="AU575" s="173"/>
      <c r="AV575" s="173"/>
      <c r="AW575" s="173"/>
      <c r="AX575" s="173"/>
      <c r="AY575" s="173"/>
      <c r="AZ575" s="173"/>
      <c r="BA575" s="173"/>
      <c r="BB575" s="123"/>
      <c r="BC575" s="123"/>
      <c r="BD575" s="123"/>
    </row>
    <row r="576" spans="2:56" x14ac:dyDescent="0.25">
      <c r="B576" s="120"/>
      <c r="C576" s="4"/>
      <c r="D576" s="14"/>
      <c r="E576" s="121"/>
      <c r="F576" s="13"/>
      <c r="G576" s="122"/>
      <c r="H576" s="123"/>
      <c r="I576" s="123"/>
      <c r="J576" s="124"/>
      <c r="K576" s="122"/>
      <c r="L576" s="122"/>
      <c r="M576" s="125"/>
      <c r="N576" s="126"/>
      <c r="O576" s="123"/>
      <c r="P576" s="123"/>
      <c r="Q576" s="122"/>
      <c r="R576" s="123"/>
      <c r="S576" s="123"/>
      <c r="T576" s="123"/>
      <c r="U576" s="123"/>
      <c r="V576" s="123"/>
      <c r="W576" s="122"/>
      <c r="X576" s="123"/>
      <c r="Y576" s="123"/>
      <c r="Z576" s="123"/>
      <c r="AA576" s="123"/>
      <c r="AB576" s="123"/>
      <c r="AC576" s="122"/>
      <c r="AD576" s="123"/>
      <c r="AE576" s="123"/>
      <c r="AF576" s="123"/>
      <c r="AG576" s="123"/>
      <c r="AH576" s="122"/>
      <c r="AI576" s="122"/>
      <c r="AJ576" s="122"/>
      <c r="AK576" s="122"/>
      <c r="AL576" s="123"/>
      <c r="AM576" s="122"/>
      <c r="AN576" s="122"/>
      <c r="AO576" s="122"/>
      <c r="AP576" s="122"/>
      <c r="AQ576" s="122"/>
      <c r="AR576" s="122"/>
      <c r="AS576" s="173"/>
      <c r="AT576" s="173"/>
      <c r="AU576" s="173"/>
      <c r="AV576" s="173"/>
      <c r="AW576" s="173"/>
      <c r="AX576" s="173"/>
      <c r="AY576" s="173"/>
      <c r="AZ576" s="173"/>
      <c r="BA576" s="173"/>
      <c r="BB576" s="123"/>
      <c r="BC576" s="123"/>
      <c r="BD576" s="123"/>
    </row>
    <row r="577" spans="2:56" x14ac:dyDescent="0.25">
      <c r="B577" s="120"/>
      <c r="C577" s="4"/>
      <c r="D577" s="14"/>
      <c r="E577" s="121"/>
      <c r="F577" s="13"/>
      <c r="G577" s="122"/>
      <c r="H577" s="123"/>
      <c r="I577" s="123"/>
      <c r="J577" s="124"/>
      <c r="K577" s="122"/>
      <c r="L577" s="122"/>
      <c r="M577" s="125"/>
      <c r="N577" s="126"/>
      <c r="O577" s="123"/>
      <c r="P577" s="123"/>
      <c r="Q577" s="122"/>
      <c r="R577" s="123"/>
      <c r="S577" s="123"/>
      <c r="T577" s="123"/>
      <c r="U577" s="123"/>
      <c r="V577" s="123"/>
      <c r="W577" s="122"/>
      <c r="X577" s="123"/>
      <c r="Y577" s="123"/>
      <c r="Z577" s="123"/>
      <c r="AA577" s="123"/>
      <c r="AB577" s="123"/>
      <c r="AC577" s="122"/>
      <c r="AD577" s="123"/>
      <c r="AE577" s="123"/>
      <c r="AF577" s="123"/>
      <c r="AG577" s="123"/>
      <c r="AH577" s="122"/>
      <c r="AI577" s="122"/>
      <c r="AJ577" s="122"/>
      <c r="AK577" s="122"/>
      <c r="AL577" s="123"/>
      <c r="AM577" s="122"/>
      <c r="AN577" s="122"/>
      <c r="AO577" s="122"/>
      <c r="AP577" s="122"/>
      <c r="AQ577" s="122"/>
      <c r="AR577" s="122"/>
      <c r="AS577" s="173"/>
      <c r="AT577" s="173"/>
      <c r="AU577" s="173"/>
      <c r="AV577" s="173"/>
      <c r="AW577" s="173"/>
      <c r="AX577" s="173"/>
      <c r="AY577" s="173"/>
      <c r="AZ577" s="173"/>
      <c r="BA577" s="173"/>
      <c r="BB577" s="123"/>
      <c r="BC577" s="123"/>
      <c r="BD577" s="123"/>
    </row>
    <row r="578" spans="2:56" x14ac:dyDescent="0.25">
      <c r="B578" s="120"/>
      <c r="C578" s="4"/>
      <c r="D578" s="14"/>
      <c r="E578" s="121"/>
      <c r="F578" s="13"/>
      <c r="G578" s="122"/>
      <c r="H578" s="123"/>
      <c r="I578" s="123"/>
      <c r="J578" s="124"/>
      <c r="K578" s="122"/>
      <c r="L578" s="122"/>
      <c r="M578" s="125"/>
      <c r="N578" s="126"/>
      <c r="O578" s="123"/>
      <c r="P578" s="123"/>
      <c r="Q578" s="122"/>
      <c r="R578" s="123"/>
      <c r="S578" s="123"/>
      <c r="T578" s="123"/>
      <c r="U578" s="123"/>
      <c r="V578" s="123"/>
      <c r="W578" s="122"/>
      <c r="X578" s="123"/>
      <c r="Y578" s="123"/>
      <c r="Z578" s="123"/>
      <c r="AA578" s="123"/>
      <c r="AB578" s="123"/>
      <c r="AC578" s="122"/>
      <c r="AD578" s="123"/>
      <c r="AE578" s="123"/>
      <c r="AF578" s="123"/>
      <c r="AG578" s="123"/>
      <c r="AH578" s="122"/>
      <c r="AI578" s="122"/>
      <c r="AJ578" s="122"/>
      <c r="AK578" s="122"/>
      <c r="AL578" s="123"/>
      <c r="AM578" s="122"/>
      <c r="AN578" s="122"/>
      <c r="AO578" s="122"/>
      <c r="AP578" s="122"/>
      <c r="AQ578" s="122"/>
      <c r="AR578" s="122"/>
      <c r="AS578" s="173"/>
      <c r="AT578" s="173"/>
      <c r="AU578" s="173"/>
      <c r="AV578" s="173"/>
      <c r="AW578" s="173"/>
      <c r="AX578" s="173"/>
      <c r="AY578" s="173"/>
      <c r="AZ578" s="173"/>
      <c r="BA578" s="173"/>
      <c r="BB578" s="123"/>
      <c r="BC578" s="123"/>
      <c r="BD578" s="123"/>
    </row>
    <row r="579" spans="2:56" x14ac:dyDescent="0.25">
      <c r="B579" s="120"/>
      <c r="C579" s="4"/>
      <c r="D579" s="14"/>
      <c r="E579" s="121"/>
      <c r="F579" s="13"/>
      <c r="G579" s="122"/>
      <c r="H579" s="123"/>
      <c r="I579" s="123"/>
      <c r="J579" s="124"/>
      <c r="K579" s="122"/>
      <c r="L579" s="122"/>
      <c r="M579" s="125"/>
      <c r="N579" s="126"/>
      <c r="O579" s="123"/>
      <c r="P579" s="123"/>
      <c r="Q579" s="122"/>
      <c r="R579" s="123"/>
      <c r="S579" s="123"/>
      <c r="T579" s="123"/>
      <c r="U579" s="123"/>
      <c r="V579" s="123"/>
      <c r="W579" s="122"/>
      <c r="X579" s="123"/>
      <c r="Y579" s="123"/>
      <c r="Z579" s="123"/>
      <c r="AA579" s="123"/>
      <c r="AB579" s="123"/>
      <c r="AC579" s="122"/>
      <c r="AD579" s="123"/>
      <c r="AE579" s="123"/>
      <c r="AF579" s="123"/>
      <c r="AG579" s="123"/>
      <c r="AH579" s="122"/>
      <c r="AI579" s="122"/>
      <c r="AJ579" s="122"/>
      <c r="AK579" s="122"/>
      <c r="AL579" s="123"/>
      <c r="AM579" s="122"/>
      <c r="AN579" s="122"/>
      <c r="AO579" s="122"/>
      <c r="AP579" s="122"/>
      <c r="AQ579" s="122"/>
      <c r="AR579" s="122"/>
      <c r="AS579" s="173"/>
      <c r="AT579" s="173"/>
      <c r="AU579" s="173"/>
      <c r="AV579" s="173"/>
      <c r="AW579" s="173"/>
      <c r="AX579" s="173"/>
      <c r="AY579" s="173"/>
      <c r="AZ579" s="173"/>
      <c r="BA579" s="173"/>
      <c r="BB579" s="123"/>
      <c r="BC579" s="123"/>
      <c r="BD579" s="123"/>
    </row>
    <row r="580" spans="2:56" x14ac:dyDescent="0.25">
      <c r="B580" s="120"/>
      <c r="C580" s="4"/>
      <c r="D580" s="14"/>
      <c r="E580" s="121"/>
      <c r="F580" s="13"/>
      <c r="G580" s="122"/>
      <c r="H580" s="123"/>
      <c r="I580" s="123"/>
      <c r="J580" s="124"/>
      <c r="K580" s="122"/>
      <c r="L580" s="122"/>
      <c r="M580" s="125"/>
      <c r="N580" s="126"/>
      <c r="O580" s="123"/>
      <c r="P580" s="123"/>
      <c r="Q580" s="122"/>
      <c r="R580" s="123"/>
      <c r="S580" s="123"/>
      <c r="T580" s="123"/>
      <c r="U580" s="123"/>
      <c r="V580" s="123"/>
      <c r="W580" s="122"/>
      <c r="X580" s="123"/>
      <c r="Y580" s="123"/>
      <c r="Z580" s="123"/>
      <c r="AA580" s="123"/>
      <c r="AB580" s="123"/>
      <c r="AC580" s="122"/>
      <c r="AD580" s="123"/>
      <c r="AE580" s="123"/>
      <c r="AF580" s="123"/>
      <c r="AG580" s="123"/>
      <c r="AH580" s="122"/>
      <c r="AI580" s="122"/>
      <c r="AJ580" s="122"/>
      <c r="AK580" s="122"/>
      <c r="AL580" s="123"/>
      <c r="AM580" s="122"/>
      <c r="AN580" s="122"/>
      <c r="AO580" s="122"/>
      <c r="AP580" s="122"/>
      <c r="AQ580" s="122"/>
      <c r="AR580" s="122"/>
      <c r="AS580" s="173"/>
      <c r="AT580" s="173"/>
      <c r="AU580" s="173"/>
      <c r="AV580" s="173"/>
      <c r="AW580" s="173"/>
      <c r="AX580" s="173"/>
      <c r="AY580" s="173"/>
      <c r="AZ580" s="173"/>
      <c r="BA580" s="173"/>
      <c r="BB580" s="123"/>
      <c r="BC580" s="123"/>
      <c r="BD580" s="123"/>
    </row>
    <row r="581" spans="2:56" x14ac:dyDescent="0.25">
      <c r="B581" s="120"/>
      <c r="C581" s="4"/>
      <c r="D581" s="14"/>
      <c r="E581" s="121"/>
      <c r="F581" s="13"/>
      <c r="G581" s="122"/>
      <c r="H581" s="123"/>
      <c r="I581" s="123"/>
      <c r="J581" s="124"/>
      <c r="K581" s="122"/>
      <c r="L581" s="122"/>
      <c r="M581" s="125"/>
      <c r="N581" s="126"/>
      <c r="O581" s="123"/>
      <c r="P581" s="123"/>
      <c r="Q581" s="122"/>
      <c r="R581" s="123"/>
      <c r="S581" s="123"/>
      <c r="T581" s="123"/>
      <c r="U581" s="123"/>
      <c r="V581" s="123"/>
      <c r="W581" s="122"/>
      <c r="X581" s="123"/>
      <c r="Y581" s="123"/>
      <c r="Z581" s="123"/>
      <c r="AA581" s="123"/>
      <c r="AB581" s="123"/>
      <c r="AC581" s="122"/>
      <c r="AD581" s="123"/>
      <c r="AE581" s="123"/>
      <c r="AF581" s="123"/>
      <c r="AG581" s="123"/>
      <c r="AH581" s="122"/>
      <c r="AI581" s="122"/>
      <c r="AJ581" s="122"/>
      <c r="AK581" s="122"/>
      <c r="AL581" s="123"/>
      <c r="AM581" s="122"/>
      <c r="AN581" s="122"/>
      <c r="AO581" s="122"/>
      <c r="AP581" s="122"/>
      <c r="AQ581" s="122"/>
      <c r="AR581" s="122"/>
      <c r="AS581" s="173"/>
      <c r="AT581" s="173"/>
      <c r="AU581" s="173"/>
      <c r="AV581" s="173"/>
      <c r="AW581" s="173"/>
      <c r="AX581" s="173"/>
      <c r="AY581" s="173"/>
      <c r="AZ581" s="173"/>
      <c r="BA581" s="173"/>
      <c r="BB581" s="123"/>
      <c r="BC581" s="123"/>
      <c r="BD581" s="123"/>
    </row>
    <row r="582" spans="2:56" x14ac:dyDescent="0.25">
      <c r="B582" s="120"/>
      <c r="C582" s="4"/>
      <c r="D582" s="14"/>
      <c r="E582" s="121"/>
      <c r="F582" s="13"/>
      <c r="G582" s="122"/>
      <c r="H582" s="123"/>
      <c r="I582" s="123"/>
      <c r="J582" s="124"/>
      <c r="K582" s="122"/>
      <c r="L582" s="122"/>
      <c r="M582" s="125"/>
      <c r="N582" s="126"/>
      <c r="O582" s="123"/>
      <c r="P582" s="123"/>
      <c r="Q582" s="122"/>
      <c r="R582" s="123"/>
      <c r="S582" s="123"/>
      <c r="T582" s="123"/>
      <c r="U582" s="123"/>
      <c r="V582" s="123"/>
      <c r="W582" s="122"/>
      <c r="X582" s="123"/>
      <c r="Y582" s="123"/>
      <c r="Z582" s="123"/>
      <c r="AA582" s="123"/>
      <c r="AB582" s="123"/>
      <c r="AC582" s="122"/>
      <c r="AD582" s="123"/>
      <c r="AE582" s="123"/>
      <c r="AF582" s="123"/>
      <c r="AG582" s="123"/>
      <c r="AH582" s="122"/>
      <c r="AI582" s="122"/>
      <c r="AJ582" s="122"/>
      <c r="AK582" s="122"/>
      <c r="AL582" s="123"/>
      <c r="AM582" s="122"/>
      <c r="AN582" s="122"/>
      <c r="AO582" s="122"/>
      <c r="AP582" s="122"/>
      <c r="AQ582" s="122"/>
      <c r="AR582" s="122"/>
      <c r="AS582" s="173"/>
      <c r="AT582" s="173"/>
      <c r="AU582" s="173"/>
      <c r="AV582" s="173"/>
      <c r="AW582" s="173"/>
      <c r="AX582" s="173"/>
      <c r="AY582" s="173"/>
      <c r="AZ582" s="173"/>
      <c r="BA582" s="173"/>
      <c r="BB582" s="123"/>
      <c r="BC582" s="123"/>
      <c r="BD582" s="123"/>
    </row>
    <row r="583" spans="2:56" x14ac:dyDescent="0.25">
      <c r="B583" s="120"/>
      <c r="C583" s="4"/>
      <c r="D583" s="14"/>
      <c r="E583" s="121"/>
      <c r="F583" s="13"/>
      <c r="G583" s="122"/>
      <c r="H583" s="123"/>
      <c r="I583" s="123"/>
      <c r="J583" s="124"/>
      <c r="K583" s="122"/>
      <c r="L583" s="122"/>
      <c r="M583" s="125"/>
      <c r="N583" s="126"/>
      <c r="O583" s="123"/>
      <c r="P583" s="123"/>
      <c r="Q583" s="122"/>
      <c r="R583" s="123"/>
      <c r="S583" s="123"/>
      <c r="T583" s="123"/>
      <c r="U583" s="123"/>
      <c r="V583" s="123"/>
      <c r="W583" s="122"/>
      <c r="X583" s="123"/>
      <c r="Y583" s="123"/>
      <c r="Z583" s="123"/>
      <c r="AA583" s="123"/>
      <c r="AB583" s="123"/>
      <c r="AC583" s="122"/>
      <c r="AD583" s="123"/>
      <c r="AE583" s="123"/>
      <c r="AF583" s="123"/>
      <c r="AG583" s="123"/>
      <c r="AH583" s="122"/>
      <c r="AI583" s="122"/>
      <c r="AJ583" s="122"/>
      <c r="AK583" s="122"/>
      <c r="AL583" s="123"/>
      <c r="AM583" s="122"/>
      <c r="AN583" s="122"/>
      <c r="AO583" s="122"/>
      <c r="AP583" s="122"/>
      <c r="AQ583" s="122"/>
      <c r="AR583" s="122"/>
      <c r="AS583" s="173"/>
      <c r="AT583" s="173"/>
      <c r="AU583" s="173"/>
      <c r="AV583" s="173"/>
      <c r="AW583" s="173"/>
      <c r="AX583" s="173"/>
      <c r="AY583" s="173"/>
      <c r="AZ583" s="173"/>
      <c r="BA583" s="173"/>
      <c r="BB583" s="123"/>
      <c r="BC583" s="123"/>
      <c r="BD583" s="123"/>
    </row>
    <row r="584" spans="2:56" x14ac:dyDescent="0.25">
      <c r="B584" s="120"/>
      <c r="C584" s="4"/>
      <c r="D584" s="14"/>
      <c r="E584" s="121"/>
      <c r="F584" s="13"/>
      <c r="G584" s="122"/>
      <c r="H584" s="123"/>
      <c r="I584" s="123"/>
      <c r="J584" s="124"/>
      <c r="K584" s="122"/>
      <c r="L584" s="122"/>
      <c r="M584" s="125"/>
      <c r="N584" s="126"/>
      <c r="O584" s="123"/>
      <c r="P584" s="123"/>
      <c r="Q584" s="122"/>
      <c r="R584" s="123"/>
      <c r="S584" s="123"/>
      <c r="T584" s="123"/>
      <c r="U584" s="123"/>
      <c r="V584" s="123"/>
      <c r="W584" s="122"/>
      <c r="X584" s="123"/>
      <c r="Y584" s="123"/>
      <c r="Z584" s="123"/>
      <c r="AA584" s="123"/>
      <c r="AB584" s="123"/>
      <c r="AC584" s="122"/>
      <c r="AD584" s="123"/>
      <c r="AE584" s="123"/>
      <c r="AF584" s="123"/>
      <c r="AG584" s="123"/>
      <c r="AH584" s="122"/>
      <c r="AI584" s="122"/>
      <c r="AJ584" s="122"/>
      <c r="AK584" s="122"/>
      <c r="AL584" s="123"/>
      <c r="AM584" s="122"/>
      <c r="AN584" s="122"/>
      <c r="AO584" s="122"/>
      <c r="AP584" s="122"/>
      <c r="AQ584" s="122"/>
      <c r="AR584" s="122"/>
      <c r="AS584" s="173"/>
      <c r="AT584" s="173"/>
      <c r="AU584" s="173"/>
      <c r="AV584" s="173"/>
      <c r="AW584" s="173"/>
      <c r="AX584" s="173"/>
      <c r="AY584" s="173"/>
      <c r="AZ584" s="173"/>
      <c r="BA584" s="173"/>
      <c r="BB584" s="123"/>
      <c r="BC584" s="123"/>
      <c r="BD584" s="123"/>
    </row>
    <row r="585" spans="2:56" x14ac:dyDescent="0.25">
      <c r="B585" s="120"/>
      <c r="C585" s="4"/>
      <c r="D585" s="14"/>
      <c r="E585" s="121"/>
      <c r="F585" s="13"/>
      <c r="G585" s="122"/>
      <c r="H585" s="123"/>
      <c r="I585" s="123"/>
      <c r="J585" s="124"/>
      <c r="K585" s="122"/>
      <c r="L585" s="122"/>
      <c r="M585" s="125"/>
      <c r="N585" s="126"/>
      <c r="O585" s="123"/>
      <c r="P585" s="123"/>
      <c r="Q585" s="122"/>
      <c r="R585" s="123"/>
      <c r="S585" s="123"/>
      <c r="T585" s="123"/>
      <c r="U585" s="123"/>
      <c r="V585" s="123"/>
      <c r="W585" s="122"/>
      <c r="X585" s="123"/>
      <c r="Y585" s="123"/>
      <c r="Z585" s="123"/>
      <c r="AA585" s="123"/>
      <c r="AB585" s="123"/>
      <c r="AC585" s="122"/>
      <c r="AD585" s="123"/>
      <c r="AE585" s="123"/>
      <c r="AF585" s="123"/>
      <c r="AG585" s="123"/>
      <c r="AH585" s="122"/>
      <c r="AI585" s="122"/>
      <c r="AJ585" s="122"/>
      <c r="AK585" s="122"/>
      <c r="AL585" s="123"/>
      <c r="AM585" s="122"/>
      <c r="AN585" s="122"/>
      <c r="AO585" s="122"/>
      <c r="AP585" s="122"/>
      <c r="AQ585" s="122"/>
      <c r="AR585" s="122"/>
      <c r="AS585" s="173"/>
      <c r="AT585" s="173"/>
      <c r="AU585" s="173"/>
      <c r="AV585" s="173"/>
      <c r="AW585" s="173"/>
      <c r="AX585" s="173"/>
      <c r="AY585" s="173"/>
      <c r="AZ585" s="173"/>
      <c r="BA585" s="173"/>
      <c r="BB585" s="123"/>
      <c r="BC585" s="123"/>
      <c r="BD585" s="123"/>
    </row>
    <row r="586" spans="2:56" x14ac:dyDescent="0.25">
      <c r="B586" s="120"/>
      <c r="C586" s="4"/>
      <c r="D586" s="14"/>
      <c r="E586" s="121"/>
      <c r="F586" s="13"/>
      <c r="G586" s="122"/>
      <c r="H586" s="123"/>
      <c r="I586" s="123"/>
      <c r="J586" s="124"/>
      <c r="K586" s="122"/>
      <c r="L586" s="122"/>
      <c r="M586" s="125"/>
      <c r="N586" s="126"/>
      <c r="O586" s="123"/>
      <c r="P586" s="123"/>
      <c r="Q586" s="122"/>
      <c r="R586" s="123"/>
      <c r="S586" s="123"/>
      <c r="T586" s="123"/>
      <c r="U586" s="123"/>
      <c r="V586" s="123"/>
      <c r="W586" s="122"/>
      <c r="X586" s="123"/>
      <c r="Y586" s="123"/>
      <c r="Z586" s="123"/>
      <c r="AA586" s="123"/>
      <c r="AB586" s="123"/>
      <c r="AC586" s="122"/>
      <c r="AD586" s="123"/>
      <c r="AE586" s="123"/>
      <c r="AF586" s="123"/>
      <c r="AG586" s="123"/>
      <c r="AH586" s="122"/>
      <c r="AI586" s="122"/>
      <c r="AJ586" s="122"/>
      <c r="AK586" s="122"/>
      <c r="AL586" s="123"/>
      <c r="AM586" s="122"/>
      <c r="AN586" s="122"/>
      <c r="AO586" s="122"/>
      <c r="AP586" s="122"/>
      <c r="AQ586" s="122"/>
      <c r="AR586" s="122"/>
      <c r="AS586" s="173"/>
      <c r="AT586" s="173"/>
      <c r="AU586" s="173"/>
      <c r="AV586" s="173"/>
      <c r="AW586" s="173"/>
      <c r="AX586" s="173"/>
      <c r="AY586" s="173"/>
      <c r="AZ586" s="173"/>
      <c r="BA586" s="173"/>
      <c r="BB586" s="123"/>
      <c r="BC586" s="123"/>
      <c r="BD586" s="123"/>
    </row>
    <row r="587" spans="2:56" x14ac:dyDescent="0.25">
      <c r="B587" s="120"/>
      <c r="C587" s="4"/>
      <c r="D587" s="14"/>
      <c r="E587" s="121"/>
      <c r="F587" s="13"/>
      <c r="G587" s="122"/>
      <c r="H587" s="123"/>
      <c r="I587" s="123"/>
      <c r="J587" s="124"/>
      <c r="K587" s="122"/>
      <c r="L587" s="122"/>
      <c r="M587" s="125"/>
      <c r="N587" s="126"/>
      <c r="O587" s="123"/>
      <c r="P587" s="123"/>
      <c r="Q587" s="122"/>
      <c r="R587" s="123"/>
      <c r="S587" s="123"/>
      <c r="T587" s="123"/>
      <c r="U587" s="123"/>
      <c r="V587" s="123"/>
      <c r="W587" s="122"/>
      <c r="X587" s="123"/>
      <c r="Y587" s="123"/>
      <c r="Z587" s="123"/>
      <c r="AA587" s="123"/>
      <c r="AB587" s="123"/>
      <c r="AC587" s="122"/>
      <c r="AD587" s="123"/>
      <c r="AE587" s="123"/>
      <c r="AF587" s="123"/>
      <c r="AG587" s="123"/>
      <c r="AH587" s="122"/>
      <c r="AI587" s="122"/>
      <c r="AJ587" s="122"/>
      <c r="AK587" s="122"/>
      <c r="AL587" s="123"/>
      <c r="AM587" s="122"/>
      <c r="AN587" s="122"/>
      <c r="AO587" s="122"/>
      <c r="AP587" s="122"/>
      <c r="AQ587" s="122"/>
      <c r="AR587" s="122"/>
      <c r="AS587" s="173"/>
      <c r="AT587" s="173"/>
      <c r="AU587" s="173"/>
      <c r="AV587" s="173"/>
      <c r="AW587" s="173"/>
      <c r="AX587" s="173"/>
      <c r="AY587" s="173"/>
      <c r="AZ587" s="173"/>
      <c r="BA587" s="173"/>
      <c r="BB587" s="123"/>
      <c r="BC587" s="123"/>
      <c r="BD587" s="123"/>
    </row>
    <row r="588" spans="2:56" x14ac:dyDescent="0.25">
      <c r="B588" s="120"/>
      <c r="C588" s="4"/>
      <c r="D588" s="14"/>
      <c r="E588" s="121"/>
      <c r="F588" s="13"/>
      <c r="G588" s="122"/>
      <c r="H588" s="123"/>
      <c r="I588" s="123"/>
      <c r="J588" s="124"/>
      <c r="K588" s="122"/>
      <c r="L588" s="122"/>
      <c r="M588" s="125"/>
      <c r="N588" s="126"/>
      <c r="O588" s="123"/>
      <c r="P588" s="123"/>
      <c r="Q588" s="122"/>
      <c r="R588" s="123"/>
      <c r="S588" s="123"/>
      <c r="T588" s="123"/>
      <c r="U588" s="123"/>
      <c r="V588" s="123"/>
      <c r="W588" s="122"/>
      <c r="X588" s="123"/>
      <c r="Y588" s="123"/>
      <c r="Z588" s="123"/>
      <c r="AA588" s="123"/>
      <c r="AB588" s="123"/>
      <c r="AC588" s="122"/>
      <c r="AD588" s="123"/>
      <c r="AE588" s="123"/>
      <c r="AF588" s="123"/>
      <c r="AG588" s="123"/>
      <c r="AH588" s="122"/>
      <c r="AI588" s="122"/>
      <c r="AJ588" s="122"/>
      <c r="AK588" s="122"/>
      <c r="AL588" s="123"/>
      <c r="AM588" s="122"/>
      <c r="AN588" s="122"/>
      <c r="AO588" s="122"/>
      <c r="AP588" s="122"/>
      <c r="AQ588" s="122"/>
      <c r="AR588" s="122"/>
      <c r="AS588" s="173"/>
      <c r="AT588" s="173"/>
      <c r="AU588" s="173"/>
      <c r="AV588" s="173"/>
      <c r="AW588" s="173"/>
      <c r="AX588" s="173"/>
      <c r="AY588" s="173"/>
      <c r="AZ588" s="173"/>
      <c r="BA588" s="173"/>
      <c r="BB588" s="123"/>
      <c r="BC588" s="123"/>
      <c r="BD588" s="123"/>
    </row>
    <row r="589" spans="2:56" x14ac:dyDescent="0.25">
      <c r="B589" s="120"/>
      <c r="C589" s="4"/>
      <c r="D589" s="14"/>
      <c r="E589" s="121"/>
      <c r="F589" s="13"/>
      <c r="G589" s="122"/>
      <c r="H589" s="123"/>
      <c r="I589" s="123"/>
      <c r="J589" s="124"/>
      <c r="K589" s="122"/>
      <c r="L589" s="122"/>
      <c r="M589" s="125"/>
      <c r="N589" s="126"/>
      <c r="O589" s="123"/>
      <c r="P589" s="123"/>
      <c r="Q589" s="122"/>
      <c r="R589" s="123"/>
      <c r="S589" s="123"/>
      <c r="T589" s="123"/>
      <c r="U589" s="123"/>
      <c r="V589" s="123"/>
      <c r="W589" s="122"/>
      <c r="X589" s="123"/>
      <c r="Y589" s="123"/>
      <c r="Z589" s="123"/>
      <c r="AA589" s="123"/>
      <c r="AB589" s="123"/>
      <c r="AC589" s="122"/>
      <c r="AD589" s="123"/>
      <c r="AE589" s="123"/>
      <c r="AF589" s="123"/>
      <c r="AG589" s="123"/>
      <c r="AH589" s="122"/>
      <c r="AI589" s="122"/>
      <c r="AJ589" s="122"/>
      <c r="AK589" s="122"/>
      <c r="AL589" s="123"/>
      <c r="AM589" s="122"/>
      <c r="AN589" s="122"/>
      <c r="AO589" s="122"/>
      <c r="AP589" s="122"/>
      <c r="AQ589" s="122"/>
      <c r="AR589" s="122"/>
      <c r="AS589" s="173"/>
      <c r="AT589" s="173"/>
      <c r="AU589" s="173"/>
      <c r="AV589" s="173"/>
      <c r="AW589" s="173"/>
      <c r="AX589" s="173"/>
      <c r="AY589" s="173"/>
      <c r="AZ589" s="173"/>
      <c r="BA589" s="173"/>
      <c r="BB589" s="123"/>
      <c r="BC589" s="123"/>
      <c r="BD589" s="123"/>
    </row>
    <row r="590" spans="2:56" x14ac:dyDescent="0.25">
      <c r="B590" s="120"/>
      <c r="C590" s="4"/>
      <c r="D590" s="14"/>
      <c r="E590" s="121"/>
      <c r="F590" s="13"/>
      <c r="G590" s="122"/>
      <c r="H590" s="123"/>
      <c r="I590" s="123"/>
      <c r="J590" s="124"/>
      <c r="K590" s="122"/>
      <c r="L590" s="122"/>
      <c r="M590" s="125"/>
      <c r="N590" s="126"/>
      <c r="O590" s="123"/>
      <c r="P590" s="123"/>
      <c r="Q590" s="122"/>
      <c r="R590" s="123"/>
      <c r="S590" s="123"/>
      <c r="T590" s="123"/>
      <c r="U590" s="123"/>
      <c r="V590" s="123"/>
      <c r="W590" s="122"/>
      <c r="X590" s="123"/>
      <c r="Y590" s="123"/>
      <c r="Z590" s="123"/>
      <c r="AA590" s="123"/>
      <c r="AB590" s="123"/>
      <c r="AC590" s="122"/>
      <c r="AD590" s="123"/>
      <c r="AE590" s="123"/>
      <c r="AF590" s="123"/>
      <c r="AG590" s="123"/>
      <c r="AH590" s="122"/>
      <c r="AI590" s="122"/>
      <c r="AJ590" s="122"/>
      <c r="AK590" s="122"/>
      <c r="AL590" s="123"/>
      <c r="AM590" s="122"/>
      <c r="AN590" s="122"/>
      <c r="AO590" s="122"/>
      <c r="AP590" s="122"/>
      <c r="AQ590" s="122"/>
      <c r="AR590" s="122"/>
      <c r="AS590" s="173"/>
      <c r="AT590" s="173"/>
      <c r="AU590" s="173"/>
      <c r="AV590" s="173"/>
      <c r="AW590" s="173"/>
      <c r="AX590" s="173"/>
      <c r="AY590" s="173"/>
      <c r="AZ590" s="173"/>
      <c r="BA590" s="173"/>
      <c r="BB590" s="123"/>
      <c r="BC590" s="123"/>
      <c r="BD590" s="123"/>
    </row>
    <row r="591" spans="2:56" x14ac:dyDescent="0.25">
      <c r="B591" s="120"/>
      <c r="C591" s="4"/>
      <c r="D591" s="14"/>
      <c r="E591" s="121"/>
      <c r="F591" s="13"/>
      <c r="G591" s="122"/>
      <c r="H591" s="123"/>
      <c r="I591" s="123"/>
      <c r="J591" s="124"/>
      <c r="K591" s="122"/>
      <c r="L591" s="122"/>
      <c r="M591" s="125"/>
      <c r="N591" s="126"/>
      <c r="O591" s="123"/>
      <c r="P591" s="123"/>
      <c r="Q591" s="122"/>
      <c r="R591" s="123"/>
      <c r="S591" s="123"/>
      <c r="T591" s="123"/>
      <c r="U591" s="123"/>
      <c r="V591" s="123"/>
      <c r="W591" s="122"/>
      <c r="X591" s="123"/>
      <c r="Y591" s="123"/>
      <c r="Z591" s="123"/>
      <c r="AA591" s="123"/>
      <c r="AB591" s="123"/>
      <c r="AC591" s="122"/>
      <c r="AD591" s="123"/>
      <c r="AE591" s="123"/>
      <c r="AF591" s="123"/>
      <c r="AG591" s="123"/>
      <c r="AH591" s="122"/>
      <c r="AI591" s="122"/>
      <c r="AJ591" s="122"/>
      <c r="AK591" s="122"/>
      <c r="AL591" s="123"/>
      <c r="AM591" s="122"/>
      <c r="AN591" s="122"/>
      <c r="AO591" s="122"/>
      <c r="AP591" s="122"/>
      <c r="AQ591" s="122"/>
      <c r="AR591" s="122"/>
      <c r="AS591" s="173"/>
      <c r="AT591" s="173"/>
      <c r="AU591" s="173"/>
      <c r="AV591" s="173"/>
      <c r="AW591" s="173"/>
      <c r="AX591" s="173"/>
      <c r="AY591" s="173"/>
      <c r="AZ591" s="173"/>
      <c r="BA591" s="173"/>
      <c r="BB591" s="123"/>
      <c r="BC591" s="123"/>
      <c r="BD591" s="123"/>
    </row>
    <row r="592" spans="2:56" x14ac:dyDescent="0.25">
      <c r="B592" s="120"/>
      <c r="C592" s="4"/>
      <c r="D592" s="14"/>
      <c r="E592" s="121"/>
      <c r="F592" s="13"/>
      <c r="G592" s="122"/>
      <c r="H592" s="123"/>
      <c r="I592" s="123"/>
      <c r="J592" s="124"/>
      <c r="K592" s="122"/>
      <c r="L592" s="122"/>
      <c r="M592" s="125"/>
      <c r="N592" s="126"/>
      <c r="O592" s="123"/>
      <c r="P592" s="123"/>
      <c r="Q592" s="122"/>
      <c r="R592" s="123"/>
      <c r="S592" s="123"/>
      <c r="T592" s="123"/>
      <c r="U592" s="123"/>
      <c r="V592" s="123"/>
      <c r="W592" s="122"/>
      <c r="X592" s="123"/>
      <c r="Y592" s="123"/>
      <c r="Z592" s="123"/>
      <c r="AA592" s="123"/>
      <c r="AB592" s="123"/>
      <c r="AC592" s="122"/>
      <c r="AD592" s="123"/>
      <c r="AE592" s="123"/>
      <c r="AF592" s="123"/>
      <c r="AG592" s="123"/>
      <c r="AH592" s="122"/>
      <c r="AI592" s="122"/>
      <c r="AJ592" s="122"/>
      <c r="AK592" s="122"/>
      <c r="AL592" s="123"/>
      <c r="AM592" s="122"/>
      <c r="AN592" s="122"/>
      <c r="AO592" s="122"/>
      <c r="AP592" s="122"/>
      <c r="AQ592" s="122"/>
      <c r="AR592" s="122"/>
      <c r="AS592" s="173"/>
      <c r="AT592" s="173"/>
      <c r="AU592" s="173"/>
      <c r="AV592" s="173"/>
      <c r="AW592" s="173"/>
      <c r="AX592" s="173"/>
      <c r="AY592" s="173"/>
      <c r="AZ592" s="173"/>
      <c r="BA592" s="173"/>
      <c r="BB592" s="123"/>
      <c r="BC592" s="123"/>
      <c r="BD592" s="123"/>
    </row>
    <row r="593" spans="2:56" x14ac:dyDescent="0.25">
      <c r="B593" s="120"/>
      <c r="C593" s="4"/>
      <c r="D593" s="14"/>
      <c r="E593" s="121"/>
      <c r="F593" s="13"/>
      <c r="G593" s="122"/>
      <c r="H593" s="123"/>
      <c r="I593" s="123"/>
      <c r="J593" s="124"/>
      <c r="K593" s="122"/>
      <c r="L593" s="122"/>
      <c r="M593" s="125"/>
      <c r="N593" s="126"/>
      <c r="O593" s="123"/>
      <c r="P593" s="123"/>
      <c r="Q593" s="122"/>
      <c r="R593" s="123"/>
      <c r="S593" s="123"/>
      <c r="T593" s="123"/>
      <c r="U593" s="123"/>
      <c r="V593" s="123"/>
      <c r="W593" s="122"/>
      <c r="X593" s="123"/>
      <c r="Y593" s="123"/>
      <c r="Z593" s="123"/>
      <c r="AA593" s="123"/>
      <c r="AB593" s="123"/>
      <c r="AC593" s="122"/>
      <c r="AD593" s="123"/>
      <c r="AE593" s="123"/>
      <c r="AF593" s="123"/>
      <c r="AG593" s="123"/>
      <c r="AH593" s="122"/>
      <c r="AI593" s="122"/>
      <c r="AJ593" s="122"/>
      <c r="AK593" s="122"/>
      <c r="AL593" s="123"/>
      <c r="AM593" s="122"/>
      <c r="AN593" s="122"/>
      <c r="AO593" s="122"/>
      <c r="AP593" s="122"/>
      <c r="AQ593" s="122"/>
      <c r="AR593" s="122"/>
      <c r="AS593" s="173"/>
      <c r="AT593" s="173"/>
      <c r="AU593" s="173"/>
      <c r="AV593" s="173"/>
      <c r="AW593" s="173"/>
      <c r="AX593" s="173"/>
      <c r="AY593" s="173"/>
      <c r="AZ593" s="173"/>
      <c r="BA593" s="173"/>
      <c r="BB593" s="123"/>
      <c r="BC593" s="123"/>
      <c r="BD593" s="123"/>
    </row>
    <row r="594" spans="2:56" x14ac:dyDescent="0.25">
      <c r="B594" s="120"/>
      <c r="C594" s="4"/>
      <c r="D594" s="14"/>
      <c r="E594" s="121"/>
      <c r="F594" s="13"/>
      <c r="G594" s="122"/>
      <c r="H594" s="123"/>
      <c r="I594" s="123"/>
      <c r="J594" s="124"/>
      <c r="K594" s="122"/>
      <c r="L594" s="122"/>
      <c r="M594" s="125"/>
      <c r="N594" s="126"/>
      <c r="O594" s="123"/>
      <c r="P594" s="123"/>
      <c r="Q594" s="122"/>
      <c r="R594" s="123"/>
      <c r="S594" s="123"/>
      <c r="T594" s="123"/>
      <c r="U594" s="123"/>
      <c r="V594" s="123"/>
      <c r="W594" s="122"/>
      <c r="X594" s="123"/>
      <c r="Y594" s="123"/>
      <c r="Z594" s="123"/>
      <c r="AA594" s="123"/>
      <c r="AB594" s="123"/>
      <c r="AC594" s="122"/>
      <c r="AD594" s="123"/>
      <c r="AE594" s="123"/>
      <c r="AF594" s="123"/>
      <c r="AG594" s="123"/>
      <c r="AH594" s="122"/>
      <c r="AI594" s="122"/>
      <c r="AJ594" s="122"/>
      <c r="AK594" s="122"/>
      <c r="AL594" s="123"/>
      <c r="AM594" s="122"/>
      <c r="AN594" s="122"/>
      <c r="AO594" s="122"/>
      <c r="AP594" s="122"/>
      <c r="AQ594" s="122"/>
      <c r="AR594" s="122"/>
      <c r="AS594" s="173"/>
      <c r="AT594" s="173"/>
      <c r="AU594" s="173"/>
      <c r="AV594" s="173"/>
      <c r="AW594" s="173"/>
      <c r="AX594" s="173"/>
      <c r="AY594" s="173"/>
      <c r="AZ594" s="173"/>
      <c r="BA594" s="173"/>
      <c r="BB594" s="123"/>
      <c r="BC594" s="123"/>
      <c r="BD594" s="123"/>
    </row>
    <row r="595" spans="2:56" x14ac:dyDescent="0.25">
      <c r="B595" s="120"/>
      <c r="C595" s="4"/>
      <c r="D595" s="14"/>
      <c r="E595" s="121"/>
      <c r="F595" s="13"/>
      <c r="G595" s="122"/>
      <c r="H595" s="123"/>
      <c r="I595" s="123"/>
      <c r="J595" s="124"/>
      <c r="K595" s="122"/>
      <c r="L595" s="122"/>
      <c r="M595" s="125"/>
      <c r="N595" s="126"/>
      <c r="O595" s="123"/>
      <c r="P595" s="123"/>
      <c r="Q595" s="122"/>
      <c r="R595" s="123"/>
      <c r="S595" s="123"/>
      <c r="T595" s="123"/>
      <c r="U595" s="123"/>
      <c r="V595" s="123"/>
      <c r="W595" s="122"/>
      <c r="X595" s="123"/>
      <c r="Y595" s="123"/>
      <c r="Z595" s="123"/>
      <c r="AA595" s="123"/>
      <c r="AB595" s="123"/>
      <c r="AC595" s="122"/>
      <c r="AD595" s="123"/>
      <c r="AE595" s="123"/>
      <c r="AF595" s="123"/>
      <c r="AG595" s="123"/>
      <c r="AH595" s="122"/>
      <c r="AI595" s="122"/>
      <c r="AJ595" s="122"/>
      <c r="AK595" s="122"/>
      <c r="AL595" s="123"/>
      <c r="AM595" s="122"/>
      <c r="AN595" s="122"/>
      <c r="AO595" s="122"/>
      <c r="AP595" s="122"/>
      <c r="AQ595" s="122"/>
      <c r="AR595" s="122"/>
      <c r="AS595" s="173"/>
      <c r="AT595" s="173"/>
      <c r="AU595" s="173"/>
      <c r="AV595" s="173"/>
      <c r="AW595" s="173"/>
      <c r="AX595" s="173"/>
      <c r="AY595" s="173"/>
      <c r="AZ595" s="173"/>
      <c r="BA595" s="173"/>
      <c r="BB595" s="123"/>
      <c r="BC595" s="123"/>
      <c r="BD595" s="123"/>
    </row>
    <row r="596" spans="2:56" x14ac:dyDescent="0.25">
      <c r="B596" s="120"/>
      <c r="C596" s="4"/>
      <c r="D596" s="14"/>
      <c r="E596" s="121"/>
      <c r="F596" s="13"/>
      <c r="G596" s="122"/>
      <c r="H596" s="123"/>
      <c r="I596" s="123"/>
      <c r="J596" s="124"/>
      <c r="K596" s="122"/>
      <c r="L596" s="122"/>
      <c r="M596" s="125"/>
      <c r="N596" s="126"/>
      <c r="O596" s="123"/>
      <c r="P596" s="123"/>
      <c r="Q596" s="122"/>
      <c r="R596" s="123"/>
      <c r="S596" s="123"/>
      <c r="T596" s="123"/>
      <c r="U596" s="123"/>
      <c r="V596" s="123"/>
      <c r="W596" s="122"/>
      <c r="X596" s="123"/>
      <c r="Y596" s="123"/>
      <c r="Z596" s="123"/>
      <c r="AA596" s="123"/>
      <c r="AB596" s="123"/>
      <c r="AC596" s="122"/>
      <c r="AD596" s="123"/>
      <c r="AE596" s="123"/>
      <c r="AF596" s="123"/>
      <c r="AG596" s="123"/>
      <c r="AH596" s="122"/>
      <c r="AI596" s="122"/>
      <c r="AJ596" s="122"/>
      <c r="AK596" s="122"/>
      <c r="AL596" s="123"/>
      <c r="AM596" s="122"/>
      <c r="AN596" s="122"/>
      <c r="AO596" s="122"/>
      <c r="AP596" s="122"/>
      <c r="AQ596" s="122"/>
      <c r="AR596" s="122"/>
      <c r="AS596" s="173"/>
      <c r="AT596" s="173"/>
      <c r="AU596" s="173"/>
      <c r="AV596" s="173"/>
      <c r="AW596" s="173"/>
      <c r="AX596" s="173"/>
      <c r="AY596" s="173"/>
      <c r="AZ596" s="173"/>
      <c r="BA596" s="173"/>
      <c r="BB596" s="123"/>
      <c r="BC596" s="123"/>
      <c r="BD596" s="123"/>
    </row>
    <row r="597" spans="2:56" x14ac:dyDescent="0.25">
      <c r="B597" s="120"/>
      <c r="C597" s="4"/>
      <c r="D597" s="14"/>
      <c r="E597" s="121"/>
      <c r="F597" s="13"/>
      <c r="G597" s="122"/>
      <c r="H597" s="123"/>
      <c r="I597" s="123"/>
      <c r="J597" s="124"/>
      <c r="K597" s="122"/>
      <c r="L597" s="122"/>
      <c r="M597" s="125"/>
      <c r="N597" s="126"/>
      <c r="O597" s="123"/>
      <c r="P597" s="123"/>
      <c r="Q597" s="122"/>
      <c r="R597" s="123"/>
      <c r="S597" s="123"/>
      <c r="T597" s="123"/>
      <c r="U597" s="123"/>
      <c r="V597" s="123"/>
      <c r="W597" s="122"/>
      <c r="X597" s="123"/>
      <c r="Y597" s="123"/>
      <c r="Z597" s="123"/>
      <c r="AA597" s="123"/>
      <c r="AB597" s="123"/>
      <c r="AC597" s="122"/>
      <c r="AD597" s="123"/>
      <c r="AE597" s="123"/>
      <c r="AF597" s="123"/>
      <c r="AG597" s="123"/>
      <c r="AH597" s="122"/>
      <c r="AI597" s="122"/>
      <c r="AJ597" s="122"/>
      <c r="AK597" s="122"/>
      <c r="AL597" s="123"/>
      <c r="AM597" s="122"/>
      <c r="AN597" s="122"/>
      <c r="AO597" s="122"/>
      <c r="AP597" s="122"/>
      <c r="AQ597" s="122"/>
      <c r="AR597" s="122"/>
      <c r="AS597" s="173"/>
      <c r="AT597" s="173"/>
      <c r="AU597" s="173"/>
      <c r="AV597" s="173"/>
      <c r="AW597" s="173"/>
      <c r="AX597" s="173"/>
      <c r="AY597" s="173"/>
      <c r="AZ597" s="173"/>
      <c r="BA597" s="173"/>
      <c r="BB597" s="123"/>
      <c r="BC597" s="123"/>
      <c r="BD597" s="123"/>
    </row>
    <row r="598" spans="2:56" x14ac:dyDescent="0.25">
      <c r="B598" s="120"/>
      <c r="C598" s="4"/>
      <c r="D598" s="14"/>
      <c r="E598" s="121"/>
      <c r="F598" s="13"/>
      <c r="G598" s="122"/>
      <c r="H598" s="123"/>
      <c r="I598" s="123"/>
      <c r="J598" s="124"/>
      <c r="K598" s="122"/>
      <c r="L598" s="122"/>
      <c r="M598" s="125"/>
      <c r="N598" s="126"/>
      <c r="O598" s="123"/>
      <c r="P598" s="123"/>
      <c r="Q598" s="122"/>
      <c r="R598" s="123"/>
      <c r="S598" s="123"/>
      <c r="T598" s="123"/>
      <c r="U598" s="123"/>
      <c r="V598" s="123"/>
      <c r="W598" s="122"/>
      <c r="X598" s="123"/>
      <c r="Y598" s="123"/>
      <c r="Z598" s="123"/>
      <c r="AA598" s="123"/>
      <c r="AB598" s="123"/>
      <c r="AC598" s="122"/>
      <c r="AD598" s="123"/>
      <c r="AE598" s="123"/>
      <c r="AF598" s="123"/>
      <c r="AG598" s="123"/>
      <c r="AH598" s="122"/>
      <c r="AI598" s="122"/>
      <c r="AJ598" s="122"/>
      <c r="AK598" s="122"/>
      <c r="AL598" s="123"/>
      <c r="AM598" s="122"/>
      <c r="AN598" s="122"/>
      <c r="AO598" s="122"/>
      <c r="AP598" s="122"/>
      <c r="AQ598" s="122"/>
      <c r="AR598" s="122"/>
      <c r="AS598" s="173"/>
      <c r="AT598" s="173"/>
      <c r="AU598" s="173"/>
      <c r="AV598" s="173"/>
      <c r="AW598" s="173"/>
      <c r="AX598" s="173"/>
      <c r="AY598" s="173"/>
      <c r="AZ598" s="173"/>
      <c r="BA598" s="173"/>
      <c r="BB598" s="123"/>
      <c r="BC598" s="123"/>
      <c r="BD598" s="123"/>
    </row>
    <row r="599" spans="2:56" x14ac:dyDescent="0.25">
      <c r="B599" s="120"/>
      <c r="C599" s="4"/>
      <c r="D599" s="14"/>
      <c r="E599" s="121"/>
      <c r="F599" s="13"/>
      <c r="G599" s="122"/>
      <c r="H599" s="123"/>
      <c r="I599" s="123"/>
      <c r="J599" s="124"/>
      <c r="K599" s="122"/>
      <c r="L599" s="122"/>
      <c r="M599" s="125"/>
      <c r="N599" s="126"/>
      <c r="O599" s="123"/>
      <c r="P599" s="123"/>
      <c r="Q599" s="122"/>
      <c r="R599" s="123"/>
      <c r="S599" s="123"/>
      <c r="T599" s="123"/>
      <c r="U599" s="123"/>
      <c r="V599" s="123"/>
      <c r="W599" s="122"/>
      <c r="X599" s="123"/>
      <c r="Y599" s="123"/>
      <c r="Z599" s="123"/>
      <c r="AA599" s="123"/>
      <c r="AB599" s="123"/>
      <c r="AC599" s="122"/>
      <c r="AD599" s="123"/>
      <c r="AE599" s="123"/>
      <c r="AF599" s="123"/>
      <c r="AG599" s="123"/>
      <c r="AH599" s="122"/>
      <c r="AI599" s="122"/>
      <c r="AJ599" s="122"/>
      <c r="AK599" s="122"/>
      <c r="AL599" s="123"/>
      <c r="AM599" s="122"/>
      <c r="AN599" s="122"/>
      <c r="AO599" s="122"/>
      <c r="AP599" s="122"/>
      <c r="AQ599" s="122"/>
      <c r="AR599" s="122"/>
      <c r="AS599" s="173"/>
      <c r="AT599" s="173"/>
      <c r="AU599" s="173"/>
      <c r="AV599" s="173"/>
      <c r="AW599" s="173"/>
      <c r="AX599" s="173"/>
      <c r="AY599" s="173"/>
      <c r="AZ599" s="173"/>
      <c r="BA599" s="173"/>
      <c r="BB599" s="123"/>
      <c r="BC599" s="123"/>
      <c r="BD599" s="123"/>
    </row>
    <row r="600" spans="2:56" x14ac:dyDescent="0.25">
      <c r="B600" s="120"/>
      <c r="C600" s="4"/>
      <c r="D600" s="14"/>
      <c r="E600" s="121"/>
      <c r="F600" s="13"/>
      <c r="G600" s="122"/>
      <c r="H600" s="123"/>
      <c r="I600" s="123"/>
      <c r="J600" s="124"/>
      <c r="K600" s="122"/>
      <c r="L600" s="122"/>
      <c r="M600" s="125"/>
      <c r="N600" s="126"/>
      <c r="O600" s="123"/>
      <c r="P600" s="123"/>
      <c r="Q600" s="122"/>
      <c r="R600" s="123"/>
      <c r="S600" s="123"/>
      <c r="T600" s="123"/>
      <c r="U600" s="123"/>
      <c r="V600" s="123"/>
      <c r="W600" s="122"/>
      <c r="X600" s="123"/>
      <c r="Y600" s="123"/>
      <c r="Z600" s="123"/>
      <c r="AA600" s="123"/>
      <c r="AB600" s="123"/>
      <c r="AC600" s="122"/>
      <c r="AD600" s="123"/>
      <c r="AE600" s="123"/>
      <c r="AF600" s="123"/>
      <c r="AG600" s="123"/>
      <c r="AH600" s="122"/>
      <c r="AI600" s="122"/>
      <c r="AJ600" s="122"/>
      <c r="AK600" s="122"/>
      <c r="AL600" s="123"/>
      <c r="AM600" s="122"/>
      <c r="AN600" s="122"/>
      <c r="AO600" s="122"/>
      <c r="AP600" s="122"/>
      <c r="AQ600" s="122"/>
      <c r="AR600" s="122"/>
      <c r="AS600" s="173"/>
      <c r="AT600" s="173"/>
      <c r="AU600" s="173"/>
      <c r="AV600" s="173"/>
      <c r="AW600" s="173"/>
      <c r="AX600" s="173"/>
      <c r="AY600" s="173"/>
      <c r="AZ600" s="173"/>
      <c r="BA600" s="173"/>
      <c r="BB600" s="123"/>
      <c r="BC600" s="123"/>
      <c r="BD600" s="123"/>
    </row>
    <row r="601" spans="2:56" x14ac:dyDescent="0.25">
      <c r="B601" s="120"/>
      <c r="C601" s="4"/>
      <c r="D601" s="14"/>
      <c r="E601" s="121"/>
      <c r="F601" s="13"/>
      <c r="G601" s="122"/>
      <c r="H601" s="123"/>
      <c r="I601" s="123"/>
      <c r="J601" s="124"/>
      <c r="K601" s="122"/>
      <c r="L601" s="122"/>
      <c r="M601" s="125"/>
      <c r="N601" s="126"/>
      <c r="O601" s="123"/>
      <c r="P601" s="123"/>
      <c r="Q601" s="122"/>
      <c r="R601" s="123"/>
      <c r="S601" s="123"/>
      <c r="T601" s="123"/>
      <c r="U601" s="123"/>
      <c r="V601" s="123"/>
      <c r="W601" s="122"/>
      <c r="X601" s="123"/>
      <c r="Y601" s="123"/>
      <c r="Z601" s="123"/>
      <c r="AA601" s="123"/>
      <c r="AB601" s="123"/>
      <c r="AC601" s="122"/>
      <c r="AD601" s="123"/>
      <c r="AE601" s="123"/>
      <c r="AF601" s="123"/>
      <c r="AG601" s="123"/>
      <c r="AH601" s="122"/>
      <c r="AI601" s="122"/>
      <c r="AJ601" s="122"/>
      <c r="AK601" s="122"/>
      <c r="AL601" s="123"/>
      <c r="AM601" s="122"/>
      <c r="AN601" s="122"/>
      <c r="AO601" s="122"/>
      <c r="AP601" s="122"/>
      <c r="AQ601" s="122"/>
      <c r="AR601" s="122"/>
      <c r="AS601" s="173"/>
      <c r="AT601" s="173"/>
      <c r="AU601" s="173"/>
      <c r="AV601" s="173"/>
      <c r="AW601" s="173"/>
      <c r="AX601" s="173"/>
      <c r="AY601" s="173"/>
      <c r="AZ601" s="173"/>
      <c r="BA601" s="173"/>
      <c r="BB601" s="123"/>
      <c r="BC601" s="123"/>
      <c r="BD601" s="123"/>
    </row>
    <row r="602" spans="2:56" x14ac:dyDescent="0.25">
      <c r="B602" s="120"/>
      <c r="C602" s="4"/>
      <c r="D602" s="14"/>
      <c r="E602" s="121"/>
      <c r="F602" s="13"/>
      <c r="G602" s="122"/>
      <c r="H602" s="123"/>
      <c r="I602" s="123"/>
      <c r="J602" s="124"/>
      <c r="K602" s="122"/>
      <c r="L602" s="122"/>
      <c r="M602" s="125"/>
      <c r="N602" s="126"/>
      <c r="O602" s="123"/>
      <c r="P602" s="123"/>
      <c r="Q602" s="122"/>
      <c r="R602" s="123"/>
      <c r="S602" s="123"/>
      <c r="T602" s="123"/>
      <c r="U602" s="123"/>
      <c r="V602" s="123"/>
      <c r="W602" s="122"/>
      <c r="X602" s="123"/>
      <c r="Y602" s="123"/>
      <c r="Z602" s="123"/>
      <c r="AA602" s="123"/>
      <c r="AB602" s="123"/>
      <c r="AC602" s="122"/>
      <c r="AD602" s="123"/>
      <c r="AE602" s="123"/>
      <c r="AF602" s="123"/>
      <c r="AG602" s="123"/>
      <c r="AH602" s="122"/>
      <c r="AI602" s="122"/>
      <c r="AJ602" s="122"/>
      <c r="AK602" s="122"/>
      <c r="AL602" s="123"/>
      <c r="AM602" s="122"/>
      <c r="AN602" s="122"/>
      <c r="AO602" s="122"/>
      <c r="AP602" s="122"/>
      <c r="AQ602" s="122"/>
      <c r="AR602" s="122"/>
      <c r="AS602" s="173"/>
      <c r="AT602" s="173"/>
      <c r="AU602" s="173"/>
      <c r="AV602" s="173"/>
      <c r="AW602" s="173"/>
      <c r="AX602" s="173"/>
      <c r="AY602" s="173"/>
      <c r="AZ602" s="173"/>
      <c r="BA602" s="173"/>
      <c r="BB602" s="123"/>
      <c r="BC602" s="123"/>
      <c r="BD602" s="123"/>
    </row>
    <row r="603" spans="2:56" x14ac:dyDescent="0.25">
      <c r="B603" s="120"/>
      <c r="C603" s="4"/>
      <c r="D603" s="14"/>
      <c r="E603" s="121"/>
      <c r="F603" s="13"/>
      <c r="G603" s="122"/>
      <c r="H603" s="123"/>
      <c r="I603" s="123"/>
      <c r="J603" s="124"/>
      <c r="K603" s="122"/>
      <c r="L603" s="122"/>
      <c r="M603" s="125"/>
      <c r="N603" s="126"/>
      <c r="O603" s="123"/>
      <c r="P603" s="123"/>
      <c r="Q603" s="122"/>
      <c r="R603" s="123"/>
      <c r="S603" s="123"/>
      <c r="T603" s="123"/>
      <c r="U603" s="123"/>
      <c r="V603" s="123"/>
      <c r="W603" s="122"/>
      <c r="X603" s="123"/>
      <c r="Y603" s="123"/>
      <c r="Z603" s="123"/>
      <c r="AA603" s="123"/>
      <c r="AB603" s="123"/>
      <c r="AC603" s="122"/>
      <c r="AD603" s="123"/>
      <c r="AE603" s="123"/>
      <c r="AF603" s="123"/>
      <c r="AG603" s="123"/>
      <c r="AH603" s="122"/>
      <c r="AI603" s="122"/>
      <c r="AJ603" s="122"/>
      <c r="AK603" s="122"/>
      <c r="AL603" s="123"/>
      <c r="AM603" s="122"/>
      <c r="AN603" s="122"/>
      <c r="AO603" s="122"/>
      <c r="AP603" s="122"/>
      <c r="AQ603" s="122"/>
      <c r="AR603" s="122"/>
      <c r="AS603" s="173"/>
      <c r="AT603" s="173"/>
      <c r="AU603" s="173"/>
      <c r="AV603" s="173"/>
      <c r="AW603" s="173"/>
      <c r="AX603" s="173"/>
      <c r="AY603" s="173"/>
      <c r="AZ603" s="173"/>
      <c r="BA603" s="173"/>
      <c r="BB603" s="123"/>
      <c r="BC603" s="123"/>
      <c r="BD603" s="123"/>
    </row>
    <row r="604" spans="2:56" x14ac:dyDescent="0.25">
      <c r="B604" s="120"/>
      <c r="C604" s="4"/>
      <c r="D604" s="14"/>
      <c r="E604" s="121"/>
      <c r="F604" s="13"/>
      <c r="G604" s="122"/>
      <c r="H604" s="123"/>
      <c r="I604" s="123"/>
      <c r="J604" s="124"/>
      <c r="K604" s="122"/>
      <c r="L604" s="122"/>
      <c r="M604" s="125"/>
      <c r="N604" s="126"/>
      <c r="O604" s="123"/>
      <c r="P604" s="123"/>
      <c r="Q604" s="122"/>
      <c r="R604" s="123"/>
      <c r="S604" s="123"/>
      <c r="T604" s="123"/>
      <c r="U604" s="123"/>
      <c r="V604" s="123"/>
      <c r="W604" s="122"/>
      <c r="X604" s="123"/>
      <c r="Y604" s="123"/>
      <c r="Z604" s="123"/>
      <c r="AA604" s="123"/>
      <c r="AB604" s="123"/>
      <c r="AC604" s="122"/>
      <c r="AD604" s="123"/>
      <c r="AE604" s="123"/>
      <c r="AF604" s="123"/>
      <c r="AG604" s="123"/>
      <c r="AH604" s="122"/>
      <c r="AI604" s="122"/>
      <c r="AJ604" s="122"/>
      <c r="AK604" s="122"/>
      <c r="AL604" s="123"/>
      <c r="AM604" s="122"/>
      <c r="AN604" s="122"/>
      <c r="AO604" s="122"/>
      <c r="AP604" s="122"/>
      <c r="AQ604" s="122"/>
      <c r="AR604" s="122"/>
      <c r="AS604" s="173"/>
      <c r="AT604" s="173"/>
      <c r="AU604" s="173"/>
      <c r="AV604" s="173"/>
      <c r="AW604" s="173"/>
      <c r="AX604" s="173"/>
      <c r="AY604" s="173"/>
      <c r="AZ604" s="173"/>
      <c r="BA604" s="173"/>
      <c r="BB604" s="123"/>
      <c r="BC604" s="123"/>
      <c r="BD604" s="123"/>
    </row>
    <row r="605" spans="2:56" x14ac:dyDescent="0.25">
      <c r="B605" s="120"/>
      <c r="C605" s="4"/>
      <c r="D605" s="14"/>
      <c r="E605" s="121"/>
      <c r="F605" s="13"/>
      <c r="G605" s="122"/>
      <c r="H605" s="123"/>
      <c r="I605" s="123"/>
      <c r="J605" s="124"/>
      <c r="K605" s="122"/>
      <c r="L605" s="122"/>
      <c r="M605" s="125"/>
      <c r="N605" s="126"/>
      <c r="O605" s="123"/>
      <c r="P605" s="123"/>
      <c r="Q605" s="122"/>
      <c r="R605" s="123"/>
      <c r="S605" s="123"/>
      <c r="T605" s="123"/>
      <c r="U605" s="123"/>
      <c r="V605" s="123"/>
      <c r="W605" s="122"/>
      <c r="X605" s="123"/>
      <c r="Y605" s="123"/>
      <c r="Z605" s="123"/>
      <c r="AA605" s="123"/>
      <c r="AB605" s="123"/>
      <c r="AC605" s="122"/>
      <c r="AD605" s="123"/>
      <c r="AE605" s="123"/>
      <c r="AF605" s="123"/>
      <c r="AG605" s="123"/>
      <c r="AH605" s="122"/>
      <c r="AI605" s="122"/>
      <c r="AJ605" s="122"/>
      <c r="AK605" s="122"/>
      <c r="AL605" s="123"/>
      <c r="AM605" s="122"/>
      <c r="AN605" s="122"/>
      <c r="AO605" s="122"/>
      <c r="AP605" s="122"/>
      <c r="AQ605" s="122"/>
      <c r="AR605" s="122"/>
      <c r="AS605" s="173"/>
      <c r="AT605" s="173"/>
      <c r="AU605" s="173"/>
      <c r="AV605" s="173"/>
      <c r="AW605" s="173"/>
      <c r="AX605" s="173"/>
      <c r="AY605" s="173"/>
      <c r="AZ605" s="173"/>
      <c r="BA605" s="173"/>
      <c r="BB605" s="123"/>
      <c r="BC605" s="123"/>
      <c r="BD605" s="123"/>
    </row>
    <row r="606" spans="2:56" x14ac:dyDescent="0.25">
      <c r="B606" s="120"/>
      <c r="C606" s="4"/>
      <c r="D606" s="14"/>
      <c r="E606" s="121"/>
      <c r="F606" s="13"/>
      <c r="G606" s="122"/>
      <c r="H606" s="123"/>
      <c r="I606" s="123"/>
      <c r="J606" s="124"/>
      <c r="K606" s="122"/>
      <c r="L606" s="122"/>
      <c r="M606" s="125"/>
      <c r="N606" s="126"/>
      <c r="O606" s="123"/>
      <c r="P606" s="123"/>
      <c r="Q606" s="122"/>
      <c r="R606" s="123"/>
      <c r="S606" s="123"/>
      <c r="T606" s="123"/>
      <c r="U606" s="123"/>
      <c r="V606" s="123"/>
      <c r="W606" s="122"/>
      <c r="X606" s="123"/>
      <c r="Y606" s="123"/>
      <c r="Z606" s="123"/>
      <c r="AA606" s="123"/>
      <c r="AB606" s="123"/>
      <c r="AC606" s="122"/>
      <c r="AD606" s="123"/>
      <c r="AE606" s="123"/>
      <c r="AF606" s="123"/>
      <c r="AG606" s="123"/>
      <c r="AH606" s="122"/>
      <c r="AI606" s="122"/>
      <c r="AJ606" s="122"/>
      <c r="AK606" s="122"/>
      <c r="AL606" s="123"/>
      <c r="AM606" s="122"/>
      <c r="AN606" s="122"/>
      <c r="AO606" s="122"/>
      <c r="AP606" s="122"/>
      <c r="AQ606" s="122"/>
      <c r="AR606" s="122"/>
      <c r="AS606" s="173"/>
      <c r="AT606" s="173"/>
      <c r="AU606" s="173"/>
      <c r="AV606" s="173"/>
      <c r="AW606" s="173"/>
      <c r="AX606" s="173"/>
      <c r="AY606" s="173"/>
      <c r="AZ606" s="173"/>
      <c r="BA606" s="173"/>
      <c r="BB606" s="123"/>
      <c r="BC606" s="123"/>
      <c r="BD606" s="123"/>
    </row>
    <row r="607" spans="2:56" x14ac:dyDescent="0.25">
      <c r="B607" s="120"/>
      <c r="C607" s="4"/>
      <c r="D607" s="14"/>
      <c r="E607" s="121"/>
      <c r="F607" s="13"/>
      <c r="G607" s="122"/>
      <c r="H607" s="123"/>
      <c r="I607" s="123"/>
      <c r="J607" s="124"/>
      <c r="K607" s="122"/>
      <c r="L607" s="122"/>
      <c r="M607" s="125"/>
      <c r="N607" s="126"/>
      <c r="O607" s="123"/>
      <c r="P607" s="123"/>
      <c r="Q607" s="122"/>
      <c r="R607" s="123"/>
      <c r="S607" s="123"/>
      <c r="T607" s="123"/>
      <c r="U607" s="123"/>
      <c r="V607" s="123"/>
      <c r="W607" s="122"/>
      <c r="X607" s="123"/>
      <c r="Y607" s="123"/>
      <c r="Z607" s="123"/>
      <c r="AA607" s="123"/>
      <c r="AB607" s="123"/>
      <c r="AC607" s="122"/>
      <c r="AD607" s="123"/>
      <c r="AE607" s="123"/>
      <c r="AF607" s="123"/>
      <c r="AG607" s="123"/>
      <c r="AH607" s="122"/>
      <c r="AI607" s="122"/>
      <c r="AJ607" s="122"/>
      <c r="AK607" s="122"/>
      <c r="AL607" s="123"/>
      <c r="AM607" s="122"/>
      <c r="AN607" s="122"/>
      <c r="AO607" s="122"/>
      <c r="AP607" s="122"/>
      <c r="AQ607" s="122"/>
      <c r="AR607" s="122"/>
      <c r="AS607" s="173"/>
      <c r="AT607" s="173"/>
      <c r="AU607" s="173"/>
      <c r="AV607" s="173"/>
      <c r="AW607" s="173"/>
      <c r="AX607" s="173"/>
      <c r="AY607" s="173"/>
      <c r="AZ607" s="173"/>
      <c r="BA607" s="173"/>
      <c r="BB607" s="123"/>
      <c r="BC607" s="123"/>
      <c r="BD607" s="123"/>
    </row>
    <row r="608" spans="2:56" x14ac:dyDescent="0.25">
      <c r="B608" s="120"/>
      <c r="C608" s="4"/>
      <c r="D608" s="14"/>
      <c r="E608" s="121"/>
      <c r="F608" s="13"/>
      <c r="G608" s="122"/>
      <c r="H608" s="123"/>
      <c r="I608" s="123"/>
      <c r="J608" s="124"/>
      <c r="K608" s="122"/>
      <c r="L608" s="122"/>
      <c r="M608" s="125"/>
      <c r="N608" s="126"/>
      <c r="O608" s="123"/>
      <c r="P608" s="123"/>
      <c r="Q608" s="122"/>
      <c r="R608" s="123"/>
      <c r="S608" s="123"/>
      <c r="T608" s="123"/>
      <c r="U608" s="123"/>
      <c r="V608" s="123"/>
      <c r="W608" s="122"/>
      <c r="X608" s="123"/>
      <c r="Y608" s="123"/>
      <c r="Z608" s="123"/>
      <c r="AA608" s="123"/>
      <c r="AB608" s="123"/>
      <c r="AC608" s="122"/>
      <c r="AD608" s="123"/>
      <c r="AE608" s="123"/>
      <c r="AF608" s="123"/>
      <c r="AG608" s="123"/>
      <c r="AH608" s="122"/>
      <c r="AI608" s="122"/>
      <c r="AJ608" s="122"/>
      <c r="AK608" s="122"/>
      <c r="AL608" s="123"/>
      <c r="AM608" s="122"/>
      <c r="AN608" s="122"/>
      <c r="AO608" s="122"/>
      <c r="AP608" s="122"/>
      <c r="AQ608" s="122"/>
      <c r="AR608" s="122"/>
      <c r="AS608" s="173"/>
      <c r="AT608" s="173"/>
      <c r="AU608" s="173"/>
      <c r="AV608" s="173"/>
      <c r="AW608" s="173"/>
      <c r="AX608" s="173"/>
      <c r="AY608" s="173"/>
      <c r="AZ608" s="173"/>
      <c r="BA608" s="173"/>
      <c r="BB608" s="123"/>
      <c r="BC608" s="123"/>
      <c r="BD608" s="123"/>
    </row>
    <row r="609" spans="2:56" x14ac:dyDescent="0.25">
      <c r="B609" s="120"/>
      <c r="C609" s="4"/>
      <c r="D609" s="14"/>
      <c r="E609" s="121"/>
      <c r="F609" s="13"/>
      <c r="G609" s="122"/>
      <c r="H609" s="123"/>
      <c r="I609" s="123"/>
      <c r="J609" s="124"/>
      <c r="K609" s="122"/>
      <c r="L609" s="122"/>
      <c r="M609" s="125"/>
      <c r="N609" s="126"/>
      <c r="O609" s="123"/>
      <c r="P609" s="123"/>
      <c r="Q609" s="122"/>
      <c r="R609" s="123"/>
      <c r="S609" s="123"/>
      <c r="T609" s="123"/>
      <c r="U609" s="123"/>
      <c r="V609" s="123"/>
      <c r="W609" s="122"/>
      <c r="X609" s="123"/>
      <c r="Y609" s="123"/>
      <c r="Z609" s="123"/>
      <c r="AA609" s="123"/>
      <c r="AB609" s="123"/>
      <c r="AC609" s="122"/>
      <c r="AD609" s="123"/>
      <c r="AE609" s="123"/>
      <c r="AF609" s="123"/>
      <c r="AG609" s="123"/>
      <c r="AH609" s="122"/>
      <c r="AI609" s="122"/>
      <c r="AJ609" s="122"/>
      <c r="AK609" s="122"/>
      <c r="AL609" s="123"/>
      <c r="AM609" s="122"/>
      <c r="AN609" s="122"/>
      <c r="AO609" s="122"/>
      <c r="AP609" s="122"/>
      <c r="AQ609" s="122"/>
      <c r="AR609" s="122"/>
      <c r="AS609" s="173"/>
      <c r="AT609" s="173"/>
      <c r="AU609" s="173"/>
      <c r="AV609" s="173"/>
      <c r="AW609" s="173"/>
      <c r="AX609" s="173"/>
      <c r="AY609" s="173"/>
      <c r="AZ609" s="173"/>
      <c r="BA609" s="173"/>
      <c r="BB609" s="123"/>
      <c r="BC609" s="123"/>
      <c r="BD609" s="123"/>
    </row>
    <row r="610" spans="2:56" x14ac:dyDescent="0.25">
      <c r="B610" s="120"/>
      <c r="C610" s="4"/>
      <c r="D610" s="14"/>
      <c r="E610" s="121"/>
      <c r="F610" s="13"/>
      <c r="G610" s="122"/>
      <c r="H610" s="123"/>
      <c r="I610" s="123"/>
      <c r="J610" s="124"/>
      <c r="K610" s="122"/>
      <c r="L610" s="122"/>
      <c r="M610" s="125"/>
      <c r="N610" s="126"/>
      <c r="O610" s="123"/>
      <c r="P610" s="123"/>
      <c r="Q610" s="122"/>
      <c r="R610" s="123"/>
      <c r="S610" s="123"/>
      <c r="T610" s="123"/>
      <c r="U610" s="123"/>
      <c r="V610" s="123"/>
      <c r="W610" s="122"/>
      <c r="X610" s="123"/>
      <c r="Y610" s="123"/>
      <c r="Z610" s="123"/>
      <c r="AA610" s="123"/>
      <c r="AB610" s="123"/>
      <c r="AC610" s="122"/>
      <c r="AD610" s="123"/>
      <c r="AE610" s="123"/>
      <c r="AF610" s="123"/>
      <c r="AG610" s="123"/>
      <c r="AH610" s="122"/>
      <c r="AI610" s="122"/>
      <c r="AJ610" s="122"/>
      <c r="AK610" s="122"/>
      <c r="AL610" s="123"/>
      <c r="AM610" s="122"/>
      <c r="AN610" s="122"/>
      <c r="AO610" s="122"/>
      <c r="AP610" s="122"/>
      <c r="AQ610" s="122"/>
      <c r="AR610" s="122"/>
      <c r="AS610" s="173"/>
      <c r="AT610" s="173"/>
      <c r="AU610" s="173"/>
      <c r="AV610" s="173"/>
      <c r="AW610" s="173"/>
      <c r="AX610" s="173"/>
      <c r="AY610" s="173"/>
      <c r="AZ610" s="173"/>
      <c r="BA610" s="173"/>
      <c r="BB610" s="123"/>
      <c r="BC610" s="123"/>
      <c r="BD610" s="123"/>
    </row>
    <row r="611" spans="2:56" x14ac:dyDescent="0.25">
      <c r="B611" s="120"/>
      <c r="C611" s="4"/>
      <c r="D611" s="14"/>
      <c r="E611" s="121"/>
      <c r="F611" s="13"/>
      <c r="G611" s="122"/>
      <c r="H611" s="123"/>
      <c r="I611" s="123"/>
      <c r="J611" s="124"/>
      <c r="K611" s="122"/>
      <c r="L611" s="122"/>
      <c r="M611" s="125"/>
      <c r="N611" s="126"/>
      <c r="O611" s="123"/>
      <c r="P611" s="123"/>
      <c r="Q611" s="122"/>
      <c r="R611" s="123"/>
      <c r="S611" s="123"/>
      <c r="T611" s="123"/>
      <c r="U611" s="123"/>
      <c r="V611" s="123"/>
      <c r="W611" s="122"/>
      <c r="X611" s="123"/>
      <c r="Y611" s="123"/>
      <c r="Z611" s="123"/>
      <c r="AA611" s="123"/>
      <c r="AB611" s="123"/>
      <c r="AC611" s="122"/>
      <c r="AD611" s="123"/>
      <c r="AE611" s="123"/>
      <c r="AF611" s="123"/>
      <c r="AG611" s="123"/>
      <c r="AH611" s="122"/>
      <c r="AI611" s="122"/>
      <c r="AJ611" s="122"/>
      <c r="AK611" s="122"/>
      <c r="AL611" s="123"/>
      <c r="AM611" s="122"/>
      <c r="AN611" s="122"/>
      <c r="AO611" s="122"/>
      <c r="AP611" s="122"/>
      <c r="AQ611" s="122"/>
      <c r="AR611" s="122"/>
      <c r="AS611" s="173"/>
      <c r="AT611" s="173"/>
      <c r="AU611" s="173"/>
      <c r="AV611" s="173"/>
      <c r="AW611" s="173"/>
      <c r="AX611" s="173"/>
      <c r="AY611" s="173"/>
      <c r="AZ611" s="173"/>
      <c r="BA611" s="173"/>
      <c r="BB611" s="123"/>
      <c r="BC611" s="123"/>
      <c r="BD611" s="123"/>
    </row>
    <row r="612" spans="2:56" x14ac:dyDescent="0.25">
      <c r="B612" s="120"/>
      <c r="C612" s="4"/>
      <c r="D612" s="14"/>
      <c r="E612" s="121"/>
      <c r="F612" s="13"/>
      <c r="G612" s="122"/>
      <c r="H612" s="123"/>
      <c r="I612" s="123"/>
      <c r="J612" s="124"/>
      <c r="K612" s="122"/>
      <c r="L612" s="122"/>
      <c r="M612" s="125"/>
      <c r="N612" s="126"/>
      <c r="O612" s="123"/>
      <c r="P612" s="123"/>
      <c r="Q612" s="122"/>
      <c r="R612" s="123"/>
      <c r="S612" s="123"/>
      <c r="T612" s="123"/>
      <c r="U612" s="123"/>
      <c r="V612" s="123"/>
      <c r="W612" s="122"/>
      <c r="X612" s="123"/>
      <c r="Y612" s="123"/>
      <c r="Z612" s="123"/>
      <c r="AA612" s="123"/>
      <c r="AB612" s="123"/>
      <c r="AC612" s="122"/>
      <c r="AD612" s="123"/>
      <c r="AE612" s="123"/>
      <c r="AF612" s="123"/>
      <c r="AG612" s="123"/>
      <c r="AH612" s="122"/>
      <c r="AI612" s="122"/>
      <c r="AJ612" s="122"/>
      <c r="AK612" s="122"/>
      <c r="AL612" s="123"/>
      <c r="AM612" s="122"/>
      <c r="AN612" s="122"/>
      <c r="AO612" s="122"/>
      <c r="AP612" s="122"/>
      <c r="AQ612" s="122"/>
      <c r="AR612" s="122"/>
      <c r="AS612" s="173"/>
      <c r="AT612" s="173"/>
      <c r="AU612" s="173"/>
      <c r="AV612" s="173"/>
      <c r="AW612" s="173"/>
      <c r="AX612" s="173"/>
      <c r="AY612" s="173"/>
      <c r="AZ612" s="173"/>
      <c r="BA612" s="173"/>
      <c r="BB612" s="123"/>
      <c r="BC612" s="123"/>
      <c r="BD612" s="123"/>
    </row>
    <row r="613" spans="2:56" x14ac:dyDescent="0.25">
      <c r="B613" s="120"/>
      <c r="C613" s="4"/>
      <c r="D613" s="14"/>
      <c r="E613" s="121"/>
      <c r="F613" s="13"/>
      <c r="G613" s="122"/>
      <c r="H613" s="123"/>
      <c r="I613" s="123"/>
      <c r="J613" s="124"/>
      <c r="K613" s="122"/>
      <c r="L613" s="122"/>
      <c r="M613" s="125"/>
      <c r="N613" s="126"/>
      <c r="O613" s="123"/>
      <c r="P613" s="123"/>
      <c r="Q613" s="122"/>
      <c r="R613" s="123"/>
      <c r="S613" s="123"/>
      <c r="T613" s="123"/>
      <c r="U613" s="123"/>
      <c r="V613" s="123"/>
      <c r="W613" s="122"/>
      <c r="X613" s="123"/>
      <c r="Y613" s="123"/>
      <c r="Z613" s="123"/>
      <c r="AA613" s="123"/>
      <c r="AB613" s="123"/>
      <c r="AC613" s="122"/>
      <c r="AD613" s="123"/>
      <c r="AE613" s="123"/>
      <c r="AF613" s="123"/>
      <c r="AG613" s="123"/>
      <c r="AH613" s="122"/>
      <c r="AI613" s="122"/>
      <c r="AJ613" s="122"/>
      <c r="AK613" s="122"/>
      <c r="AL613" s="123"/>
      <c r="AM613" s="122"/>
      <c r="AN613" s="122"/>
      <c r="AO613" s="122"/>
      <c r="AP613" s="122"/>
      <c r="AQ613" s="122"/>
      <c r="AR613" s="122"/>
      <c r="AS613" s="173"/>
      <c r="AT613" s="173"/>
      <c r="AU613" s="173"/>
      <c r="AV613" s="173"/>
      <c r="AW613" s="173"/>
      <c r="AX613" s="173"/>
      <c r="AY613" s="173"/>
      <c r="AZ613" s="173"/>
      <c r="BA613" s="173"/>
      <c r="BB613" s="123"/>
      <c r="BC613" s="123"/>
      <c r="BD613" s="123"/>
    </row>
    <row r="614" spans="2:56" x14ac:dyDescent="0.25">
      <c r="B614" s="120"/>
      <c r="C614" s="4"/>
      <c r="D614" s="14"/>
      <c r="E614" s="121"/>
      <c r="F614" s="13"/>
      <c r="G614" s="122"/>
      <c r="H614" s="123"/>
      <c r="I614" s="123"/>
      <c r="J614" s="124"/>
      <c r="K614" s="122"/>
      <c r="L614" s="122"/>
      <c r="M614" s="125"/>
      <c r="N614" s="126"/>
      <c r="O614" s="123"/>
      <c r="P614" s="123"/>
      <c r="Q614" s="122"/>
      <c r="R614" s="123"/>
      <c r="S614" s="123"/>
      <c r="T614" s="123"/>
      <c r="U614" s="123"/>
      <c r="V614" s="123"/>
      <c r="W614" s="122"/>
      <c r="X614" s="123"/>
      <c r="Y614" s="123"/>
      <c r="Z614" s="123"/>
      <c r="AA614" s="123"/>
      <c r="AB614" s="123"/>
      <c r="AC614" s="122"/>
      <c r="AD614" s="123"/>
      <c r="AE614" s="123"/>
      <c r="AF614" s="123"/>
      <c r="AG614" s="123"/>
      <c r="AH614" s="122"/>
      <c r="AI614" s="122"/>
      <c r="AJ614" s="122"/>
      <c r="AK614" s="122"/>
      <c r="AL614" s="123"/>
      <c r="AM614" s="122"/>
      <c r="AN614" s="122"/>
      <c r="AO614" s="122"/>
      <c r="AP614" s="122"/>
      <c r="AQ614" s="122"/>
      <c r="AR614" s="122"/>
      <c r="AS614" s="173"/>
      <c r="AT614" s="173"/>
      <c r="AU614" s="173"/>
      <c r="AV614" s="173"/>
      <c r="AW614" s="173"/>
      <c r="AX614" s="173"/>
      <c r="AY614" s="173"/>
      <c r="AZ614" s="173"/>
      <c r="BA614" s="173"/>
      <c r="BB614" s="123"/>
      <c r="BC614" s="123"/>
      <c r="BD614" s="123"/>
    </row>
    <row r="615" spans="2:56" x14ac:dyDescent="0.25">
      <c r="B615" s="120"/>
      <c r="C615" s="4"/>
      <c r="D615" s="14"/>
      <c r="E615" s="121"/>
      <c r="F615" s="13"/>
      <c r="G615" s="122"/>
      <c r="H615" s="123"/>
      <c r="I615" s="123"/>
      <c r="J615" s="124"/>
      <c r="K615" s="122"/>
      <c r="L615" s="122"/>
      <c r="M615" s="125"/>
      <c r="N615" s="126"/>
      <c r="O615" s="123"/>
      <c r="P615" s="123"/>
      <c r="Q615" s="122"/>
      <c r="R615" s="123"/>
      <c r="S615" s="123"/>
      <c r="T615" s="123"/>
      <c r="U615" s="123"/>
      <c r="V615" s="123"/>
      <c r="W615" s="122"/>
      <c r="X615" s="123"/>
      <c r="Y615" s="123"/>
      <c r="Z615" s="123"/>
      <c r="AA615" s="123"/>
      <c r="AB615" s="123"/>
      <c r="AC615" s="122"/>
      <c r="AD615" s="123"/>
      <c r="AE615" s="123"/>
      <c r="AF615" s="123"/>
      <c r="AG615" s="123"/>
      <c r="AH615" s="122"/>
      <c r="AI615" s="122"/>
      <c r="AJ615" s="122"/>
      <c r="AK615" s="122"/>
      <c r="AL615" s="123"/>
      <c r="AM615" s="122"/>
      <c r="AN615" s="122"/>
      <c r="AO615" s="122"/>
      <c r="AP615" s="122"/>
      <c r="AQ615" s="122"/>
      <c r="AR615" s="122"/>
      <c r="AS615" s="173"/>
      <c r="AT615" s="173"/>
      <c r="AU615" s="173"/>
      <c r="AV615" s="173"/>
      <c r="AW615" s="173"/>
      <c r="AX615" s="173"/>
      <c r="AY615" s="173"/>
      <c r="AZ615" s="173"/>
      <c r="BA615" s="173"/>
      <c r="BB615" s="123"/>
      <c r="BC615" s="123"/>
      <c r="BD615" s="123"/>
    </row>
    <row r="616" spans="2:56" x14ac:dyDescent="0.25">
      <c r="B616" s="120"/>
      <c r="C616" s="4"/>
      <c r="D616" s="14"/>
      <c r="E616" s="121"/>
      <c r="F616" s="13"/>
      <c r="G616" s="122"/>
      <c r="H616" s="123"/>
      <c r="I616" s="123"/>
      <c r="J616" s="124"/>
      <c r="K616" s="122"/>
      <c r="L616" s="122"/>
      <c r="M616" s="125"/>
      <c r="N616" s="126"/>
      <c r="O616" s="123"/>
      <c r="P616" s="123"/>
      <c r="Q616" s="122"/>
      <c r="R616" s="123"/>
      <c r="S616" s="123"/>
      <c r="T616" s="123"/>
      <c r="U616" s="123"/>
      <c r="V616" s="123"/>
      <c r="W616" s="122"/>
      <c r="X616" s="123"/>
      <c r="Y616" s="123"/>
      <c r="Z616" s="123"/>
      <c r="AA616" s="123"/>
      <c r="AB616" s="123"/>
      <c r="AC616" s="122"/>
      <c r="AD616" s="123"/>
      <c r="AE616" s="123"/>
      <c r="AF616" s="123"/>
      <c r="AG616" s="123"/>
      <c r="AH616" s="122"/>
      <c r="AI616" s="122"/>
      <c r="AJ616" s="122"/>
      <c r="AK616" s="122"/>
      <c r="AL616" s="123"/>
      <c r="AM616" s="122"/>
      <c r="AN616" s="122"/>
      <c r="AO616" s="122"/>
      <c r="AP616" s="122"/>
      <c r="AQ616" s="122"/>
      <c r="AR616" s="122"/>
      <c r="AS616" s="173"/>
      <c r="AT616" s="173"/>
      <c r="AU616" s="173"/>
      <c r="AV616" s="173"/>
      <c r="AW616" s="173"/>
      <c r="AX616" s="173"/>
      <c r="AY616" s="173"/>
      <c r="AZ616" s="173"/>
      <c r="BA616" s="173"/>
      <c r="BB616" s="123"/>
      <c r="BC616" s="123"/>
      <c r="BD616" s="123"/>
    </row>
    <row r="617" spans="2:56" x14ac:dyDescent="0.25">
      <c r="B617" s="120"/>
      <c r="C617" s="4"/>
      <c r="D617" s="14"/>
      <c r="E617" s="121"/>
      <c r="F617" s="13"/>
      <c r="G617" s="122"/>
      <c r="H617" s="123"/>
      <c r="I617" s="123"/>
      <c r="J617" s="124"/>
      <c r="K617" s="122"/>
      <c r="L617" s="122"/>
      <c r="M617" s="125"/>
      <c r="N617" s="126"/>
      <c r="O617" s="123"/>
      <c r="P617" s="123"/>
      <c r="Q617" s="122"/>
      <c r="R617" s="123"/>
      <c r="S617" s="123"/>
      <c r="T617" s="123"/>
      <c r="U617" s="123"/>
      <c r="V617" s="123"/>
      <c r="W617" s="122"/>
      <c r="X617" s="123"/>
      <c r="Y617" s="123"/>
      <c r="Z617" s="123"/>
      <c r="AA617" s="123"/>
      <c r="AB617" s="123"/>
      <c r="AC617" s="122"/>
      <c r="AD617" s="123"/>
      <c r="AE617" s="123"/>
      <c r="AF617" s="123"/>
      <c r="AG617" s="123"/>
      <c r="AH617" s="122"/>
      <c r="AI617" s="122"/>
      <c r="AJ617" s="122"/>
      <c r="AK617" s="122"/>
      <c r="AL617" s="123"/>
      <c r="AM617" s="122"/>
      <c r="AN617" s="122"/>
      <c r="AO617" s="122"/>
      <c r="AP617" s="122"/>
      <c r="AQ617" s="122"/>
      <c r="AR617" s="122"/>
      <c r="AS617" s="173"/>
      <c r="AT617" s="173"/>
      <c r="AU617" s="173"/>
      <c r="AV617" s="173"/>
      <c r="AW617" s="173"/>
      <c r="AX617" s="173"/>
      <c r="AY617" s="173"/>
      <c r="AZ617" s="173"/>
      <c r="BA617" s="173"/>
      <c r="BB617" s="123"/>
      <c r="BC617" s="123"/>
      <c r="BD617" s="123"/>
    </row>
    <row r="618" spans="2:56" x14ac:dyDescent="0.25">
      <c r="B618" s="120"/>
      <c r="C618" s="4"/>
      <c r="D618" s="14"/>
      <c r="E618" s="121"/>
      <c r="F618" s="13"/>
      <c r="G618" s="122"/>
      <c r="H618" s="123"/>
      <c r="I618" s="123"/>
      <c r="J618" s="124"/>
      <c r="K618" s="122"/>
      <c r="L618" s="122"/>
      <c r="M618" s="125"/>
      <c r="N618" s="126"/>
      <c r="O618" s="123"/>
      <c r="P618" s="123"/>
      <c r="Q618" s="122"/>
      <c r="R618" s="123"/>
      <c r="S618" s="123"/>
      <c r="T618" s="123"/>
      <c r="U618" s="123"/>
      <c r="V618" s="123"/>
      <c r="W618" s="122"/>
      <c r="X618" s="123"/>
      <c r="Y618" s="123"/>
      <c r="Z618" s="123"/>
      <c r="AA618" s="123"/>
      <c r="AB618" s="123"/>
      <c r="AC618" s="122"/>
      <c r="AD618" s="123"/>
      <c r="AE618" s="123"/>
      <c r="AF618" s="123"/>
      <c r="AG618" s="123"/>
      <c r="AH618" s="122"/>
      <c r="AI618" s="122"/>
      <c r="AJ618" s="122"/>
      <c r="AK618" s="122"/>
      <c r="AL618" s="123"/>
      <c r="AM618" s="122"/>
      <c r="AN618" s="122"/>
      <c r="AO618" s="122"/>
      <c r="AP618" s="122"/>
      <c r="AQ618" s="122"/>
      <c r="AR618" s="122"/>
      <c r="AS618" s="173"/>
      <c r="AT618" s="173"/>
      <c r="AU618" s="173"/>
      <c r="AV618" s="173"/>
      <c r="AW618" s="173"/>
      <c r="AX618" s="173"/>
      <c r="AY618" s="173"/>
      <c r="AZ618" s="173"/>
      <c r="BA618" s="173"/>
      <c r="BB618" s="123"/>
      <c r="BC618" s="123"/>
      <c r="BD618" s="123"/>
    </row>
    <row r="619" spans="2:56" x14ac:dyDescent="0.25">
      <c r="B619" s="120"/>
      <c r="C619" s="4"/>
      <c r="D619" s="14"/>
      <c r="E619" s="121"/>
      <c r="F619" s="13"/>
      <c r="G619" s="122"/>
      <c r="H619" s="123"/>
      <c r="I619" s="123"/>
      <c r="J619" s="124"/>
      <c r="K619" s="122"/>
      <c r="L619" s="122"/>
      <c r="M619" s="125"/>
      <c r="N619" s="126"/>
      <c r="O619" s="123"/>
      <c r="P619" s="123"/>
      <c r="Q619" s="122"/>
      <c r="R619" s="123"/>
      <c r="S619" s="123"/>
      <c r="T619" s="123"/>
      <c r="U619" s="123"/>
      <c r="V619" s="123"/>
      <c r="W619" s="122"/>
      <c r="X619" s="123"/>
      <c r="Y619" s="123"/>
      <c r="Z619" s="123"/>
      <c r="AA619" s="123"/>
      <c r="AB619" s="123"/>
      <c r="AC619" s="122"/>
      <c r="AD619" s="123"/>
      <c r="AE619" s="123"/>
      <c r="AF619" s="123"/>
      <c r="AG619" s="123"/>
      <c r="AH619" s="122"/>
      <c r="AI619" s="122"/>
      <c r="AJ619" s="122"/>
      <c r="AK619" s="122"/>
      <c r="AL619" s="123"/>
      <c r="AM619" s="122"/>
      <c r="AN619" s="122"/>
      <c r="AO619" s="122"/>
      <c r="AP619" s="122"/>
      <c r="AQ619" s="122"/>
      <c r="AR619" s="122"/>
      <c r="AS619" s="173"/>
      <c r="AT619" s="173"/>
      <c r="AU619" s="173"/>
      <c r="AV619" s="173"/>
      <c r="AW619" s="173"/>
      <c r="AX619" s="173"/>
      <c r="AY619" s="173"/>
      <c r="AZ619" s="173"/>
      <c r="BA619" s="173"/>
      <c r="BB619" s="123"/>
      <c r="BC619" s="123"/>
      <c r="BD619" s="123"/>
    </row>
    <row r="620" spans="2:56" x14ac:dyDescent="0.25">
      <c r="B620" s="120"/>
      <c r="C620" s="4"/>
      <c r="D620" s="14"/>
      <c r="E620" s="121"/>
      <c r="F620" s="13"/>
      <c r="G620" s="122"/>
      <c r="H620" s="123"/>
      <c r="I620" s="123"/>
      <c r="J620" s="124"/>
      <c r="K620" s="122"/>
      <c r="L620" s="122"/>
      <c r="M620" s="125"/>
      <c r="N620" s="126"/>
      <c r="O620" s="123"/>
      <c r="P620" s="123"/>
      <c r="Q620" s="122"/>
      <c r="R620" s="123"/>
      <c r="S620" s="123"/>
      <c r="T620" s="123"/>
      <c r="U620" s="123"/>
      <c r="V620" s="123"/>
      <c r="W620" s="122"/>
      <c r="X620" s="123"/>
      <c r="Y620" s="123"/>
      <c r="Z620" s="123"/>
      <c r="AA620" s="123"/>
      <c r="AB620" s="123"/>
      <c r="AC620" s="122"/>
      <c r="AD620" s="123"/>
      <c r="AE620" s="123"/>
      <c r="AF620" s="123"/>
      <c r="AG620" s="123"/>
      <c r="AH620" s="122"/>
      <c r="AI620" s="122"/>
      <c r="AJ620" s="122"/>
      <c r="AK620" s="122"/>
      <c r="AL620" s="123"/>
      <c r="AM620" s="122"/>
      <c r="AN620" s="122"/>
      <c r="AO620" s="122"/>
      <c r="AP620" s="122"/>
      <c r="AQ620" s="122"/>
      <c r="AR620" s="122"/>
      <c r="AS620" s="173"/>
      <c r="AT620" s="173"/>
      <c r="AU620" s="173"/>
      <c r="AV620" s="173"/>
      <c r="AW620" s="173"/>
      <c r="AX620" s="173"/>
      <c r="AY620" s="173"/>
      <c r="AZ620" s="173"/>
      <c r="BA620" s="173"/>
      <c r="BB620" s="123"/>
      <c r="BC620" s="123"/>
      <c r="BD620" s="123"/>
    </row>
    <row r="621" spans="2:56" x14ac:dyDescent="0.25">
      <c r="B621" s="120"/>
      <c r="C621" s="4"/>
      <c r="D621" s="14"/>
      <c r="E621" s="121"/>
      <c r="F621" s="13"/>
      <c r="G621" s="122"/>
      <c r="H621" s="123"/>
      <c r="I621" s="123"/>
      <c r="J621" s="124"/>
      <c r="K621" s="122"/>
      <c r="L621" s="122"/>
      <c r="M621" s="125"/>
      <c r="N621" s="126"/>
      <c r="O621" s="123"/>
      <c r="P621" s="123"/>
      <c r="Q621" s="122"/>
      <c r="R621" s="123"/>
      <c r="S621" s="123"/>
      <c r="T621" s="123"/>
      <c r="U621" s="123"/>
      <c r="V621" s="123"/>
      <c r="W621" s="122"/>
      <c r="X621" s="123"/>
      <c r="Y621" s="123"/>
      <c r="Z621" s="123"/>
      <c r="AA621" s="123"/>
      <c r="AB621" s="123"/>
      <c r="AC621" s="122"/>
      <c r="AD621" s="123"/>
      <c r="AE621" s="123"/>
      <c r="AF621" s="123"/>
      <c r="AG621" s="123"/>
      <c r="AH621" s="122"/>
      <c r="AI621" s="122"/>
      <c r="AJ621" s="122"/>
      <c r="AK621" s="122"/>
      <c r="AL621" s="123"/>
      <c r="AM621" s="122"/>
      <c r="AN621" s="122"/>
      <c r="AO621" s="122"/>
      <c r="AP621" s="122"/>
      <c r="AQ621" s="122"/>
      <c r="AR621" s="122"/>
      <c r="AS621" s="173"/>
      <c r="AT621" s="173"/>
      <c r="AU621" s="173"/>
      <c r="AV621" s="173"/>
      <c r="AW621" s="173"/>
      <c r="AX621" s="173"/>
      <c r="AY621" s="173"/>
      <c r="AZ621" s="173"/>
      <c r="BA621" s="173"/>
      <c r="BB621" s="123"/>
      <c r="BC621" s="123"/>
      <c r="BD621" s="123"/>
    </row>
    <row r="622" spans="2:56" x14ac:dyDescent="0.25">
      <c r="B622" s="120"/>
      <c r="C622" s="4"/>
      <c r="D622" s="14"/>
      <c r="E622" s="121"/>
      <c r="F622" s="13"/>
      <c r="G622" s="122"/>
      <c r="H622" s="123"/>
      <c r="I622" s="123"/>
      <c r="J622" s="124"/>
      <c r="K622" s="122"/>
      <c r="L622" s="122"/>
      <c r="M622" s="125"/>
      <c r="N622" s="126"/>
      <c r="O622" s="123"/>
      <c r="P622" s="123"/>
      <c r="Q622" s="122"/>
      <c r="R622" s="123"/>
      <c r="S622" s="123"/>
      <c r="T622" s="123"/>
      <c r="U622" s="123"/>
      <c r="V622" s="123"/>
      <c r="W622" s="122"/>
      <c r="X622" s="123"/>
      <c r="Y622" s="123"/>
      <c r="Z622" s="123"/>
      <c r="AA622" s="123"/>
      <c r="AB622" s="123"/>
      <c r="AC622" s="122"/>
      <c r="AD622" s="123"/>
      <c r="AE622" s="123"/>
      <c r="AF622" s="123"/>
      <c r="AG622" s="123"/>
      <c r="AH622" s="122"/>
      <c r="AI622" s="122"/>
      <c r="AJ622" s="122"/>
      <c r="AK622" s="122"/>
      <c r="AL622" s="123"/>
      <c r="AM622" s="122"/>
      <c r="AN622" s="122"/>
      <c r="AO622" s="122"/>
      <c r="AP622" s="122"/>
      <c r="AQ622" s="122"/>
      <c r="AR622" s="122"/>
      <c r="AS622" s="173"/>
      <c r="AT622" s="173"/>
      <c r="AU622" s="173"/>
      <c r="AV622" s="173"/>
      <c r="AW622" s="173"/>
      <c r="AX622" s="173"/>
      <c r="AY622" s="173"/>
      <c r="AZ622" s="173"/>
      <c r="BA622" s="173"/>
      <c r="BB622" s="123"/>
      <c r="BC622" s="123"/>
      <c r="BD622" s="123"/>
    </row>
    <row r="623" spans="2:56" x14ac:dyDescent="0.25">
      <c r="B623" s="120"/>
      <c r="C623" s="4"/>
      <c r="D623" s="14"/>
      <c r="E623" s="121"/>
      <c r="F623" s="13"/>
      <c r="G623" s="122"/>
      <c r="H623" s="123"/>
      <c r="I623" s="123"/>
      <c r="J623" s="124"/>
      <c r="K623" s="122"/>
      <c r="L623" s="122"/>
      <c r="M623" s="125"/>
      <c r="N623" s="126"/>
      <c r="O623" s="123"/>
      <c r="P623" s="123"/>
      <c r="Q623" s="122"/>
      <c r="R623" s="123"/>
      <c r="S623" s="123"/>
      <c r="T623" s="123"/>
      <c r="U623" s="123"/>
      <c r="V623" s="123"/>
      <c r="W623" s="122"/>
      <c r="X623" s="123"/>
      <c r="Y623" s="123"/>
      <c r="Z623" s="123"/>
      <c r="AA623" s="123"/>
      <c r="AB623" s="123"/>
      <c r="AC623" s="122"/>
      <c r="AD623" s="123"/>
      <c r="AE623" s="123"/>
      <c r="AF623" s="123"/>
      <c r="AG623" s="123"/>
      <c r="AH623" s="122"/>
      <c r="AI623" s="122"/>
      <c r="AJ623" s="122"/>
      <c r="AK623" s="122"/>
      <c r="AL623" s="123"/>
      <c r="AM623" s="122"/>
      <c r="AN623" s="122"/>
      <c r="AO623" s="122"/>
      <c r="AP623" s="122"/>
      <c r="AQ623" s="122"/>
      <c r="AR623" s="122"/>
      <c r="AS623" s="173"/>
      <c r="AT623" s="173"/>
      <c r="AU623" s="173"/>
      <c r="AV623" s="173"/>
      <c r="AW623" s="173"/>
      <c r="AX623" s="173"/>
      <c r="AY623" s="173"/>
      <c r="AZ623" s="173"/>
      <c r="BA623" s="173"/>
      <c r="BB623" s="123"/>
      <c r="BC623" s="123"/>
      <c r="BD623" s="123"/>
    </row>
    <row r="624" spans="2:56" x14ac:dyDescent="0.25">
      <c r="B624" s="120"/>
      <c r="C624" s="4"/>
      <c r="D624" s="14"/>
      <c r="E624" s="121"/>
      <c r="F624" s="13"/>
      <c r="G624" s="122"/>
      <c r="H624" s="123"/>
      <c r="I624" s="123"/>
      <c r="J624" s="124"/>
      <c r="K624" s="122"/>
      <c r="L624" s="122"/>
      <c r="M624" s="125"/>
      <c r="N624" s="126"/>
      <c r="O624" s="123"/>
      <c r="P624" s="123"/>
      <c r="Q624" s="122"/>
      <c r="R624" s="123"/>
      <c r="S624" s="123"/>
      <c r="T624" s="123"/>
      <c r="U624" s="123"/>
      <c r="V624" s="123"/>
      <c r="W624" s="122"/>
      <c r="X624" s="123"/>
      <c r="Y624" s="123"/>
      <c r="Z624" s="123"/>
      <c r="AA624" s="123"/>
      <c r="AB624" s="123"/>
      <c r="AC624" s="122"/>
      <c r="AD624" s="123"/>
      <c r="AE624" s="123"/>
      <c r="AF624" s="123"/>
      <c r="AG624" s="123"/>
      <c r="AH624" s="122"/>
      <c r="AI624" s="122"/>
      <c r="AJ624" s="122"/>
      <c r="AK624" s="122"/>
      <c r="AL624" s="123"/>
      <c r="AM624" s="122"/>
      <c r="AN624" s="122"/>
      <c r="AO624" s="122"/>
      <c r="AP624" s="122"/>
      <c r="AQ624" s="122"/>
      <c r="AR624" s="122"/>
      <c r="AS624" s="173"/>
      <c r="AT624" s="173"/>
      <c r="AU624" s="173"/>
      <c r="AV624" s="173"/>
      <c r="AW624" s="173"/>
      <c r="AX624" s="173"/>
      <c r="AY624" s="173"/>
      <c r="AZ624" s="173"/>
      <c r="BA624" s="173"/>
      <c r="BB624" s="123"/>
      <c r="BC624" s="123"/>
      <c r="BD624" s="123"/>
    </row>
    <row r="625" spans="2:56" x14ac:dyDescent="0.25">
      <c r="B625" s="120"/>
      <c r="C625" s="4"/>
      <c r="D625" s="14"/>
      <c r="E625" s="121"/>
      <c r="F625" s="13"/>
      <c r="G625" s="122"/>
      <c r="H625" s="123"/>
      <c r="I625" s="123"/>
      <c r="J625" s="124"/>
      <c r="K625" s="122"/>
      <c r="L625" s="122"/>
      <c r="M625" s="125"/>
      <c r="N625" s="126"/>
      <c r="O625" s="123"/>
      <c r="P625" s="123"/>
      <c r="Q625" s="122"/>
      <c r="R625" s="123"/>
      <c r="S625" s="123"/>
      <c r="T625" s="123"/>
      <c r="U625" s="123"/>
      <c r="V625" s="123"/>
      <c r="W625" s="122"/>
      <c r="X625" s="123"/>
      <c r="Y625" s="123"/>
      <c r="Z625" s="123"/>
      <c r="AA625" s="123"/>
      <c r="AB625" s="123"/>
      <c r="AC625" s="122"/>
      <c r="AD625" s="123"/>
      <c r="AE625" s="123"/>
      <c r="AF625" s="123"/>
      <c r="AG625" s="123"/>
      <c r="AH625" s="122"/>
      <c r="AI625" s="122"/>
      <c r="AJ625" s="122"/>
      <c r="AK625" s="122"/>
      <c r="AL625" s="123"/>
      <c r="AM625" s="122"/>
      <c r="AN625" s="122"/>
      <c r="AO625" s="122"/>
      <c r="AP625" s="122"/>
      <c r="AQ625" s="122"/>
      <c r="AR625" s="122"/>
      <c r="AS625" s="173"/>
      <c r="AT625" s="173"/>
      <c r="AU625" s="173"/>
      <c r="AV625" s="173"/>
      <c r="AW625" s="173"/>
      <c r="AX625" s="173"/>
      <c r="AY625" s="173"/>
      <c r="AZ625" s="173"/>
      <c r="BA625" s="173"/>
      <c r="BB625" s="123"/>
      <c r="BC625" s="123"/>
      <c r="BD625" s="123"/>
    </row>
    <row r="626" spans="2:56" x14ac:dyDescent="0.25">
      <c r="B626" s="120"/>
      <c r="C626" s="4"/>
      <c r="D626" s="14"/>
      <c r="E626" s="121"/>
      <c r="F626" s="13"/>
      <c r="G626" s="122"/>
      <c r="H626" s="123"/>
      <c r="I626" s="123"/>
      <c r="J626" s="124"/>
      <c r="K626" s="122"/>
      <c r="L626" s="122"/>
      <c r="M626" s="125"/>
      <c r="N626" s="126"/>
      <c r="O626" s="123"/>
      <c r="P626" s="123"/>
      <c r="Q626" s="122"/>
      <c r="R626" s="123"/>
      <c r="S626" s="123"/>
      <c r="T626" s="123"/>
      <c r="U626" s="123"/>
      <c r="V626" s="123"/>
      <c r="W626" s="122"/>
      <c r="X626" s="123"/>
      <c r="Y626" s="123"/>
      <c r="Z626" s="123"/>
      <c r="AA626" s="123"/>
      <c r="AB626" s="123"/>
      <c r="AC626" s="122"/>
      <c r="AD626" s="123"/>
      <c r="AE626" s="123"/>
      <c r="AF626" s="123"/>
      <c r="AG626" s="123"/>
      <c r="AH626" s="122"/>
      <c r="AI626" s="122"/>
      <c r="AJ626" s="122"/>
      <c r="AK626" s="122"/>
      <c r="AL626" s="123"/>
      <c r="AM626" s="122"/>
      <c r="AN626" s="122"/>
      <c r="AO626" s="122"/>
      <c r="AP626" s="122"/>
      <c r="AQ626" s="122"/>
      <c r="AR626" s="122"/>
      <c r="AS626" s="173"/>
      <c r="AT626" s="173"/>
      <c r="AU626" s="173"/>
      <c r="AV626" s="173"/>
      <c r="AW626" s="173"/>
      <c r="AX626" s="173"/>
      <c r="AY626" s="173"/>
      <c r="AZ626" s="173"/>
      <c r="BA626" s="173"/>
      <c r="BB626" s="123"/>
      <c r="BC626" s="123"/>
      <c r="BD626" s="123"/>
    </row>
    <row r="627" spans="2:56" x14ac:dyDescent="0.25">
      <c r="B627" s="120"/>
      <c r="C627" s="4"/>
      <c r="D627" s="14"/>
      <c r="E627" s="121"/>
      <c r="F627" s="13"/>
      <c r="G627" s="122"/>
      <c r="H627" s="123"/>
      <c r="I627" s="123"/>
      <c r="J627" s="124"/>
      <c r="K627" s="122"/>
      <c r="L627" s="122"/>
      <c r="M627" s="125"/>
      <c r="N627" s="126"/>
      <c r="O627" s="123"/>
      <c r="P627" s="123"/>
      <c r="Q627" s="122"/>
      <c r="R627" s="123"/>
      <c r="S627" s="123"/>
      <c r="T627" s="123"/>
      <c r="U627" s="123"/>
      <c r="V627" s="123"/>
      <c r="W627" s="122"/>
      <c r="X627" s="123"/>
      <c r="Y627" s="123"/>
      <c r="Z627" s="123"/>
      <c r="AA627" s="123"/>
      <c r="AB627" s="123"/>
      <c r="AC627" s="122"/>
      <c r="AD627" s="123"/>
      <c r="AE627" s="123"/>
      <c r="AF627" s="123"/>
      <c r="AG627" s="123"/>
      <c r="AH627" s="122"/>
      <c r="AI627" s="122"/>
      <c r="AJ627" s="122"/>
      <c r="AK627" s="122"/>
      <c r="AL627" s="123"/>
      <c r="AM627" s="122"/>
      <c r="AN627" s="122"/>
      <c r="AO627" s="122"/>
      <c r="AP627" s="122"/>
      <c r="AQ627" s="122"/>
      <c r="AR627" s="122"/>
      <c r="AS627" s="173"/>
      <c r="AT627" s="173"/>
      <c r="AU627" s="173"/>
      <c r="AV627" s="173"/>
      <c r="AW627" s="173"/>
      <c r="AX627" s="173"/>
      <c r="AY627" s="173"/>
      <c r="AZ627" s="173"/>
      <c r="BA627" s="173"/>
      <c r="BB627" s="123"/>
      <c r="BC627" s="123"/>
      <c r="BD627" s="123"/>
    </row>
    <row r="628" spans="2:56" x14ac:dyDescent="0.25">
      <c r="B628" s="120"/>
      <c r="C628" s="4"/>
      <c r="D628" s="14"/>
      <c r="E628" s="121"/>
      <c r="F628" s="13"/>
      <c r="G628" s="122"/>
      <c r="H628" s="123"/>
      <c r="I628" s="123"/>
      <c r="J628" s="124"/>
      <c r="K628" s="122"/>
      <c r="L628" s="122"/>
      <c r="M628" s="125"/>
      <c r="N628" s="126"/>
      <c r="O628" s="123"/>
      <c r="P628" s="123"/>
      <c r="Q628" s="122"/>
      <c r="R628" s="123"/>
      <c r="S628" s="123"/>
      <c r="T628" s="123"/>
      <c r="U628" s="123"/>
      <c r="V628" s="123"/>
      <c r="W628" s="122"/>
      <c r="X628" s="123"/>
      <c r="Y628" s="123"/>
      <c r="Z628" s="123"/>
      <c r="AA628" s="123"/>
      <c r="AB628" s="123"/>
      <c r="AC628" s="122"/>
      <c r="AD628" s="123"/>
      <c r="AE628" s="123"/>
      <c r="AF628" s="123"/>
      <c r="AG628" s="123"/>
      <c r="AH628" s="122"/>
      <c r="AI628" s="122"/>
      <c r="AJ628" s="122"/>
      <c r="AK628" s="122"/>
      <c r="AL628" s="123"/>
      <c r="AM628" s="122"/>
      <c r="AN628" s="122"/>
      <c r="AO628" s="122"/>
      <c r="AP628" s="122"/>
      <c r="AQ628" s="122"/>
      <c r="AR628" s="122"/>
      <c r="AS628" s="173"/>
      <c r="AT628" s="173"/>
      <c r="AU628" s="173"/>
      <c r="AV628" s="173"/>
      <c r="AW628" s="173"/>
      <c r="AX628" s="173"/>
      <c r="AY628" s="173"/>
      <c r="AZ628" s="173"/>
      <c r="BA628" s="173"/>
      <c r="BB628" s="123"/>
      <c r="BC628" s="123"/>
      <c r="BD628" s="123"/>
    </row>
    <row r="629" spans="2:56" x14ac:dyDescent="0.25">
      <c r="B629" s="120"/>
      <c r="C629" s="4"/>
      <c r="D629" s="14"/>
      <c r="E629" s="121"/>
      <c r="F629" s="13"/>
      <c r="G629" s="122"/>
      <c r="H629" s="123"/>
      <c r="I629" s="123"/>
      <c r="J629" s="124"/>
      <c r="K629" s="122"/>
      <c r="L629" s="122"/>
      <c r="M629" s="125"/>
      <c r="N629" s="126"/>
      <c r="O629" s="123"/>
      <c r="P629" s="123"/>
      <c r="Q629" s="122"/>
      <c r="R629" s="123"/>
      <c r="S629" s="123"/>
      <c r="T629" s="123"/>
      <c r="U629" s="123"/>
      <c r="V629" s="123"/>
      <c r="W629" s="122"/>
      <c r="X629" s="123"/>
      <c r="Y629" s="123"/>
      <c r="Z629" s="123"/>
      <c r="AA629" s="123"/>
      <c r="AB629" s="123"/>
      <c r="AC629" s="122"/>
      <c r="AD629" s="123"/>
      <c r="AE629" s="123"/>
      <c r="AF629" s="123"/>
      <c r="AG629" s="123"/>
      <c r="AH629" s="122"/>
      <c r="AI629" s="122"/>
      <c r="AJ629" s="122"/>
      <c r="AK629" s="122"/>
      <c r="AL629" s="123"/>
      <c r="AM629" s="122"/>
      <c r="AN629" s="122"/>
      <c r="AO629" s="122"/>
      <c r="AP629" s="122"/>
      <c r="AQ629" s="122"/>
      <c r="AR629" s="122"/>
      <c r="AS629" s="173"/>
      <c r="AT629" s="173"/>
      <c r="AU629" s="173"/>
      <c r="AV629" s="173"/>
      <c r="AW629" s="173"/>
      <c r="AX629" s="173"/>
      <c r="AY629" s="173"/>
      <c r="AZ629" s="173"/>
      <c r="BA629" s="173"/>
      <c r="BB629" s="123"/>
      <c r="BC629" s="123"/>
      <c r="BD629" s="123"/>
    </row>
    <row r="630" spans="2:56" x14ac:dyDescent="0.25">
      <c r="B630" s="120"/>
      <c r="C630" s="4"/>
      <c r="D630" s="14"/>
      <c r="E630" s="121"/>
      <c r="F630" s="13"/>
      <c r="G630" s="122"/>
      <c r="H630" s="123"/>
      <c r="I630" s="123"/>
      <c r="J630" s="124"/>
      <c r="K630" s="122"/>
      <c r="L630" s="122"/>
      <c r="M630" s="125"/>
      <c r="N630" s="126"/>
      <c r="O630" s="123"/>
      <c r="P630" s="123"/>
      <c r="Q630" s="122"/>
      <c r="R630" s="123"/>
      <c r="S630" s="123"/>
      <c r="T630" s="123"/>
      <c r="U630" s="123"/>
      <c r="V630" s="123"/>
      <c r="W630" s="122"/>
      <c r="X630" s="123"/>
      <c r="Y630" s="123"/>
      <c r="Z630" s="123"/>
      <c r="AA630" s="123"/>
      <c r="AB630" s="123"/>
      <c r="AC630" s="122"/>
      <c r="AD630" s="123"/>
      <c r="AE630" s="123"/>
      <c r="AF630" s="123"/>
      <c r="AG630" s="123"/>
      <c r="AH630" s="122"/>
      <c r="AI630" s="122"/>
      <c r="AJ630" s="122"/>
      <c r="AK630" s="122"/>
      <c r="AL630" s="123"/>
      <c r="AM630" s="122"/>
      <c r="AN630" s="122"/>
      <c r="AO630" s="122"/>
      <c r="AP630" s="122"/>
      <c r="AQ630" s="122"/>
      <c r="AR630" s="122"/>
      <c r="AS630" s="173"/>
      <c r="AT630" s="173"/>
      <c r="AU630" s="173"/>
      <c r="AV630" s="173"/>
      <c r="AW630" s="173"/>
      <c r="AX630" s="173"/>
      <c r="AY630" s="173"/>
      <c r="AZ630" s="173"/>
      <c r="BA630" s="173"/>
      <c r="BB630" s="123"/>
      <c r="BC630" s="123"/>
      <c r="BD630" s="123"/>
    </row>
    <row r="631" spans="2:56" x14ac:dyDescent="0.25">
      <c r="B631" s="120"/>
      <c r="C631" s="4"/>
      <c r="D631" s="14"/>
      <c r="E631" s="121"/>
      <c r="F631" s="13"/>
      <c r="G631" s="122"/>
      <c r="H631" s="123"/>
      <c r="I631" s="123"/>
      <c r="J631" s="124"/>
      <c r="K631" s="122"/>
      <c r="L631" s="122"/>
      <c r="M631" s="125"/>
      <c r="N631" s="126"/>
      <c r="O631" s="123"/>
      <c r="P631" s="123"/>
      <c r="Q631" s="122"/>
      <c r="R631" s="123"/>
      <c r="S631" s="123"/>
      <c r="T631" s="123"/>
      <c r="U631" s="123"/>
      <c r="V631" s="123"/>
      <c r="W631" s="122"/>
      <c r="X631" s="123"/>
      <c r="Y631" s="123"/>
      <c r="Z631" s="123"/>
      <c r="AA631" s="123"/>
      <c r="AB631" s="123"/>
      <c r="AC631" s="122"/>
      <c r="AD631" s="123"/>
      <c r="AE631" s="123"/>
      <c r="AF631" s="123"/>
      <c r="AG631" s="123"/>
      <c r="AH631" s="122"/>
      <c r="AI631" s="122"/>
      <c r="AJ631" s="122"/>
      <c r="AK631" s="122"/>
      <c r="AL631" s="123"/>
      <c r="AM631" s="122"/>
      <c r="AN631" s="122"/>
      <c r="AO631" s="122"/>
      <c r="AP631" s="122"/>
      <c r="AQ631" s="122"/>
      <c r="AR631" s="122"/>
      <c r="AS631" s="173"/>
      <c r="AT631" s="173"/>
      <c r="AU631" s="173"/>
      <c r="AV631" s="173"/>
      <c r="AW631" s="173"/>
      <c r="AX631" s="173"/>
      <c r="AY631" s="173"/>
      <c r="AZ631" s="173"/>
      <c r="BA631" s="173"/>
      <c r="BB631" s="123"/>
      <c r="BC631" s="123"/>
      <c r="BD631" s="123"/>
    </row>
    <row r="632" spans="2:56" x14ac:dyDescent="0.25">
      <c r="B632" s="120"/>
      <c r="C632" s="4"/>
      <c r="D632" s="14"/>
      <c r="E632" s="121"/>
      <c r="F632" s="13"/>
      <c r="G632" s="122"/>
      <c r="H632" s="123"/>
      <c r="I632" s="123"/>
      <c r="J632" s="124"/>
      <c r="K632" s="122"/>
      <c r="L632" s="122"/>
      <c r="M632" s="125"/>
      <c r="N632" s="126"/>
      <c r="O632" s="123"/>
      <c r="P632" s="123"/>
      <c r="Q632" s="122"/>
      <c r="R632" s="123"/>
      <c r="S632" s="123"/>
      <c r="T632" s="123"/>
      <c r="U632" s="123"/>
      <c r="V632" s="123"/>
      <c r="W632" s="122"/>
      <c r="X632" s="123"/>
      <c r="Y632" s="123"/>
      <c r="Z632" s="123"/>
      <c r="AA632" s="123"/>
      <c r="AB632" s="123"/>
      <c r="AC632" s="122"/>
      <c r="AD632" s="123"/>
      <c r="AE632" s="123"/>
      <c r="AF632" s="123"/>
      <c r="AG632" s="123"/>
      <c r="AH632" s="122"/>
      <c r="AI632" s="122"/>
      <c r="AJ632" s="122"/>
      <c r="AK632" s="122"/>
      <c r="AL632" s="123"/>
      <c r="AM632" s="122"/>
      <c r="AN632" s="122"/>
      <c r="AO632" s="122"/>
      <c r="AP632" s="122"/>
      <c r="AQ632" s="122"/>
      <c r="AR632" s="122"/>
      <c r="AS632" s="173"/>
      <c r="AT632" s="173"/>
      <c r="AU632" s="173"/>
      <c r="AV632" s="173"/>
      <c r="AW632" s="173"/>
      <c r="AX632" s="173"/>
      <c r="AY632" s="173"/>
      <c r="AZ632" s="173"/>
      <c r="BA632" s="173"/>
      <c r="BB632" s="123"/>
      <c r="BC632" s="123"/>
      <c r="BD632" s="123"/>
    </row>
    <row r="633" spans="2:56" x14ac:dyDescent="0.25">
      <c r="B633" s="120"/>
      <c r="C633" s="4"/>
      <c r="D633" s="14"/>
      <c r="E633" s="121"/>
      <c r="F633" s="13"/>
      <c r="G633" s="122"/>
      <c r="H633" s="123"/>
      <c r="I633" s="123"/>
      <c r="J633" s="124"/>
      <c r="K633" s="122"/>
      <c r="L633" s="122"/>
      <c r="M633" s="125"/>
      <c r="N633" s="126"/>
      <c r="O633" s="123"/>
      <c r="P633" s="123"/>
      <c r="Q633" s="122"/>
      <c r="R633" s="123"/>
      <c r="S633" s="123"/>
      <c r="T633" s="123"/>
      <c r="U633" s="123"/>
      <c r="V633" s="123"/>
      <c r="W633" s="122"/>
      <c r="X633" s="123"/>
      <c r="Y633" s="123"/>
      <c r="Z633" s="123"/>
      <c r="AA633" s="123"/>
      <c r="AB633" s="123"/>
      <c r="AC633" s="122"/>
      <c r="AD633" s="123"/>
      <c r="AE633" s="123"/>
      <c r="AF633" s="123"/>
      <c r="AG633" s="123"/>
      <c r="AH633" s="122"/>
      <c r="AI633" s="122"/>
      <c r="AJ633" s="122"/>
      <c r="AK633" s="122"/>
      <c r="AL633" s="123"/>
      <c r="AM633" s="122"/>
      <c r="AN633" s="122"/>
      <c r="AO633" s="122"/>
      <c r="AP633" s="122"/>
      <c r="AQ633" s="122"/>
      <c r="AR633" s="122"/>
      <c r="AS633" s="173"/>
      <c r="AT633" s="173"/>
      <c r="AU633" s="173"/>
      <c r="AV633" s="173"/>
      <c r="AW633" s="173"/>
      <c r="AX633" s="173"/>
      <c r="AY633" s="173"/>
      <c r="AZ633" s="173"/>
      <c r="BA633" s="173"/>
      <c r="BB633" s="123"/>
      <c r="BC633" s="123"/>
      <c r="BD633" s="123"/>
    </row>
    <row r="634" spans="2:56" x14ac:dyDescent="0.25">
      <c r="B634" s="120"/>
      <c r="C634" s="4"/>
      <c r="D634" s="14"/>
      <c r="E634" s="121"/>
      <c r="F634" s="13"/>
      <c r="G634" s="122"/>
      <c r="H634" s="123"/>
      <c r="I634" s="123"/>
      <c r="J634" s="124"/>
      <c r="K634" s="122"/>
      <c r="L634" s="122"/>
      <c r="M634" s="125"/>
      <c r="N634" s="126"/>
      <c r="O634" s="123"/>
      <c r="P634" s="123"/>
      <c r="Q634" s="122"/>
      <c r="R634" s="123"/>
      <c r="S634" s="123"/>
      <c r="T634" s="123"/>
      <c r="U634" s="123"/>
      <c r="V634" s="123"/>
      <c r="W634" s="122"/>
      <c r="X634" s="123"/>
      <c r="Y634" s="123"/>
      <c r="Z634" s="123"/>
      <c r="AA634" s="123"/>
      <c r="AB634" s="123"/>
      <c r="AC634" s="122"/>
      <c r="AD634" s="123"/>
      <c r="AE634" s="123"/>
      <c r="AF634" s="123"/>
      <c r="AG634" s="123"/>
      <c r="AH634" s="122"/>
      <c r="AI634" s="122"/>
      <c r="AJ634" s="122"/>
      <c r="AK634" s="122"/>
      <c r="AL634" s="123"/>
      <c r="AM634" s="122"/>
      <c r="AN634" s="122"/>
      <c r="AO634" s="122"/>
      <c r="AP634" s="122"/>
      <c r="AQ634" s="122"/>
      <c r="AR634" s="122"/>
      <c r="AS634" s="173"/>
      <c r="AT634" s="173"/>
      <c r="AU634" s="173"/>
      <c r="AV634" s="173"/>
      <c r="AW634" s="173"/>
      <c r="AX634" s="173"/>
      <c r="AY634" s="173"/>
      <c r="AZ634" s="173"/>
      <c r="BA634" s="173"/>
      <c r="BB634" s="123"/>
      <c r="BC634" s="123"/>
      <c r="BD634" s="123"/>
    </row>
    <row r="635" spans="2:56" x14ac:dyDescent="0.25">
      <c r="B635" s="120"/>
      <c r="C635" s="4"/>
      <c r="D635" s="14"/>
      <c r="E635" s="121"/>
      <c r="F635" s="13"/>
      <c r="G635" s="122"/>
      <c r="H635" s="123"/>
      <c r="I635" s="123"/>
      <c r="J635" s="124"/>
      <c r="K635" s="122"/>
      <c r="L635" s="122"/>
      <c r="M635" s="125"/>
      <c r="N635" s="126"/>
      <c r="O635" s="123"/>
      <c r="P635" s="123"/>
      <c r="Q635" s="122"/>
      <c r="R635" s="123"/>
      <c r="S635" s="123"/>
      <c r="T635" s="123"/>
      <c r="U635" s="123"/>
      <c r="V635" s="123"/>
      <c r="W635" s="122"/>
      <c r="X635" s="123"/>
      <c r="Y635" s="123"/>
      <c r="Z635" s="123"/>
      <c r="AA635" s="123"/>
      <c r="AB635" s="123"/>
      <c r="AC635" s="122"/>
      <c r="AD635" s="123"/>
      <c r="AE635" s="123"/>
      <c r="AF635" s="123"/>
      <c r="AG635" s="123"/>
      <c r="AH635" s="122"/>
      <c r="AI635" s="122"/>
      <c r="AJ635" s="122"/>
      <c r="AK635" s="122"/>
      <c r="AL635" s="123"/>
      <c r="AM635" s="122"/>
      <c r="AN635" s="122"/>
      <c r="AO635" s="122"/>
      <c r="AP635" s="122"/>
      <c r="AQ635" s="122"/>
      <c r="AR635" s="122"/>
      <c r="AS635" s="173"/>
      <c r="AT635" s="173"/>
      <c r="AU635" s="173"/>
      <c r="AV635" s="173"/>
      <c r="AW635" s="173"/>
      <c r="AX635" s="173"/>
      <c r="AY635" s="173"/>
      <c r="AZ635" s="173"/>
      <c r="BA635" s="173"/>
      <c r="BB635" s="123"/>
      <c r="BC635" s="123"/>
      <c r="BD635" s="123"/>
    </row>
    <row r="636" spans="2:56" x14ac:dyDescent="0.25">
      <c r="B636" s="120"/>
      <c r="C636" s="4"/>
      <c r="D636" s="14"/>
      <c r="E636" s="121"/>
      <c r="F636" s="13"/>
      <c r="G636" s="122"/>
      <c r="H636" s="123"/>
      <c r="I636" s="123"/>
      <c r="J636" s="124"/>
      <c r="K636" s="122"/>
      <c r="L636" s="122"/>
      <c r="M636" s="125"/>
      <c r="N636" s="126"/>
      <c r="O636" s="123"/>
      <c r="P636" s="123"/>
      <c r="Q636" s="122"/>
      <c r="R636" s="123"/>
      <c r="S636" s="123"/>
      <c r="T636" s="123"/>
      <c r="U636" s="123"/>
      <c r="V636" s="123"/>
      <c r="W636" s="122"/>
      <c r="X636" s="123"/>
      <c r="Y636" s="123"/>
      <c r="Z636" s="123"/>
      <c r="AA636" s="123"/>
      <c r="AB636" s="123"/>
      <c r="AC636" s="122"/>
      <c r="AD636" s="123"/>
      <c r="AE636" s="123"/>
      <c r="AF636" s="123"/>
      <c r="AG636" s="123"/>
      <c r="AH636" s="122"/>
      <c r="AI636" s="122"/>
      <c r="AJ636" s="122"/>
      <c r="AK636" s="122"/>
      <c r="AL636" s="123"/>
      <c r="AM636" s="122"/>
      <c r="AN636" s="122"/>
      <c r="AO636" s="122"/>
      <c r="AP636" s="122"/>
      <c r="AQ636" s="122"/>
      <c r="AR636" s="122"/>
      <c r="AS636" s="173"/>
      <c r="AT636" s="173"/>
      <c r="AU636" s="173"/>
      <c r="AV636" s="173"/>
      <c r="AW636" s="173"/>
      <c r="AX636" s="173"/>
      <c r="AY636" s="173"/>
      <c r="AZ636" s="173"/>
      <c r="BA636" s="173"/>
      <c r="BB636" s="123"/>
      <c r="BC636" s="123"/>
      <c r="BD636" s="123"/>
    </row>
    <row r="637" spans="2:56" x14ac:dyDescent="0.25">
      <c r="B637" s="120"/>
      <c r="C637" s="4"/>
      <c r="D637" s="14"/>
      <c r="E637" s="121"/>
      <c r="F637" s="13"/>
      <c r="G637" s="122"/>
      <c r="H637" s="123"/>
      <c r="I637" s="123"/>
      <c r="J637" s="124"/>
      <c r="K637" s="122"/>
      <c r="L637" s="122"/>
      <c r="M637" s="125"/>
      <c r="N637" s="126"/>
      <c r="O637" s="123"/>
      <c r="P637" s="123"/>
      <c r="Q637" s="122"/>
      <c r="R637" s="123"/>
      <c r="S637" s="123"/>
      <c r="T637" s="123"/>
      <c r="U637" s="123"/>
      <c r="V637" s="123"/>
      <c r="W637" s="122"/>
      <c r="X637" s="123"/>
      <c r="Y637" s="123"/>
      <c r="Z637" s="123"/>
      <c r="AA637" s="123"/>
      <c r="AB637" s="123"/>
      <c r="AC637" s="122"/>
      <c r="AD637" s="123"/>
      <c r="AE637" s="123"/>
      <c r="AF637" s="123"/>
      <c r="AG637" s="123"/>
      <c r="AH637" s="122"/>
      <c r="AI637" s="122"/>
      <c r="AJ637" s="122"/>
      <c r="AK637" s="122"/>
      <c r="AL637" s="123"/>
      <c r="AM637" s="122"/>
      <c r="AN637" s="122"/>
      <c r="AO637" s="122"/>
      <c r="AP637" s="122"/>
      <c r="AQ637" s="122"/>
      <c r="AR637" s="122"/>
      <c r="AS637" s="173"/>
      <c r="AT637" s="173"/>
      <c r="AU637" s="173"/>
      <c r="AV637" s="173"/>
      <c r="AW637" s="173"/>
      <c r="AX637" s="173"/>
      <c r="AY637" s="173"/>
      <c r="AZ637" s="173"/>
      <c r="BA637" s="173"/>
      <c r="BB637" s="123"/>
      <c r="BC637" s="123"/>
      <c r="BD637" s="123"/>
    </row>
    <row r="638" spans="2:56" x14ac:dyDescent="0.25">
      <c r="B638" s="120"/>
      <c r="C638" s="4"/>
      <c r="D638" s="14"/>
      <c r="E638" s="121"/>
      <c r="F638" s="13"/>
      <c r="G638" s="122"/>
      <c r="H638" s="123"/>
      <c r="I638" s="123"/>
      <c r="J638" s="124"/>
      <c r="K638" s="122"/>
      <c r="L638" s="122"/>
      <c r="M638" s="125"/>
      <c r="N638" s="126"/>
      <c r="O638" s="123"/>
      <c r="P638" s="123"/>
      <c r="Q638" s="122"/>
      <c r="R638" s="123"/>
      <c r="S638" s="123"/>
      <c r="T638" s="123"/>
      <c r="U638" s="123"/>
      <c r="V638" s="123"/>
      <c r="W638" s="122"/>
      <c r="X638" s="123"/>
      <c r="Y638" s="123"/>
      <c r="Z638" s="123"/>
      <c r="AA638" s="123"/>
      <c r="AB638" s="123"/>
      <c r="AC638" s="122"/>
      <c r="AD638" s="123"/>
      <c r="AE638" s="123"/>
      <c r="AF638" s="123"/>
      <c r="AG638" s="123"/>
      <c r="AH638" s="122"/>
      <c r="AI638" s="122"/>
      <c r="AJ638" s="122"/>
      <c r="AK638" s="122"/>
      <c r="AL638" s="123"/>
      <c r="AM638" s="122"/>
      <c r="AN638" s="122"/>
      <c r="AO638" s="122"/>
      <c r="AP638" s="122"/>
      <c r="AQ638" s="122"/>
      <c r="AR638" s="122"/>
      <c r="AS638" s="173"/>
      <c r="AT638" s="173"/>
      <c r="AU638" s="173"/>
      <c r="AV638" s="173"/>
      <c r="AW638" s="173"/>
      <c r="AX638" s="173"/>
      <c r="AY638" s="173"/>
      <c r="AZ638" s="173"/>
      <c r="BA638" s="173"/>
      <c r="BB638" s="123"/>
      <c r="BC638" s="123"/>
      <c r="BD638" s="123"/>
    </row>
    <row r="639" spans="2:56" x14ac:dyDescent="0.25">
      <c r="B639" s="120"/>
      <c r="C639" s="4"/>
      <c r="D639" s="14"/>
      <c r="E639" s="121"/>
      <c r="F639" s="13"/>
      <c r="G639" s="122"/>
      <c r="H639" s="123"/>
      <c r="I639" s="123"/>
      <c r="J639" s="124"/>
      <c r="K639" s="122"/>
      <c r="L639" s="122"/>
      <c r="M639" s="125"/>
      <c r="N639" s="126"/>
      <c r="O639" s="123"/>
      <c r="P639" s="123"/>
      <c r="Q639" s="122"/>
      <c r="R639" s="123"/>
      <c r="S639" s="123"/>
      <c r="T639" s="123"/>
      <c r="U639" s="123"/>
      <c r="V639" s="123"/>
      <c r="W639" s="122"/>
      <c r="X639" s="123"/>
      <c r="Y639" s="123"/>
      <c r="Z639" s="123"/>
      <c r="AA639" s="123"/>
      <c r="AB639" s="123"/>
      <c r="AC639" s="122"/>
      <c r="AD639" s="123"/>
      <c r="AE639" s="123"/>
      <c r="AF639" s="123"/>
      <c r="AG639" s="123"/>
      <c r="AH639" s="122"/>
      <c r="AI639" s="122"/>
      <c r="AJ639" s="122"/>
      <c r="AK639" s="122"/>
      <c r="AL639" s="123"/>
      <c r="AM639" s="122"/>
      <c r="AN639" s="122"/>
      <c r="AO639" s="122"/>
      <c r="AP639" s="122"/>
      <c r="AQ639" s="122"/>
      <c r="AR639" s="122"/>
      <c r="AS639" s="173"/>
      <c r="AT639" s="173"/>
      <c r="AU639" s="173"/>
      <c r="AV639" s="173"/>
      <c r="AW639" s="173"/>
      <c r="AX639" s="173"/>
      <c r="AY639" s="173"/>
      <c r="AZ639" s="173"/>
      <c r="BA639" s="173"/>
      <c r="BB639" s="123"/>
      <c r="BC639" s="123"/>
      <c r="BD639" s="123"/>
    </row>
    <row r="640" spans="2:56" x14ac:dyDescent="0.25">
      <c r="B640" s="120"/>
      <c r="C640" s="4"/>
      <c r="D640" s="14"/>
      <c r="E640" s="121"/>
      <c r="F640" s="13"/>
      <c r="G640" s="122"/>
      <c r="H640" s="123"/>
      <c r="I640" s="123"/>
      <c r="J640" s="124"/>
      <c r="K640" s="122"/>
      <c r="L640" s="122"/>
      <c r="M640" s="125"/>
      <c r="N640" s="126"/>
      <c r="O640" s="123"/>
      <c r="P640" s="123"/>
      <c r="Q640" s="122"/>
      <c r="R640" s="123"/>
      <c r="S640" s="123"/>
      <c r="T640" s="123"/>
      <c r="U640" s="123"/>
      <c r="V640" s="123"/>
      <c r="W640" s="122"/>
      <c r="X640" s="123"/>
      <c r="Y640" s="123"/>
      <c r="Z640" s="123"/>
      <c r="AA640" s="123"/>
      <c r="AB640" s="123"/>
      <c r="AC640" s="122"/>
      <c r="AD640" s="123"/>
      <c r="AE640" s="123"/>
      <c r="AF640" s="123"/>
      <c r="AG640" s="123"/>
      <c r="AH640" s="122"/>
      <c r="AI640" s="122"/>
      <c r="AJ640" s="122"/>
      <c r="AK640" s="122"/>
      <c r="AL640" s="123"/>
      <c r="AM640" s="122"/>
      <c r="AN640" s="122"/>
      <c r="AO640" s="122"/>
      <c r="AP640" s="122"/>
      <c r="AQ640" s="122"/>
      <c r="AR640" s="122"/>
      <c r="AS640" s="173"/>
      <c r="AT640" s="173"/>
      <c r="AU640" s="173"/>
      <c r="AV640" s="173"/>
      <c r="AW640" s="173"/>
      <c r="AX640" s="173"/>
      <c r="AY640" s="173"/>
      <c r="AZ640" s="173"/>
      <c r="BA640" s="173"/>
      <c r="BB640" s="123"/>
      <c r="BC640" s="123"/>
      <c r="BD640" s="123"/>
    </row>
    <row r="641" spans="2:56" x14ac:dyDescent="0.25">
      <c r="B641" s="120"/>
      <c r="C641" s="4"/>
      <c r="D641" s="14"/>
      <c r="E641" s="121"/>
      <c r="F641" s="13"/>
      <c r="G641" s="122"/>
      <c r="H641" s="123"/>
      <c r="I641" s="123"/>
      <c r="J641" s="124"/>
      <c r="K641" s="122"/>
      <c r="L641" s="122"/>
      <c r="M641" s="125"/>
      <c r="N641" s="126"/>
      <c r="O641" s="123"/>
      <c r="P641" s="123"/>
      <c r="Q641" s="122"/>
      <c r="R641" s="123"/>
      <c r="S641" s="123"/>
      <c r="T641" s="123"/>
      <c r="U641" s="123"/>
      <c r="V641" s="123"/>
      <c r="W641" s="122"/>
      <c r="X641" s="123"/>
      <c r="Y641" s="123"/>
      <c r="Z641" s="123"/>
      <c r="AA641" s="123"/>
      <c r="AB641" s="123"/>
      <c r="AC641" s="122"/>
      <c r="AD641" s="123"/>
      <c r="AE641" s="123"/>
      <c r="AF641" s="123"/>
      <c r="AG641" s="123"/>
      <c r="AH641" s="122"/>
      <c r="AI641" s="122"/>
      <c r="AJ641" s="122"/>
      <c r="AK641" s="122"/>
      <c r="AL641" s="123"/>
      <c r="AM641" s="122"/>
      <c r="AN641" s="122"/>
      <c r="AO641" s="122"/>
      <c r="AP641" s="122"/>
      <c r="AQ641" s="122"/>
      <c r="AR641" s="122"/>
      <c r="AS641" s="173"/>
      <c r="AT641" s="173"/>
      <c r="AU641" s="173"/>
      <c r="AV641" s="173"/>
      <c r="AW641" s="173"/>
      <c r="AX641" s="173"/>
      <c r="AY641" s="173"/>
      <c r="AZ641" s="173"/>
      <c r="BA641" s="173"/>
      <c r="BB641" s="123"/>
      <c r="BC641" s="123"/>
      <c r="BD641" s="123"/>
    </row>
    <row r="642" spans="2:56" x14ac:dyDescent="0.25">
      <c r="B642" s="120"/>
      <c r="C642" s="4"/>
      <c r="D642" s="14"/>
      <c r="E642" s="121"/>
      <c r="F642" s="13"/>
      <c r="G642" s="122"/>
      <c r="H642" s="123"/>
      <c r="I642" s="123"/>
      <c r="J642" s="124"/>
      <c r="K642" s="122"/>
      <c r="L642" s="122"/>
      <c r="M642" s="125"/>
      <c r="N642" s="126"/>
      <c r="O642" s="123"/>
      <c r="P642" s="123"/>
      <c r="Q642" s="122"/>
      <c r="R642" s="123"/>
      <c r="S642" s="123"/>
      <c r="T642" s="123"/>
      <c r="U642" s="123"/>
      <c r="V642" s="123"/>
      <c r="W642" s="122"/>
      <c r="X642" s="123"/>
      <c r="Y642" s="123"/>
      <c r="Z642" s="123"/>
      <c r="AA642" s="123"/>
      <c r="AB642" s="123"/>
      <c r="AC642" s="122"/>
      <c r="AD642" s="123"/>
      <c r="AE642" s="123"/>
      <c r="AF642" s="123"/>
      <c r="AG642" s="123"/>
      <c r="AH642" s="122"/>
      <c r="AI642" s="122"/>
      <c r="AJ642" s="122"/>
      <c r="AK642" s="122"/>
      <c r="AL642" s="123"/>
      <c r="AM642" s="122"/>
      <c r="AN642" s="122"/>
      <c r="AO642" s="122"/>
      <c r="AP642" s="122"/>
      <c r="AQ642" s="122"/>
      <c r="AR642" s="122"/>
      <c r="AS642" s="173"/>
      <c r="AT642" s="173"/>
      <c r="AU642" s="173"/>
      <c r="AV642" s="173"/>
      <c r="AW642" s="173"/>
      <c r="AX642" s="173"/>
      <c r="AY642" s="173"/>
      <c r="AZ642" s="173"/>
      <c r="BA642" s="173"/>
      <c r="BB642" s="123"/>
      <c r="BC642" s="123"/>
      <c r="BD642" s="123"/>
    </row>
    <row r="643" spans="2:56" x14ac:dyDescent="0.25">
      <c r="B643" s="120"/>
      <c r="C643" s="4"/>
      <c r="D643" s="14"/>
      <c r="E643" s="121"/>
      <c r="F643" s="13"/>
      <c r="G643" s="122"/>
      <c r="H643" s="123"/>
      <c r="I643" s="123"/>
      <c r="J643" s="124"/>
      <c r="K643" s="122"/>
      <c r="L643" s="122"/>
      <c r="M643" s="125"/>
      <c r="N643" s="126"/>
      <c r="O643" s="123"/>
      <c r="P643" s="123"/>
      <c r="Q643" s="122"/>
      <c r="R643" s="123"/>
      <c r="S643" s="123"/>
      <c r="T643" s="123"/>
      <c r="U643" s="123"/>
      <c r="V643" s="123"/>
      <c r="W643" s="122"/>
      <c r="X643" s="123"/>
      <c r="Y643" s="123"/>
      <c r="Z643" s="123"/>
      <c r="AA643" s="123"/>
      <c r="AB643" s="123"/>
      <c r="AC643" s="122"/>
      <c r="AD643" s="123"/>
      <c r="AE643" s="123"/>
      <c r="AF643" s="123"/>
      <c r="AG643" s="123"/>
      <c r="AH643" s="122"/>
      <c r="AI643" s="122"/>
      <c r="AJ643" s="122"/>
      <c r="AK643" s="122"/>
      <c r="AL643" s="123"/>
      <c r="AM643" s="122"/>
      <c r="AN643" s="122"/>
      <c r="AO643" s="122"/>
      <c r="AP643" s="122"/>
      <c r="AQ643" s="122"/>
      <c r="AR643" s="122"/>
      <c r="AS643" s="173"/>
      <c r="AT643" s="173"/>
      <c r="AU643" s="173"/>
      <c r="AV643" s="173"/>
      <c r="AW643" s="173"/>
      <c r="AX643" s="173"/>
      <c r="AY643" s="173"/>
      <c r="AZ643" s="173"/>
      <c r="BA643" s="173"/>
      <c r="BB643" s="123"/>
      <c r="BC643" s="123"/>
      <c r="BD643" s="123"/>
    </row>
    <row r="644" spans="2:56" x14ac:dyDescent="0.25">
      <c r="B644" s="120"/>
      <c r="C644" s="4"/>
      <c r="D644" s="14"/>
      <c r="E644" s="121"/>
      <c r="F644" s="13"/>
      <c r="G644" s="122"/>
      <c r="H644" s="123"/>
      <c r="I644" s="123"/>
      <c r="J644" s="124"/>
      <c r="K644" s="122"/>
      <c r="L644" s="122"/>
      <c r="M644" s="125"/>
      <c r="N644" s="126"/>
      <c r="O644" s="123"/>
      <c r="P644" s="123"/>
      <c r="Q644" s="122"/>
      <c r="R644" s="123"/>
      <c r="S644" s="123"/>
      <c r="T644" s="123"/>
      <c r="U644" s="123"/>
      <c r="V644" s="123"/>
      <c r="W644" s="122"/>
      <c r="X644" s="123"/>
      <c r="Y644" s="123"/>
      <c r="Z644" s="123"/>
      <c r="AA644" s="123"/>
      <c r="AB644" s="123"/>
      <c r="AC644" s="122"/>
      <c r="AD644" s="123"/>
      <c r="AE644" s="123"/>
      <c r="AF644" s="123"/>
      <c r="AG644" s="123"/>
      <c r="AH644" s="122"/>
      <c r="AI644" s="122"/>
      <c r="AJ644" s="122"/>
      <c r="AK644" s="122"/>
      <c r="AL644" s="123"/>
      <c r="AM644" s="122"/>
      <c r="AN644" s="122"/>
      <c r="AO644" s="122"/>
      <c r="AP644" s="122"/>
      <c r="AQ644" s="122"/>
      <c r="AR644" s="122"/>
      <c r="AS644" s="173"/>
      <c r="AT644" s="173"/>
      <c r="AU644" s="173"/>
      <c r="AV644" s="173"/>
      <c r="AW644" s="173"/>
      <c r="AX644" s="173"/>
      <c r="AY644" s="173"/>
      <c r="AZ644" s="173"/>
      <c r="BA644" s="173"/>
      <c r="BB644" s="123"/>
      <c r="BC644" s="123"/>
      <c r="BD644" s="123"/>
    </row>
    <row r="645" spans="2:56" x14ac:dyDescent="0.25">
      <c r="B645" s="120"/>
      <c r="C645" s="4"/>
      <c r="D645" s="14"/>
      <c r="E645" s="121"/>
      <c r="F645" s="13"/>
      <c r="G645" s="122"/>
      <c r="H645" s="123"/>
      <c r="I645" s="123"/>
      <c r="J645" s="124"/>
      <c r="K645" s="122"/>
      <c r="L645" s="122"/>
      <c r="M645" s="125"/>
      <c r="N645" s="126"/>
      <c r="O645" s="123"/>
      <c r="P645" s="123"/>
      <c r="Q645" s="122"/>
      <c r="R645" s="123"/>
      <c r="S645" s="123"/>
      <c r="T645" s="123"/>
      <c r="U645" s="123"/>
      <c r="V645" s="123"/>
      <c r="W645" s="122"/>
      <c r="X645" s="123"/>
      <c r="Y645" s="123"/>
      <c r="Z645" s="123"/>
      <c r="AA645" s="123"/>
      <c r="AB645" s="123"/>
      <c r="AC645" s="122"/>
      <c r="AD645" s="123"/>
      <c r="AE645" s="123"/>
      <c r="AF645" s="123"/>
      <c r="AG645" s="123"/>
      <c r="AH645" s="122"/>
      <c r="AI645" s="122"/>
      <c r="AJ645" s="122"/>
      <c r="AK645" s="122"/>
      <c r="AL645" s="123"/>
      <c r="AM645" s="122"/>
      <c r="AN645" s="122"/>
      <c r="AO645" s="122"/>
      <c r="AP645" s="122"/>
      <c r="AQ645" s="122"/>
      <c r="AR645" s="122"/>
      <c r="AS645" s="173"/>
      <c r="AT645" s="173"/>
      <c r="AU645" s="173"/>
      <c r="AV645" s="173"/>
      <c r="AW645" s="173"/>
      <c r="AX645" s="173"/>
      <c r="AY645" s="173"/>
      <c r="AZ645" s="173"/>
      <c r="BA645" s="173"/>
      <c r="BB645" s="123"/>
      <c r="BC645" s="123"/>
      <c r="BD645" s="123"/>
    </row>
    <row r="646" spans="2:56" x14ac:dyDescent="0.25">
      <c r="B646" s="120"/>
      <c r="C646" s="4"/>
      <c r="D646" s="14"/>
      <c r="E646" s="121"/>
      <c r="F646" s="13"/>
      <c r="G646" s="122"/>
      <c r="H646" s="123"/>
      <c r="I646" s="123"/>
      <c r="J646" s="124"/>
      <c r="K646" s="122"/>
      <c r="L646" s="122"/>
      <c r="M646" s="125"/>
      <c r="N646" s="126"/>
      <c r="O646" s="123"/>
      <c r="P646" s="123"/>
      <c r="Q646" s="122"/>
      <c r="R646" s="123"/>
      <c r="S646" s="123"/>
      <c r="T646" s="123"/>
      <c r="U646" s="123"/>
      <c r="V646" s="123"/>
      <c r="W646" s="122"/>
      <c r="X646" s="123"/>
      <c r="Y646" s="123"/>
      <c r="Z646" s="123"/>
      <c r="AA646" s="123"/>
      <c r="AB646" s="123"/>
      <c r="AC646" s="122"/>
      <c r="AD646" s="123"/>
      <c r="AE646" s="123"/>
      <c r="AF646" s="123"/>
      <c r="AG646" s="123"/>
      <c r="AH646" s="122"/>
      <c r="AI646" s="122"/>
      <c r="AJ646" s="122"/>
      <c r="AK646" s="122"/>
      <c r="AL646" s="123"/>
      <c r="AM646" s="122"/>
      <c r="AN646" s="122"/>
      <c r="AO646" s="122"/>
      <c r="AP646" s="122"/>
      <c r="AQ646" s="122"/>
      <c r="AR646" s="122"/>
      <c r="AS646" s="173"/>
      <c r="AT646" s="173"/>
      <c r="AU646" s="173"/>
      <c r="AV646" s="173"/>
      <c r="AW646" s="173"/>
      <c r="AX646" s="173"/>
      <c r="AY646" s="173"/>
      <c r="AZ646" s="173"/>
      <c r="BA646" s="173"/>
      <c r="BB646" s="123"/>
      <c r="BC646" s="123"/>
      <c r="BD646" s="123"/>
    </row>
    <row r="647" spans="2:56" x14ac:dyDescent="0.25">
      <c r="B647" s="120"/>
      <c r="C647" s="4"/>
      <c r="D647" s="14"/>
      <c r="E647" s="121"/>
      <c r="F647" s="13"/>
      <c r="G647" s="122"/>
      <c r="H647" s="123"/>
      <c r="I647" s="123"/>
      <c r="J647" s="124"/>
      <c r="K647" s="122"/>
      <c r="L647" s="122"/>
      <c r="M647" s="125"/>
      <c r="N647" s="126"/>
      <c r="O647" s="123"/>
      <c r="P647" s="123"/>
      <c r="Q647" s="122"/>
      <c r="R647" s="123"/>
      <c r="S647" s="123"/>
      <c r="T647" s="123"/>
      <c r="U647" s="123"/>
      <c r="V647" s="123"/>
      <c r="W647" s="122"/>
      <c r="X647" s="123"/>
      <c r="Y647" s="123"/>
      <c r="Z647" s="123"/>
      <c r="AA647" s="123"/>
      <c r="AB647" s="123"/>
      <c r="AC647" s="122"/>
      <c r="AD647" s="123"/>
      <c r="AE647" s="123"/>
      <c r="AF647" s="123"/>
      <c r="AG647" s="123"/>
      <c r="AH647" s="122"/>
      <c r="AI647" s="122"/>
      <c r="AJ647" s="122"/>
      <c r="AK647" s="122"/>
      <c r="AL647" s="123"/>
      <c r="AM647" s="122"/>
      <c r="AN647" s="122"/>
      <c r="AO647" s="122"/>
      <c r="AP647" s="122"/>
      <c r="AQ647" s="122"/>
      <c r="AR647" s="122"/>
      <c r="AS647" s="173"/>
      <c r="AT647" s="173"/>
      <c r="AU647" s="173"/>
      <c r="AV647" s="173"/>
      <c r="AW647" s="173"/>
      <c r="AX647" s="173"/>
      <c r="AY647" s="173"/>
      <c r="AZ647" s="173"/>
      <c r="BA647" s="173"/>
      <c r="BB647" s="123"/>
      <c r="BC647" s="123"/>
      <c r="BD647" s="123"/>
    </row>
    <row r="648" spans="2:56" x14ac:dyDescent="0.25">
      <c r="B648" s="120"/>
      <c r="C648" s="4"/>
      <c r="D648" s="14"/>
      <c r="E648" s="121"/>
      <c r="F648" s="13"/>
      <c r="G648" s="122"/>
      <c r="H648" s="123"/>
      <c r="I648" s="123"/>
      <c r="J648" s="124"/>
      <c r="K648" s="122"/>
      <c r="L648" s="122"/>
      <c r="M648" s="125"/>
      <c r="N648" s="126"/>
      <c r="O648" s="123"/>
      <c r="P648" s="123"/>
      <c r="Q648" s="122"/>
      <c r="R648" s="123"/>
      <c r="S648" s="123"/>
      <c r="T648" s="123"/>
      <c r="U648" s="123"/>
      <c r="V648" s="123"/>
      <c r="W648" s="122"/>
      <c r="X648" s="123"/>
      <c r="Y648" s="123"/>
      <c r="Z648" s="123"/>
      <c r="AA648" s="123"/>
      <c r="AB648" s="123"/>
      <c r="AC648" s="122"/>
      <c r="AD648" s="123"/>
      <c r="AE648" s="123"/>
      <c r="AF648" s="123"/>
      <c r="AG648" s="123"/>
      <c r="AH648" s="122"/>
      <c r="AI648" s="122"/>
      <c r="AJ648" s="122"/>
      <c r="AK648" s="122"/>
      <c r="AL648" s="123"/>
      <c r="AM648" s="122"/>
      <c r="AN648" s="122"/>
      <c r="AO648" s="122"/>
      <c r="AP648" s="122"/>
      <c r="AQ648" s="122"/>
      <c r="AR648" s="122"/>
      <c r="AS648" s="173"/>
      <c r="AT648" s="173"/>
      <c r="AU648" s="173"/>
      <c r="AV648" s="173"/>
      <c r="AW648" s="173"/>
      <c r="AX648" s="173"/>
      <c r="AY648" s="173"/>
      <c r="AZ648" s="173"/>
      <c r="BA648" s="173"/>
      <c r="BB648" s="123"/>
      <c r="BC648" s="123"/>
      <c r="BD648" s="123"/>
    </row>
    <row r="649" spans="2:56" x14ac:dyDescent="0.25">
      <c r="B649" s="120"/>
      <c r="C649" s="4"/>
      <c r="D649" s="14"/>
      <c r="E649" s="121"/>
      <c r="F649" s="13"/>
      <c r="G649" s="122"/>
      <c r="H649" s="123"/>
      <c r="I649" s="123"/>
      <c r="J649" s="124"/>
      <c r="K649" s="122"/>
      <c r="L649" s="122"/>
      <c r="M649" s="125"/>
      <c r="N649" s="126"/>
      <c r="O649" s="123"/>
      <c r="P649" s="123"/>
      <c r="Q649" s="122"/>
      <c r="R649" s="123"/>
      <c r="S649" s="123"/>
      <c r="T649" s="123"/>
      <c r="U649" s="123"/>
      <c r="V649" s="123"/>
      <c r="W649" s="122"/>
      <c r="X649" s="123"/>
      <c r="Y649" s="123"/>
      <c r="Z649" s="123"/>
      <c r="AA649" s="123"/>
      <c r="AB649" s="123"/>
      <c r="AC649" s="122"/>
      <c r="AD649" s="123"/>
      <c r="AE649" s="123"/>
      <c r="AF649" s="123"/>
      <c r="AG649" s="123"/>
      <c r="AH649" s="122"/>
      <c r="AI649" s="122"/>
      <c r="AJ649" s="122"/>
      <c r="AK649" s="122"/>
      <c r="AL649" s="123"/>
      <c r="AM649" s="122"/>
      <c r="AN649" s="122"/>
      <c r="AO649" s="122"/>
      <c r="AP649" s="122"/>
      <c r="AQ649" s="122"/>
      <c r="AR649" s="122"/>
      <c r="AS649" s="173"/>
      <c r="AT649" s="173"/>
      <c r="AU649" s="173"/>
      <c r="AV649" s="173"/>
      <c r="AW649" s="173"/>
      <c r="AX649" s="173"/>
      <c r="AY649" s="173"/>
      <c r="AZ649" s="173"/>
      <c r="BA649" s="173"/>
      <c r="BB649" s="123"/>
      <c r="BC649" s="123"/>
      <c r="BD649" s="123"/>
    </row>
    <row r="650" spans="2:56" x14ac:dyDescent="0.25">
      <c r="B650" s="120"/>
      <c r="C650" s="4"/>
      <c r="D650" s="14"/>
      <c r="E650" s="121"/>
      <c r="F650" s="13"/>
      <c r="G650" s="122"/>
      <c r="H650" s="123"/>
      <c r="I650" s="123"/>
      <c r="J650" s="124"/>
      <c r="K650" s="122"/>
      <c r="L650" s="122"/>
      <c r="M650" s="125"/>
      <c r="N650" s="126"/>
      <c r="O650" s="123"/>
      <c r="P650" s="123"/>
      <c r="Q650" s="122"/>
      <c r="R650" s="123"/>
      <c r="S650" s="123"/>
      <c r="T650" s="123"/>
      <c r="U650" s="123"/>
      <c r="V650" s="123"/>
      <c r="W650" s="122"/>
      <c r="X650" s="123"/>
      <c r="Y650" s="123"/>
      <c r="Z650" s="123"/>
      <c r="AA650" s="123"/>
      <c r="AB650" s="123"/>
      <c r="AC650" s="122"/>
      <c r="AD650" s="123"/>
      <c r="AE650" s="123"/>
      <c r="AF650" s="123"/>
      <c r="AG650" s="123"/>
      <c r="AH650" s="122"/>
      <c r="AI650" s="122"/>
      <c r="AJ650" s="122"/>
      <c r="AK650" s="122"/>
      <c r="AL650" s="123"/>
      <c r="AM650" s="122"/>
      <c r="AN650" s="122"/>
      <c r="AO650" s="122"/>
      <c r="AP650" s="122"/>
      <c r="AQ650" s="122"/>
      <c r="AR650" s="122"/>
      <c r="AS650" s="173"/>
      <c r="AT650" s="173"/>
      <c r="AU650" s="173"/>
      <c r="AV650" s="173"/>
      <c r="AW650" s="173"/>
      <c r="AX650" s="173"/>
      <c r="AY650" s="173"/>
      <c r="AZ650" s="173"/>
      <c r="BA650" s="173"/>
      <c r="BB650" s="123"/>
      <c r="BC650" s="123"/>
      <c r="BD650" s="123"/>
    </row>
    <row r="651" spans="2:56" x14ac:dyDescent="0.25">
      <c r="B651" s="120"/>
      <c r="C651" s="4"/>
      <c r="D651" s="14"/>
      <c r="E651" s="121"/>
      <c r="F651" s="13"/>
      <c r="G651" s="122"/>
      <c r="H651" s="123"/>
      <c r="I651" s="123"/>
      <c r="J651" s="124"/>
      <c r="K651" s="122"/>
      <c r="L651" s="122"/>
      <c r="M651" s="125"/>
      <c r="N651" s="126"/>
      <c r="O651" s="123"/>
      <c r="P651" s="123"/>
      <c r="Q651" s="122"/>
      <c r="R651" s="123"/>
      <c r="S651" s="123"/>
      <c r="T651" s="123"/>
      <c r="U651" s="123"/>
      <c r="V651" s="123"/>
      <c r="W651" s="122"/>
      <c r="X651" s="123"/>
      <c r="Y651" s="123"/>
      <c r="Z651" s="123"/>
      <c r="AA651" s="123"/>
      <c r="AB651" s="123"/>
      <c r="AC651" s="122"/>
      <c r="AD651" s="123"/>
      <c r="AE651" s="123"/>
      <c r="AF651" s="123"/>
      <c r="AG651" s="123"/>
      <c r="AH651" s="122"/>
      <c r="AI651" s="122"/>
      <c r="AJ651" s="122"/>
      <c r="AK651" s="122"/>
      <c r="AL651" s="123"/>
      <c r="AM651" s="122"/>
      <c r="AN651" s="122"/>
      <c r="AO651" s="122"/>
      <c r="AP651" s="122"/>
      <c r="AQ651" s="122"/>
      <c r="AR651" s="122"/>
      <c r="AS651" s="173"/>
      <c r="AT651" s="173"/>
      <c r="AU651" s="173"/>
      <c r="AV651" s="173"/>
      <c r="AW651" s="173"/>
      <c r="AX651" s="173"/>
      <c r="AY651" s="173"/>
      <c r="AZ651" s="173"/>
      <c r="BA651" s="173"/>
      <c r="BB651" s="123"/>
      <c r="BC651" s="123"/>
      <c r="BD651" s="123"/>
    </row>
    <row r="652" spans="2:56" x14ac:dyDescent="0.25">
      <c r="B652" s="120"/>
      <c r="C652" s="4"/>
      <c r="D652" s="14"/>
      <c r="E652" s="121"/>
      <c r="F652" s="13"/>
      <c r="G652" s="122"/>
      <c r="H652" s="123"/>
      <c r="I652" s="123"/>
      <c r="J652" s="124"/>
      <c r="K652" s="122"/>
      <c r="L652" s="122"/>
      <c r="M652" s="125"/>
      <c r="N652" s="126"/>
      <c r="O652" s="123"/>
      <c r="P652" s="123"/>
      <c r="Q652" s="122"/>
      <c r="R652" s="123"/>
      <c r="S652" s="123"/>
      <c r="T652" s="123"/>
      <c r="U652" s="123"/>
      <c r="V652" s="123"/>
      <c r="W652" s="122"/>
      <c r="X652" s="123"/>
      <c r="Y652" s="123"/>
      <c r="Z652" s="123"/>
      <c r="AA652" s="123"/>
      <c r="AB652" s="123"/>
      <c r="AC652" s="122"/>
      <c r="AD652" s="123"/>
      <c r="AE652" s="123"/>
      <c r="AF652" s="123"/>
      <c r="AG652" s="123"/>
      <c r="AH652" s="122"/>
      <c r="AI652" s="122"/>
      <c r="AJ652" s="122"/>
      <c r="AK652" s="122"/>
      <c r="AL652" s="123"/>
      <c r="AM652" s="122"/>
      <c r="AN652" s="122"/>
      <c r="AO652" s="122"/>
      <c r="AP652" s="122"/>
      <c r="AQ652" s="122"/>
      <c r="AR652" s="122"/>
      <c r="AS652" s="173"/>
      <c r="AT652" s="173"/>
      <c r="AU652" s="173"/>
      <c r="AV652" s="173"/>
      <c r="AW652" s="173"/>
      <c r="AX652" s="173"/>
      <c r="AY652" s="173"/>
      <c r="AZ652" s="173"/>
      <c r="BA652" s="173"/>
      <c r="BB652" s="123"/>
      <c r="BC652" s="123"/>
      <c r="BD652" s="123"/>
    </row>
    <row r="653" spans="2:56" x14ac:dyDescent="0.25">
      <c r="B653" s="120"/>
      <c r="C653" s="4"/>
      <c r="D653" s="14"/>
      <c r="E653" s="121"/>
      <c r="F653" s="13"/>
      <c r="G653" s="122"/>
      <c r="H653" s="123"/>
      <c r="I653" s="123"/>
      <c r="J653" s="124"/>
      <c r="K653" s="122"/>
      <c r="L653" s="122"/>
      <c r="M653" s="125"/>
      <c r="N653" s="126"/>
      <c r="O653" s="123"/>
      <c r="P653" s="123"/>
      <c r="Q653" s="122"/>
      <c r="R653" s="123"/>
      <c r="S653" s="123"/>
      <c r="T653" s="123"/>
      <c r="U653" s="123"/>
      <c r="V653" s="123"/>
      <c r="W653" s="122"/>
      <c r="X653" s="123"/>
      <c r="Y653" s="123"/>
      <c r="Z653" s="123"/>
      <c r="AA653" s="123"/>
      <c r="AB653" s="123"/>
      <c r="AC653" s="122"/>
      <c r="AD653" s="123"/>
      <c r="AE653" s="123"/>
      <c r="AF653" s="123"/>
      <c r="AG653" s="123"/>
      <c r="AH653" s="122"/>
      <c r="AI653" s="122"/>
      <c r="AJ653" s="122"/>
      <c r="AK653" s="122"/>
      <c r="AL653" s="123"/>
      <c r="AM653" s="122"/>
      <c r="AN653" s="122"/>
      <c r="AO653" s="122"/>
      <c r="AP653" s="122"/>
      <c r="AQ653" s="122"/>
      <c r="AR653" s="122"/>
      <c r="AS653" s="173"/>
      <c r="AT653" s="173"/>
      <c r="AU653" s="173"/>
      <c r="AV653" s="173"/>
      <c r="AW653" s="173"/>
      <c r="AX653" s="173"/>
      <c r="AY653" s="173"/>
      <c r="AZ653" s="173"/>
      <c r="BA653" s="173"/>
      <c r="BB653" s="123"/>
      <c r="BC653" s="123"/>
      <c r="BD653" s="123"/>
    </row>
    <row r="654" spans="2:56" x14ac:dyDescent="0.25">
      <c r="B654" s="120"/>
      <c r="C654" s="4"/>
      <c r="D654" s="14"/>
      <c r="E654" s="121"/>
      <c r="F654" s="13"/>
      <c r="G654" s="122"/>
      <c r="H654" s="123"/>
      <c r="I654" s="123"/>
      <c r="J654" s="124"/>
      <c r="K654" s="122"/>
      <c r="L654" s="122"/>
      <c r="M654" s="125"/>
      <c r="N654" s="126"/>
      <c r="O654" s="123"/>
      <c r="P654" s="123"/>
      <c r="Q654" s="122"/>
      <c r="R654" s="123"/>
      <c r="S654" s="123"/>
      <c r="T654" s="123"/>
      <c r="U654" s="123"/>
      <c r="V654" s="123"/>
      <c r="W654" s="122"/>
      <c r="X654" s="123"/>
      <c r="Y654" s="123"/>
      <c r="Z654" s="123"/>
      <c r="AA654" s="123"/>
      <c r="AB654" s="123"/>
      <c r="AC654" s="122"/>
      <c r="AD654" s="123"/>
      <c r="AE654" s="123"/>
      <c r="AF654" s="123"/>
      <c r="AG654" s="123"/>
      <c r="AH654" s="122"/>
      <c r="AI654" s="122"/>
      <c r="AJ654" s="122"/>
      <c r="AK654" s="122"/>
      <c r="AL654" s="123"/>
      <c r="AM654" s="122"/>
      <c r="AN654" s="122"/>
      <c r="AO654" s="122"/>
      <c r="AP654" s="122"/>
      <c r="AQ654" s="122"/>
      <c r="AR654" s="122"/>
      <c r="AS654" s="173"/>
      <c r="AT654" s="173"/>
      <c r="AU654" s="173"/>
      <c r="AV654" s="173"/>
      <c r="AW654" s="173"/>
      <c r="AX654" s="173"/>
      <c r="AY654" s="173"/>
      <c r="AZ654" s="173"/>
      <c r="BA654" s="173"/>
      <c r="BB654" s="123"/>
      <c r="BC654" s="123"/>
      <c r="BD654" s="123"/>
    </row>
    <row r="655" spans="2:56" x14ac:dyDescent="0.25">
      <c r="B655" s="120"/>
      <c r="C655" s="4"/>
      <c r="D655" s="14"/>
      <c r="E655" s="121"/>
      <c r="F655" s="13"/>
      <c r="G655" s="122"/>
      <c r="H655" s="123"/>
      <c r="I655" s="123"/>
      <c r="J655" s="124"/>
      <c r="K655" s="122"/>
      <c r="L655" s="122"/>
      <c r="M655" s="125"/>
      <c r="N655" s="126"/>
      <c r="O655" s="123"/>
      <c r="P655" s="123"/>
      <c r="Q655" s="122"/>
      <c r="R655" s="123"/>
      <c r="S655" s="123"/>
      <c r="T655" s="123"/>
      <c r="U655" s="123"/>
      <c r="V655" s="123"/>
      <c r="W655" s="122"/>
      <c r="X655" s="123"/>
      <c r="Y655" s="123"/>
      <c r="Z655" s="123"/>
      <c r="AA655" s="123"/>
      <c r="AB655" s="123"/>
      <c r="AC655" s="122"/>
      <c r="AD655" s="123"/>
      <c r="AE655" s="123"/>
      <c r="AF655" s="123"/>
      <c r="AG655" s="123"/>
      <c r="AH655" s="122"/>
      <c r="AI655" s="122"/>
      <c r="AJ655" s="122"/>
      <c r="AK655" s="122"/>
      <c r="AL655" s="123"/>
      <c r="AM655" s="122"/>
      <c r="AN655" s="122"/>
      <c r="AO655" s="122"/>
      <c r="AP655" s="122"/>
      <c r="AQ655" s="122"/>
      <c r="AR655" s="122"/>
      <c r="AS655" s="173"/>
      <c r="AT655" s="173"/>
      <c r="AU655" s="173"/>
      <c r="AV655" s="173"/>
      <c r="AW655" s="173"/>
      <c r="AX655" s="173"/>
      <c r="AY655" s="173"/>
      <c r="AZ655" s="173"/>
      <c r="BA655" s="173"/>
      <c r="BB655" s="123"/>
      <c r="BC655" s="123"/>
      <c r="BD655" s="123"/>
    </row>
    <row r="656" spans="2:56" x14ac:dyDescent="0.25">
      <c r="B656" s="120"/>
      <c r="C656" s="4"/>
      <c r="D656" s="14"/>
      <c r="E656" s="121"/>
      <c r="F656" s="13"/>
      <c r="G656" s="122"/>
      <c r="H656" s="123"/>
      <c r="I656" s="123"/>
      <c r="J656" s="124"/>
      <c r="K656" s="122"/>
      <c r="L656" s="122"/>
      <c r="M656" s="125"/>
      <c r="N656" s="126"/>
      <c r="O656" s="123"/>
      <c r="P656" s="123"/>
      <c r="Q656" s="122"/>
      <c r="R656" s="123"/>
      <c r="S656" s="123"/>
      <c r="T656" s="123"/>
      <c r="U656" s="123"/>
      <c r="V656" s="123"/>
      <c r="W656" s="122"/>
      <c r="X656" s="123"/>
      <c r="Y656" s="123"/>
      <c r="Z656" s="123"/>
      <c r="AA656" s="123"/>
      <c r="AB656" s="123"/>
      <c r="AC656" s="122"/>
      <c r="AD656" s="123"/>
      <c r="AE656" s="123"/>
      <c r="AF656" s="123"/>
      <c r="AG656" s="123"/>
      <c r="AH656" s="122"/>
      <c r="AI656" s="122"/>
      <c r="AJ656" s="122"/>
      <c r="AK656" s="122"/>
      <c r="AL656" s="123"/>
      <c r="AM656" s="122"/>
      <c r="AN656" s="122"/>
      <c r="AO656" s="122"/>
      <c r="AP656" s="122"/>
      <c r="AQ656" s="122"/>
      <c r="AR656" s="122"/>
      <c r="AS656" s="173"/>
      <c r="AT656" s="173"/>
      <c r="AU656" s="173"/>
      <c r="AV656" s="173"/>
      <c r="AW656" s="173"/>
      <c r="AX656" s="173"/>
      <c r="AY656" s="173"/>
      <c r="AZ656" s="173"/>
      <c r="BA656" s="173"/>
      <c r="BB656" s="123"/>
      <c r="BC656" s="123"/>
      <c r="BD656" s="123"/>
    </row>
    <row r="657" spans="2:56" x14ac:dyDescent="0.25">
      <c r="B657" s="120"/>
      <c r="C657" s="4"/>
      <c r="D657" s="14"/>
      <c r="E657" s="121"/>
      <c r="F657" s="13"/>
      <c r="G657" s="122"/>
      <c r="H657" s="123"/>
      <c r="I657" s="123"/>
      <c r="J657" s="124"/>
      <c r="K657" s="122"/>
      <c r="L657" s="122"/>
      <c r="M657" s="125"/>
      <c r="N657" s="126"/>
      <c r="O657" s="123"/>
      <c r="P657" s="123"/>
      <c r="Q657" s="122"/>
      <c r="R657" s="123"/>
      <c r="S657" s="123"/>
      <c r="T657" s="123"/>
      <c r="U657" s="123"/>
      <c r="V657" s="123"/>
      <c r="W657" s="122"/>
      <c r="X657" s="123"/>
      <c r="Y657" s="123"/>
      <c r="Z657" s="123"/>
      <c r="AA657" s="123"/>
      <c r="AB657" s="123"/>
      <c r="AC657" s="122"/>
      <c r="AD657" s="123"/>
      <c r="AE657" s="123"/>
      <c r="AF657" s="123"/>
      <c r="AG657" s="123"/>
      <c r="AH657" s="122"/>
      <c r="AI657" s="122"/>
      <c r="AJ657" s="122"/>
      <c r="AK657" s="122"/>
      <c r="AL657" s="123"/>
      <c r="AM657" s="122"/>
      <c r="AN657" s="122"/>
      <c r="AO657" s="122"/>
      <c r="AP657" s="122"/>
      <c r="AQ657" s="122"/>
      <c r="AR657" s="122"/>
      <c r="AS657" s="173"/>
      <c r="AT657" s="173"/>
      <c r="AU657" s="173"/>
      <c r="AV657" s="173"/>
      <c r="AW657" s="173"/>
      <c r="AX657" s="173"/>
      <c r="AY657" s="173"/>
      <c r="AZ657" s="173"/>
      <c r="BA657" s="173"/>
      <c r="BB657" s="123"/>
      <c r="BC657" s="123"/>
      <c r="BD657" s="123"/>
    </row>
    <row r="658" spans="2:56" x14ac:dyDescent="0.25">
      <c r="B658" s="120"/>
      <c r="C658" s="4"/>
      <c r="D658" s="14"/>
      <c r="E658" s="121"/>
      <c r="F658" s="13"/>
      <c r="G658" s="122"/>
      <c r="H658" s="123"/>
      <c r="I658" s="123"/>
      <c r="J658" s="124"/>
      <c r="K658" s="122"/>
      <c r="L658" s="122"/>
      <c r="M658" s="125"/>
      <c r="N658" s="126"/>
      <c r="O658" s="123"/>
      <c r="P658" s="123"/>
      <c r="Q658" s="122"/>
      <c r="R658" s="123"/>
      <c r="S658" s="123"/>
      <c r="T658" s="123"/>
      <c r="U658" s="123"/>
      <c r="V658" s="123"/>
      <c r="W658" s="122"/>
      <c r="X658" s="123"/>
      <c r="Y658" s="123"/>
      <c r="Z658" s="123"/>
      <c r="AA658" s="123"/>
      <c r="AB658" s="123"/>
      <c r="AC658" s="122"/>
      <c r="AD658" s="123"/>
      <c r="AE658" s="123"/>
      <c r="AF658" s="123"/>
      <c r="AG658" s="123"/>
      <c r="AH658" s="122"/>
      <c r="AI658" s="122"/>
      <c r="AJ658" s="122"/>
      <c r="AK658" s="122"/>
      <c r="AL658" s="123"/>
      <c r="AM658" s="122"/>
      <c r="AN658" s="122"/>
      <c r="AO658" s="122"/>
      <c r="AP658" s="122"/>
      <c r="AQ658" s="122"/>
      <c r="AR658" s="122"/>
      <c r="AS658" s="173"/>
      <c r="AT658" s="173"/>
      <c r="AU658" s="173"/>
      <c r="AV658" s="173"/>
      <c r="AW658" s="173"/>
      <c r="AX658" s="173"/>
      <c r="AY658" s="173"/>
      <c r="AZ658" s="173"/>
      <c r="BA658" s="173"/>
      <c r="BB658" s="123"/>
      <c r="BC658" s="123"/>
      <c r="BD658" s="123"/>
    </row>
    <row r="659" spans="2:56" x14ac:dyDescent="0.25">
      <c r="B659" s="120"/>
      <c r="C659" s="4"/>
      <c r="D659" s="14"/>
      <c r="E659" s="121"/>
      <c r="F659" s="13"/>
      <c r="G659" s="122"/>
      <c r="H659" s="123"/>
      <c r="I659" s="123"/>
      <c r="J659" s="124"/>
      <c r="K659" s="122"/>
      <c r="L659" s="122"/>
      <c r="M659" s="125"/>
      <c r="N659" s="126"/>
      <c r="O659" s="123"/>
      <c r="P659" s="123"/>
      <c r="Q659" s="122"/>
      <c r="R659" s="123"/>
      <c r="S659" s="123"/>
      <c r="T659" s="123"/>
      <c r="U659" s="123"/>
      <c r="V659" s="123"/>
      <c r="W659" s="122"/>
      <c r="X659" s="123"/>
      <c r="Y659" s="123"/>
      <c r="Z659" s="123"/>
      <c r="AA659" s="123"/>
      <c r="AB659" s="123"/>
      <c r="AC659" s="122"/>
      <c r="AD659" s="123"/>
      <c r="AE659" s="123"/>
      <c r="AF659" s="123"/>
      <c r="AG659" s="123"/>
      <c r="AH659" s="122"/>
      <c r="AI659" s="122"/>
      <c r="AJ659" s="122"/>
      <c r="AK659" s="122"/>
      <c r="AL659" s="123"/>
      <c r="AM659" s="122"/>
      <c r="AN659" s="122"/>
      <c r="AO659" s="122"/>
      <c r="AP659" s="122"/>
      <c r="AQ659" s="122"/>
      <c r="AR659" s="122"/>
      <c r="AS659" s="173"/>
      <c r="AT659" s="173"/>
      <c r="AU659" s="173"/>
      <c r="AV659" s="173"/>
      <c r="AW659" s="173"/>
      <c r="AX659" s="173"/>
      <c r="AY659" s="173"/>
      <c r="AZ659" s="173"/>
      <c r="BA659" s="173"/>
      <c r="BB659" s="123"/>
      <c r="BC659" s="123"/>
      <c r="BD659" s="123"/>
    </row>
    <row r="660" spans="2:56" x14ac:dyDescent="0.25">
      <c r="B660" s="120"/>
      <c r="C660" s="4"/>
      <c r="D660" s="14"/>
      <c r="E660" s="121"/>
      <c r="F660" s="13"/>
      <c r="G660" s="122"/>
      <c r="H660" s="123"/>
      <c r="I660" s="123"/>
      <c r="J660" s="124"/>
      <c r="K660" s="122"/>
      <c r="L660" s="122"/>
      <c r="M660" s="125"/>
      <c r="N660" s="126"/>
      <c r="O660" s="123"/>
      <c r="P660" s="123"/>
      <c r="Q660" s="122"/>
      <c r="R660" s="123"/>
      <c r="S660" s="123"/>
      <c r="T660" s="123"/>
      <c r="U660" s="123"/>
      <c r="V660" s="123"/>
      <c r="W660" s="122"/>
      <c r="X660" s="123"/>
      <c r="Y660" s="123"/>
      <c r="Z660" s="123"/>
      <c r="AA660" s="123"/>
      <c r="AB660" s="123"/>
      <c r="AC660" s="122"/>
      <c r="AD660" s="123"/>
      <c r="AE660" s="123"/>
      <c r="AF660" s="123"/>
      <c r="AG660" s="123"/>
      <c r="AH660" s="122"/>
      <c r="AI660" s="122"/>
      <c r="AJ660" s="122"/>
      <c r="AK660" s="122"/>
      <c r="AL660" s="123"/>
      <c r="AM660" s="122"/>
      <c r="AN660" s="122"/>
      <c r="AO660" s="122"/>
      <c r="AP660" s="122"/>
      <c r="AQ660" s="122"/>
      <c r="AR660" s="122"/>
      <c r="AS660" s="173"/>
      <c r="AT660" s="173"/>
      <c r="AU660" s="173"/>
      <c r="AV660" s="173"/>
      <c r="AW660" s="173"/>
      <c r="AX660" s="173"/>
      <c r="AY660" s="173"/>
      <c r="AZ660" s="173"/>
      <c r="BA660" s="173"/>
      <c r="BB660" s="123"/>
      <c r="BC660" s="123"/>
      <c r="BD660" s="123"/>
    </row>
    <row r="661" spans="2:56" x14ac:dyDescent="0.25">
      <c r="B661" s="120"/>
      <c r="C661" s="4"/>
      <c r="D661" s="14"/>
      <c r="E661" s="121"/>
      <c r="F661" s="13"/>
      <c r="G661" s="122"/>
      <c r="H661" s="123"/>
      <c r="I661" s="123"/>
      <c r="J661" s="124"/>
      <c r="K661" s="122"/>
      <c r="L661" s="122"/>
      <c r="M661" s="125"/>
      <c r="N661" s="126"/>
      <c r="O661" s="123"/>
      <c r="P661" s="123"/>
      <c r="Q661" s="122"/>
      <c r="R661" s="123"/>
      <c r="S661" s="123"/>
      <c r="T661" s="123"/>
      <c r="U661" s="123"/>
      <c r="V661" s="123"/>
      <c r="W661" s="122"/>
      <c r="X661" s="123"/>
      <c r="Y661" s="123"/>
      <c r="Z661" s="123"/>
      <c r="AA661" s="123"/>
      <c r="AB661" s="123"/>
      <c r="AC661" s="122"/>
      <c r="AD661" s="123"/>
      <c r="AE661" s="123"/>
      <c r="AF661" s="123"/>
      <c r="AG661" s="123"/>
      <c r="AH661" s="122"/>
      <c r="AI661" s="122"/>
      <c r="AJ661" s="122"/>
      <c r="AK661" s="122"/>
      <c r="AL661" s="123"/>
      <c r="AM661" s="122"/>
      <c r="AN661" s="122"/>
      <c r="AO661" s="122"/>
      <c r="AP661" s="122"/>
      <c r="AQ661" s="122"/>
      <c r="AR661" s="122"/>
      <c r="AS661" s="173"/>
      <c r="AT661" s="173"/>
      <c r="AU661" s="173"/>
      <c r="AV661" s="173"/>
      <c r="AW661" s="173"/>
      <c r="AX661" s="173"/>
      <c r="AY661" s="173"/>
      <c r="AZ661" s="173"/>
      <c r="BA661" s="173"/>
      <c r="BB661" s="123"/>
      <c r="BC661" s="123"/>
      <c r="BD661" s="123"/>
    </row>
    <row r="662" spans="2:56" x14ac:dyDescent="0.25">
      <c r="B662" s="120"/>
      <c r="C662" s="4"/>
      <c r="D662" s="14"/>
      <c r="E662" s="121"/>
      <c r="F662" s="13"/>
      <c r="G662" s="122"/>
      <c r="H662" s="123"/>
      <c r="I662" s="123"/>
      <c r="J662" s="124"/>
      <c r="K662" s="122"/>
      <c r="L662" s="122"/>
      <c r="M662" s="125"/>
      <c r="N662" s="126"/>
      <c r="O662" s="123"/>
      <c r="P662" s="123"/>
      <c r="Q662" s="122"/>
      <c r="R662" s="123"/>
      <c r="S662" s="123"/>
      <c r="T662" s="123"/>
      <c r="U662" s="123"/>
      <c r="V662" s="123"/>
      <c r="W662" s="122"/>
      <c r="X662" s="123"/>
      <c r="Y662" s="123"/>
      <c r="Z662" s="123"/>
      <c r="AA662" s="123"/>
      <c r="AB662" s="123"/>
      <c r="AC662" s="122"/>
      <c r="AD662" s="123"/>
      <c r="AE662" s="123"/>
      <c r="AF662" s="123"/>
      <c r="AG662" s="123"/>
      <c r="AH662" s="122"/>
      <c r="AI662" s="122"/>
      <c r="AJ662" s="122"/>
      <c r="AK662" s="122"/>
      <c r="AL662" s="123"/>
      <c r="AM662" s="122"/>
      <c r="AN662" s="122"/>
      <c r="AO662" s="122"/>
      <c r="AP662" s="122"/>
      <c r="AQ662" s="122"/>
      <c r="AR662" s="122"/>
      <c r="AS662" s="173"/>
      <c r="AT662" s="173"/>
      <c r="AU662" s="173"/>
      <c r="AV662" s="173"/>
      <c r="AW662" s="173"/>
      <c r="AX662" s="173"/>
      <c r="AY662" s="173"/>
      <c r="AZ662" s="173"/>
      <c r="BA662" s="173"/>
      <c r="BB662" s="123"/>
      <c r="BC662" s="123"/>
      <c r="BD662" s="123"/>
    </row>
    <row r="663" spans="2:56" x14ac:dyDescent="0.25">
      <c r="B663" s="120"/>
      <c r="C663" s="4"/>
      <c r="D663" s="14"/>
      <c r="E663" s="121"/>
      <c r="F663" s="13"/>
      <c r="G663" s="122"/>
      <c r="H663" s="123"/>
      <c r="I663" s="123"/>
      <c r="J663" s="124"/>
      <c r="K663" s="122"/>
      <c r="L663" s="122"/>
      <c r="M663" s="125"/>
      <c r="N663" s="126"/>
      <c r="O663" s="123"/>
      <c r="P663" s="123"/>
      <c r="Q663" s="122"/>
      <c r="R663" s="123"/>
      <c r="S663" s="123"/>
      <c r="T663" s="123"/>
      <c r="U663" s="123"/>
      <c r="V663" s="123"/>
      <c r="W663" s="122"/>
      <c r="X663" s="123"/>
      <c r="Y663" s="123"/>
      <c r="Z663" s="123"/>
      <c r="AA663" s="123"/>
      <c r="AB663" s="123"/>
      <c r="AC663" s="122"/>
      <c r="AD663" s="123"/>
      <c r="AE663" s="123"/>
      <c r="AF663" s="123"/>
      <c r="AG663" s="123"/>
      <c r="AH663" s="122"/>
      <c r="AI663" s="122"/>
      <c r="AJ663" s="122"/>
      <c r="AK663" s="122"/>
      <c r="AL663" s="123"/>
      <c r="AM663" s="122"/>
      <c r="AN663" s="122"/>
      <c r="AO663" s="122"/>
      <c r="AP663" s="122"/>
      <c r="AQ663" s="122"/>
      <c r="AR663" s="122"/>
      <c r="AS663" s="173"/>
      <c r="AT663" s="173"/>
      <c r="AU663" s="173"/>
      <c r="AV663" s="173"/>
      <c r="AW663" s="173"/>
      <c r="AX663" s="173"/>
      <c r="AY663" s="173"/>
      <c r="AZ663" s="173"/>
      <c r="BA663" s="173"/>
      <c r="BB663" s="123"/>
      <c r="BC663" s="123"/>
      <c r="BD663" s="123"/>
    </row>
    <row r="664" spans="2:56" x14ac:dyDescent="0.25">
      <c r="B664" s="120"/>
      <c r="C664" s="4"/>
      <c r="D664" s="14"/>
      <c r="E664" s="121"/>
      <c r="F664" s="13"/>
      <c r="G664" s="122"/>
      <c r="H664" s="123"/>
      <c r="I664" s="123"/>
      <c r="J664" s="124"/>
      <c r="K664" s="122"/>
      <c r="L664" s="122"/>
      <c r="M664" s="125"/>
      <c r="N664" s="126"/>
      <c r="O664" s="123"/>
      <c r="P664" s="123"/>
      <c r="Q664" s="122"/>
      <c r="R664" s="123"/>
      <c r="S664" s="123"/>
      <c r="T664" s="123"/>
      <c r="U664" s="123"/>
      <c r="V664" s="123"/>
      <c r="W664" s="122"/>
      <c r="X664" s="123"/>
      <c r="Y664" s="123"/>
      <c r="Z664" s="123"/>
      <c r="AA664" s="123"/>
      <c r="AB664" s="123"/>
      <c r="AC664" s="122"/>
      <c r="AD664" s="123"/>
      <c r="AE664" s="123"/>
      <c r="AF664" s="123"/>
      <c r="AG664" s="123"/>
      <c r="AH664" s="122"/>
      <c r="AI664" s="122"/>
      <c r="AJ664" s="122"/>
      <c r="AK664" s="122"/>
      <c r="AL664" s="123"/>
      <c r="AM664" s="122"/>
      <c r="AN664" s="122"/>
      <c r="AO664" s="122"/>
      <c r="AP664" s="122"/>
      <c r="AQ664" s="122"/>
      <c r="AR664" s="122"/>
      <c r="AS664" s="173"/>
      <c r="AT664" s="173"/>
      <c r="AU664" s="173"/>
      <c r="AV664" s="173"/>
      <c r="AW664" s="173"/>
      <c r="AX664" s="173"/>
      <c r="AY664" s="173"/>
      <c r="AZ664" s="173"/>
      <c r="BA664" s="173"/>
      <c r="BB664" s="123"/>
      <c r="BC664" s="123"/>
      <c r="BD664" s="123"/>
    </row>
    <row r="665" spans="2:56" x14ac:dyDescent="0.25">
      <c r="B665" s="120"/>
      <c r="C665" s="4"/>
      <c r="D665" s="14"/>
      <c r="E665" s="121"/>
      <c r="F665" s="13"/>
      <c r="G665" s="122"/>
      <c r="H665" s="123"/>
      <c r="I665" s="123"/>
      <c r="J665" s="124"/>
      <c r="K665" s="122"/>
      <c r="L665" s="122"/>
      <c r="M665" s="125"/>
      <c r="N665" s="126"/>
      <c r="O665" s="123"/>
      <c r="P665" s="123"/>
      <c r="Q665" s="122"/>
      <c r="R665" s="123"/>
      <c r="S665" s="123"/>
      <c r="T665" s="123"/>
      <c r="U665" s="123"/>
      <c r="V665" s="123"/>
      <c r="W665" s="122"/>
      <c r="X665" s="123"/>
      <c r="Y665" s="123"/>
      <c r="Z665" s="123"/>
      <c r="AA665" s="123"/>
      <c r="AB665" s="123"/>
      <c r="AC665" s="122"/>
      <c r="AD665" s="123"/>
      <c r="AE665" s="123"/>
      <c r="AF665" s="123"/>
      <c r="AG665" s="123"/>
      <c r="AH665" s="122"/>
      <c r="AI665" s="122"/>
      <c r="AJ665" s="122"/>
      <c r="AK665" s="122"/>
      <c r="AL665" s="123"/>
      <c r="AM665" s="122"/>
      <c r="AN665" s="122"/>
      <c r="AO665" s="122"/>
      <c r="AP665" s="122"/>
      <c r="AQ665" s="122"/>
      <c r="AR665" s="122"/>
      <c r="AS665" s="173"/>
      <c r="AT665" s="173"/>
      <c r="AU665" s="173"/>
      <c r="AV665" s="173"/>
      <c r="AW665" s="173"/>
      <c r="AX665" s="173"/>
      <c r="AY665" s="173"/>
      <c r="AZ665" s="173"/>
      <c r="BA665" s="173"/>
      <c r="BB665" s="123"/>
      <c r="BC665" s="123"/>
      <c r="BD665" s="123"/>
    </row>
    <row r="666" spans="2:56" x14ac:dyDescent="0.25">
      <c r="B666" s="120"/>
      <c r="C666" s="4"/>
      <c r="D666" s="14"/>
      <c r="E666" s="121"/>
      <c r="F666" s="13"/>
      <c r="G666" s="122"/>
      <c r="H666" s="123"/>
      <c r="I666" s="123"/>
      <c r="J666" s="124"/>
      <c r="K666" s="122"/>
      <c r="L666" s="122"/>
      <c r="M666" s="125"/>
      <c r="N666" s="126"/>
      <c r="O666" s="123"/>
      <c r="P666" s="123"/>
      <c r="Q666" s="122"/>
      <c r="R666" s="123"/>
      <c r="S666" s="123"/>
      <c r="T666" s="123"/>
      <c r="U666" s="123"/>
      <c r="V666" s="123"/>
      <c r="W666" s="122"/>
      <c r="X666" s="123"/>
      <c r="Y666" s="123"/>
      <c r="Z666" s="123"/>
      <c r="AA666" s="123"/>
      <c r="AB666" s="123"/>
      <c r="AC666" s="122"/>
      <c r="AD666" s="123"/>
      <c r="AE666" s="123"/>
      <c r="AF666" s="123"/>
      <c r="AG666" s="123"/>
      <c r="AH666" s="122"/>
      <c r="AI666" s="122"/>
      <c r="AJ666" s="122"/>
      <c r="AK666" s="122"/>
      <c r="AL666" s="123"/>
      <c r="AM666" s="122"/>
      <c r="AN666" s="122"/>
      <c r="AO666" s="122"/>
      <c r="AP666" s="122"/>
      <c r="AQ666" s="122"/>
      <c r="AR666" s="122"/>
      <c r="AS666" s="173"/>
      <c r="AT666" s="173"/>
      <c r="AU666" s="173"/>
      <c r="AV666" s="173"/>
      <c r="AW666" s="173"/>
      <c r="AX666" s="173"/>
      <c r="AY666" s="173"/>
      <c r="AZ666" s="173"/>
      <c r="BA666" s="173"/>
      <c r="BB666" s="123"/>
      <c r="BC666" s="123"/>
      <c r="BD666" s="123"/>
    </row>
    <row r="667" spans="2:56" x14ac:dyDescent="0.25">
      <c r="B667" s="120"/>
      <c r="C667" s="4"/>
      <c r="D667" s="14"/>
      <c r="E667" s="121"/>
      <c r="F667" s="13"/>
      <c r="G667" s="122"/>
      <c r="H667" s="123"/>
      <c r="I667" s="123"/>
      <c r="J667" s="124"/>
      <c r="K667" s="122"/>
      <c r="L667" s="122"/>
      <c r="M667" s="125"/>
      <c r="N667" s="126"/>
      <c r="O667" s="123"/>
      <c r="P667" s="123"/>
      <c r="Q667" s="122"/>
      <c r="R667" s="123"/>
      <c r="S667" s="123"/>
      <c r="T667" s="123"/>
      <c r="U667" s="123"/>
      <c r="V667" s="123"/>
      <c r="W667" s="122"/>
      <c r="X667" s="123"/>
      <c r="Y667" s="123"/>
      <c r="Z667" s="123"/>
      <c r="AA667" s="123"/>
      <c r="AB667" s="123"/>
      <c r="AC667" s="122"/>
      <c r="AD667" s="123"/>
      <c r="AE667" s="123"/>
      <c r="AF667" s="123"/>
      <c r="AG667" s="123"/>
      <c r="AH667" s="122"/>
      <c r="AI667" s="122"/>
      <c r="AJ667" s="122"/>
      <c r="AK667" s="122"/>
      <c r="AL667" s="123"/>
      <c r="AM667" s="122"/>
      <c r="AN667" s="122"/>
      <c r="AO667" s="122"/>
      <c r="AP667" s="122"/>
      <c r="AQ667" s="122"/>
      <c r="AR667" s="122"/>
      <c r="AS667" s="173"/>
      <c r="AT667" s="173"/>
      <c r="AU667" s="173"/>
      <c r="AV667" s="173"/>
      <c r="AW667" s="173"/>
      <c r="AX667" s="173"/>
      <c r="AY667" s="173"/>
      <c r="AZ667" s="173"/>
      <c r="BA667" s="173"/>
      <c r="BB667" s="123"/>
      <c r="BC667" s="123"/>
      <c r="BD667" s="123"/>
    </row>
    <row r="668" spans="2:56" x14ac:dyDescent="0.25">
      <c r="B668" s="120"/>
      <c r="C668" s="4"/>
      <c r="D668" s="14"/>
      <c r="E668" s="121"/>
      <c r="F668" s="13"/>
      <c r="G668" s="122"/>
      <c r="H668" s="123"/>
      <c r="I668" s="123"/>
      <c r="J668" s="124"/>
      <c r="K668" s="122"/>
      <c r="L668" s="122"/>
      <c r="M668" s="125"/>
      <c r="N668" s="126"/>
      <c r="O668" s="123"/>
      <c r="P668" s="123"/>
      <c r="Q668" s="122"/>
      <c r="R668" s="123"/>
      <c r="S668" s="123"/>
      <c r="T668" s="123"/>
      <c r="U668" s="123"/>
      <c r="V668" s="123"/>
      <c r="W668" s="122"/>
      <c r="X668" s="123"/>
      <c r="Y668" s="123"/>
      <c r="Z668" s="123"/>
      <c r="AA668" s="123"/>
      <c r="AB668" s="123"/>
      <c r="AC668" s="122"/>
      <c r="AD668" s="123"/>
      <c r="AE668" s="123"/>
      <c r="AF668" s="123"/>
      <c r="AG668" s="123"/>
      <c r="AH668" s="122"/>
      <c r="AI668" s="122"/>
      <c r="AJ668" s="122"/>
      <c r="AK668" s="122"/>
      <c r="AL668" s="123"/>
      <c r="AM668" s="122"/>
      <c r="AN668" s="122"/>
      <c r="AO668" s="122"/>
      <c r="AP668" s="122"/>
      <c r="AQ668" s="122"/>
      <c r="AR668" s="122"/>
      <c r="AS668" s="173"/>
      <c r="AT668" s="173"/>
      <c r="AU668" s="173"/>
      <c r="AV668" s="173"/>
      <c r="AW668" s="173"/>
      <c r="AX668" s="173"/>
      <c r="AY668" s="173"/>
      <c r="AZ668" s="173"/>
      <c r="BA668" s="173"/>
      <c r="BB668" s="123"/>
      <c r="BC668" s="123"/>
      <c r="BD668" s="123"/>
    </row>
    <row r="669" spans="2:56" x14ac:dyDescent="0.25">
      <c r="B669" s="120"/>
      <c r="C669" s="4"/>
      <c r="D669" s="14"/>
      <c r="E669" s="121"/>
      <c r="F669" s="13"/>
      <c r="G669" s="122"/>
      <c r="H669" s="123"/>
      <c r="I669" s="123"/>
      <c r="J669" s="124"/>
      <c r="K669" s="122"/>
      <c r="L669" s="122"/>
      <c r="M669" s="125"/>
      <c r="N669" s="126"/>
      <c r="O669" s="123"/>
      <c r="P669" s="123"/>
      <c r="Q669" s="122"/>
      <c r="R669" s="123"/>
      <c r="S669" s="123"/>
      <c r="T669" s="123"/>
      <c r="U669" s="123"/>
      <c r="V669" s="123"/>
      <c r="W669" s="122"/>
      <c r="X669" s="123"/>
      <c r="Y669" s="123"/>
      <c r="Z669" s="123"/>
      <c r="AA669" s="123"/>
      <c r="AB669" s="123"/>
      <c r="AC669" s="122"/>
      <c r="AD669" s="123"/>
      <c r="AE669" s="123"/>
      <c r="AF669" s="123"/>
      <c r="AG669" s="123"/>
      <c r="AH669" s="122"/>
      <c r="AI669" s="122"/>
      <c r="AJ669" s="122"/>
      <c r="AK669" s="122"/>
      <c r="AL669" s="123"/>
      <c r="AM669" s="122"/>
      <c r="AN669" s="122"/>
      <c r="AO669" s="122"/>
      <c r="AP669" s="122"/>
      <c r="AQ669" s="122"/>
      <c r="AR669" s="122"/>
      <c r="AS669" s="173"/>
      <c r="AT669" s="173"/>
      <c r="AU669" s="173"/>
      <c r="AV669" s="173"/>
      <c r="AW669" s="173"/>
      <c r="AX669" s="173"/>
      <c r="AY669" s="173"/>
      <c r="AZ669" s="173"/>
      <c r="BA669" s="173"/>
      <c r="BB669" s="123"/>
      <c r="BC669" s="123"/>
      <c r="BD669" s="123"/>
    </row>
    <row r="670" spans="2:56" x14ac:dyDescent="0.25">
      <c r="B670" s="120"/>
      <c r="C670" s="4"/>
      <c r="D670" s="14"/>
      <c r="E670" s="121"/>
      <c r="F670" s="13"/>
      <c r="G670" s="122"/>
      <c r="H670" s="123"/>
      <c r="I670" s="123"/>
      <c r="J670" s="124"/>
      <c r="K670" s="122"/>
      <c r="L670" s="122"/>
      <c r="M670" s="125"/>
      <c r="N670" s="126"/>
      <c r="O670" s="123"/>
      <c r="P670" s="123"/>
      <c r="Q670" s="122"/>
      <c r="R670" s="123"/>
      <c r="S670" s="123"/>
      <c r="T670" s="123"/>
      <c r="U670" s="123"/>
      <c r="V670" s="123"/>
      <c r="W670" s="122"/>
      <c r="X670" s="123"/>
      <c r="Y670" s="123"/>
      <c r="Z670" s="123"/>
      <c r="AA670" s="123"/>
      <c r="AB670" s="123"/>
      <c r="AC670" s="122"/>
      <c r="AD670" s="123"/>
      <c r="AE670" s="123"/>
      <c r="AF670" s="123"/>
      <c r="AG670" s="123"/>
      <c r="AH670" s="122"/>
      <c r="AI670" s="122"/>
      <c r="AJ670" s="122"/>
      <c r="AK670" s="122"/>
      <c r="AL670" s="123"/>
      <c r="AM670" s="122"/>
      <c r="AN670" s="122"/>
      <c r="AO670" s="122"/>
      <c r="AP670" s="122"/>
      <c r="AQ670" s="122"/>
      <c r="AR670" s="122"/>
      <c r="AS670" s="173"/>
      <c r="AT670" s="173"/>
      <c r="AU670" s="173"/>
      <c r="AV670" s="173"/>
      <c r="AW670" s="173"/>
      <c r="AX670" s="173"/>
      <c r="AY670" s="173"/>
      <c r="AZ670" s="173"/>
      <c r="BA670" s="173"/>
      <c r="BB670" s="123"/>
      <c r="BC670" s="123"/>
      <c r="BD670" s="123"/>
    </row>
    <row r="671" spans="2:56" x14ac:dyDescent="0.25">
      <c r="B671" s="120"/>
      <c r="C671" s="4"/>
      <c r="D671" s="14"/>
      <c r="E671" s="121"/>
      <c r="F671" s="13"/>
      <c r="G671" s="122"/>
      <c r="H671" s="123"/>
      <c r="I671" s="123"/>
      <c r="J671" s="124"/>
      <c r="K671" s="122"/>
      <c r="L671" s="122"/>
      <c r="M671" s="125"/>
      <c r="N671" s="126"/>
      <c r="O671" s="123"/>
      <c r="P671" s="123"/>
      <c r="Q671" s="122"/>
      <c r="R671" s="123"/>
      <c r="S671" s="123"/>
      <c r="T671" s="123"/>
      <c r="U671" s="123"/>
      <c r="V671" s="123"/>
      <c r="W671" s="122"/>
      <c r="X671" s="123"/>
      <c r="Y671" s="123"/>
      <c r="Z671" s="123"/>
      <c r="AA671" s="123"/>
      <c r="AB671" s="123"/>
      <c r="AC671" s="122"/>
      <c r="AD671" s="123"/>
      <c r="AE671" s="123"/>
      <c r="AF671" s="123"/>
      <c r="AG671" s="123"/>
      <c r="AH671" s="122"/>
      <c r="AI671" s="122"/>
      <c r="AJ671" s="122"/>
      <c r="AK671" s="122"/>
      <c r="AL671" s="123"/>
      <c r="AM671" s="122"/>
      <c r="AN671" s="122"/>
      <c r="AO671" s="122"/>
      <c r="AP671" s="122"/>
      <c r="AQ671" s="122"/>
      <c r="AR671" s="122"/>
      <c r="AS671" s="173"/>
      <c r="AT671" s="173"/>
      <c r="AU671" s="173"/>
      <c r="AV671" s="173"/>
      <c r="AW671" s="173"/>
      <c r="AX671" s="173"/>
      <c r="AY671" s="173"/>
      <c r="AZ671" s="173"/>
      <c r="BA671" s="173"/>
      <c r="BB671" s="123"/>
      <c r="BC671" s="123"/>
      <c r="BD671" s="123"/>
    </row>
    <row r="672" spans="2:56" x14ac:dyDescent="0.25">
      <c r="B672" s="120"/>
      <c r="C672" s="4"/>
      <c r="D672" s="14"/>
      <c r="E672" s="121"/>
      <c r="F672" s="13"/>
      <c r="G672" s="122"/>
      <c r="H672" s="123"/>
      <c r="I672" s="123"/>
      <c r="J672" s="124"/>
      <c r="K672" s="122"/>
      <c r="L672" s="122"/>
      <c r="M672" s="125"/>
      <c r="N672" s="126"/>
      <c r="O672" s="123"/>
      <c r="P672" s="123"/>
      <c r="Q672" s="122"/>
      <c r="R672" s="123"/>
      <c r="S672" s="123"/>
      <c r="T672" s="123"/>
      <c r="U672" s="123"/>
      <c r="V672" s="123"/>
      <c r="W672" s="122"/>
      <c r="X672" s="123"/>
      <c r="Y672" s="123"/>
      <c r="Z672" s="123"/>
      <c r="AA672" s="123"/>
      <c r="AB672" s="123"/>
      <c r="AC672" s="122"/>
      <c r="AD672" s="123"/>
      <c r="AE672" s="123"/>
      <c r="AF672" s="123"/>
      <c r="AG672" s="123"/>
      <c r="AH672" s="122"/>
      <c r="AI672" s="122"/>
      <c r="AJ672" s="122"/>
      <c r="AK672" s="122"/>
      <c r="AL672" s="123"/>
      <c r="AM672" s="122"/>
      <c r="AN672" s="122"/>
      <c r="AO672" s="122"/>
      <c r="AP672" s="122"/>
      <c r="AQ672" s="122"/>
      <c r="AR672" s="122"/>
      <c r="AS672" s="173"/>
      <c r="AT672" s="173"/>
      <c r="AU672" s="173"/>
      <c r="AV672" s="173"/>
      <c r="AW672" s="173"/>
      <c r="AX672" s="173"/>
      <c r="AY672" s="173"/>
      <c r="AZ672" s="173"/>
      <c r="BA672" s="173"/>
      <c r="BB672" s="123"/>
      <c r="BC672" s="123"/>
      <c r="BD672" s="123"/>
    </row>
    <row r="673" spans="2:56" x14ac:dyDescent="0.25">
      <c r="B673" s="120"/>
      <c r="C673" s="4"/>
      <c r="D673" s="14"/>
      <c r="E673" s="121"/>
      <c r="F673" s="13"/>
      <c r="G673" s="122"/>
      <c r="H673" s="123"/>
      <c r="I673" s="123"/>
      <c r="J673" s="124"/>
      <c r="K673" s="122"/>
      <c r="L673" s="122"/>
      <c r="M673" s="125"/>
      <c r="N673" s="126"/>
      <c r="O673" s="123"/>
      <c r="P673" s="123"/>
      <c r="Q673" s="122"/>
      <c r="R673" s="123"/>
      <c r="S673" s="123"/>
      <c r="T673" s="123"/>
      <c r="U673" s="123"/>
      <c r="V673" s="123"/>
      <c r="W673" s="122"/>
      <c r="X673" s="123"/>
      <c r="Y673" s="123"/>
      <c r="Z673" s="123"/>
      <c r="AA673" s="123"/>
      <c r="AB673" s="123"/>
      <c r="AC673" s="122"/>
      <c r="AD673" s="123"/>
      <c r="AE673" s="123"/>
      <c r="AF673" s="123"/>
      <c r="AG673" s="123"/>
      <c r="AH673" s="122"/>
      <c r="AI673" s="122"/>
      <c r="AJ673" s="122"/>
      <c r="AK673" s="122"/>
      <c r="AL673" s="123"/>
      <c r="AM673" s="122"/>
      <c r="AN673" s="122"/>
      <c r="AO673" s="122"/>
      <c r="AP673" s="122"/>
      <c r="AQ673" s="122"/>
      <c r="AR673" s="122"/>
      <c r="AS673" s="173"/>
      <c r="AT673" s="173"/>
      <c r="AU673" s="173"/>
      <c r="AV673" s="173"/>
      <c r="AW673" s="173"/>
      <c r="AX673" s="173"/>
      <c r="AY673" s="173"/>
      <c r="AZ673" s="173"/>
      <c r="BA673" s="173"/>
      <c r="BB673" s="123"/>
      <c r="BC673" s="123"/>
      <c r="BD673" s="123"/>
    </row>
    <row r="674" spans="2:56" x14ac:dyDescent="0.25">
      <c r="B674" s="120"/>
      <c r="C674" s="4"/>
      <c r="D674" s="14"/>
      <c r="E674" s="121"/>
      <c r="F674" s="13"/>
      <c r="G674" s="122"/>
      <c r="H674" s="123"/>
      <c r="I674" s="123"/>
      <c r="J674" s="124"/>
      <c r="K674" s="122"/>
      <c r="L674" s="122"/>
      <c r="M674" s="125"/>
      <c r="N674" s="126"/>
      <c r="O674" s="123"/>
      <c r="P674" s="123"/>
      <c r="Q674" s="122"/>
      <c r="R674" s="123"/>
      <c r="S674" s="123"/>
      <c r="T674" s="123"/>
      <c r="U674" s="123"/>
      <c r="V674" s="123"/>
      <c r="W674" s="122"/>
      <c r="X674" s="123"/>
      <c r="Y674" s="123"/>
      <c r="Z674" s="123"/>
      <c r="AA674" s="123"/>
      <c r="AB674" s="123"/>
      <c r="AC674" s="122"/>
      <c r="AD674" s="123"/>
      <c r="AE674" s="123"/>
      <c r="AF674" s="123"/>
      <c r="AG674" s="123"/>
      <c r="AH674" s="122"/>
      <c r="AI674" s="122"/>
      <c r="AJ674" s="122"/>
      <c r="AK674" s="122"/>
      <c r="AL674" s="123"/>
      <c r="AM674" s="122"/>
      <c r="AN674" s="122"/>
      <c r="AO674" s="122"/>
      <c r="AP674" s="122"/>
      <c r="AQ674" s="122"/>
      <c r="AR674" s="122"/>
      <c r="AS674" s="173"/>
      <c r="AT674" s="173"/>
      <c r="AU674" s="173"/>
      <c r="AV674" s="173"/>
      <c r="AW674" s="173"/>
      <c r="AX674" s="173"/>
      <c r="AY674" s="173"/>
      <c r="AZ674" s="173"/>
      <c r="BA674" s="173"/>
      <c r="BB674" s="123"/>
      <c r="BC674" s="123"/>
      <c r="BD674" s="123"/>
    </row>
    <row r="675" spans="2:56" x14ac:dyDescent="0.25">
      <c r="B675" s="120"/>
      <c r="C675" s="4"/>
      <c r="D675" s="14"/>
      <c r="E675" s="121"/>
      <c r="F675" s="13"/>
      <c r="G675" s="122"/>
      <c r="H675" s="123"/>
      <c r="I675" s="123"/>
      <c r="J675" s="124"/>
      <c r="K675" s="122"/>
      <c r="L675" s="122"/>
      <c r="M675" s="125"/>
      <c r="N675" s="126"/>
      <c r="O675" s="123"/>
      <c r="P675" s="123"/>
      <c r="Q675" s="122"/>
      <c r="R675" s="123"/>
      <c r="S675" s="123"/>
      <c r="T675" s="123"/>
      <c r="U675" s="123"/>
      <c r="V675" s="123"/>
      <c r="W675" s="122"/>
      <c r="X675" s="123"/>
      <c r="Y675" s="123"/>
      <c r="Z675" s="123"/>
      <c r="AA675" s="123"/>
      <c r="AB675" s="123"/>
      <c r="AC675" s="122"/>
      <c r="AD675" s="123"/>
      <c r="AE675" s="123"/>
      <c r="AF675" s="123"/>
      <c r="AG675" s="123"/>
      <c r="AH675" s="122"/>
      <c r="AI675" s="122"/>
      <c r="AJ675" s="122"/>
      <c r="AK675" s="122"/>
      <c r="AL675" s="123"/>
      <c r="AM675" s="122"/>
      <c r="AN675" s="122"/>
      <c r="AO675" s="122"/>
      <c r="AP675" s="122"/>
      <c r="AQ675" s="122"/>
      <c r="AR675" s="122"/>
      <c r="AS675" s="173"/>
      <c r="AT675" s="173"/>
      <c r="AU675" s="173"/>
      <c r="AV675" s="173"/>
      <c r="AW675" s="173"/>
      <c r="AX675" s="173"/>
      <c r="AY675" s="173"/>
      <c r="AZ675" s="173"/>
      <c r="BA675" s="173"/>
      <c r="BB675" s="123"/>
      <c r="BC675" s="123"/>
      <c r="BD675" s="123"/>
    </row>
    <row r="676" spans="2:56" x14ac:dyDescent="0.25">
      <c r="B676" s="120"/>
      <c r="C676" s="4"/>
      <c r="D676" s="14"/>
      <c r="E676" s="121"/>
      <c r="F676" s="13"/>
      <c r="G676" s="122"/>
      <c r="H676" s="123"/>
      <c r="I676" s="123"/>
      <c r="J676" s="124"/>
      <c r="K676" s="122"/>
      <c r="L676" s="122"/>
      <c r="M676" s="125"/>
      <c r="N676" s="126"/>
      <c r="O676" s="123"/>
      <c r="P676" s="123"/>
      <c r="Q676" s="122"/>
      <c r="R676" s="123"/>
      <c r="S676" s="123"/>
      <c r="T676" s="123"/>
      <c r="U676" s="123"/>
      <c r="V676" s="123"/>
      <c r="W676" s="122"/>
      <c r="X676" s="123"/>
      <c r="Y676" s="123"/>
      <c r="Z676" s="123"/>
      <c r="AA676" s="123"/>
      <c r="AB676" s="123"/>
      <c r="AC676" s="122"/>
      <c r="AD676" s="123"/>
      <c r="AE676" s="123"/>
      <c r="AF676" s="123"/>
      <c r="AG676" s="123"/>
      <c r="AH676" s="122"/>
      <c r="AI676" s="122"/>
      <c r="AJ676" s="122"/>
      <c r="AK676" s="122"/>
      <c r="AL676" s="123"/>
      <c r="AM676" s="122"/>
      <c r="AN676" s="122"/>
      <c r="AO676" s="122"/>
      <c r="AP676" s="122"/>
      <c r="AQ676" s="122"/>
      <c r="AR676" s="122"/>
      <c r="AS676" s="173"/>
      <c r="AT676" s="173"/>
      <c r="AU676" s="173"/>
      <c r="AV676" s="173"/>
      <c r="AW676" s="173"/>
      <c r="AX676" s="173"/>
      <c r="AY676" s="173"/>
      <c r="AZ676" s="173"/>
      <c r="BA676" s="173"/>
      <c r="BB676" s="123"/>
      <c r="BC676" s="123"/>
      <c r="BD676" s="123"/>
    </row>
    <row r="677" spans="2:56" x14ac:dyDescent="0.25">
      <c r="B677" s="120"/>
      <c r="C677" s="4"/>
      <c r="D677" s="14"/>
      <c r="E677" s="121"/>
      <c r="F677" s="13"/>
      <c r="G677" s="122"/>
      <c r="H677" s="123"/>
      <c r="I677" s="123"/>
      <c r="J677" s="124"/>
      <c r="K677" s="122"/>
      <c r="L677" s="122"/>
      <c r="M677" s="125"/>
      <c r="N677" s="126"/>
      <c r="O677" s="123"/>
      <c r="P677" s="123"/>
      <c r="Q677" s="122"/>
      <c r="R677" s="123"/>
      <c r="S677" s="123"/>
      <c r="T677" s="123"/>
      <c r="U677" s="123"/>
      <c r="V677" s="123"/>
      <c r="W677" s="122"/>
      <c r="X677" s="123"/>
      <c r="Y677" s="123"/>
      <c r="Z677" s="123"/>
      <c r="AA677" s="123"/>
      <c r="AB677" s="123"/>
      <c r="AC677" s="122"/>
      <c r="AD677" s="123"/>
      <c r="AE677" s="123"/>
      <c r="AF677" s="123"/>
      <c r="AG677" s="123"/>
      <c r="AH677" s="122"/>
      <c r="AI677" s="122"/>
      <c r="AJ677" s="122"/>
      <c r="AK677" s="122"/>
      <c r="AL677" s="123"/>
      <c r="AM677" s="122"/>
      <c r="AN677" s="122"/>
      <c r="AO677" s="122"/>
      <c r="AP677" s="122"/>
      <c r="AQ677" s="122"/>
      <c r="AR677" s="122"/>
      <c r="AS677" s="173"/>
      <c r="AT677" s="173"/>
      <c r="AU677" s="173"/>
      <c r="AV677" s="173"/>
      <c r="AW677" s="173"/>
      <c r="AX677" s="173"/>
      <c r="AY677" s="173"/>
      <c r="AZ677" s="173"/>
      <c r="BA677" s="173"/>
      <c r="BB677" s="123"/>
      <c r="BC677" s="123"/>
      <c r="BD677" s="123"/>
    </row>
    <row r="678" spans="2:56" x14ac:dyDescent="0.25">
      <c r="B678" s="120"/>
      <c r="C678" s="4"/>
      <c r="D678" s="14"/>
      <c r="E678" s="121"/>
      <c r="F678" s="13"/>
      <c r="G678" s="122"/>
      <c r="H678" s="123"/>
      <c r="I678" s="123"/>
      <c r="J678" s="124"/>
      <c r="K678" s="122"/>
      <c r="L678" s="122"/>
      <c r="M678" s="125"/>
      <c r="N678" s="126"/>
      <c r="O678" s="123"/>
      <c r="P678" s="123"/>
      <c r="Q678" s="122"/>
      <c r="R678" s="123"/>
      <c r="S678" s="123"/>
      <c r="T678" s="123"/>
      <c r="U678" s="123"/>
      <c r="V678" s="123"/>
      <c r="W678" s="122"/>
      <c r="X678" s="123"/>
      <c r="Y678" s="123"/>
      <c r="Z678" s="123"/>
      <c r="AA678" s="123"/>
      <c r="AB678" s="123"/>
      <c r="AC678" s="122"/>
      <c r="AD678" s="123"/>
      <c r="AE678" s="123"/>
      <c r="AF678" s="123"/>
      <c r="AG678" s="123"/>
      <c r="AH678" s="122"/>
      <c r="AI678" s="122"/>
      <c r="AJ678" s="122"/>
      <c r="AK678" s="122"/>
      <c r="AL678" s="123"/>
      <c r="AM678" s="122"/>
      <c r="AN678" s="122"/>
      <c r="AO678" s="122"/>
      <c r="AP678" s="122"/>
      <c r="AQ678" s="122"/>
      <c r="AR678" s="122"/>
      <c r="AS678" s="173"/>
      <c r="AT678" s="173"/>
      <c r="AU678" s="173"/>
      <c r="AV678" s="173"/>
      <c r="AW678" s="173"/>
      <c r="AX678" s="173"/>
      <c r="AY678" s="173"/>
      <c r="AZ678" s="173"/>
      <c r="BA678" s="173"/>
      <c r="BB678" s="123"/>
      <c r="BC678" s="123"/>
      <c r="BD678" s="123"/>
    </row>
    <row r="679" spans="2:56" x14ac:dyDescent="0.25">
      <c r="B679" s="120"/>
      <c r="C679" s="4"/>
      <c r="D679" s="14"/>
      <c r="E679" s="121"/>
      <c r="F679" s="13"/>
      <c r="G679" s="122"/>
      <c r="H679" s="123"/>
      <c r="I679" s="123"/>
      <c r="J679" s="124"/>
      <c r="K679" s="122"/>
      <c r="L679" s="122"/>
      <c r="M679" s="125"/>
      <c r="N679" s="126"/>
      <c r="O679" s="123"/>
      <c r="P679" s="123"/>
      <c r="Q679" s="122"/>
      <c r="R679" s="123"/>
      <c r="S679" s="123"/>
      <c r="T679" s="123"/>
      <c r="U679" s="123"/>
      <c r="V679" s="123"/>
      <c r="W679" s="122"/>
      <c r="X679" s="123"/>
      <c r="Y679" s="123"/>
      <c r="Z679" s="123"/>
      <c r="AA679" s="123"/>
      <c r="AB679" s="123"/>
      <c r="AC679" s="122"/>
      <c r="AD679" s="123"/>
      <c r="AE679" s="123"/>
      <c r="AF679" s="123"/>
      <c r="AG679" s="123"/>
      <c r="AH679" s="122"/>
      <c r="AI679" s="122"/>
      <c r="AJ679" s="122"/>
      <c r="AK679" s="122"/>
      <c r="AL679" s="123"/>
      <c r="AM679" s="122"/>
      <c r="AN679" s="122"/>
      <c r="AO679" s="122"/>
      <c r="AP679" s="122"/>
      <c r="AQ679" s="122"/>
      <c r="AR679" s="122"/>
      <c r="AS679" s="173"/>
      <c r="AT679" s="173"/>
      <c r="AU679" s="173"/>
      <c r="AV679" s="173"/>
      <c r="AW679" s="173"/>
      <c r="AX679" s="173"/>
      <c r="AY679" s="173"/>
      <c r="AZ679" s="173"/>
      <c r="BA679" s="173"/>
      <c r="BB679" s="123"/>
      <c r="BC679" s="123"/>
      <c r="BD679" s="123"/>
    </row>
    <row r="680" spans="2:56" x14ac:dyDescent="0.25">
      <c r="B680" s="120"/>
      <c r="C680" s="4"/>
      <c r="D680" s="14"/>
      <c r="E680" s="121"/>
      <c r="F680" s="13"/>
      <c r="G680" s="122"/>
      <c r="H680" s="123"/>
      <c r="I680" s="123"/>
      <c r="J680" s="124"/>
      <c r="K680" s="122"/>
      <c r="L680" s="122"/>
      <c r="M680" s="125"/>
      <c r="N680" s="126"/>
      <c r="O680" s="123"/>
      <c r="P680" s="123"/>
      <c r="Q680" s="122"/>
      <c r="R680" s="123"/>
      <c r="S680" s="123"/>
      <c r="T680" s="123"/>
      <c r="U680" s="123"/>
      <c r="V680" s="123"/>
      <c r="W680" s="122"/>
      <c r="X680" s="123"/>
      <c r="Y680" s="123"/>
      <c r="Z680" s="123"/>
      <c r="AA680" s="123"/>
      <c r="AB680" s="123"/>
      <c r="AC680" s="122"/>
      <c r="AD680" s="123"/>
      <c r="AE680" s="123"/>
      <c r="AF680" s="123"/>
      <c r="AG680" s="123"/>
      <c r="AH680" s="122"/>
      <c r="AI680" s="122"/>
      <c r="AJ680" s="122"/>
      <c r="AK680" s="122"/>
      <c r="AL680" s="123"/>
      <c r="AM680" s="122"/>
      <c r="AN680" s="122"/>
      <c r="AO680" s="122"/>
      <c r="AP680" s="122"/>
      <c r="AQ680" s="122"/>
      <c r="AR680" s="122"/>
      <c r="AS680" s="173"/>
      <c r="AT680" s="173"/>
      <c r="AU680" s="173"/>
      <c r="AV680" s="173"/>
      <c r="AW680" s="173"/>
      <c r="AX680" s="173"/>
      <c r="AY680" s="173"/>
      <c r="AZ680" s="173"/>
      <c r="BA680" s="173"/>
      <c r="BB680" s="123"/>
      <c r="BC680" s="123"/>
      <c r="BD680" s="123"/>
    </row>
    <row r="681" spans="2:56" x14ac:dyDescent="0.25">
      <c r="B681" s="120"/>
      <c r="C681" s="4"/>
      <c r="D681" s="14"/>
      <c r="E681" s="121"/>
      <c r="F681" s="13"/>
      <c r="G681" s="122"/>
      <c r="H681" s="123"/>
      <c r="I681" s="123"/>
      <c r="J681" s="124"/>
      <c r="K681" s="122"/>
      <c r="L681" s="122"/>
      <c r="M681" s="125"/>
      <c r="N681" s="126"/>
      <c r="O681" s="123"/>
      <c r="P681" s="123"/>
      <c r="Q681" s="122"/>
      <c r="R681" s="123"/>
      <c r="S681" s="123"/>
      <c r="T681" s="123"/>
      <c r="U681" s="123"/>
      <c r="V681" s="123"/>
      <c r="W681" s="122"/>
      <c r="X681" s="123"/>
      <c r="Y681" s="123"/>
      <c r="Z681" s="123"/>
      <c r="AA681" s="123"/>
      <c r="AB681" s="123"/>
      <c r="AC681" s="122"/>
      <c r="AD681" s="123"/>
      <c r="AE681" s="123"/>
      <c r="AF681" s="123"/>
      <c r="AG681" s="123"/>
      <c r="AH681" s="122"/>
      <c r="AI681" s="122"/>
      <c r="AJ681" s="122"/>
      <c r="AK681" s="122"/>
      <c r="AL681" s="123"/>
      <c r="AM681" s="122"/>
      <c r="AN681" s="122"/>
      <c r="AO681" s="122"/>
      <c r="AP681" s="122"/>
      <c r="AQ681" s="122"/>
      <c r="AR681" s="122"/>
      <c r="AS681" s="173"/>
      <c r="AT681" s="173"/>
      <c r="AU681" s="173"/>
      <c r="AV681" s="173"/>
      <c r="AW681" s="173"/>
      <c r="AX681" s="173"/>
      <c r="AY681" s="173"/>
      <c r="AZ681" s="173"/>
      <c r="BA681" s="173"/>
      <c r="BB681" s="123"/>
      <c r="BC681" s="123"/>
      <c r="BD681" s="123"/>
    </row>
    <row r="682" spans="2:56" x14ac:dyDescent="0.25">
      <c r="B682" s="120"/>
      <c r="C682" s="4"/>
      <c r="D682" s="14"/>
      <c r="E682" s="121"/>
      <c r="F682" s="13"/>
      <c r="G682" s="122"/>
      <c r="H682" s="123"/>
      <c r="I682" s="123"/>
      <c r="J682" s="124"/>
      <c r="K682" s="122"/>
      <c r="L682" s="122"/>
      <c r="M682" s="125"/>
      <c r="N682" s="126"/>
      <c r="O682" s="123"/>
      <c r="P682" s="123"/>
      <c r="Q682" s="122"/>
      <c r="R682" s="123"/>
      <c r="S682" s="123"/>
      <c r="T682" s="123"/>
      <c r="U682" s="123"/>
      <c r="V682" s="123"/>
      <c r="W682" s="122"/>
      <c r="X682" s="123"/>
      <c r="Y682" s="123"/>
      <c r="Z682" s="123"/>
      <c r="AA682" s="123"/>
      <c r="AB682" s="123"/>
      <c r="AC682" s="122"/>
      <c r="AD682" s="123"/>
      <c r="AE682" s="123"/>
      <c r="AF682" s="123"/>
      <c r="AG682" s="123"/>
      <c r="AH682" s="122"/>
      <c r="AI682" s="122"/>
      <c r="AJ682" s="122"/>
      <c r="AK682" s="122"/>
      <c r="AL682" s="123"/>
      <c r="AM682" s="122"/>
      <c r="AN682" s="122"/>
      <c r="AO682" s="122"/>
      <c r="AP682" s="122"/>
      <c r="AQ682" s="122"/>
      <c r="AR682" s="122"/>
      <c r="AS682" s="173"/>
      <c r="AT682" s="173"/>
      <c r="AU682" s="173"/>
      <c r="AV682" s="173"/>
      <c r="AW682" s="173"/>
      <c r="AX682" s="173"/>
      <c r="AY682" s="173"/>
      <c r="AZ682" s="173"/>
      <c r="BA682" s="173"/>
      <c r="BB682" s="123"/>
      <c r="BC682" s="123"/>
      <c r="BD682" s="123"/>
    </row>
    <row r="683" spans="2:56" x14ac:dyDescent="0.25">
      <c r="B683" s="120"/>
      <c r="C683" s="4"/>
      <c r="D683" s="14"/>
      <c r="E683" s="121"/>
      <c r="F683" s="13"/>
      <c r="G683" s="122"/>
      <c r="H683" s="123"/>
      <c r="I683" s="123"/>
      <c r="J683" s="124"/>
      <c r="K683" s="122"/>
      <c r="L683" s="122"/>
      <c r="M683" s="125"/>
      <c r="N683" s="126"/>
      <c r="O683" s="123"/>
      <c r="P683" s="123"/>
      <c r="Q683" s="122"/>
      <c r="R683" s="123"/>
      <c r="S683" s="123"/>
      <c r="T683" s="123"/>
      <c r="U683" s="123"/>
      <c r="V683" s="123"/>
      <c r="W683" s="122"/>
      <c r="X683" s="123"/>
      <c r="Y683" s="123"/>
      <c r="Z683" s="123"/>
      <c r="AA683" s="123"/>
      <c r="AB683" s="123"/>
      <c r="AC683" s="122"/>
      <c r="AD683" s="123"/>
      <c r="AE683" s="123"/>
      <c r="AF683" s="123"/>
      <c r="AG683" s="123"/>
      <c r="AH683" s="122"/>
      <c r="AI683" s="122"/>
      <c r="AJ683" s="122"/>
      <c r="AK683" s="122"/>
      <c r="AL683" s="123"/>
      <c r="AM683" s="122"/>
      <c r="AN683" s="122"/>
      <c r="AO683" s="122"/>
      <c r="AP683" s="122"/>
      <c r="AQ683" s="122"/>
      <c r="AR683" s="122"/>
      <c r="AS683" s="173"/>
      <c r="AT683" s="173"/>
      <c r="AU683" s="173"/>
      <c r="AV683" s="173"/>
      <c r="AW683" s="173"/>
      <c r="AX683" s="173"/>
      <c r="AY683" s="173"/>
      <c r="AZ683" s="173"/>
      <c r="BA683" s="173"/>
      <c r="BB683" s="123"/>
      <c r="BC683" s="123"/>
      <c r="BD683" s="123"/>
    </row>
    <row r="684" spans="2:56" x14ac:dyDescent="0.25">
      <c r="B684" s="120"/>
      <c r="C684" s="4"/>
      <c r="D684" s="14"/>
      <c r="E684" s="121"/>
      <c r="F684" s="13"/>
      <c r="G684" s="122"/>
      <c r="H684" s="123"/>
      <c r="I684" s="123"/>
      <c r="J684" s="124"/>
      <c r="K684" s="122"/>
      <c r="L684" s="122"/>
      <c r="M684" s="125"/>
      <c r="N684" s="126"/>
      <c r="O684" s="123"/>
      <c r="P684" s="123"/>
      <c r="Q684" s="122"/>
      <c r="R684" s="123"/>
      <c r="S684" s="123"/>
      <c r="T684" s="123"/>
      <c r="U684" s="123"/>
      <c r="V684" s="123"/>
      <c r="W684" s="122"/>
      <c r="X684" s="123"/>
      <c r="Y684" s="123"/>
      <c r="Z684" s="123"/>
      <c r="AA684" s="123"/>
      <c r="AB684" s="123"/>
      <c r="AC684" s="122"/>
      <c r="AD684" s="123"/>
      <c r="AE684" s="123"/>
      <c r="AF684" s="123"/>
      <c r="AG684" s="123"/>
      <c r="AH684" s="122"/>
      <c r="AI684" s="122"/>
      <c r="AJ684" s="122"/>
      <c r="AK684" s="122"/>
      <c r="AL684" s="123"/>
      <c r="AM684" s="122"/>
      <c r="AN684" s="122"/>
      <c r="AO684" s="122"/>
      <c r="AP684" s="122"/>
      <c r="AQ684" s="122"/>
      <c r="AR684" s="122"/>
      <c r="AS684" s="173"/>
      <c r="AT684" s="173"/>
      <c r="AU684" s="173"/>
      <c r="AV684" s="173"/>
      <c r="AW684" s="173"/>
      <c r="AX684" s="173"/>
      <c r="AY684" s="173"/>
      <c r="AZ684" s="173"/>
      <c r="BA684" s="173"/>
      <c r="BB684" s="123"/>
      <c r="BC684" s="123"/>
      <c r="BD684" s="123"/>
    </row>
    <row r="685" spans="2:56" x14ac:dyDescent="0.25">
      <c r="B685" s="120"/>
      <c r="C685" s="4"/>
      <c r="D685" s="14"/>
      <c r="E685" s="121"/>
      <c r="F685" s="13"/>
      <c r="G685" s="122"/>
      <c r="H685" s="123"/>
      <c r="I685" s="123"/>
      <c r="J685" s="124"/>
      <c r="K685" s="122"/>
      <c r="L685" s="122"/>
      <c r="M685" s="125"/>
      <c r="N685" s="126"/>
      <c r="O685" s="123"/>
      <c r="P685" s="123"/>
      <c r="Q685" s="122"/>
      <c r="R685" s="123"/>
      <c r="S685" s="123"/>
      <c r="T685" s="123"/>
      <c r="U685" s="123"/>
      <c r="V685" s="123"/>
      <c r="W685" s="122"/>
      <c r="X685" s="123"/>
      <c r="Y685" s="123"/>
      <c r="Z685" s="123"/>
      <c r="AA685" s="123"/>
      <c r="AB685" s="123"/>
      <c r="AC685" s="122"/>
      <c r="AD685" s="123"/>
      <c r="AE685" s="123"/>
      <c r="AF685" s="123"/>
      <c r="AG685" s="123"/>
      <c r="AH685" s="122"/>
      <c r="AI685" s="122"/>
      <c r="AJ685" s="122"/>
      <c r="AK685" s="122"/>
      <c r="AL685" s="123"/>
      <c r="AM685" s="122"/>
      <c r="AN685" s="122"/>
      <c r="AO685" s="122"/>
      <c r="AP685" s="122"/>
      <c r="AQ685" s="122"/>
      <c r="AR685" s="122"/>
      <c r="AS685" s="173"/>
      <c r="AT685" s="173"/>
      <c r="AU685" s="173"/>
      <c r="AV685" s="173"/>
      <c r="AW685" s="173"/>
      <c r="AX685" s="173"/>
      <c r="AY685" s="173"/>
      <c r="AZ685" s="173"/>
      <c r="BA685" s="173"/>
      <c r="BB685" s="123"/>
      <c r="BC685" s="123"/>
      <c r="BD685" s="123"/>
    </row>
    <row r="686" spans="2:56" x14ac:dyDescent="0.25">
      <c r="B686" s="120"/>
      <c r="C686" s="4"/>
      <c r="D686" s="14"/>
      <c r="E686" s="121"/>
      <c r="F686" s="13"/>
      <c r="G686" s="122"/>
      <c r="H686" s="123"/>
      <c r="I686" s="123"/>
      <c r="J686" s="124"/>
      <c r="K686" s="122"/>
      <c r="L686" s="122"/>
      <c r="M686" s="125"/>
      <c r="N686" s="126"/>
      <c r="O686" s="123"/>
      <c r="P686" s="123"/>
      <c r="Q686" s="122"/>
      <c r="R686" s="123"/>
      <c r="S686" s="123"/>
      <c r="T686" s="123"/>
      <c r="U686" s="123"/>
      <c r="V686" s="123"/>
      <c r="W686" s="122"/>
      <c r="X686" s="123"/>
      <c r="Y686" s="123"/>
      <c r="Z686" s="123"/>
      <c r="AA686" s="123"/>
      <c r="AB686" s="123"/>
      <c r="AC686" s="122"/>
      <c r="AD686" s="123"/>
      <c r="AE686" s="123"/>
      <c r="AF686" s="123"/>
      <c r="AG686" s="123"/>
      <c r="AH686" s="122"/>
      <c r="AI686" s="122"/>
      <c r="AJ686" s="122"/>
      <c r="AK686" s="122"/>
      <c r="AL686" s="123"/>
      <c r="AM686" s="122"/>
      <c r="AN686" s="122"/>
      <c r="AO686" s="122"/>
      <c r="AP686" s="122"/>
      <c r="AQ686" s="122"/>
      <c r="AR686" s="122"/>
      <c r="AS686" s="173"/>
      <c r="AT686" s="173"/>
      <c r="AU686" s="173"/>
      <c r="AV686" s="173"/>
      <c r="AW686" s="173"/>
      <c r="AX686" s="173"/>
      <c r="AY686" s="173"/>
      <c r="AZ686" s="173"/>
      <c r="BA686" s="173"/>
      <c r="BB686" s="123"/>
      <c r="BC686" s="123"/>
      <c r="BD686" s="123"/>
    </row>
    <row r="687" spans="2:56" x14ac:dyDescent="0.25">
      <c r="B687" s="120"/>
      <c r="C687" s="4"/>
      <c r="D687" s="14"/>
      <c r="E687" s="121"/>
      <c r="F687" s="13"/>
      <c r="G687" s="122"/>
      <c r="H687" s="123"/>
      <c r="I687" s="123"/>
      <c r="J687" s="124"/>
      <c r="K687" s="122"/>
      <c r="L687" s="122"/>
      <c r="M687" s="125"/>
      <c r="N687" s="126"/>
      <c r="O687" s="123"/>
      <c r="P687" s="123"/>
      <c r="Q687" s="122"/>
      <c r="R687" s="123"/>
      <c r="S687" s="123"/>
      <c r="T687" s="123"/>
      <c r="U687" s="123"/>
      <c r="V687" s="123"/>
      <c r="W687" s="122"/>
      <c r="X687" s="123"/>
      <c r="Y687" s="123"/>
      <c r="Z687" s="123"/>
      <c r="AA687" s="123"/>
      <c r="AB687" s="123"/>
      <c r="AC687" s="122"/>
      <c r="AD687" s="123"/>
      <c r="AE687" s="123"/>
      <c r="AF687" s="123"/>
      <c r="AG687" s="123"/>
      <c r="AH687" s="122"/>
      <c r="AI687" s="122"/>
      <c r="AJ687" s="122"/>
      <c r="AK687" s="122"/>
      <c r="AL687" s="123"/>
      <c r="AM687" s="122"/>
      <c r="AN687" s="122"/>
      <c r="AO687" s="122"/>
      <c r="AP687" s="122"/>
      <c r="AQ687" s="122"/>
      <c r="AR687" s="122"/>
      <c r="AS687" s="173"/>
      <c r="AT687" s="173"/>
      <c r="AU687" s="173"/>
      <c r="AV687" s="173"/>
      <c r="AW687" s="173"/>
      <c r="AX687" s="173"/>
      <c r="AY687" s="173"/>
      <c r="AZ687" s="173"/>
      <c r="BA687" s="173"/>
      <c r="BB687" s="123"/>
      <c r="BC687" s="123"/>
      <c r="BD687" s="123"/>
    </row>
    <row r="688" spans="2:56" x14ac:dyDescent="0.25">
      <c r="B688" s="120"/>
      <c r="C688" s="4"/>
      <c r="D688" s="14"/>
      <c r="E688" s="121"/>
      <c r="F688" s="13"/>
      <c r="G688" s="122"/>
      <c r="H688" s="123"/>
      <c r="I688" s="123"/>
      <c r="J688" s="124"/>
      <c r="K688" s="122"/>
      <c r="L688" s="122"/>
      <c r="M688" s="125"/>
      <c r="N688" s="126"/>
      <c r="O688" s="123"/>
      <c r="P688" s="123"/>
      <c r="Q688" s="122"/>
      <c r="R688" s="123"/>
      <c r="S688" s="123"/>
      <c r="T688" s="123"/>
      <c r="U688" s="123"/>
      <c r="V688" s="123"/>
      <c r="W688" s="122"/>
      <c r="X688" s="123"/>
      <c r="Y688" s="123"/>
      <c r="Z688" s="123"/>
      <c r="AA688" s="123"/>
      <c r="AB688" s="123"/>
      <c r="AC688" s="122"/>
      <c r="AD688" s="123"/>
      <c r="AE688" s="123"/>
      <c r="AF688" s="123"/>
      <c r="AG688" s="123"/>
      <c r="AH688" s="122"/>
      <c r="AI688" s="122"/>
      <c r="AJ688" s="122"/>
      <c r="AK688" s="122"/>
      <c r="AL688" s="123"/>
      <c r="AM688" s="122"/>
      <c r="AN688" s="122"/>
      <c r="AO688" s="122"/>
      <c r="AP688" s="122"/>
      <c r="AQ688" s="122"/>
      <c r="AR688" s="122"/>
      <c r="AS688" s="173"/>
      <c r="AT688" s="173"/>
      <c r="AU688" s="173"/>
      <c r="AV688" s="173"/>
      <c r="AW688" s="173"/>
      <c r="AX688" s="173"/>
      <c r="AY688" s="173"/>
      <c r="AZ688" s="173"/>
      <c r="BA688" s="173"/>
      <c r="BB688" s="123"/>
      <c r="BC688" s="123"/>
      <c r="BD688" s="123"/>
    </row>
    <row r="689" spans="2:56" x14ac:dyDescent="0.25">
      <c r="B689" s="120"/>
      <c r="C689" s="4"/>
      <c r="D689" s="14"/>
      <c r="E689" s="121"/>
      <c r="F689" s="13"/>
      <c r="G689" s="122"/>
      <c r="H689" s="123"/>
      <c r="I689" s="123"/>
      <c r="J689" s="124"/>
      <c r="K689" s="122"/>
      <c r="L689" s="122"/>
      <c r="M689" s="125"/>
      <c r="N689" s="126"/>
      <c r="O689" s="123"/>
      <c r="P689" s="123"/>
      <c r="Q689" s="122"/>
      <c r="R689" s="123"/>
      <c r="S689" s="123"/>
      <c r="T689" s="123"/>
      <c r="U689" s="123"/>
      <c r="V689" s="123"/>
      <c r="W689" s="122"/>
      <c r="X689" s="123"/>
      <c r="Y689" s="123"/>
      <c r="Z689" s="123"/>
      <c r="AA689" s="123"/>
      <c r="AB689" s="123"/>
      <c r="AC689" s="122"/>
      <c r="AD689" s="123"/>
      <c r="AE689" s="123"/>
      <c r="AF689" s="123"/>
      <c r="AG689" s="123"/>
      <c r="AH689" s="122"/>
      <c r="AI689" s="122"/>
      <c r="AJ689" s="122"/>
      <c r="AK689" s="122"/>
      <c r="AL689" s="123"/>
      <c r="AM689" s="122"/>
      <c r="AN689" s="122"/>
      <c r="AO689" s="122"/>
      <c r="AP689" s="122"/>
      <c r="AQ689" s="122"/>
      <c r="AR689" s="122"/>
      <c r="AS689" s="173"/>
      <c r="AT689" s="173"/>
      <c r="AU689" s="173"/>
      <c r="AV689" s="173"/>
      <c r="AW689" s="173"/>
      <c r="AX689" s="173"/>
      <c r="AY689" s="173"/>
      <c r="AZ689" s="173"/>
      <c r="BA689" s="173"/>
      <c r="BB689" s="123"/>
      <c r="BC689" s="123"/>
      <c r="BD689" s="123"/>
    </row>
    <row r="690" spans="2:56" x14ac:dyDescent="0.25">
      <c r="B690" s="120"/>
      <c r="C690" s="4"/>
      <c r="D690" s="14"/>
      <c r="E690" s="121"/>
      <c r="F690" s="13"/>
      <c r="G690" s="122"/>
      <c r="H690" s="123"/>
      <c r="I690" s="123"/>
      <c r="J690" s="124"/>
      <c r="K690" s="122"/>
      <c r="L690" s="122"/>
      <c r="M690" s="125"/>
      <c r="N690" s="126"/>
      <c r="O690" s="123"/>
      <c r="P690" s="123"/>
      <c r="Q690" s="122"/>
      <c r="R690" s="123"/>
      <c r="S690" s="123"/>
      <c r="T690" s="123"/>
      <c r="U690" s="123"/>
      <c r="V690" s="123"/>
      <c r="W690" s="122"/>
      <c r="X690" s="123"/>
      <c r="Y690" s="123"/>
      <c r="Z690" s="123"/>
      <c r="AA690" s="123"/>
      <c r="AB690" s="123"/>
      <c r="AC690" s="122"/>
      <c r="AD690" s="123"/>
      <c r="AE690" s="123"/>
      <c r="AF690" s="123"/>
      <c r="AG690" s="123"/>
      <c r="AH690" s="122"/>
      <c r="AI690" s="122"/>
      <c r="AJ690" s="122"/>
      <c r="AK690" s="122"/>
      <c r="AL690" s="123"/>
      <c r="AM690" s="122"/>
      <c r="AN690" s="122"/>
      <c r="AO690" s="122"/>
      <c r="AP690" s="122"/>
      <c r="AQ690" s="122"/>
      <c r="AR690" s="122"/>
      <c r="AS690" s="173"/>
      <c r="AT690" s="173"/>
      <c r="AU690" s="173"/>
      <c r="AV690" s="173"/>
      <c r="AW690" s="173"/>
      <c r="AX690" s="173"/>
      <c r="AY690" s="173"/>
      <c r="AZ690" s="173"/>
      <c r="BA690" s="173"/>
      <c r="BB690" s="123"/>
      <c r="BC690" s="123"/>
      <c r="BD690" s="123"/>
    </row>
    <row r="691" spans="2:56" x14ac:dyDescent="0.25">
      <c r="B691" s="120"/>
      <c r="C691" s="4"/>
      <c r="D691" s="14"/>
      <c r="E691" s="121"/>
      <c r="F691" s="13"/>
      <c r="G691" s="122"/>
      <c r="H691" s="123"/>
      <c r="I691" s="123"/>
      <c r="J691" s="124"/>
      <c r="K691" s="122"/>
      <c r="L691" s="122"/>
      <c r="M691" s="125"/>
      <c r="N691" s="126"/>
      <c r="O691" s="123"/>
      <c r="P691" s="123"/>
      <c r="Q691" s="122"/>
      <c r="R691" s="123"/>
      <c r="S691" s="123"/>
      <c r="T691" s="123"/>
      <c r="U691" s="123"/>
      <c r="V691" s="123"/>
      <c r="W691" s="122"/>
      <c r="X691" s="123"/>
      <c r="Y691" s="123"/>
      <c r="Z691" s="123"/>
      <c r="AA691" s="123"/>
      <c r="AB691" s="123"/>
      <c r="AC691" s="122"/>
      <c r="AD691" s="123"/>
      <c r="AE691" s="123"/>
      <c r="AF691" s="123"/>
      <c r="AG691" s="123"/>
      <c r="AH691" s="122"/>
      <c r="AI691" s="122"/>
      <c r="AJ691" s="122"/>
      <c r="AK691" s="122"/>
      <c r="AL691" s="123"/>
      <c r="AM691" s="122"/>
      <c r="AN691" s="122"/>
      <c r="AO691" s="122"/>
      <c r="AP691" s="122"/>
      <c r="AQ691" s="122"/>
      <c r="AR691" s="122"/>
      <c r="AS691" s="173"/>
      <c r="AT691" s="173"/>
      <c r="AU691" s="173"/>
      <c r="AV691" s="173"/>
      <c r="AW691" s="173"/>
      <c r="AX691" s="173"/>
      <c r="AY691" s="173"/>
      <c r="AZ691" s="173"/>
      <c r="BA691" s="173"/>
      <c r="BB691" s="123"/>
      <c r="BC691" s="123"/>
      <c r="BD691" s="123"/>
    </row>
    <row r="692" spans="2:56" x14ac:dyDescent="0.25">
      <c r="B692" s="120"/>
      <c r="C692" s="4"/>
      <c r="D692" s="14"/>
      <c r="E692" s="121"/>
      <c r="F692" s="13"/>
      <c r="G692" s="122"/>
      <c r="H692" s="123"/>
      <c r="I692" s="123"/>
      <c r="J692" s="124"/>
      <c r="K692" s="122"/>
      <c r="L692" s="122"/>
      <c r="M692" s="125"/>
      <c r="N692" s="126"/>
      <c r="O692" s="123"/>
      <c r="P692" s="123"/>
      <c r="Q692" s="122"/>
      <c r="R692" s="123"/>
      <c r="S692" s="123"/>
      <c r="T692" s="123"/>
      <c r="U692" s="123"/>
      <c r="V692" s="123"/>
      <c r="W692" s="122"/>
      <c r="X692" s="123"/>
      <c r="Y692" s="123"/>
      <c r="Z692" s="123"/>
      <c r="AA692" s="123"/>
      <c r="AB692" s="123"/>
      <c r="AC692" s="122"/>
      <c r="AD692" s="123"/>
      <c r="AE692" s="123"/>
      <c r="AF692" s="123"/>
      <c r="AG692" s="123"/>
      <c r="AH692" s="122"/>
      <c r="AI692" s="122"/>
      <c r="AJ692" s="122"/>
      <c r="AK692" s="122"/>
      <c r="AL692" s="123"/>
      <c r="AM692" s="122"/>
      <c r="AN692" s="122"/>
      <c r="AO692" s="122"/>
      <c r="AP692" s="122"/>
      <c r="AQ692" s="122"/>
      <c r="AR692" s="122"/>
      <c r="AS692" s="173"/>
      <c r="AT692" s="173"/>
      <c r="AU692" s="173"/>
      <c r="AV692" s="173"/>
      <c r="AW692" s="173"/>
      <c r="AX692" s="173"/>
      <c r="AY692" s="173"/>
      <c r="AZ692" s="173"/>
      <c r="BA692" s="173"/>
      <c r="BB692" s="123"/>
      <c r="BC692" s="123"/>
      <c r="BD692" s="123"/>
    </row>
    <row r="693" spans="2:56" x14ac:dyDescent="0.25">
      <c r="B693" s="120"/>
      <c r="C693" s="4"/>
      <c r="D693" s="14"/>
      <c r="E693" s="121"/>
      <c r="F693" s="13"/>
      <c r="G693" s="122"/>
      <c r="H693" s="123"/>
      <c r="I693" s="123"/>
      <c r="J693" s="124"/>
      <c r="K693" s="122"/>
      <c r="L693" s="122"/>
      <c r="M693" s="125"/>
      <c r="N693" s="126"/>
      <c r="O693" s="123"/>
      <c r="P693" s="123"/>
      <c r="Q693" s="122"/>
      <c r="R693" s="123"/>
      <c r="S693" s="123"/>
      <c r="T693" s="123"/>
      <c r="U693" s="123"/>
      <c r="V693" s="123"/>
      <c r="W693" s="122"/>
      <c r="X693" s="123"/>
      <c r="Y693" s="123"/>
      <c r="Z693" s="123"/>
      <c r="AA693" s="123"/>
      <c r="AB693" s="123"/>
      <c r="AC693" s="122"/>
      <c r="AD693" s="123"/>
      <c r="AE693" s="123"/>
      <c r="AF693" s="123"/>
      <c r="AG693" s="123"/>
      <c r="AH693" s="122"/>
      <c r="AI693" s="122"/>
      <c r="AJ693" s="122"/>
      <c r="AK693" s="122"/>
      <c r="AL693" s="123"/>
      <c r="AM693" s="122"/>
      <c r="AN693" s="122"/>
      <c r="AO693" s="122"/>
      <c r="AP693" s="122"/>
      <c r="AQ693" s="122"/>
      <c r="AR693" s="122"/>
      <c r="AS693" s="173"/>
      <c r="AT693" s="173"/>
      <c r="AU693" s="173"/>
      <c r="AV693" s="173"/>
      <c r="AW693" s="173"/>
      <c r="AX693" s="173"/>
      <c r="AY693" s="173"/>
      <c r="AZ693" s="173"/>
      <c r="BA693" s="173"/>
      <c r="BB693" s="123"/>
      <c r="BC693" s="123"/>
      <c r="BD693" s="123"/>
    </row>
    <row r="694" spans="2:56" x14ac:dyDescent="0.25">
      <c r="B694" s="120"/>
      <c r="C694" s="4"/>
      <c r="D694" s="14"/>
      <c r="E694" s="121"/>
      <c r="F694" s="13"/>
      <c r="G694" s="122"/>
      <c r="H694" s="123"/>
      <c r="I694" s="123"/>
      <c r="J694" s="124"/>
      <c r="K694" s="122"/>
      <c r="L694" s="122"/>
      <c r="M694" s="125"/>
      <c r="N694" s="126"/>
      <c r="O694" s="123"/>
      <c r="P694" s="123"/>
      <c r="Q694" s="122"/>
      <c r="R694" s="123"/>
      <c r="S694" s="123"/>
      <c r="T694" s="123"/>
      <c r="U694" s="123"/>
      <c r="V694" s="123"/>
      <c r="W694" s="122"/>
      <c r="X694" s="123"/>
      <c r="Y694" s="123"/>
      <c r="Z694" s="123"/>
      <c r="AA694" s="123"/>
      <c r="AB694" s="123"/>
      <c r="AC694" s="122"/>
      <c r="AD694" s="123"/>
      <c r="AE694" s="123"/>
      <c r="AF694" s="123"/>
      <c r="AG694" s="123"/>
      <c r="AH694" s="122"/>
      <c r="AI694" s="122"/>
      <c r="AJ694" s="122"/>
      <c r="AK694" s="122"/>
      <c r="AL694" s="123"/>
      <c r="AM694" s="122"/>
      <c r="AN694" s="122"/>
      <c r="AO694" s="122"/>
      <c r="AP694" s="122"/>
      <c r="AQ694" s="122"/>
      <c r="AR694" s="122"/>
      <c r="AS694" s="173"/>
      <c r="AT694" s="173"/>
      <c r="AU694" s="173"/>
      <c r="AV694" s="173"/>
      <c r="AW694" s="173"/>
      <c r="AX694" s="173"/>
      <c r="AY694" s="173"/>
      <c r="AZ694" s="173"/>
      <c r="BA694" s="173"/>
      <c r="BB694" s="123"/>
      <c r="BC694" s="123"/>
      <c r="BD694" s="123"/>
    </row>
    <row r="695" spans="2:56" x14ac:dyDescent="0.25">
      <c r="B695" s="120"/>
      <c r="C695" s="4"/>
      <c r="D695" s="14"/>
      <c r="E695" s="121"/>
      <c r="F695" s="13"/>
      <c r="G695" s="122"/>
      <c r="H695" s="123"/>
      <c r="I695" s="123"/>
      <c r="J695" s="124"/>
      <c r="K695" s="122"/>
      <c r="L695" s="122"/>
      <c r="M695" s="125"/>
      <c r="N695" s="126"/>
      <c r="O695" s="123"/>
      <c r="P695" s="123"/>
      <c r="Q695" s="122"/>
      <c r="R695" s="123"/>
      <c r="S695" s="123"/>
      <c r="T695" s="123"/>
      <c r="U695" s="123"/>
      <c r="V695" s="123"/>
      <c r="W695" s="122"/>
      <c r="X695" s="123"/>
      <c r="Y695" s="123"/>
      <c r="Z695" s="123"/>
      <c r="AA695" s="123"/>
      <c r="AB695" s="123"/>
      <c r="AC695" s="122"/>
      <c r="AD695" s="123"/>
      <c r="AE695" s="123"/>
      <c r="AF695" s="123"/>
      <c r="AG695" s="123"/>
      <c r="AH695" s="122"/>
      <c r="AI695" s="122"/>
      <c r="AJ695" s="122"/>
      <c r="AK695" s="122"/>
      <c r="AL695" s="123"/>
      <c r="AM695" s="122"/>
      <c r="AN695" s="122"/>
      <c r="AO695" s="122"/>
      <c r="AP695" s="122"/>
      <c r="AQ695" s="122"/>
      <c r="AR695" s="122"/>
      <c r="AS695" s="173"/>
      <c r="AT695" s="173"/>
      <c r="AU695" s="173"/>
      <c r="AV695" s="173"/>
      <c r="AW695" s="173"/>
      <c r="AX695" s="173"/>
      <c r="AY695" s="173"/>
      <c r="AZ695" s="173"/>
      <c r="BA695" s="173"/>
      <c r="BB695" s="123"/>
      <c r="BC695" s="123"/>
      <c r="BD695" s="123"/>
    </row>
    <row r="696" spans="2:56" x14ac:dyDescent="0.25">
      <c r="B696" s="120"/>
      <c r="C696" s="4"/>
      <c r="D696" s="14"/>
      <c r="E696" s="121"/>
      <c r="F696" s="13"/>
      <c r="G696" s="122"/>
      <c r="H696" s="123"/>
      <c r="I696" s="123"/>
      <c r="J696" s="124"/>
      <c r="K696" s="122"/>
      <c r="L696" s="122"/>
      <c r="M696" s="125"/>
      <c r="N696" s="126"/>
      <c r="O696" s="123"/>
      <c r="P696" s="123"/>
      <c r="Q696" s="122"/>
      <c r="R696" s="123"/>
      <c r="S696" s="123"/>
      <c r="T696" s="123"/>
      <c r="U696" s="123"/>
      <c r="V696" s="123"/>
      <c r="W696" s="122"/>
      <c r="X696" s="123"/>
      <c r="Y696" s="123"/>
      <c r="Z696" s="123"/>
      <c r="AA696" s="123"/>
      <c r="AB696" s="123"/>
      <c r="AC696" s="122"/>
      <c r="AD696" s="123"/>
      <c r="AE696" s="123"/>
      <c r="AF696" s="123"/>
      <c r="AG696" s="123"/>
      <c r="AH696" s="122"/>
      <c r="AI696" s="122"/>
      <c r="AJ696" s="122"/>
      <c r="AK696" s="122"/>
      <c r="AL696" s="123"/>
      <c r="AM696" s="122"/>
      <c r="AN696" s="122"/>
      <c r="AO696" s="122"/>
      <c r="AP696" s="122"/>
      <c r="AQ696" s="122"/>
      <c r="AR696" s="122"/>
      <c r="AS696" s="173"/>
      <c r="AT696" s="173"/>
      <c r="AU696" s="173"/>
      <c r="AV696" s="173"/>
      <c r="AW696" s="173"/>
      <c r="AX696" s="173"/>
      <c r="AY696" s="173"/>
      <c r="AZ696" s="173"/>
      <c r="BA696" s="173"/>
      <c r="BB696" s="123"/>
      <c r="BC696" s="123"/>
      <c r="BD696" s="123"/>
    </row>
    <row r="697" spans="2:56" x14ac:dyDescent="0.25">
      <c r="B697" s="120"/>
      <c r="C697" s="4"/>
      <c r="D697" s="14"/>
      <c r="E697" s="121"/>
      <c r="F697" s="13"/>
      <c r="G697" s="122"/>
      <c r="H697" s="123"/>
      <c r="I697" s="123"/>
      <c r="J697" s="124"/>
      <c r="K697" s="122"/>
      <c r="L697" s="122"/>
      <c r="M697" s="125"/>
      <c r="N697" s="126"/>
      <c r="O697" s="123"/>
      <c r="P697" s="123"/>
      <c r="Q697" s="122"/>
      <c r="R697" s="123"/>
      <c r="S697" s="123"/>
      <c r="T697" s="123"/>
      <c r="U697" s="123"/>
      <c r="V697" s="123"/>
      <c r="W697" s="122"/>
      <c r="X697" s="123"/>
      <c r="Y697" s="123"/>
      <c r="Z697" s="123"/>
      <c r="AA697" s="123"/>
      <c r="AB697" s="123"/>
      <c r="AC697" s="122"/>
      <c r="AD697" s="123"/>
      <c r="AE697" s="123"/>
      <c r="AF697" s="123"/>
      <c r="AG697" s="123"/>
      <c r="AH697" s="122"/>
      <c r="AI697" s="122"/>
      <c r="AJ697" s="122"/>
      <c r="AK697" s="122"/>
      <c r="AL697" s="123"/>
      <c r="AM697" s="122"/>
      <c r="AN697" s="122"/>
      <c r="AO697" s="122"/>
      <c r="AP697" s="122"/>
      <c r="AQ697" s="122"/>
      <c r="AR697" s="122"/>
      <c r="AS697" s="173"/>
      <c r="AT697" s="173"/>
      <c r="AU697" s="173"/>
      <c r="AV697" s="173"/>
      <c r="AW697" s="173"/>
      <c r="AX697" s="173"/>
      <c r="AY697" s="173"/>
      <c r="AZ697" s="173"/>
      <c r="BA697" s="173"/>
      <c r="BB697" s="123"/>
      <c r="BC697" s="123"/>
      <c r="BD697" s="123"/>
    </row>
    <row r="698" spans="2:56" x14ac:dyDescent="0.25">
      <c r="B698" s="120"/>
      <c r="C698" s="4"/>
      <c r="D698" s="14"/>
      <c r="E698" s="121"/>
      <c r="F698" s="13"/>
      <c r="G698" s="122"/>
      <c r="H698" s="123"/>
      <c r="I698" s="123"/>
      <c r="J698" s="124"/>
      <c r="K698" s="122"/>
      <c r="L698" s="122"/>
      <c r="M698" s="125"/>
      <c r="N698" s="126"/>
      <c r="O698" s="123"/>
      <c r="P698" s="123"/>
      <c r="Q698" s="122"/>
      <c r="R698" s="123"/>
      <c r="S698" s="123"/>
      <c r="T698" s="123"/>
      <c r="U698" s="123"/>
      <c r="V698" s="123"/>
      <c r="W698" s="122"/>
      <c r="X698" s="123"/>
      <c r="Y698" s="123"/>
      <c r="Z698" s="123"/>
      <c r="AA698" s="123"/>
      <c r="AB698" s="123"/>
      <c r="AC698" s="122"/>
      <c r="AD698" s="123"/>
      <c r="AE698" s="123"/>
      <c r="AF698" s="123"/>
      <c r="AG698" s="123"/>
      <c r="AH698" s="122"/>
      <c r="AI698" s="122"/>
      <c r="AJ698" s="122"/>
      <c r="AK698" s="122"/>
      <c r="AL698" s="123"/>
      <c r="AM698" s="122"/>
      <c r="AN698" s="122"/>
      <c r="AO698" s="122"/>
      <c r="AP698" s="122"/>
      <c r="AQ698" s="122"/>
      <c r="AR698" s="122"/>
      <c r="AS698" s="173"/>
      <c r="AT698" s="173"/>
      <c r="AU698" s="173"/>
      <c r="AV698" s="173"/>
      <c r="AW698" s="173"/>
      <c r="AX698" s="173"/>
      <c r="AY698" s="173"/>
      <c r="AZ698" s="173"/>
      <c r="BA698" s="173"/>
      <c r="BB698" s="123"/>
      <c r="BC698" s="123"/>
      <c r="BD698" s="123"/>
    </row>
    <row r="699" spans="2:56" x14ac:dyDescent="0.25">
      <c r="B699" s="120"/>
      <c r="C699" s="4"/>
      <c r="D699" s="14"/>
      <c r="E699" s="121"/>
      <c r="F699" s="13"/>
      <c r="G699" s="122"/>
      <c r="H699" s="123"/>
      <c r="I699" s="123"/>
      <c r="J699" s="124"/>
      <c r="K699" s="122"/>
      <c r="L699" s="122"/>
      <c r="M699" s="125"/>
      <c r="N699" s="126"/>
      <c r="O699" s="123"/>
      <c r="P699" s="123"/>
      <c r="Q699" s="122"/>
      <c r="R699" s="123"/>
      <c r="S699" s="123"/>
      <c r="T699" s="123"/>
      <c r="U699" s="123"/>
      <c r="V699" s="123"/>
      <c r="W699" s="122"/>
      <c r="X699" s="123"/>
      <c r="Y699" s="123"/>
      <c r="Z699" s="123"/>
      <c r="AA699" s="123"/>
      <c r="AB699" s="123"/>
      <c r="AC699" s="122"/>
      <c r="AD699" s="123"/>
      <c r="AE699" s="123"/>
      <c r="AF699" s="123"/>
      <c r="AG699" s="123"/>
      <c r="AH699" s="122"/>
      <c r="AI699" s="122"/>
      <c r="AJ699" s="122"/>
      <c r="AK699" s="122"/>
      <c r="AL699" s="123"/>
      <c r="AM699" s="122"/>
      <c r="AN699" s="122"/>
      <c r="AO699" s="122"/>
      <c r="AP699" s="122"/>
      <c r="AQ699" s="122"/>
      <c r="AR699" s="122"/>
      <c r="AS699" s="173"/>
      <c r="AT699" s="173"/>
      <c r="AU699" s="173"/>
      <c r="AV699" s="173"/>
      <c r="AW699" s="173"/>
      <c r="AX699" s="173"/>
      <c r="AY699" s="173"/>
      <c r="AZ699" s="173"/>
      <c r="BA699" s="173"/>
      <c r="BB699" s="123"/>
      <c r="BC699" s="123"/>
      <c r="BD699" s="123"/>
    </row>
    <row r="700" spans="2:56" x14ac:dyDescent="0.25">
      <c r="B700" s="120"/>
      <c r="C700" s="4"/>
      <c r="D700" s="14"/>
      <c r="E700" s="121"/>
      <c r="F700" s="13"/>
      <c r="G700" s="122"/>
      <c r="H700" s="123"/>
      <c r="I700" s="123"/>
      <c r="J700" s="124"/>
      <c r="K700" s="122"/>
      <c r="L700" s="122"/>
      <c r="M700" s="125"/>
      <c r="N700" s="126"/>
      <c r="O700" s="123"/>
      <c r="P700" s="123"/>
      <c r="Q700" s="122"/>
      <c r="R700" s="123"/>
      <c r="S700" s="123"/>
      <c r="T700" s="123"/>
      <c r="U700" s="123"/>
      <c r="V700" s="123"/>
      <c r="W700" s="122"/>
      <c r="X700" s="123"/>
      <c r="Y700" s="123"/>
      <c r="Z700" s="123"/>
      <c r="AA700" s="123"/>
      <c r="AB700" s="123"/>
      <c r="AC700" s="122"/>
      <c r="AD700" s="123"/>
      <c r="AE700" s="123"/>
      <c r="AF700" s="123"/>
      <c r="AG700" s="123"/>
      <c r="AH700" s="122"/>
      <c r="AI700" s="122"/>
      <c r="AJ700" s="122"/>
      <c r="AK700" s="122"/>
      <c r="AL700" s="123"/>
      <c r="AM700" s="122"/>
      <c r="AN700" s="122"/>
      <c r="AO700" s="122"/>
      <c r="AP700" s="122"/>
      <c r="AQ700" s="122"/>
      <c r="AR700" s="122"/>
      <c r="AS700" s="173"/>
      <c r="AT700" s="173"/>
      <c r="AU700" s="173"/>
      <c r="AV700" s="173"/>
      <c r="AW700" s="173"/>
      <c r="AX700" s="173"/>
      <c r="AY700" s="173"/>
      <c r="AZ700" s="173"/>
      <c r="BA700" s="173"/>
      <c r="BB700" s="123"/>
      <c r="BC700" s="123"/>
      <c r="BD700" s="123"/>
    </row>
    <row r="701" spans="2:56" x14ac:dyDescent="0.25">
      <c r="B701" s="120"/>
      <c r="C701" s="4"/>
      <c r="D701" s="14"/>
      <c r="E701" s="121"/>
      <c r="F701" s="13"/>
      <c r="G701" s="122"/>
      <c r="H701" s="123"/>
      <c r="I701" s="123"/>
      <c r="J701" s="124"/>
      <c r="K701" s="122"/>
      <c r="L701" s="122"/>
      <c r="M701" s="125"/>
      <c r="N701" s="126"/>
      <c r="O701" s="123"/>
      <c r="P701" s="123"/>
      <c r="Q701" s="122"/>
      <c r="R701" s="123"/>
      <c r="S701" s="123"/>
      <c r="T701" s="123"/>
      <c r="U701" s="123"/>
      <c r="V701" s="123"/>
      <c r="W701" s="122"/>
      <c r="X701" s="123"/>
      <c r="Y701" s="123"/>
      <c r="Z701" s="123"/>
      <c r="AA701" s="123"/>
      <c r="AB701" s="123"/>
      <c r="AC701" s="122"/>
      <c r="AD701" s="123"/>
      <c r="AE701" s="123"/>
      <c r="AF701" s="123"/>
      <c r="AG701" s="123"/>
      <c r="AH701" s="122"/>
      <c r="AI701" s="122"/>
      <c r="AJ701" s="122"/>
      <c r="AK701" s="122"/>
      <c r="AL701" s="123"/>
      <c r="AM701" s="122"/>
      <c r="AN701" s="122"/>
      <c r="AO701" s="122"/>
      <c r="AP701" s="122"/>
      <c r="AQ701" s="122"/>
      <c r="AR701" s="122"/>
      <c r="AS701" s="173"/>
      <c r="AT701" s="173"/>
      <c r="AU701" s="173"/>
      <c r="AV701" s="173"/>
      <c r="AW701" s="173"/>
      <c r="AX701" s="173"/>
      <c r="AY701" s="173"/>
      <c r="AZ701" s="173"/>
      <c r="BA701" s="173"/>
      <c r="BB701" s="123"/>
      <c r="BC701" s="123"/>
      <c r="BD701" s="123"/>
    </row>
    <row r="702" spans="2:56" x14ac:dyDescent="0.25">
      <c r="B702" s="120"/>
      <c r="C702" s="4"/>
      <c r="D702" s="14"/>
      <c r="E702" s="121"/>
      <c r="F702" s="13"/>
      <c r="G702" s="122"/>
      <c r="H702" s="123"/>
      <c r="I702" s="123"/>
      <c r="J702" s="124"/>
      <c r="K702" s="122"/>
      <c r="L702" s="122"/>
      <c r="M702" s="125"/>
      <c r="N702" s="126"/>
      <c r="O702" s="123"/>
      <c r="P702" s="123"/>
      <c r="Q702" s="122"/>
      <c r="R702" s="123"/>
      <c r="S702" s="123"/>
      <c r="T702" s="123"/>
      <c r="U702" s="123"/>
      <c r="V702" s="123"/>
      <c r="W702" s="122"/>
      <c r="X702" s="123"/>
      <c r="Y702" s="123"/>
      <c r="Z702" s="123"/>
      <c r="AA702" s="123"/>
      <c r="AB702" s="123"/>
      <c r="AC702" s="122"/>
      <c r="AD702" s="123"/>
      <c r="AE702" s="123"/>
      <c r="AF702" s="123"/>
      <c r="AG702" s="123"/>
      <c r="AH702" s="122"/>
      <c r="AI702" s="122"/>
      <c r="AJ702" s="122"/>
      <c r="AK702" s="122"/>
      <c r="AL702" s="123"/>
      <c r="AM702" s="122"/>
      <c r="AN702" s="122"/>
      <c r="AO702" s="122"/>
      <c r="AP702" s="122"/>
      <c r="AQ702" s="122"/>
      <c r="AR702" s="122"/>
      <c r="AS702" s="173"/>
      <c r="AT702" s="173"/>
      <c r="AU702" s="173"/>
      <c r="AV702" s="173"/>
      <c r="AW702" s="173"/>
      <c r="AX702" s="173"/>
      <c r="AY702" s="173"/>
      <c r="AZ702" s="173"/>
      <c r="BA702" s="173"/>
      <c r="BB702" s="123"/>
      <c r="BC702" s="123"/>
      <c r="BD702" s="123"/>
    </row>
    <row r="703" spans="2:56" x14ac:dyDescent="0.25">
      <c r="B703" s="120"/>
      <c r="C703" s="4"/>
      <c r="D703" s="14"/>
      <c r="E703" s="121"/>
      <c r="F703" s="13"/>
      <c r="G703" s="122"/>
      <c r="H703" s="123"/>
      <c r="I703" s="123"/>
      <c r="J703" s="124"/>
      <c r="K703" s="122"/>
      <c r="L703" s="122"/>
      <c r="M703" s="125"/>
      <c r="N703" s="126"/>
      <c r="O703" s="123"/>
      <c r="P703" s="123"/>
      <c r="Q703" s="122"/>
      <c r="R703" s="123"/>
      <c r="S703" s="123"/>
      <c r="T703" s="123"/>
      <c r="U703" s="123"/>
      <c r="V703" s="123"/>
      <c r="W703" s="122"/>
      <c r="X703" s="123"/>
      <c r="Y703" s="123"/>
      <c r="Z703" s="123"/>
      <c r="AA703" s="123"/>
      <c r="AB703" s="123"/>
      <c r="AC703" s="122"/>
      <c r="AD703" s="123"/>
      <c r="AE703" s="123"/>
      <c r="AF703" s="123"/>
      <c r="AG703" s="123"/>
      <c r="AH703" s="122"/>
      <c r="AI703" s="122"/>
      <c r="AJ703" s="122"/>
      <c r="AK703" s="122"/>
      <c r="AL703" s="123"/>
      <c r="AM703" s="122"/>
      <c r="AN703" s="122"/>
      <c r="AO703" s="122"/>
      <c r="AP703" s="122"/>
      <c r="AQ703" s="122"/>
      <c r="AR703" s="122"/>
      <c r="AS703" s="173"/>
      <c r="AT703" s="173"/>
      <c r="AU703" s="173"/>
      <c r="AV703" s="173"/>
      <c r="AW703" s="173"/>
      <c r="AX703" s="173"/>
      <c r="AY703" s="173"/>
      <c r="AZ703" s="173"/>
      <c r="BA703" s="173"/>
      <c r="BB703" s="123"/>
      <c r="BC703" s="123"/>
      <c r="BD703" s="123"/>
    </row>
    <row r="704" spans="2:56" x14ac:dyDescent="0.25">
      <c r="B704" s="120"/>
      <c r="C704" s="4"/>
      <c r="D704" s="14"/>
      <c r="E704" s="121"/>
      <c r="F704" s="13"/>
      <c r="G704" s="122"/>
      <c r="H704" s="123"/>
      <c r="I704" s="123"/>
      <c r="J704" s="124"/>
      <c r="K704" s="122"/>
      <c r="L704" s="122"/>
      <c r="M704" s="125"/>
      <c r="N704" s="126"/>
      <c r="O704" s="123"/>
      <c r="P704" s="123"/>
      <c r="Q704" s="122"/>
      <c r="R704" s="123"/>
      <c r="S704" s="123"/>
      <c r="T704" s="123"/>
      <c r="U704" s="123"/>
      <c r="V704" s="123"/>
      <c r="W704" s="122"/>
      <c r="X704" s="123"/>
      <c r="Y704" s="123"/>
      <c r="Z704" s="123"/>
      <c r="AA704" s="123"/>
      <c r="AB704" s="123"/>
      <c r="AC704" s="122"/>
      <c r="AD704" s="123"/>
      <c r="AE704" s="123"/>
      <c r="AF704" s="123"/>
      <c r="AG704" s="123"/>
      <c r="AH704" s="122"/>
      <c r="AI704" s="122"/>
      <c r="AJ704" s="122"/>
      <c r="AK704" s="122"/>
      <c r="AL704" s="123"/>
      <c r="AM704" s="122"/>
      <c r="AN704" s="122"/>
      <c r="AO704" s="122"/>
      <c r="AP704" s="122"/>
      <c r="AQ704" s="122"/>
      <c r="AR704" s="122"/>
      <c r="AS704" s="173"/>
      <c r="AT704" s="173"/>
      <c r="AU704" s="173"/>
      <c r="AV704" s="173"/>
      <c r="AW704" s="173"/>
      <c r="AX704" s="173"/>
      <c r="AY704" s="173"/>
      <c r="AZ704" s="173"/>
      <c r="BA704" s="173"/>
      <c r="BB704" s="123"/>
      <c r="BC704" s="123"/>
      <c r="BD704" s="123"/>
    </row>
    <row r="705" spans="2:56" x14ac:dyDescent="0.25">
      <c r="B705" s="120"/>
      <c r="C705" s="4"/>
      <c r="D705" s="14"/>
      <c r="E705" s="121"/>
      <c r="F705" s="13"/>
      <c r="G705" s="122"/>
      <c r="H705" s="123"/>
      <c r="I705" s="123"/>
      <c r="J705" s="124"/>
      <c r="K705" s="122"/>
      <c r="L705" s="122"/>
      <c r="M705" s="125"/>
      <c r="N705" s="126"/>
      <c r="O705" s="123"/>
      <c r="P705" s="123"/>
      <c r="Q705" s="122"/>
      <c r="R705" s="123"/>
      <c r="S705" s="123"/>
      <c r="T705" s="123"/>
      <c r="U705" s="123"/>
      <c r="V705" s="123"/>
      <c r="W705" s="122"/>
      <c r="X705" s="123"/>
      <c r="Y705" s="123"/>
      <c r="Z705" s="123"/>
      <c r="AA705" s="123"/>
      <c r="AB705" s="123"/>
      <c r="AC705" s="122"/>
      <c r="AD705" s="123"/>
      <c r="AE705" s="123"/>
      <c r="AF705" s="123"/>
      <c r="AG705" s="123"/>
      <c r="AH705" s="122"/>
      <c r="AI705" s="122"/>
      <c r="AJ705" s="122"/>
      <c r="AK705" s="122"/>
      <c r="AL705" s="123"/>
      <c r="AM705" s="122"/>
      <c r="AN705" s="122"/>
      <c r="AO705" s="122"/>
      <c r="AP705" s="122"/>
      <c r="AQ705" s="122"/>
      <c r="AR705" s="122"/>
      <c r="AS705" s="173"/>
      <c r="AT705" s="173"/>
      <c r="AU705" s="173"/>
      <c r="AV705" s="173"/>
      <c r="AW705" s="173"/>
      <c r="AX705" s="173"/>
      <c r="AY705" s="173"/>
      <c r="AZ705" s="173"/>
      <c r="BA705" s="173"/>
      <c r="BB705" s="123"/>
      <c r="BC705" s="123"/>
      <c r="BD705" s="123"/>
    </row>
    <row r="706" spans="2:56" x14ac:dyDescent="0.25">
      <c r="B706" s="120"/>
      <c r="C706" s="4"/>
      <c r="D706" s="14"/>
      <c r="E706" s="121"/>
      <c r="F706" s="13"/>
      <c r="G706" s="122"/>
      <c r="H706" s="123"/>
      <c r="I706" s="123"/>
      <c r="J706" s="124"/>
      <c r="K706" s="122"/>
      <c r="L706" s="122"/>
      <c r="M706" s="125"/>
      <c r="N706" s="126"/>
      <c r="O706" s="123"/>
      <c r="P706" s="123"/>
      <c r="Q706" s="122"/>
      <c r="R706" s="123"/>
      <c r="S706" s="123"/>
      <c r="T706" s="123"/>
      <c r="U706" s="123"/>
      <c r="V706" s="123"/>
      <c r="W706" s="122"/>
      <c r="X706" s="123"/>
      <c r="Y706" s="123"/>
      <c r="Z706" s="123"/>
      <c r="AA706" s="123"/>
      <c r="AB706" s="123"/>
      <c r="AC706" s="122"/>
      <c r="AD706" s="123"/>
      <c r="AE706" s="123"/>
      <c r="AF706" s="123"/>
      <c r="AG706" s="123"/>
      <c r="AH706" s="122"/>
      <c r="AI706" s="122"/>
      <c r="AJ706" s="122"/>
      <c r="AK706" s="122"/>
      <c r="AL706" s="123"/>
      <c r="AM706" s="122"/>
      <c r="AN706" s="122"/>
      <c r="AO706" s="122"/>
      <c r="AP706" s="122"/>
      <c r="AQ706" s="122"/>
      <c r="AR706" s="122"/>
      <c r="AS706" s="173"/>
      <c r="AT706" s="173"/>
      <c r="AU706" s="173"/>
      <c r="AV706" s="173"/>
      <c r="AW706" s="173"/>
      <c r="AX706" s="173"/>
      <c r="AY706" s="173"/>
      <c r="AZ706" s="173"/>
      <c r="BA706" s="173"/>
      <c r="BB706" s="123"/>
      <c r="BC706" s="123"/>
      <c r="BD706" s="123"/>
    </row>
    <row r="707" spans="2:56" x14ac:dyDescent="0.25">
      <c r="B707" s="120"/>
      <c r="C707" s="4"/>
      <c r="D707" s="14"/>
      <c r="E707" s="121"/>
      <c r="F707" s="13"/>
      <c r="G707" s="122"/>
      <c r="H707" s="123"/>
      <c r="I707" s="123"/>
      <c r="J707" s="124"/>
      <c r="K707" s="122"/>
      <c r="L707" s="122"/>
      <c r="M707" s="125"/>
      <c r="N707" s="126"/>
      <c r="O707" s="123"/>
      <c r="P707" s="123"/>
      <c r="Q707" s="122"/>
      <c r="R707" s="123"/>
      <c r="S707" s="123"/>
      <c r="T707" s="123"/>
      <c r="U707" s="123"/>
      <c r="V707" s="123"/>
      <c r="W707" s="122"/>
      <c r="X707" s="123"/>
      <c r="Y707" s="123"/>
      <c r="Z707" s="123"/>
      <c r="AA707" s="123"/>
      <c r="AB707" s="123"/>
      <c r="AC707" s="122"/>
      <c r="AD707" s="123"/>
      <c r="AE707" s="123"/>
      <c r="AF707" s="123"/>
      <c r="AG707" s="123"/>
      <c r="AH707" s="122"/>
      <c r="AI707" s="122"/>
      <c r="AJ707" s="122"/>
      <c r="AK707" s="122"/>
      <c r="AL707" s="123"/>
      <c r="AM707" s="122"/>
      <c r="AN707" s="122"/>
      <c r="AO707" s="122"/>
      <c r="AP707" s="122"/>
      <c r="AQ707" s="122"/>
      <c r="AR707" s="122"/>
      <c r="AS707" s="173"/>
      <c r="AT707" s="173"/>
      <c r="AU707" s="173"/>
      <c r="AV707" s="173"/>
      <c r="AW707" s="173"/>
      <c r="AX707" s="173"/>
      <c r="AY707" s="173"/>
      <c r="AZ707" s="173"/>
      <c r="BA707" s="173"/>
      <c r="BB707" s="123"/>
      <c r="BC707" s="123"/>
      <c r="BD707" s="123"/>
    </row>
    <row r="708" spans="2:56" x14ac:dyDescent="0.25">
      <c r="B708" s="120"/>
      <c r="C708" s="4"/>
      <c r="D708" s="14"/>
      <c r="E708" s="121"/>
      <c r="F708" s="13"/>
      <c r="G708" s="122"/>
      <c r="H708" s="123"/>
      <c r="I708" s="123"/>
      <c r="J708" s="124"/>
      <c r="K708" s="122"/>
      <c r="L708" s="122"/>
      <c r="M708" s="125"/>
      <c r="N708" s="126"/>
      <c r="O708" s="123"/>
      <c r="P708" s="123"/>
      <c r="Q708" s="122"/>
      <c r="R708" s="123"/>
      <c r="S708" s="123"/>
      <c r="T708" s="123"/>
      <c r="U708" s="123"/>
      <c r="V708" s="123"/>
      <c r="W708" s="122"/>
      <c r="X708" s="123"/>
      <c r="Y708" s="123"/>
      <c r="Z708" s="123"/>
      <c r="AA708" s="123"/>
      <c r="AB708" s="123"/>
      <c r="AC708" s="122"/>
      <c r="AD708" s="123"/>
      <c r="AE708" s="123"/>
      <c r="AF708" s="123"/>
      <c r="AG708" s="123"/>
      <c r="AH708" s="122"/>
      <c r="AI708" s="122"/>
      <c r="AJ708" s="122"/>
      <c r="AK708" s="122"/>
      <c r="AL708" s="123"/>
      <c r="AM708" s="122"/>
      <c r="AN708" s="122"/>
      <c r="AO708" s="122"/>
      <c r="AP708" s="122"/>
      <c r="AQ708" s="122"/>
      <c r="AR708" s="122"/>
      <c r="AS708" s="173"/>
      <c r="AT708" s="173"/>
      <c r="AU708" s="173"/>
      <c r="AV708" s="173"/>
      <c r="AW708" s="173"/>
      <c r="AX708" s="173"/>
      <c r="AY708" s="173"/>
      <c r="AZ708" s="173"/>
      <c r="BA708" s="173"/>
      <c r="BB708" s="123"/>
      <c r="BC708" s="123"/>
      <c r="BD708" s="123"/>
    </row>
    <row r="709" spans="2:56" x14ac:dyDescent="0.25">
      <c r="B709" s="120"/>
      <c r="C709" s="4"/>
      <c r="D709" s="14"/>
      <c r="E709" s="121"/>
      <c r="F709" s="13"/>
      <c r="G709" s="122"/>
      <c r="H709" s="123"/>
      <c r="I709" s="123"/>
      <c r="J709" s="124"/>
      <c r="K709" s="122"/>
      <c r="L709" s="122"/>
      <c r="M709" s="125"/>
      <c r="N709" s="126"/>
      <c r="O709" s="123"/>
      <c r="P709" s="123"/>
      <c r="Q709" s="122"/>
      <c r="R709" s="123"/>
      <c r="S709" s="123"/>
      <c r="T709" s="123"/>
      <c r="U709" s="123"/>
      <c r="V709" s="123"/>
      <c r="W709" s="122"/>
      <c r="X709" s="123"/>
      <c r="Y709" s="123"/>
      <c r="Z709" s="123"/>
      <c r="AA709" s="123"/>
      <c r="AB709" s="123"/>
      <c r="AC709" s="122"/>
      <c r="AD709" s="123"/>
      <c r="AE709" s="123"/>
      <c r="AF709" s="123"/>
      <c r="AG709" s="123"/>
      <c r="AH709" s="122"/>
      <c r="AI709" s="122"/>
      <c r="AJ709" s="122"/>
      <c r="AK709" s="122"/>
      <c r="AL709" s="123"/>
      <c r="AM709" s="122"/>
      <c r="AN709" s="122"/>
      <c r="AO709" s="122"/>
      <c r="AP709" s="122"/>
      <c r="AQ709" s="122"/>
      <c r="AR709" s="122"/>
      <c r="AS709" s="173"/>
      <c r="AT709" s="173"/>
      <c r="AU709" s="173"/>
      <c r="AV709" s="173"/>
      <c r="AW709" s="173"/>
      <c r="AX709" s="173"/>
      <c r="AY709" s="173"/>
      <c r="AZ709" s="173"/>
      <c r="BA709" s="173"/>
      <c r="BB709" s="123"/>
      <c r="BC709" s="123"/>
      <c r="BD709" s="123"/>
    </row>
    <row r="710" spans="2:56" x14ac:dyDescent="0.25">
      <c r="B710" s="120"/>
      <c r="C710" s="4"/>
      <c r="D710" s="14"/>
      <c r="E710" s="121"/>
      <c r="F710" s="13"/>
      <c r="G710" s="122"/>
      <c r="H710" s="123"/>
      <c r="I710" s="123"/>
      <c r="J710" s="124"/>
      <c r="K710" s="122"/>
      <c r="L710" s="122"/>
      <c r="M710" s="125"/>
      <c r="N710" s="126"/>
      <c r="O710" s="123"/>
      <c r="P710" s="123"/>
      <c r="Q710" s="122"/>
      <c r="R710" s="123"/>
      <c r="S710" s="123"/>
      <c r="T710" s="123"/>
      <c r="U710" s="123"/>
      <c r="V710" s="123"/>
      <c r="W710" s="122"/>
      <c r="X710" s="123"/>
      <c r="Y710" s="123"/>
      <c r="Z710" s="123"/>
      <c r="AA710" s="123"/>
      <c r="AB710" s="123"/>
      <c r="AC710" s="122"/>
      <c r="AD710" s="123"/>
      <c r="AE710" s="123"/>
      <c r="AF710" s="123"/>
      <c r="AG710" s="123"/>
      <c r="AH710" s="122"/>
      <c r="AI710" s="122"/>
      <c r="AJ710" s="122"/>
      <c r="AK710" s="122"/>
      <c r="AL710" s="123"/>
      <c r="AM710" s="122"/>
      <c r="AN710" s="122"/>
      <c r="AO710" s="122"/>
      <c r="AP710" s="122"/>
      <c r="AQ710" s="122"/>
      <c r="AR710" s="122"/>
      <c r="AS710" s="173"/>
      <c r="AT710" s="173"/>
      <c r="AU710" s="173"/>
      <c r="AV710" s="173"/>
      <c r="AW710" s="173"/>
      <c r="AX710" s="173"/>
      <c r="AY710" s="173"/>
      <c r="AZ710" s="173"/>
      <c r="BA710" s="173"/>
      <c r="BB710" s="123"/>
      <c r="BC710" s="123"/>
      <c r="BD710" s="123"/>
    </row>
    <row r="711" spans="2:56" x14ac:dyDescent="0.25">
      <c r="B711" s="120"/>
      <c r="C711" s="4"/>
      <c r="D711" s="14"/>
      <c r="E711" s="121"/>
      <c r="F711" s="13"/>
      <c r="G711" s="122"/>
      <c r="H711" s="123"/>
      <c r="I711" s="123"/>
      <c r="J711" s="124"/>
      <c r="K711" s="122"/>
      <c r="L711" s="122"/>
      <c r="M711" s="125"/>
      <c r="N711" s="126"/>
      <c r="O711" s="123"/>
      <c r="P711" s="123"/>
      <c r="Q711" s="122"/>
      <c r="R711" s="123"/>
      <c r="S711" s="123"/>
      <c r="T711" s="123"/>
      <c r="U711" s="123"/>
      <c r="V711" s="123"/>
      <c r="W711" s="122"/>
      <c r="X711" s="123"/>
      <c r="Y711" s="123"/>
      <c r="Z711" s="123"/>
      <c r="AA711" s="123"/>
      <c r="AB711" s="123"/>
      <c r="AC711" s="122"/>
      <c r="AD711" s="123"/>
      <c r="AE711" s="123"/>
      <c r="AF711" s="123"/>
      <c r="AG711" s="123"/>
      <c r="AH711" s="122"/>
      <c r="AI711" s="122"/>
      <c r="AJ711" s="122"/>
      <c r="AK711" s="122"/>
      <c r="AL711" s="123"/>
      <c r="AM711" s="122"/>
      <c r="AN711" s="122"/>
      <c r="AO711" s="122"/>
      <c r="AP711" s="122"/>
      <c r="AQ711" s="122"/>
      <c r="AR711" s="122"/>
      <c r="AS711" s="173"/>
      <c r="AT711" s="173"/>
      <c r="AU711" s="173"/>
      <c r="AV711" s="173"/>
      <c r="AW711" s="173"/>
      <c r="AX711" s="173"/>
      <c r="AY711" s="173"/>
      <c r="AZ711" s="173"/>
      <c r="BA711" s="173"/>
      <c r="BB711" s="123"/>
      <c r="BC711" s="123"/>
      <c r="BD711" s="123"/>
    </row>
    <row r="712" spans="2:56" x14ac:dyDescent="0.25">
      <c r="B712" s="120"/>
      <c r="C712" s="4"/>
      <c r="D712" s="14"/>
      <c r="E712" s="121"/>
      <c r="F712" s="13"/>
      <c r="G712" s="122"/>
      <c r="H712" s="123"/>
      <c r="I712" s="123"/>
      <c r="J712" s="124"/>
      <c r="K712" s="122"/>
      <c r="L712" s="122"/>
      <c r="M712" s="125"/>
      <c r="N712" s="126"/>
      <c r="O712" s="123"/>
      <c r="P712" s="123"/>
      <c r="Q712" s="122"/>
      <c r="R712" s="123"/>
      <c r="S712" s="123"/>
      <c r="T712" s="123"/>
      <c r="U712" s="123"/>
      <c r="V712" s="123"/>
      <c r="W712" s="122"/>
      <c r="X712" s="123"/>
      <c r="Y712" s="123"/>
      <c r="Z712" s="123"/>
      <c r="AA712" s="123"/>
      <c r="AB712" s="123"/>
      <c r="AC712" s="122"/>
      <c r="AD712" s="123"/>
      <c r="AE712" s="123"/>
      <c r="AF712" s="123"/>
      <c r="AG712" s="123"/>
      <c r="AH712" s="122"/>
      <c r="AI712" s="122"/>
      <c r="AJ712" s="122"/>
      <c r="AK712" s="122"/>
      <c r="AL712" s="123"/>
      <c r="AM712" s="122"/>
      <c r="AN712" s="122"/>
      <c r="AO712" s="122"/>
      <c r="AP712" s="122"/>
      <c r="AQ712" s="122"/>
      <c r="AR712" s="122"/>
      <c r="AS712" s="173"/>
      <c r="AT712" s="173"/>
      <c r="AU712" s="173"/>
      <c r="AV712" s="173"/>
      <c r="AW712" s="173"/>
      <c r="AX712" s="173"/>
      <c r="AY712" s="173"/>
      <c r="AZ712" s="173"/>
      <c r="BA712" s="173"/>
      <c r="BB712" s="123"/>
      <c r="BC712" s="123"/>
      <c r="BD712" s="123"/>
    </row>
    <row r="713" spans="2:56" x14ac:dyDescent="0.25">
      <c r="B713" s="120"/>
      <c r="C713" s="4"/>
      <c r="D713" s="14"/>
      <c r="E713" s="121"/>
      <c r="F713" s="13"/>
      <c r="G713" s="122"/>
      <c r="H713" s="123"/>
      <c r="I713" s="123"/>
      <c r="J713" s="124"/>
      <c r="K713" s="122"/>
      <c r="L713" s="122"/>
      <c r="M713" s="125"/>
      <c r="N713" s="126"/>
      <c r="O713" s="123"/>
      <c r="P713" s="123"/>
      <c r="Q713" s="122"/>
      <c r="R713" s="123"/>
      <c r="S713" s="123"/>
      <c r="T713" s="123"/>
      <c r="U713" s="123"/>
      <c r="V713" s="123"/>
      <c r="W713" s="122"/>
      <c r="X713" s="123"/>
      <c r="Y713" s="123"/>
      <c r="Z713" s="123"/>
      <c r="AA713" s="123"/>
      <c r="AB713" s="123"/>
      <c r="AC713" s="122"/>
      <c r="AD713" s="123"/>
      <c r="AE713" s="123"/>
      <c r="AF713" s="123"/>
      <c r="AG713" s="123"/>
      <c r="AH713" s="122"/>
      <c r="AI713" s="122"/>
      <c r="AJ713" s="122"/>
      <c r="AK713" s="122"/>
      <c r="AL713" s="123"/>
      <c r="AM713" s="122"/>
      <c r="AN713" s="122"/>
      <c r="AO713" s="122"/>
      <c r="AP713" s="122"/>
      <c r="AQ713" s="122"/>
      <c r="AR713" s="122"/>
      <c r="AS713" s="173"/>
      <c r="AT713" s="173"/>
      <c r="AU713" s="173"/>
      <c r="AV713" s="173"/>
      <c r="AW713" s="173"/>
      <c r="AX713" s="173"/>
      <c r="AY713" s="173"/>
      <c r="AZ713" s="173"/>
      <c r="BA713" s="173"/>
      <c r="BB713" s="123"/>
      <c r="BC713" s="123"/>
      <c r="BD713" s="123"/>
    </row>
    <row r="714" spans="2:56" x14ac:dyDescent="0.25">
      <c r="B714" s="120"/>
      <c r="C714" s="4"/>
      <c r="D714" s="14"/>
      <c r="E714" s="121"/>
      <c r="F714" s="13"/>
      <c r="G714" s="122"/>
      <c r="H714" s="123"/>
      <c r="I714" s="123"/>
      <c r="J714" s="124"/>
      <c r="K714" s="122"/>
      <c r="L714" s="122"/>
      <c r="M714" s="125"/>
      <c r="N714" s="126"/>
      <c r="O714" s="123"/>
      <c r="P714" s="123"/>
      <c r="Q714" s="122"/>
      <c r="R714" s="123"/>
      <c r="S714" s="123"/>
      <c r="T714" s="123"/>
      <c r="U714" s="123"/>
      <c r="V714" s="123"/>
      <c r="W714" s="122"/>
      <c r="X714" s="123"/>
      <c r="Y714" s="123"/>
      <c r="Z714" s="123"/>
      <c r="AA714" s="123"/>
      <c r="AB714" s="123"/>
      <c r="AC714" s="122"/>
      <c r="AD714" s="123"/>
      <c r="AE714" s="123"/>
      <c r="AF714" s="123"/>
      <c r="AG714" s="123"/>
      <c r="AH714" s="122"/>
      <c r="AI714" s="122"/>
      <c r="AJ714" s="122"/>
      <c r="AK714" s="122"/>
      <c r="AL714" s="123"/>
      <c r="AM714" s="122"/>
      <c r="AN714" s="122"/>
      <c r="AO714" s="122"/>
      <c r="AP714" s="122"/>
      <c r="AQ714" s="122"/>
      <c r="AR714" s="122"/>
      <c r="AS714" s="173"/>
      <c r="AT714" s="173"/>
      <c r="AU714" s="173"/>
      <c r="AV714" s="173"/>
      <c r="AW714" s="173"/>
      <c r="AX714" s="173"/>
      <c r="AY714" s="173"/>
      <c r="AZ714" s="173"/>
      <c r="BA714" s="173"/>
      <c r="BB714" s="123"/>
      <c r="BC714" s="123"/>
      <c r="BD714" s="123"/>
    </row>
    <row r="715" spans="2:56" x14ac:dyDescent="0.25">
      <c r="B715" s="120"/>
      <c r="C715" s="4"/>
      <c r="D715" s="14"/>
      <c r="E715" s="121"/>
      <c r="F715" s="13"/>
      <c r="G715" s="122"/>
      <c r="H715" s="123"/>
      <c r="I715" s="123"/>
      <c r="J715" s="124"/>
      <c r="K715" s="122"/>
      <c r="L715" s="122"/>
      <c r="M715" s="125"/>
      <c r="N715" s="126"/>
      <c r="O715" s="123"/>
      <c r="P715" s="123"/>
      <c r="Q715" s="122"/>
      <c r="R715" s="123"/>
      <c r="S715" s="123"/>
      <c r="T715" s="123"/>
      <c r="U715" s="123"/>
      <c r="V715" s="123"/>
      <c r="W715" s="122"/>
      <c r="X715" s="123"/>
      <c r="Y715" s="123"/>
      <c r="Z715" s="123"/>
      <c r="AA715" s="123"/>
      <c r="AB715" s="123"/>
      <c r="AC715" s="122"/>
      <c r="AD715" s="123"/>
      <c r="AE715" s="123"/>
      <c r="AF715" s="123"/>
      <c r="AG715" s="123"/>
      <c r="AH715" s="122"/>
      <c r="AI715" s="122"/>
      <c r="AJ715" s="122"/>
      <c r="AK715" s="122"/>
      <c r="AL715" s="123"/>
      <c r="AM715" s="122"/>
      <c r="AN715" s="122"/>
      <c r="AO715" s="122"/>
      <c r="AP715" s="122"/>
      <c r="AQ715" s="122"/>
      <c r="AR715" s="122"/>
      <c r="AS715" s="173"/>
      <c r="AT715" s="173"/>
      <c r="AU715" s="173"/>
      <c r="AV715" s="173"/>
      <c r="AW715" s="173"/>
      <c r="AX715" s="173"/>
      <c r="AY715" s="173"/>
      <c r="AZ715" s="173"/>
      <c r="BA715" s="173"/>
      <c r="BB715" s="123"/>
      <c r="BC715" s="123"/>
      <c r="BD715" s="123"/>
    </row>
    <row r="716" spans="2:56" x14ac:dyDescent="0.25">
      <c r="B716" s="120"/>
      <c r="C716" s="4"/>
      <c r="D716" s="14"/>
      <c r="E716" s="121"/>
      <c r="F716" s="13"/>
      <c r="G716" s="122"/>
      <c r="H716" s="123"/>
      <c r="I716" s="123"/>
      <c r="J716" s="124"/>
      <c r="K716" s="122"/>
      <c r="L716" s="122"/>
      <c r="M716" s="125"/>
      <c r="N716" s="126"/>
      <c r="O716" s="123"/>
      <c r="P716" s="123"/>
      <c r="Q716" s="122"/>
      <c r="R716" s="123"/>
      <c r="S716" s="123"/>
      <c r="T716" s="123"/>
      <c r="U716" s="123"/>
      <c r="V716" s="123"/>
      <c r="W716" s="122"/>
      <c r="X716" s="123"/>
      <c r="Y716" s="123"/>
      <c r="Z716" s="123"/>
      <c r="AA716" s="123"/>
      <c r="AB716" s="123"/>
      <c r="AC716" s="122"/>
      <c r="AD716" s="123"/>
      <c r="AE716" s="123"/>
      <c r="AF716" s="123"/>
      <c r="AG716" s="123"/>
      <c r="AH716" s="122"/>
      <c r="AI716" s="122"/>
      <c r="AJ716" s="122"/>
      <c r="AK716" s="122"/>
      <c r="AL716" s="123"/>
      <c r="AM716" s="122"/>
      <c r="AN716" s="122"/>
      <c r="AO716" s="122"/>
      <c r="AP716" s="122"/>
      <c r="AQ716" s="122"/>
      <c r="AR716" s="122"/>
      <c r="AS716" s="173"/>
      <c r="AT716" s="173"/>
      <c r="AU716" s="173"/>
      <c r="AV716" s="173"/>
      <c r="AW716" s="173"/>
      <c r="AX716" s="173"/>
      <c r="AY716" s="173"/>
      <c r="AZ716" s="173"/>
      <c r="BA716" s="173"/>
      <c r="BB716" s="123"/>
      <c r="BC716" s="123"/>
      <c r="BD716" s="123"/>
    </row>
    <row r="717" spans="2:56" x14ac:dyDescent="0.25">
      <c r="B717" s="120"/>
      <c r="C717" s="4"/>
      <c r="D717" s="14"/>
      <c r="E717" s="121"/>
      <c r="F717" s="13"/>
      <c r="G717" s="122"/>
      <c r="H717" s="123"/>
      <c r="I717" s="123"/>
      <c r="J717" s="124"/>
      <c r="K717" s="122"/>
      <c r="L717" s="122"/>
      <c r="M717" s="125"/>
      <c r="N717" s="126"/>
      <c r="O717" s="123"/>
      <c r="P717" s="123"/>
      <c r="Q717" s="122"/>
      <c r="R717" s="123"/>
      <c r="S717" s="123"/>
      <c r="T717" s="123"/>
      <c r="U717" s="123"/>
      <c r="V717" s="123"/>
      <c r="W717" s="122"/>
      <c r="X717" s="123"/>
      <c r="Y717" s="123"/>
      <c r="Z717" s="123"/>
      <c r="AA717" s="123"/>
      <c r="AB717" s="123"/>
      <c r="AC717" s="122"/>
      <c r="AD717" s="123"/>
      <c r="AE717" s="123"/>
      <c r="AF717" s="123"/>
      <c r="AG717" s="123"/>
      <c r="AH717" s="122"/>
      <c r="AI717" s="122"/>
      <c r="AJ717" s="122"/>
      <c r="AK717" s="122"/>
      <c r="AL717" s="123"/>
      <c r="AM717" s="122"/>
      <c r="AN717" s="122"/>
      <c r="AO717" s="122"/>
      <c r="AP717" s="122"/>
      <c r="AQ717" s="122"/>
      <c r="AR717" s="122"/>
      <c r="AS717" s="173"/>
      <c r="AT717" s="173"/>
      <c r="AU717" s="173"/>
      <c r="AV717" s="173"/>
      <c r="AW717" s="173"/>
      <c r="AX717" s="173"/>
      <c r="AY717" s="173"/>
      <c r="AZ717" s="173"/>
      <c r="BA717" s="173"/>
      <c r="BB717" s="123"/>
      <c r="BC717" s="123"/>
      <c r="BD717" s="123"/>
    </row>
    <row r="718" spans="2:56" x14ac:dyDescent="0.25">
      <c r="B718" s="120"/>
      <c r="C718" s="4"/>
      <c r="D718" s="14"/>
      <c r="E718" s="121"/>
      <c r="F718" s="13"/>
      <c r="G718" s="122"/>
      <c r="H718" s="123"/>
      <c r="I718" s="123"/>
      <c r="J718" s="124"/>
      <c r="K718" s="122"/>
      <c r="L718" s="122"/>
      <c r="M718" s="125"/>
      <c r="N718" s="126"/>
      <c r="O718" s="123"/>
      <c r="P718" s="123"/>
      <c r="Q718" s="122"/>
      <c r="R718" s="123"/>
      <c r="S718" s="123"/>
      <c r="T718" s="123"/>
      <c r="U718" s="123"/>
      <c r="V718" s="123"/>
      <c r="W718" s="122"/>
      <c r="X718" s="123"/>
      <c r="Y718" s="123"/>
      <c r="Z718" s="123"/>
      <c r="AA718" s="123"/>
      <c r="AB718" s="123"/>
      <c r="AC718" s="122"/>
      <c r="AD718" s="123"/>
      <c r="AE718" s="123"/>
      <c r="AF718" s="123"/>
      <c r="AG718" s="123"/>
      <c r="AH718" s="122"/>
      <c r="AI718" s="122"/>
      <c r="AJ718" s="122"/>
      <c r="AK718" s="122"/>
      <c r="AL718" s="123"/>
      <c r="AM718" s="122"/>
      <c r="AN718" s="122"/>
      <c r="AO718" s="122"/>
      <c r="AP718" s="122"/>
      <c r="AQ718" s="122"/>
      <c r="AR718" s="122"/>
      <c r="AS718" s="173"/>
      <c r="AT718" s="173"/>
      <c r="AU718" s="173"/>
      <c r="AV718" s="173"/>
      <c r="AW718" s="173"/>
      <c r="AX718" s="173"/>
      <c r="AY718" s="173"/>
      <c r="AZ718" s="173"/>
      <c r="BA718" s="173"/>
      <c r="BB718" s="123"/>
      <c r="BC718" s="123"/>
      <c r="BD718" s="123"/>
    </row>
    <row r="719" spans="2:56" x14ac:dyDescent="0.25">
      <c r="B719" s="120"/>
      <c r="C719" s="4"/>
      <c r="D719" s="14"/>
      <c r="E719" s="121"/>
      <c r="F719" s="13"/>
      <c r="G719" s="122"/>
      <c r="H719" s="123"/>
      <c r="I719" s="123"/>
      <c r="J719" s="124"/>
      <c r="K719" s="122"/>
      <c r="L719" s="122"/>
      <c r="M719" s="125"/>
      <c r="N719" s="126"/>
      <c r="O719" s="123"/>
      <c r="P719" s="123"/>
      <c r="Q719" s="122"/>
      <c r="R719" s="123"/>
      <c r="S719" s="123"/>
      <c r="T719" s="123"/>
      <c r="U719" s="123"/>
      <c r="V719" s="123"/>
      <c r="W719" s="122"/>
      <c r="X719" s="123"/>
      <c r="Y719" s="123"/>
      <c r="Z719" s="123"/>
      <c r="AA719" s="123"/>
      <c r="AB719" s="123"/>
      <c r="AC719" s="122"/>
      <c r="AD719" s="123"/>
      <c r="AE719" s="123"/>
      <c r="AF719" s="123"/>
      <c r="AG719" s="123"/>
      <c r="AH719" s="122"/>
      <c r="AI719" s="122"/>
      <c r="AJ719" s="122"/>
      <c r="AK719" s="122"/>
      <c r="AL719" s="123"/>
      <c r="AM719" s="122"/>
      <c r="AN719" s="122"/>
      <c r="AO719" s="122"/>
      <c r="AP719" s="122"/>
      <c r="AQ719" s="122"/>
      <c r="AR719" s="122"/>
      <c r="AS719" s="173"/>
      <c r="AT719" s="173"/>
      <c r="AU719" s="173"/>
      <c r="AV719" s="173"/>
      <c r="AW719" s="173"/>
      <c r="AX719" s="173"/>
      <c r="AY719" s="173"/>
      <c r="AZ719" s="173"/>
      <c r="BA719" s="173"/>
      <c r="BB719" s="123"/>
      <c r="BC719" s="123"/>
      <c r="BD719" s="123"/>
    </row>
    <row r="720" spans="2:56" x14ac:dyDescent="0.25">
      <c r="B720" s="120"/>
      <c r="C720" s="4"/>
      <c r="D720" s="14"/>
      <c r="E720" s="121"/>
      <c r="F720" s="13"/>
      <c r="G720" s="122"/>
      <c r="H720" s="123"/>
      <c r="I720" s="123"/>
      <c r="J720" s="124"/>
      <c r="K720" s="122"/>
      <c r="L720" s="122"/>
      <c r="M720" s="125"/>
      <c r="N720" s="126"/>
      <c r="O720" s="123"/>
      <c r="P720" s="123"/>
      <c r="Q720" s="122"/>
      <c r="R720" s="123"/>
      <c r="S720" s="123"/>
      <c r="T720" s="123"/>
      <c r="U720" s="123"/>
      <c r="V720" s="123"/>
      <c r="W720" s="122"/>
      <c r="X720" s="123"/>
      <c r="Y720" s="123"/>
      <c r="Z720" s="123"/>
      <c r="AA720" s="123"/>
      <c r="AB720" s="123"/>
      <c r="AC720" s="122"/>
      <c r="AD720" s="123"/>
      <c r="AE720" s="123"/>
      <c r="AF720" s="123"/>
      <c r="AG720" s="123"/>
      <c r="AH720" s="122"/>
      <c r="AI720" s="122"/>
      <c r="AJ720" s="122"/>
      <c r="AK720" s="122"/>
      <c r="AL720" s="123"/>
      <c r="AM720" s="122"/>
      <c r="AN720" s="122"/>
      <c r="AO720" s="122"/>
      <c r="AP720" s="122"/>
      <c r="AQ720" s="122"/>
      <c r="AR720" s="122"/>
      <c r="AS720" s="173"/>
      <c r="AT720" s="173"/>
      <c r="AU720" s="173"/>
      <c r="AV720" s="173"/>
      <c r="AW720" s="173"/>
      <c r="AX720" s="173"/>
      <c r="AY720" s="173"/>
      <c r="AZ720" s="173"/>
      <c r="BA720" s="173"/>
      <c r="BB720" s="123"/>
      <c r="BC720" s="123"/>
      <c r="BD720" s="123"/>
    </row>
    <row r="721" spans="2:56" x14ac:dyDescent="0.25">
      <c r="B721" s="120"/>
      <c r="C721" s="4"/>
      <c r="D721" s="14"/>
      <c r="E721" s="121"/>
      <c r="F721" s="13"/>
      <c r="G721" s="122"/>
      <c r="H721" s="123"/>
      <c r="I721" s="123"/>
      <c r="J721" s="124"/>
      <c r="K721" s="122"/>
      <c r="L721" s="122"/>
      <c r="M721" s="125"/>
      <c r="N721" s="126"/>
      <c r="O721" s="123"/>
      <c r="P721" s="123"/>
      <c r="Q721" s="122"/>
      <c r="R721" s="123"/>
      <c r="S721" s="123"/>
      <c r="T721" s="123"/>
      <c r="U721" s="123"/>
      <c r="V721" s="123"/>
      <c r="W721" s="122"/>
      <c r="X721" s="123"/>
      <c r="Y721" s="123"/>
      <c r="Z721" s="123"/>
      <c r="AA721" s="123"/>
      <c r="AB721" s="123"/>
      <c r="AC721" s="122"/>
      <c r="AD721" s="123"/>
      <c r="AE721" s="123"/>
      <c r="AF721" s="123"/>
      <c r="AG721" s="123"/>
      <c r="AH721" s="122"/>
      <c r="AI721" s="122"/>
      <c r="AJ721" s="122"/>
      <c r="AK721" s="122"/>
      <c r="AL721" s="123"/>
      <c r="AM721" s="122"/>
      <c r="AN721" s="122"/>
      <c r="AO721" s="122"/>
      <c r="AP721" s="122"/>
      <c r="AQ721" s="122"/>
      <c r="AR721" s="122"/>
      <c r="AS721" s="173"/>
      <c r="AT721" s="173"/>
      <c r="AU721" s="173"/>
      <c r="AV721" s="173"/>
      <c r="AW721" s="173"/>
      <c r="AX721" s="173"/>
      <c r="AY721" s="173"/>
      <c r="AZ721" s="173"/>
      <c r="BA721" s="173"/>
      <c r="BB721" s="123"/>
      <c r="BC721" s="123"/>
      <c r="BD721" s="123"/>
    </row>
    <row r="722" spans="2:56" x14ac:dyDescent="0.25">
      <c r="B722" s="120"/>
      <c r="C722" s="4"/>
      <c r="D722" s="14"/>
      <c r="E722" s="121"/>
      <c r="F722" s="13"/>
      <c r="G722" s="122"/>
      <c r="H722" s="123"/>
      <c r="I722" s="123"/>
      <c r="J722" s="124"/>
      <c r="K722" s="122"/>
      <c r="L722" s="122"/>
      <c r="M722" s="125"/>
      <c r="N722" s="126"/>
      <c r="O722" s="123"/>
      <c r="P722" s="123"/>
      <c r="Q722" s="122"/>
      <c r="R722" s="123"/>
      <c r="S722" s="123"/>
      <c r="T722" s="123"/>
      <c r="U722" s="123"/>
      <c r="V722" s="123"/>
      <c r="W722" s="122"/>
      <c r="X722" s="123"/>
      <c r="Y722" s="123"/>
      <c r="Z722" s="123"/>
      <c r="AA722" s="123"/>
      <c r="AB722" s="123"/>
      <c r="AC722" s="122"/>
      <c r="AD722" s="123"/>
      <c r="AE722" s="123"/>
      <c r="AF722" s="123"/>
      <c r="AG722" s="123"/>
      <c r="AH722" s="122"/>
      <c r="AI722" s="122"/>
      <c r="AJ722" s="122"/>
      <c r="AK722" s="122"/>
      <c r="AL722" s="123"/>
      <c r="AM722" s="122"/>
      <c r="AN722" s="122"/>
      <c r="AO722" s="122"/>
      <c r="AP722" s="122"/>
      <c r="AQ722" s="122"/>
      <c r="AR722" s="122"/>
      <c r="AS722" s="173"/>
      <c r="AT722" s="173"/>
      <c r="AU722" s="173"/>
      <c r="AV722" s="173"/>
      <c r="AW722" s="173"/>
      <c r="AX722" s="173"/>
      <c r="AY722" s="173"/>
      <c r="AZ722" s="173"/>
      <c r="BA722" s="173"/>
      <c r="BB722" s="123"/>
      <c r="BC722" s="123"/>
      <c r="BD722" s="123"/>
    </row>
    <row r="723" spans="2:56" x14ac:dyDescent="0.25">
      <c r="B723" s="120"/>
      <c r="C723" s="4"/>
      <c r="D723" s="14"/>
      <c r="E723" s="121"/>
      <c r="F723" s="13"/>
      <c r="G723" s="122"/>
      <c r="H723" s="123"/>
      <c r="I723" s="123"/>
      <c r="J723" s="124"/>
      <c r="K723" s="122"/>
      <c r="L723" s="122"/>
      <c r="M723" s="125"/>
      <c r="N723" s="126"/>
      <c r="O723" s="123"/>
      <c r="P723" s="123"/>
      <c r="Q723" s="122"/>
      <c r="R723" s="123"/>
      <c r="S723" s="123"/>
      <c r="T723" s="123"/>
      <c r="U723" s="123"/>
      <c r="V723" s="123"/>
      <c r="W723" s="122"/>
      <c r="X723" s="123"/>
      <c r="Y723" s="123"/>
      <c r="Z723" s="123"/>
      <c r="AA723" s="123"/>
      <c r="AB723" s="123"/>
      <c r="AC723" s="122"/>
      <c r="AD723" s="123"/>
      <c r="AE723" s="123"/>
      <c r="AF723" s="123"/>
      <c r="AG723" s="123"/>
      <c r="AH723" s="122"/>
      <c r="AI723" s="122"/>
      <c r="AJ723" s="122"/>
      <c r="AK723" s="122"/>
      <c r="AL723" s="123"/>
      <c r="AM723" s="122"/>
      <c r="AN723" s="122"/>
      <c r="AO723" s="122"/>
      <c r="AP723" s="122"/>
      <c r="AQ723" s="122"/>
      <c r="AR723" s="122"/>
      <c r="AS723" s="173"/>
      <c r="AT723" s="173"/>
      <c r="AU723" s="173"/>
      <c r="AV723" s="173"/>
      <c r="AW723" s="173"/>
      <c r="AX723" s="173"/>
      <c r="AY723" s="173"/>
      <c r="AZ723" s="173"/>
      <c r="BA723" s="173"/>
      <c r="BB723" s="123"/>
      <c r="BC723" s="123"/>
      <c r="BD723" s="123"/>
    </row>
    <row r="724" spans="2:56" x14ac:dyDescent="0.25">
      <c r="B724" s="120"/>
      <c r="C724" s="4"/>
      <c r="D724" s="14"/>
      <c r="E724" s="121"/>
      <c r="F724" s="13"/>
      <c r="G724" s="122"/>
      <c r="H724" s="123"/>
      <c r="I724" s="123"/>
      <c r="J724" s="124"/>
      <c r="K724" s="122"/>
      <c r="L724" s="122"/>
      <c r="M724" s="125"/>
      <c r="N724" s="126"/>
      <c r="O724" s="123"/>
      <c r="P724" s="123"/>
      <c r="Q724" s="122"/>
      <c r="R724" s="123"/>
      <c r="S724" s="123"/>
      <c r="T724" s="123"/>
      <c r="U724" s="123"/>
      <c r="V724" s="123"/>
      <c r="W724" s="122"/>
      <c r="X724" s="123"/>
      <c r="Y724" s="123"/>
      <c r="Z724" s="123"/>
      <c r="AA724" s="123"/>
      <c r="AB724" s="123"/>
      <c r="AC724" s="122"/>
      <c r="AD724" s="123"/>
      <c r="AE724" s="123"/>
      <c r="AF724" s="123"/>
      <c r="AG724" s="123"/>
      <c r="AH724" s="122"/>
      <c r="AI724" s="122"/>
      <c r="AJ724" s="122"/>
      <c r="AK724" s="122"/>
      <c r="AL724" s="123"/>
      <c r="AM724" s="122"/>
      <c r="AN724" s="122"/>
      <c r="AO724" s="122"/>
      <c r="AP724" s="122"/>
      <c r="AQ724" s="122"/>
      <c r="AR724" s="122"/>
      <c r="AS724" s="173"/>
      <c r="AT724" s="173"/>
      <c r="AU724" s="173"/>
      <c r="AV724" s="173"/>
      <c r="AW724" s="173"/>
      <c r="AX724" s="173"/>
      <c r="AY724" s="173"/>
      <c r="AZ724" s="173"/>
      <c r="BA724" s="173"/>
      <c r="BB724" s="123"/>
      <c r="BC724" s="123"/>
      <c r="BD724" s="123"/>
    </row>
    <row r="725" spans="2:56" x14ac:dyDescent="0.25">
      <c r="B725" s="120"/>
      <c r="C725" s="4"/>
      <c r="D725" s="14"/>
      <c r="E725" s="121"/>
      <c r="F725" s="13"/>
      <c r="G725" s="122"/>
      <c r="H725" s="123"/>
      <c r="I725" s="123"/>
      <c r="J725" s="124"/>
      <c r="K725" s="122"/>
      <c r="L725" s="122"/>
      <c r="M725" s="125"/>
      <c r="N725" s="126"/>
      <c r="O725" s="123"/>
      <c r="P725" s="123"/>
      <c r="Q725" s="122"/>
      <c r="R725" s="123"/>
      <c r="S725" s="123"/>
      <c r="T725" s="123"/>
      <c r="U725" s="123"/>
      <c r="V725" s="123"/>
      <c r="W725" s="122"/>
      <c r="X725" s="123"/>
      <c r="Y725" s="123"/>
      <c r="Z725" s="123"/>
      <c r="AA725" s="123"/>
      <c r="AB725" s="123"/>
      <c r="AC725" s="122"/>
      <c r="AD725" s="123"/>
      <c r="AE725" s="123"/>
      <c r="AF725" s="123"/>
      <c r="AG725" s="123"/>
      <c r="AH725" s="122"/>
      <c r="AI725" s="122"/>
      <c r="AJ725" s="122"/>
      <c r="AK725" s="122"/>
      <c r="AL725" s="123"/>
      <c r="AM725" s="122"/>
      <c r="AN725" s="122"/>
      <c r="AO725" s="122"/>
      <c r="AP725" s="122"/>
      <c r="AQ725" s="122"/>
      <c r="AR725" s="122"/>
      <c r="AS725" s="173"/>
      <c r="AT725" s="173"/>
      <c r="AU725" s="173"/>
      <c r="AV725" s="173"/>
      <c r="AW725" s="173"/>
      <c r="AX725" s="173"/>
      <c r="AY725" s="173"/>
      <c r="AZ725" s="173"/>
      <c r="BA725" s="173"/>
      <c r="BB725" s="123"/>
      <c r="BC725" s="123"/>
      <c r="BD725" s="123"/>
    </row>
    <row r="726" spans="2:56" x14ac:dyDescent="0.25">
      <c r="B726" s="120"/>
      <c r="C726" s="4"/>
      <c r="D726" s="14"/>
      <c r="E726" s="121"/>
      <c r="F726" s="13"/>
      <c r="G726" s="122"/>
      <c r="H726" s="123"/>
      <c r="I726" s="123"/>
      <c r="J726" s="124"/>
      <c r="K726" s="122"/>
      <c r="L726" s="122"/>
      <c r="M726" s="125"/>
      <c r="N726" s="126"/>
      <c r="O726" s="123"/>
      <c r="P726" s="123"/>
      <c r="Q726" s="122"/>
      <c r="R726" s="123"/>
      <c r="S726" s="123"/>
      <c r="T726" s="123"/>
      <c r="U726" s="123"/>
      <c r="V726" s="123"/>
      <c r="W726" s="122"/>
      <c r="X726" s="123"/>
      <c r="Y726" s="123"/>
      <c r="Z726" s="123"/>
      <c r="AA726" s="123"/>
      <c r="AB726" s="123"/>
      <c r="AC726" s="122"/>
      <c r="AD726" s="123"/>
      <c r="AE726" s="123"/>
      <c r="AF726" s="123"/>
      <c r="AG726" s="123"/>
      <c r="AH726" s="122"/>
      <c r="AI726" s="122"/>
      <c r="AJ726" s="122"/>
      <c r="AK726" s="122"/>
      <c r="AL726" s="123"/>
      <c r="AM726" s="122"/>
      <c r="AN726" s="122"/>
      <c r="AO726" s="122"/>
      <c r="AP726" s="122"/>
      <c r="AQ726" s="122"/>
      <c r="AR726" s="122"/>
      <c r="AS726" s="173"/>
      <c r="AT726" s="173"/>
      <c r="AU726" s="173"/>
      <c r="AV726" s="173"/>
      <c r="AW726" s="173"/>
      <c r="AX726" s="173"/>
      <c r="AY726" s="173"/>
      <c r="AZ726" s="173"/>
      <c r="BA726" s="173"/>
      <c r="BB726" s="123"/>
      <c r="BC726" s="123"/>
      <c r="BD726" s="123"/>
    </row>
    <row r="727" spans="2:56" x14ac:dyDescent="0.25">
      <c r="B727" s="120"/>
      <c r="C727" s="4"/>
      <c r="D727" s="14"/>
      <c r="E727" s="121"/>
      <c r="F727" s="13"/>
      <c r="G727" s="122"/>
      <c r="H727" s="123"/>
      <c r="I727" s="123"/>
      <c r="J727" s="124"/>
      <c r="K727" s="122"/>
      <c r="L727" s="122"/>
      <c r="M727" s="125"/>
      <c r="N727" s="126"/>
      <c r="O727" s="123"/>
      <c r="P727" s="123"/>
      <c r="Q727" s="122"/>
      <c r="R727" s="123"/>
      <c r="S727" s="123"/>
      <c r="T727" s="123"/>
      <c r="U727" s="123"/>
      <c r="V727" s="123"/>
      <c r="W727" s="122"/>
      <c r="X727" s="123"/>
      <c r="Y727" s="123"/>
      <c r="Z727" s="123"/>
      <c r="AA727" s="123"/>
      <c r="AB727" s="123"/>
      <c r="AC727" s="122"/>
      <c r="AD727" s="123"/>
      <c r="AE727" s="123"/>
      <c r="AF727" s="123"/>
      <c r="AG727" s="123"/>
      <c r="AH727" s="122"/>
      <c r="AI727" s="122"/>
      <c r="AJ727" s="122"/>
      <c r="AK727" s="122"/>
      <c r="AL727" s="123"/>
      <c r="AM727" s="122"/>
      <c r="AN727" s="122"/>
      <c r="AO727" s="122"/>
      <c r="AP727" s="122"/>
      <c r="AQ727" s="122"/>
      <c r="AR727" s="122"/>
      <c r="AS727" s="173"/>
      <c r="AT727" s="173"/>
      <c r="AU727" s="173"/>
      <c r="AV727" s="173"/>
      <c r="AW727" s="173"/>
      <c r="AX727" s="173"/>
      <c r="AY727" s="173"/>
      <c r="AZ727" s="173"/>
      <c r="BA727" s="173"/>
      <c r="BB727" s="123"/>
      <c r="BC727" s="123"/>
      <c r="BD727" s="123"/>
    </row>
    <row r="728" spans="2:56" x14ac:dyDescent="0.25">
      <c r="B728" s="120"/>
      <c r="C728" s="4"/>
      <c r="D728" s="14"/>
      <c r="E728" s="121"/>
      <c r="F728" s="13"/>
      <c r="G728" s="122"/>
      <c r="H728" s="123"/>
      <c r="I728" s="123"/>
      <c r="J728" s="124"/>
      <c r="K728" s="122"/>
      <c r="L728" s="122"/>
      <c r="M728" s="125"/>
      <c r="N728" s="126"/>
      <c r="O728" s="123"/>
      <c r="P728" s="123"/>
      <c r="Q728" s="122"/>
      <c r="R728" s="123"/>
      <c r="S728" s="123"/>
      <c r="T728" s="123"/>
      <c r="U728" s="123"/>
      <c r="V728" s="123"/>
      <c r="W728" s="122"/>
      <c r="X728" s="123"/>
      <c r="Y728" s="123"/>
      <c r="Z728" s="123"/>
      <c r="AA728" s="123"/>
      <c r="AB728" s="123"/>
      <c r="AC728" s="122"/>
      <c r="AD728" s="123"/>
      <c r="AE728" s="123"/>
      <c r="AF728" s="123"/>
      <c r="AG728" s="123"/>
      <c r="AH728" s="122"/>
      <c r="AI728" s="122"/>
      <c r="AJ728" s="122"/>
      <c r="AK728" s="122"/>
      <c r="AL728" s="123"/>
      <c r="AM728" s="122"/>
      <c r="AN728" s="122"/>
      <c r="AO728" s="122"/>
      <c r="AP728" s="122"/>
      <c r="AQ728" s="122"/>
      <c r="AR728" s="122"/>
      <c r="AS728" s="173"/>
      <c r="AT728" s="173"/>
      <c r="AU728" s="173"/>
      <c r="AV728" s="173"/>
      <c r="AW728" s="173"/>
      <c r="AX728" s="173"/>
      <c r="AY728" s="173"/>
      <c r="AZ728" s="173"/>
      <c r="BA728" s="173"/>
      <c r="BB728" s="123"/>
      <c r="BC728" s="123"/>
      <c r="BD728" s="123"/>
    </row>
    <row r="729" spans="2:56" x14ac:dyDescent="0.25">
      <c r="B729" s="120"/>
      <c r="C729" s="4"/>
      <c r="D729" s="14"/>
      <c r="E729" s="121"/>
      <c r="F729" s="13"/>
      <c r="G729" s="122"/>
      <c r="H729" s="123"/>
      <c r="I729" s="123"/>
      <c r="J729" s="124"/>
      <c r="K729" s="122"/>
      <c r="L729" s="122"/>
      <c r="M729" s="125"/>
      <c r="N729" s="126"/>
      <c r="O729" s="123"/>
      <c r="P729" s="123"/>
      <c r="Q729" s="122"/>
      <c r="R729" s="123"/>
      <c r="S729" s="123"/>
      <c r="T729" s="123"/>
      <c r="U729" s="123"/>
      <c r="V729" s="123"/>
      <c r="W729" s="122"/>
      <c r="X729" s="123"/>
      <c r="Y729" s="123"/>
      <c r="Z729" s="123"/>
      <c r="AA729" s="123"/>
      <c r="AB729" s="123"/>
      <c r="AC729" s="122"/>
      <c r="AD729" s="123"/>
      <c r="AE729" s="123"/>
      <c r="AF729" s="123"/>
      <c r="AG729" s="123"/>
      <c r="AH729" s="122"/>
      <c r="AI729" s="122"/>
      <c r="AJ729" s="122"/>
      <c r="AK729" s="122"/>
      <c r="AL729" s="123"/>
      <c r="AM729" s="122"/>
      <c r="AN729" s="122"/>
      <c r="AO729" s="122"/>
      <c r="AP729" s="122"/>
      <c r="AQ729" s="122"/>
      <c r="AR729" s="122"/>
      <c r="AS729" s="173"/>
      <c r="AT729" s="173"/>
      <c r="AU729" s="173"/>
      <c r="AV729" s="173"/>
      <c r="AW729" s="173"/>
      <c r="AX729" s="173"/>
      <c r="AY729" s="173"/>
      <c r="AZ729" s="173"/>
      <c r="BA729" s="173"/>
      <c r="BB729" s="123"/>
      <c r="BC729" s="123"/>
      <c r="BD729" s="123"/>
    </row>
    <row r="730" spans="2:56" x14ac:dyDescent="0.25">
      <c r="B730" s="120"/>
      <c r="C730" s="4"/>
      <c r="D730" s="14"/>
      <c r="E730" s="121"/>
      <c r="F730" s="13"/>
      <c r="G730" s="122"/>
      <c r="H730" s="123"/>
      <c r="I730" s="123"/>
      <c r="J730" s="124"/>
      <c r="K730" s="122"/>
      <c r="L730" s="122"/>
      <c r="M730" s="125"/>
      <c r="N730" s="126"/>
      <c r="O730" s="123"/>
      <c r="P730" s="123"/>
      <c r="Q730" s="122"/>
      <c r="R730" s="123"/>
      <c r="S730" s="123"/>
      <c r="T730" s="123"/>
      <c r="U730" s="123"/>
      <c r="V730" s="123"/>
      <c r="W730" s="122"/>
      <c r="X730" s="123"/>
      <c r="Y730" s="123"/>
      <c r="Z730" s="123"/>
      <c r="AA730" s="123"/>
      <c r="AB730" s="123"/>
      <c r="AC730" s="122"/>
      <c r="AD730" s="123"/>
      <c r="AE730" s="123"/>
      <c r="AF730" s="123"/>
      <c r="AG730" s="123"/>
      <c r="AH730" s="122"/>
      <c r="AI730" s="122"/>
      <c r="AJ730" s="122"/>
      <c r="AK730" s="122"/>
      <c r="AL730" s="123"/>
      <c r="AM730" s="122"/>
      <c r="AN730" s="122"/>
      <c r="AO730" s="122"/>
      <c r="AP730" s="122"/>
      <c r="AQ730" s="122"/>
      <c r="AR730" s="122"/>
      <c r="AS730" s="173"/>
      <c r="AT730" s="173"/>
      <c r="AU730" s="173"/>
      <c r="AV730" s="173"/>
      <c r="AW730" s="173"/>
      <c r="AX730" s="173"/>
      <c r="AY730" s="173"/>
      <c r="AZ730" s="173"/>
      <c r="BA730" s="173"/>
      <c r="BB730" s="123"/>
      <c r="BC730" s="123"/>
      <c r="BD730" s="123"/>
    </row>
    <row r="731" spans="2:56" x14ac:dyDescent="0.25">
      <c r="B731" s="120"/>
      <c r="C731" s="4"/>
      <c r="D731" s="14"/>
      <c r="E731" s="121"/>
      <c r="F731" s="13"/>
      <c r="G731" s="122"/>
      <c r="H731" s="123"/>
      <c r="I731" s="123"/>
      <c r="J731" s="124"/>
      <c r="K731" s="122"/>
      <c r="L731" s="122"/>
      <c r="M731" s="125"/>
      <c r="N731" s="126"/>
      <c r="O731" s="123"/>
      <c r="P731" s="123"/>
      <c r="Q731" s="122"/>
      <c r="R731" s="123"/>
      <c r="S731" s="123"/>
      <c r="T731" s="123"/>
      <c r="U731" s="123"/>
      <c r="V731" s="123"/>
      <c r="W731" s="122"/>
      <c r="X731" s="123"/>
      <c r="Y731" s="123"/>
      <c r="Z731" s="123"/>
      <c r="AA731" s="123"/>
      <c r="AB731" s="123"/>
      <c r="AC731" s="122"/>
      <c r="AD731" s="123"/>
      <c r="AE731" s="123"/>
      <c r="AF731" s="123"/>
      <c r="AG731" s="123"/>
      <c r="AH731" s="122"/>
      <c r="AI731" s="122"/>
      <c r="AJ731" s="122"/>
      <c r="AK731" s="122"/>
      <c r="AL731" s="123"/>
      <c r="AM731" s="122"/>
      <c r="AN731" s="122"/>
      <c r="AO731" s="122"/>
      <c r="AP731" s="122"/>
      <c r="AQ731" s="122"/>
      <c r="AR731" s="122"/>
      <c r="AS731" s="173"/>
      <c r="AT731" s="173"/>
      <c r="AU731" s="173"/>
      <c r="AV731" s="173"/>
      <c r="AW731" s="173"/>
      <c r="AX731" s="173"/>
      <c r="AY731" s="173"/>
      <c r="AZ731" s="173"/>
      <c r="BA731" s="173"/>
      <c r="BB731" s="123"/>
      <c r="BC731" s="123"/>
      <c r="BD731" s="123"/>
    </row>
    <row r="732" spans="2:56" x14ac:dyDescent="0.25">
      <c r="B732" s="120"/>
      <c r="C732" s="4"/>
      <c r="D732" s="14"/>
      <c r="E732" s="121"/>
      <c r="F732" s="13"/>
      <c r="G732" s="122"/>
      <c r="H732" s="123"/>
      <c r="I732" s="123"/>
      <c r="J732" s="124"/>
      <c r="K732" s="122"/>
      <c r="L732" s="122"/>
      <c r="M732" s="125"/>
      <c r="N732" s="126"/>
      <c r="O732" s="123"/>
      <c r="P732" s="123"/>
      <c r="Q732" s="122"/>
      <c r="R732" s="123"/>
      <c r="S732" s="123"/>
      <c r="T732" s="123"/>
      <c r="U732" s="123"/>
      <c r="V732" s="123"/>
      <c r="W732" s="122"/>
      <c r="X732" s="123"/>
      <c r="Y732" s="123"/>
      <c r="Z732" s="123"/>
      <c r="AA732" s="123"/>
      <c r="AB732" s="123"/>
      <c r="AC732" s="122"/>
      <c r="AD732" s="123"/>
      <c r="AE732" s="123"/>
      <c r="AF732" s="123"/>
      <c r="AG732" s="123"/>
      <c r="AH732" s="122"/>
      <c r="AI732" s="122"/>
      <c r="AJ732" s="122"/>
      <c r="AK732" s="122"/>
      <c r="AL732" s="123"/>
      <c r="AM732" s="122"/>
      <c r="AN732" s="122"/>
      <c r="AO732" s="122"/>
      <c r="AP732" s="122"/>
      <c r="AQ732" s="122"/>
      <c r="AR732" s="122"/>
      <c r="AS732" s="173"/>
      <c r="AT732" s="173"/>
      <c r="AU732" s="173"/>
      <c r="AV732" s="173"/>
      <c r="AW732" s="173"/>
      <c r="AX732" s="173"/>
      <c r="AY732" s="173"/>
      <c r="AZ732" s="173"/>
      <c r="BA732" s="173"/>
      <c r="BB732" s="123"/>
      <c r="BC732" s="123"/>
      <c r="BD732" s="123"/>
    </row>
    <row r="733" spans="2:56" x14ac:dyDescent="0.25">
      <c r="B733" s="120"/>
      <c r="C733" s="4"/>
      <c r="D733" s="14"/>
      <c r="E733" s="121"/>
      <c r="F733" s="13"/>
      <c r="G733" s="122"/>
      <c r="H733" s="123"/>
      <c r="I733" s="123"/>
      <c r="J733" s="124"/>
      <c r="K733" s="122"/>
      <c r="L733" s="122"/>
      <c r="M733" s="125"/>
      <c r="N733" s="126"/>
      <c r="O733" s="123"/>
      <c r="P733" s="123"/>
      <c r="Q733" s="122"/>
      <c r="R733" s="123"/>
      <c r="S733" s="123"/>
      <c r="T733" s="123"/>
      <c r="U733" s="123"/>
      <c r="V733" s="123"/>
      <c r="W733" s="122"/>
      <c r="X733" s="123"/>
      <c r="Y733" s="123"/>
      <c r="Z733" s="123"/>
      <c r="AA733" s="123"/>
      <c r="AB733" s="123"/>
      <c r="AC733" s="122"/>
      <c r="AD733" s="123"/>
      <c r="AE733" s="123"/>
      <c r="AF733" s="123"/>
      <c r="AG733" s="123"/>
      <c r="AH733" s="122"/>
      <c r="AI733" s="122"/>
      <c r="AJ733" s="122"/>
      <c r="AK733" s="122"/>
      <c r="AL733" s="123"/>
      <c r="AM733" s="122"/>
      <c r="AN733" s="122"/>
      <c r="AO733" s="122"/>
      <c r="AP733" s="122"/>
      <c r="AQ733" s="122"/>
      <c r="AR733" s="122"/>
      <c r="AS733" s="173"/>
      <c r="AT733" s="173"/>
      <c r="AU733" s="173"/>
      <c r="AV733" s="173"/>
      <c r="AW733" s="173"/>
      <c r="AX733" s="173"/>
      <c r="AY733" s="173"/>
      <c r="AZ733" s="173"/>
      <c r="BA733" s="173"/>
      <c r="BB733" s="123"/>
      <c r="BC733" s="123"/>
      <c r="BD733" s="123"/>
    </row>
    <row r="734" spans="2:56" x14ac:dyDescent="0.25">
      <c r="B734" s="120"/>
      <c r="C734" s="4"/>
      <c r="D734" s="14"/>
      <c r="E734" s="121"/>
      <c r="F734" s="13"/>
      <c r="G734" s="122"/>
      <c r="H734" s="123"/>
      <c r="I734" s="123"/>
      <c r="J734" s="124"/>
      <c r="K734" s="122"/>
      <c r="L734" s="122"/>
      <c r="M734" s="125"/>
      <c r="N734" s="126"/>
      <c r="O734" s="123"/>
      <c r="P734" s="123"/>
      <c r="Q734" s="122"/>
      <c r="R734" s="123"/>
      <c r="S734" s="123"/>
      <c r="T734" s="123"/>
      <c r="U734" s="123"/>
      <c r="V734" s="123"/>
      <c r="W734" s="122"/>
      <c r="X734" s="123"/>
      <c r="Y734" s="123"/>
      <c r="Z734" s="123"/>
      <c r="AA734" s="123"/>
      <c r="AB734" s="123"/>
      <c r="AC734" s="122"/>
      <c r="AD734" s="123"/>
      <c r="AE734" s="123"/>
      <c r="AF734" s="123"/>
      <c r="AG734" s="123"/>
      <c r="AH734" s="122"/>
      <c r="AI734" s="122"/>
      <c r="AJ734" s="122"/>
      <c r="AK734" s="122"/>
      <c r="AL734" s="123"/>
      <c r="AM734" s="122"/>
      <c r="AN734" s="122"/>
      <c r="AO734" s="122"/>
      <c r="AP734" s="122"/>
      <c r="AQ734" s="122"/>
      <c r="AR734" s="122"/>
      <c r="AS734" s="173"/>
      <c r="AT734" s="173"/>
      <c r="AU734" s="173"/>
      <c r="AV734" s="173"/>
      <c r="AW734" s="173"/>
      <c r="AX734" s="173"/>
      <c r="AY734" s="173"/>
      <c r="AZ734" s="173"/>
      <c r="BA734" s="173"/>
      <c r="BB734" s="123"/>
      <c r="BC734" s="123"/>
      <c r="BD734" s="123"/>
    </row>
    <row r="735" spans="2:56" x14ac:dyDescent="0.25">
      <c r="B735" s="120"/>
      <c r="C735" s="4"/>
      <c r="D735" s="14"/>
      <c r="E735" s="121"/>
      <c r="F735" s="13"/>
      <c r="G735" s="122"/>
      <c r="H735" s="123"/>
      <c r="I735" s="123"/>
      <c r="J735" s="124"/>
      <c r="K735" s="122"/>
      <c r="L735" s="122"/>
      <c r="M735" s="125"/>
      <c r="N735" s="126"/>
      <c r="O735" s="123"/>
      <c r="P735" s="123"/>
      <c r="Q735" s="122"/>
      <c r="R735" s="123"/>
      <c r="S735" s="123"/>
      <c r="T735" s="123"/>
      <c r="U735" s="123"/>
      <c r="V735" s="123"/>
      <c r="W735" s="122"/>
      <c r="X735" s="123"/>
      <c r="Y735" s="123"/>
      <c r="Z735" s="123"/>
      <c r="AA735" s="123"/>
      <c r="AB735" s="123"/>
      <c r="AC735" s="122"/>
      <c r="AD735" s="123"/>
      <c r="AE735" s="123"/>
      <c r="AF735" s="123"/>
      <c r="AG735" s="123"/>
      <c r="AH735" s="122"/>
      <c r="AI735" s="122"/>
      <c r="AJ735" s="122"/>
      <c r="AK735" s="122"/>
      <c r="AL735" s="123"/>
      <c r="AM735" s="122"/>
      <c r="AN735" s="122"/>
      <c r="AO735" s="122"/>
      <c r="AP735" s="122"/>
      <c r="AQ735" s="122"/>
      <c r="AR735" s="122"/>
      <c r="AS735" s="173"/>
      <c r="AT735" s="173"/>
      <c r="AU735" s="173"/>
      <c r="AV735" s="173"/>
      <c r="AW735" s="173"/>
      <c r="AX735" s="173"/>
      <c r="AY735" s="173"/>
      <c r="AZ735" s="173"/>
      <c r="BA735" s="173"/>
      <c r="BB735" s="123"/>
      <c r="BC735" s="123"/>
      <c r="BD735" s="123"/>
    </row>
    <row r="736" spans="2:56" x14ac:dyDescent="0.25">
      <c r="B736" s="120"/>
      <c r="C736" s="4"/>
      <c r="D736" s="14"/>
      <c r="E736" s="121"/>
      <c r="F736" s="13"/>
      <c r="G736" s="122"/>
      <c r="H736" s="123"/>
      <c r="I736" s="123"/>
      <c r="J736" s="124"/>
      <c r="K736" s="122"/>
      <c r="L736" s="122"/>
      <c r="M736" s="125"/>
      <c r="N736" s="126"/>
      <c r="O736" s="123"/>
      <c r="P736" s="123"/>
      <c r="Q736" s="122"/>
      <c r="R736" s="123"/>
      <c r="S736" s="123"/>
      <c r="T736" s="123"/>
      <c r="U736" s="123"/>
      <c r="V736" s="123"/>
      <c r="W736" s="122"/>
      <c r="X736" s="123"/>
      <c r="Y736" s="123"/>
      <c r="Z736" s="123"/>
      <c r="AA736" s="123"/>
      <c r="AB736" s="123"/>
      <c r="AC736" s="122"/>
      <c r="AD736" s="123"/>
      <c r="AE736" s="123"/>
      <c r="AF736" s="123"/>
      <c r="AG736" s="123"/>
      <c r="AH736" s="122"/>
      <c r="AI736" s="122"/>
      <c r="AJ736" s="122"/>
      <c r="AK736" s="122"/>
      <c r="AL736" s="123"/>
      <c r="AM736" s="122"/>
      <c r="AN736" s="122"/>
      <c r="AO736" s="122"/>
      <c r="AP736" s="122"/>
      <c r="AQ736" s="122"/>
      <c r="AR736" s="122"/>
      <c r="AS736" s="173"/>
      <c r="AT736" s="173"/>
      <c r="AU736" s="173"/>
      <c r="AV736" s="173"/>
      <c r="AW736" s="173"/>
      <c r="AX736" s="173"/>
      <c r="AY736" s="173"/>
      <c r="AZ736" s="173"/>
      <c r="BA736" s="173"/>
      <c r="BB736" s="123"/>
      <c r="BC736" s="123"/>
      <c r="BD736" s="123"/>
    </row>
    <row r="737" spans="2:56" x14ac:dyDescent="0.25">
      <c r="B737" s="120"/>
      <c r="C737" s="4"/>
      <c r="D737" s="14"/>
      <c r="E737" s="121"/>
      <c r="F737" s="13"/>
      <c r="G737" s="122"/>
      <c r="H737" s="123"/>
      <c r="I737" s="123"/>
      <c r="J737" s="124"/>
      <c r="K737" s="122"/>
      <c r="L737" s="122"/>
      <c r="M737" s="125"/>
      <c r="N737" s="126"/>
      <c r="O737" s="123"/>
      <c r="P737" s="123"/>
      <c r="Q737" s="122"/>
      <c r="R737" s="123"/>
      <c r="S737" s="123"/>
      <c r="T737" s="123"/>
      <c r="U737" s="123"/>
      <c r="V737" s="123"/>
      <c r="W737" s="122"/>
      <c r="X737" s="123"/>
      <c r="Y737" s="123"/>
      <c r="Z737" s="123"/>
      <c r="AA737" s="123"/>
      <c r="AB737" s="123"/>
      <c r="AC737" s="122"/>
      <c r="AD737" s="123"/>
      <c r="AE737" s="123"/>
      <c r="AF737" s="123"/>
      <c r="AG737" s="123"/>
      <c r="AH737" s="122"/>
      <c r="AI737" s="122"/>
      <c r="AJ737" s="122"/>
      <c r="AK737" s="122"/>
      <c r="AL737" s="123"/>
      <c r="AM737" s="122"/>
      <c r="AN737" s="122"/>
      <c r="AO737" s="122"/>
      <c r="AP737" s="122"/>
      <c r="AQ737" s="122"/>
      <c r="AR737" s="122"/>
      <c r="AS737" s="173"/>
      <c r="AT737" s="173"/>
      <c r="AU737" s="173"/>
      <c r="AV737" s="173"/>
      <c r="AW737" s="173"/>
      <c r="AX737" s="173"/>
      <c r="AY737" s="173"/>
      <c r="AZ737" s="173"/>
      <c r="BA737" s="173"/>
      <c r="BB737" s="123"/>
      <c r="BC737" s="123"/>
      <c r="BD737" s="123"/>
    </row>
    <row r="738" spans="2:56" x14ac:dyDescent="0.25">
      <c r="B738" s="120"/>
      <c r="C738" s="4"/>
      <c r="D738" s="14"/>
      <c r="E738" s="121"/>
      <c r="F738" s="13"/>
      <c r="G738" s="122"/>
      <c r="H738" s="123"/>
      <c r="I738" s="123"/>
      <c r="J738" s="124"/>
      <c r="K738" s="122"/>
      <c r="L738" s="122"/>
      <c r="M738" s="125"/>
      <c r="N738" s="126"/>
      <c r="O738" s="123"/>
      <c r="P738" s="123"/>
      <c r="Q738" s="122"/>
      <c r="R738" s="123"/>
      <c r="S738" s="123"/>
      <c r="T738" s="123"/>
      <c r="U738" s="123"/>
      <c r="V738" s="123"/>
      <c r="W738" s="122"/>
      <c r="X738" s="123"/>
      <c r="Y738" s="123"/>
      <c r="Z738" s="123"/>
      <c r="AA738" s="123"/>
      <c r="AB738" s="123"/>
      <c r="AC738" s="122"/>
      <c r="AD738" s="123"/>
      <c r="AE738" s="123"/>
      <c r="AF738" s="123"/>
      <c r="AG738" s="123"/>
      <c r="AH738" s="122"/>
      <c r="AI738" s="122"/>
      <c r="AJ738" s="122"/>
      <c r="AK738" s="122"/>
      <c r="AL738" s="123"/>
      <c r="AM738" s="122"/>
      <c r="AN738" s="122"/>
      <c r="AO738" s="122"/>
      <c r="AP738" s="122"/>
      <c r="AQ738" s="122"/>
      <c r="AR738" s="122"/>
      <c r="AS738" s="173"/>
      <c r="AT738" s="173"/>
      <c r="AU738" s="173"/>
      <c r="AV738" s="173"/>
      <c r="AW738" s="173"/>
      <c r="AX738" s="173"/>
      <c r="AY738" s="173"/>
      <c r="AZ738" s="173"/>
      <c r="BA738" s="173"/>
      <c r="BB738" s="123"/>
      <c r="BC738" s="123"/>
      <c r="BD738" s="123"/>
    </row>
    <row r="739" spans="2:56" x14ac:dyDescent="0.25">
      <c r="B739" s="120"/>
      <c r="C739" s="4"/>
      <c r="D739" s="14"/>
      <c r="E739" s="121"/>
      <c r="F739" s="13"/>
      <c r="G739" s="122"/>
      <c r="H739" s="123"/>
      <c r="I739" s="123"/>
      <c r="J739" s="124"/>
      <c r="K739" s="122"/>
      <c r="L739" s="122"/>
      <c r="M739" s="125"/>
      <c r="N739" s="126"/>
      <c r="O739" s="123"/>
      <c r="P739" s="123"/>
      <c r="Q739" s="122"/>
      <c r="R739" s="123"/>
      <c r="S739" s="123"/>
      <c r="T739" s="123"/>
      <c r="U739" s="123"/>
      <c r="V739" s="123"/>
      <c r="W739" s="122"/>
      <c r="X739" s="123"/>
      <c r="Y739" s="123"/>
      <c r="Z739" s="123"/>
      <c r="AA739" s="123"/>
      <c r="AB739" s="123"/>
      <c r="AC739" s="122"/>
      <c r="AD739" s="123"/>
      <c r="AE739" s="123"/>
      <c r="AF739" s="123"/>
      <c r="AG739" s="123"/>
      <c r="AH739" s="122"/>
      <c r="AI739" s="122"/>
      <c r="AJ739" s="122"/>
      <c r="AK739" s="122"/>
      <c r="AL739" s="123"/>
      <c r="AM739" s="122"/>
      <c r="AN739" s="122"/>
      <c r="AO739" s="122"/>
      <c r="AP739" s="122"/>
      <c r="AQ739" s="122"/>
      <c r="AR739" s="122"/>
      <c r="AS739" s="173"/>
      <c r="AT739" s="173"/>
      <c r="AU739" s="173"/>
      <c r="AV739" s="173"/>
      <c r="AW739" s="173"/>
      <c r="AX739" s="173"/>
      <c r="AY739" s="173"/>
      <c r="AZ739" s="173"/>
      <c r="BA739" s="173"/>
      <c r="BB739" s="123"/>
      <c r="BC739" s="123"/>
      <c r="BD739" s="123"/>
    </row>
    <row r="740" spans="2:56" x14ac:dyDescent="0.25">
      <c r="B740" s="120"/>
      <c r="C740" s="4"/>
      <c r="D740" s="14"/>
      <c r="E740" s="121"/>
      <c r="F740" s="13"/>
      <c r="G740" s="122"/>
      <c r="H740" s="123"/>
      <c r="I740" s="123"/>
      <c r="J740" s="124"/>
      <c r="K740" s="122"/>
      <c r="L740" s="122"/>
      <c r="M740" s="125"/>
      <c r="N740" s="126"/>
      <c r="O740" s="123"/>
      <c r="P740" s="123"/>
      <c r="Q740" s="122"/>
      <c r="R740" s="123"/>
      <c r="S740" s="123"/>
      <c r="T740" s="123"/>
      <c r="U740" s="123"/>
      <c r="V740" s="123"/>
      <c r="W740" s="122"/>
      <c r="X740" s="123"/>
      <c r="Y740" s="123"/>
      <c r="Z740" s="123"/>
      <c r="AA740" s="123"/>
      <c r="AB740" s="123"/>
      <c r="AC740" s="122"/>
      <c r="AD740" s="123"/>
      <c r="AE740" s="123"/>
      <c r="AF740" s="123"/>
      <c r="AG740" s="123"/>
      <c r="AH740" s="122"/>
      <c r="AI740" s="122"/>
      <c r="AJ740" s="122"/>
      <c r="AK740" s="122"/>
      <c r="AL740" s="123"/>
      <c r="AM740" s="122"/>
      <c r="AN740" s="122"/>
      <c r="AO740" s="122"/>
      <c r="AP740" s="122"/>
      <c r="AQ740" s="122"/>
      <c r="AR740" s="122"/>
      <c r="AS740" s="173"/>
      <c r="AT740" s="173"/>
      <c r="AU740" s="173"/>
      <c r="AV740" s="173"/>
      <c r="AW740" s="173"/>
      <c r="AX740" s="173"/>
      <c r="AY740" s="173"/>
      <c r="AZ740" s="173"/>
      <c r="BA740" s="173"/>
      <c r="BB740" s="123"/>
      <c r="BC740" s="123"/>
      <c r="BD740" s="123"/>
    </row>
    <row r="741" spans="2:56" x14ac:dyDescent="0.25">
      <c r="B741" s="120"/>
      <c r="C741" s="4"/>
      <c r="D741" s="14"/>
      <c r="E741" s="121"/>
      <c r="F741" s="13"/>
      <c r="G741" s="122"/>
      <c r="H741" s="123"/>
      <c r="I741" s="123"/>
      <c r="J741" s="124"/>
      <c r="K741" s="122"/>
      <c r="L741" s="122"/>
      <c r="M741" s="125"/>
      <c r="N741" s="126"/>
      <c r="O741" s="123"/>
      <c r="P741" s="123"/>
      <c r="Q741" s="122"/>
      <c r="R741" s="123"/>
      <c r="S741" s="123"/>
      <c r="T741" s="123"/>
      <c r="U741" s="123"/>
      <c r="V741" s="123"/>
      <c r="W741" s="122"/>
      <c r="X741" s="123"/>
      <c r="Y741" s="123"/>
      <c r="Z741" s="123"/>
      <c r="AA741" s="123"/>
      <c r="AB741" s="123"/>
      <c r="AC741" s="122"/>
      <c r="AD741" s="123"/>
      <c r="AE741" s="123"/>
      <c r="AF741" s="123"/>
      <c r="AG741" s="123"/>
      <c r="AH741" s="122"/>
      <c r="AI741" s="122"/>
      <c r="AJ741" s="122"/>
      <c r="AK741" s="122"/>
      <c r="AL741" s="123"/>
      <c r="AM741" s="122"/>
      <c r="AN741" s="122"/>
      <c r="AO741" s="122"/>
      <c r="AP741" s="122"/>
      <c r="AQ741" s="122"/>
      <c r="AR741" s="122"/>
      <c r="AS741" s="173"/>
      <c r="AT741" s="173"/>
      <c r="AU741" s="173"/>
      <c r="AV741" s="173"/>
      <c r="AW741" s="173"/>
      <c r="AX741" s="173"/>
      <c r="AY741" s="173"/>
      <c r="AZ741" s="173"/>
      <c r="BA741" s="173"/>
      <c r="BB741" s="123"/>
      <c r="BC741" s="123"/>
      <c r="BD741" s="123"/>
    </row>
    <row r="742" spans="2:56" x14ac:dyDescent="0.25">
      <c r="B742" s="120"/>
      <c r="C742" s="4"/>
      <c r="D742" s="14"/>
      <c r="E742" s="121"/>
      <c r="F742" s="13"/>
      <c r="G742" s="122"/>
      <c r="H742" s="123"/>
      <c r="I742" s="123"/>
      <c r="J742" s="124"/>
      <c r="K742" s="122"/>
      <c r="L742" s="122"/>
      <c r="M742" s="125"/>
      <c r="N742" s="126"/>
      <c r="O742" s="123"/>
      <c r="P742" s="123"/>
      <c r="Q742" s="122"/>
      <c r="R742" s="123"/>
      <c r="S742" s="123"/>
      <c r="T742" s="123"/>
      <c r="U742" s="123"/>
      <c r="V742" s="123"/>
      <c r="W742" s="122"/>
      <c r="X742" s="123"/>
      <c r="Y742" s="123"/>
      <c r="Z742" s="123"/>
      <c r="AA742" s="123"/>
      <c r="AB742" s="123"/>
      <c r="AC742" s="122"/>
      <c r="AD742" s="123"/>
      <c r="AE742" s="123"/>
      <c r="AF742" s="123"/>
      <c r="AG742" s="123"/>
      <c r="AH742" s="122"/>
      <c r="AI742" s="122"/>
      <c r="AJ742" s="122"/>
      <c r="AK742" s="122"/>
      <c r="AL742" s="123"/>
      <c r="AM742" s="122"/>
      <c r="AN742" s="122"/>
      <c r="AO742" s="122"/>
      <c r="AP742" s="122"/>
      <c r="AQ742" s="122"/>
      <c r="AR742" s="122"/>
      <c r="AS742" s="173"/>
      <c r="AT742" s="173"/>
      <c r="AU742" s="173"/>
      <c r="AV742" s="173"/>
      <c r="AW742" s="173"/>
      <c r="AX742" s="173"/>
      <c r="AY742" s="173"/>
      <c r="AZ742" s="173"/>
      <c r="BA742" s="173"/>
      <c r="BB742" s="123"/>
      <c r="BC742" s="123"/>
      <c r="BD742" s="123"/>
    </row>
    <row r="743" spans="2:56" x14ac:dyDescent="0.25">
      <c r="B743" s="120"/>
      <c r="C743" s="4"/>
      <c r="D743" s="14"/>
      <c r="E743" s="121"/>
      <c r="F743" s="13"/>
      <c r="G743" s="122"/>
      <c r="H743" s="123"/>
      <c r="I743" s="123"/>
      <c r="J743" s="124"/>
      <c r="K743" s="122"/>
      <c r="L743" s="122"/>
      <c r="M743" s="125"/>
      <c r="N743" s="126"/>
      <c r="O743" s="123"/>
      <c r="P743" s="123"/>
      <c r="Q743" s="122"/>
      <c r="R743" s="123"/>
      <c r="S743" s="123"/>
      <c r="T743" s="123"/>
      <c r="U743" s="123"/>
      <c r="V743" s="123"/>
      <c r="W743" s="122"/>
      <c r="X743" s="123"/>
      <c r="Y743" s="123"/>
      <c r="Z743" s="123"/>
      <c r="AA743" s="123"/>
      <c r="AB743" s="123"/>
      <c r="AC743" s="122"/>
      <c r="AD743" s="123"/>
      <c r="AE743" s="123"/>
      <c r="AF743" s="123"/>
      <c r="AG743" s="123"/>
      <c r="AH743" s="122"/>
      <c r="AI743" s="122"/>
      <c r="AJ743" s="122"/>
      <c r="AK743" s="122"/>
      <c r="AL743" s="123"/>
      <c r="AM743" s="122"/>
      <c r="AN743" s="122"/>
      <c r="AO743" s="122"/>
      <c r="AP743" s="122"/>
      <c r="AQ743" s="122"/>
      <c r="AR743" s="122"/>
      <c r="AS743" s="173"/>
      <c r="AT743" s="173"/>
      <c r="AU743" s="173"/>
      <c r="AV743" s="173"/>
      <c r="AW743" s="173"/>
      <c r="AX743" s="173"/>
      <c r="AY743" s="173"/>
      <c r="AZ743" s="173"/>
      <c r="BA743" s="173"/>
      <c r="BB743" s="123"/>
      <c r="BC743" s="123"/>
      <c r="BD743" s="123"/>
    </row>
    <row r="744" spans="2:56" x14ac:dyDescent="0.25">
      <c r="B744" s="120"/>
      <c r="C744" s="4"/>
      <c r="D744" s="14"/>
      <c r="E744" s="121"/>
      <c r="F744" s="13"/>
      <c r="G744" s="122"/>
      <c r="H744" s="123"/>
      <c r="I744" s="123"/>
      <c r="J744" s="124"/>
      <c r="K744" s="122"/>
      <c r="L744" s="122"/>
      <c r="M744" s="125"/>
      <c r="N744" s="126"/>
      <c r="O744" s="123"/>
      <c r="P744" s="123"/>
      <c r="Q744" s="122"/>
      <c r="R744" s="123"/>
      <c r="S744" s="123"/>
      <c r="T744" s="123"/>
      <c r="U744" s="123"/>
      <c r="V744" s="123"/>
      <c r="W744" s="122"/>
      <c r="X744" s="123"/>
      <c r="Y744" s="123"/>
      <c r="Z744" s="123"/>
      <c r="AA744" s="123"/>
      <c r="AB744" s="123"/>
      <c r="AC744" s="122"/>
      <c r="AD744" s="123"/>
      <c r="AE744" s="123"/>
      <c r="AF744" s="123"/>
      <c r="AG744" s="123"/>
      <c r="AH744" s="122"/>
      <c r="AI744" s="122"/>
      <c r="AJ744" s="122"/>
      <c r="AK744" s="122"/>
      <c r="AL744" s="123"/>
      <c r="AM744" s="122"/>
      <c r="AN744" s="122"/>
      <c r="AO744" s="122"/>
      <c r="AP744" s="122"/>
      <c r="AQ744" s="122"/>
      <c r="AR744" s="122"/>
      <c r="AS744" s="173"/>
      <c r="AT744" s="173"/>
      <c r="AU744" s="173"/>
      <c r="AV744" s="173"/>
      <c r="AW744" s="173"/>
      <c r="AX744" s="173"/>
      <c r="AY744" s="173"/>
      <c r="AZ744" s="173"/>
      <c r="BA744" s="173"/>
      <c r="BB744" s="123"/>
      <c r="BC744" s="123"/>
      <c r="BD744" s="123"/>
    </row>
    <row r="745" spans="2:56" x14ac:dyDescent="0.25">
      <c r="B745" s="120"/>
      <c r="C745" s="4"/>
      <c r="D745" s="14"/>
      <c r="E745" s="121"/>
      <c r="F745" s="13"/>
      <c r="G745" s="122"/>
      <c r="H745" s="123"/>
      <c r="I745" s="123"/>
      <c r="J745" s="124"/>
      <c r="K745" s="122"/>
      <c r="L745" s="122"/>
      <c r="M745" s="125"/>
      <c r="N745" s="126"/>
      <c r="O745" s="123"/>
      <c r="P745" s="123"/>
      <c r="Q745" s="122"/>
      <c r="R745" s="123"/>
      <c r="S745" s="123"/>
      <c r="T745" s="123"/>
      <c r="U745" s="123"/>
      <c r="V745" s="123"/>
      <c r="W745" s="122"/>
      <c r="X745" s="123"/>
      <c r="Y745" s="123"/>
      <c r="Z745" s="123"/>
      <c r="AA745" s="123"/>
      <c r="AB745" s="123"/>
      <c r="AC745" s="122"/>
      <c r="AD745" s="123"/>
      <c r="AE745" s="123"/>
      <c r="AF745" s="123"/>
      <c r="AG745" s="123"/>
      <c r="AH745" s="122"/>
      <c r="AI745" s="122"/>
      <c r="AJ745" s="122"/>
      <c r="AK745" s="122"/>
      <c r="AL745" s="123"/>
      <c r="AM745" s="122"/>
      <c r="AN745" s="122"/>
      <c r="AO745" s="122"/>
      <c r="AP745" s="122"/>
      <c r="AQ745" s="122"/>
      <c r="AR745" s="122"/>
      <c r="AS745" s="173"/>
      <c r="AT745" s="173"/>
      <c r="AU745" s="173"/>
      <c r="AV745" s="173"/>
      <c r="AW745" s="173"/>
      <c r="AX745" s="173"/>
      <c r="AY745" s="173"/>
      <c r="AZ745" s="173"/>
      <c r="BA745" s="173"/>
      <c r="BB745" s="123"/>
      <c r="BC745" s="123"/>
      <c r="BD745" s="123"/>
    </row>
    <row r="746" spans="2:56" x14ac:dyDescent="0.25">
      <c r="B746" s="120"/>
      <c r="C746" s="4"/>
      <c r="D746" s="14"/>
      <c r="E746" s="121"/>
      <c r="F746" s="13"/>
      <c r="G746" s="122"/>
      <c r="H746" s="123"/>
      <c r="I746" s="123"/>
      <c r="J746" s="124"/>
      <c r="K746" s="122"/>
      <c r="L746" s="122"/>
      <c r="M746" s="125"/>
      <c r="N746" s="126"/>
      <c r="O746" s="123"/>
      <c r="P746" s="123"/>
      <c r="Q746" s="122"/>
      <c r="R746" s="123"/>
      <c r="S746" s="123"/>
      <c r="T746" s="123"/>
      <c r="U746" s="123"/>
      <c r="V746" s="123"/>
      <c r="W746" s="122"/>
      <c r="X746" s="123"/>
      <c r="Y746" s="123"/>
      <c r="Z746" s="123"/>
      <c r="AA746" s="123"/>
      <c r="AB746" s="123"/>
      <c r="AC746" s="122"/>
      <c r="AD746" s="123"/>
      <c r="AE746" s="123"/>
      <c r="AF746" s="123"/>
      <c r="AG746" s="123"/>
      <c r="AH746" s="122"/>
      <c r="AI746" s="122"/>
      <c r="AJ746" s="122"/>
      <c r="AK746" s="122"/>
      <c r="AL746" s="123"/>
      <c r="AM746" s="122"/>
      <c r="AN746" s="122"/>
      <c r="AO746" s="122"/>
      <c r="AP746" s="122"/>
      <c r="AQ746" s="122"/>
      <c r="AR746" s="122"/>
      <c r="AS746" s="173"/>
      <c r="AT746" s="173"/>
      <c r="AU746" s="173"/>
      <c r="AV746" s="173"/>
      <c r="AW746" s="173"/>
      <c r="AX746" s="173"/>
      <c r="AY746" s="173"/>
      <c r="AZ746" s="173"/>
      <c r="BA746" s="173"/>
      <c r="BB746" s="123"/>
      <c r="BC746" s="123"/>
      <c r="BD746" s="123"/>
    </row>
    <row r="747" spans="2:56" x14ac:dyDescent="0.25">
      <c r="B747" s="120"/>
      <c r="C747" s="4"/>
      <c r="D747" s="14"/>
      <c r="E747" s="121"/>
      <c r="F747" s="13"/>
      <c r="G747" s="122"/>
      <c r="H747" s="123"/>
      <c r="I747" s="123"/>
      <c r="J747" s="124"/>
      <c r="K747" s="122"/>
      <c r="L747" s="122"/>
      <c r="M747" s="125"/>
      <c r="N747" s="126"/>
      <c r="O747" s="123"/>
      <c r="P747" s="123"/>
      <c r="Q747" s="122"/>
      <c r="R747" s="123"/>
      <c r="S747" s="123"/>
      <c r="T747" s="123"/>
      <c r="U747" s="123"/>
      <c r="V747" s="123"/>
      <c r="W747" s="122"/>
      <c r="X747" s="123"/>
      <c r="Y747" s="123"/>
      <c r="Z747" s="123"/>
      <c r="AA747" s="123"/>
      <c r="AB747" s="123"/>
      <c r="AC747" s="122"/>
      <c r="AD747" s="123"/>
      <c r="AE747" s="123"/>
      <c r="AF747" s="123"/>
      <c r="AG747" s="123"/>
      <c r="AH747" s="122"/>
      <c r="AI747" s="122"/>
      <c r="AJ747" s="122"/>
      <c r="AK747" s="122"/>
      <c r="AL747" s="123"/>
      <c r="AM747" s="122"/>
      <c r="AN747" s="122"/>
      <c r="AO747" s="122"/>
      <c r="AP747" s="122"/>
      <c r="AQ747" s="122"/>
      <c r="AR747" s="122"/>
      <c r="AS747" s="173"/>
      <c r="AT747" s="173"/>
      <c r="AU747" s="173"/>
      <c r="AV747" s="173"/>
      <c r="AW747" s="173"/>
      <c r="AX747" s="173"/>
      <c r="AY747" s="173"/>
      <c r="AZ747" s="173"/>
      <c r="BA747" s="173"/>
      <c r="BB747" s="123"/>
      <c r="BC747" s="123"/>
      <c r="BD747" s="123"/>
    </row>
    <row r="748" spans="2:56" x14ac:dyDescent="0.25">
      <c r="B748" s="120"/>
      <c r="C748" s="4"/>
      <c r="D748" s="14"/>
      <c r="E748" s="121"/>
      <c r="F748" s="13"/>
      <c r="G748" s="122"/>
      <c r="H748" s="123"/>
      <c r="I748" s="123"/>
      <c r="J748" s="124"/>
      <c r="K748" s="122"/>
      <c r="L748" s="122"/>
      <c r="M748" s="125"/>
      <c r="N748" s="126"/>
      <c r="O748" s="123"/>
      <c r="P748" s="123"/>
      <c r="Q748" s="122"/>
      <c r="R748" s="123"/>
      <c r="S748" s="123"/>
      <c r="T748" s="123"/>
      <c r="U748" s="123"/>
      <c r="V748" s="123"/>
      <c r="W748" s="122"/>
      <c r="X748" s="123"/>
      <c r="Y748" s="123"/>
      <c r="Z748" s="123"/>
      <c r="AA748" s="123"/>
      <c r="AB748" s="123"/>
      <c r="AC748" s="122"/>
      <c r="AD748" s="123"/>
      <c r="AE748" s="123"/>
      <c r="AF748" s="123"/>
      <c r="AG748" s="123"/>
      <c r="AH748" s="122"/>
      <c r="AI748" s="122"/>
      <c r="AJ748" s="122"/>
      <c r="AK748" s="122"/>
      <c r="AL748" s="123"/>
      <c r="AM748" s="122"/>
      <c r="AN748" s="122"/>
      <c r="AO748" s="122"/>
      <c r="AP748" s="122"/>
      <c r="AQ748" s="122"/>
      <c r="AR748" s="122"/>
      <c r="AS748" s="173"/>
      <c r="AT748" s="173"/>
      <c r="AU748" s="173"/>
      <c r="AV748" s="173"/>
      <c r="AW748" s="173"/>
      <c r="AX748" s="173"/>
      <c r="AY748" s="173"/>
      <c r="AZ748" s="173"/>
      <c r="BA748" s="173"/>
      <c r="BB748" s="123"/>
      <c r="BC748" s="123"/>
      <c r="BD748" s="123"/>
    </row>
    <row r="749" spans="2:56" x14ac:dyDescent="0.25">
      <c r="B749" s="120"/>
      <c r="C749" s="4"/>
      <c r="D749" s="14"/>
      <c r="E749" s="121"/>
      <c r="F749" s="13"/>
      <c r="G749" s="122"/>
      <c r="H749" s="123"/>
      <c r="I749" s="123"/>
      <c r="J749" s="124"/>
      <c r="K749" s="122"/>
      <c r="L749" s="122"/>
      <c r="M749" s="125"/>
      <c r="N749" s="126"/>
      <c r="O749" s="123"/>
      <c r="P749" s="123"/>
      <c r="Q749" s="122"/>
      <c r="R749" s="123"/>
      <c r="S749" s="123"/>
      <c r="T749" s="123"/>
      <c r="U749" s="123"/>
      <c r="V749" s="123"/>
      <c r="W749" s="122"/>
      <c r="X749" s="123"/>
      <c r="Y749" s="123"/>
      <c r="Z749" s="123"/>
      <c r="AA749" s="123"/>
      <c r="AB749" s="123"/>
      <c r="AC749" s="122"/>
      <c r="AD749" s="123"/>
      <c r="AE749" s="123"/>
      <c r="AF749" s="123"/>
      <c r="AG749" s="123"/>
      <c r="AH749" s="122"/>
      <c r="AI749" s="122"/>
      <c r="AJ749" s="122"/>
      <c r="AK749" s="122"/>
      <c r="AL749" s="123"/>
      <c r="AM749" s="122"/>
      <c r="AN749" s="122"/>
      <c r="AO749" s="122"/>
      <c r="AP749" s="122"/>
      <c r="AQ749" s="122"/>
      <c r="AR749" s="122"/>
      <c r="AS749" s="173"/>
      <c r="AT749" s="173"/>
      <c r="AU749" s="173"/>
      <c r="AV749" s="173"/>
      <c r="AW749" s="173"/>
      <c r="AX749" s="173"/>
      <c r="AY749" s="173"/>
      <c r="AZ749" s="173"/>
      <c r="BA749" s="173"/>
      <c r="BB749" s="123"/>
      <c r="BC749" s="123"/>
      <c r="BD749" s="123"/>
    </row>
    <row r="750" spans="2:56" x14ac:dyDescent="0.25">
      <c r="B750" s="120"/>
      <c r="C750" s="4"/>
      <c r="D750" s="14"/>
      <c r="E750" s="121"/>
      <c r="F750" s="13"/>
      <c r="G750" s="122"/>
      <c r="H750" s="123"/>
      <c r="I750" s="123"/>
      <c r="J750" s="124"/>
      <c r="K750" s="122"/>
      <c r="L750" s="122"/>
      <c r="M750" s="125"/>
      <c r="N750" s="126"/>
      <c r="O750" s="123"/>
      <c r="P750" s="123"/>
      <c r="Q750" s="122"/>
      <c r="R750" s="123"/>
      <c r="S750" s="123"/>
      <c r="T750" s="123"/>
      <c r="U750" s="123"/>
      <c r="V750" s="123"/>
      <c r="W750" s="122"/>
      <c r="X750" s="123"/>
      <c r="Y750" s="123"/>
      <c r="Z750" s="123"/>
      <c r="AA750" s="123"/>
      <c r="AB750" s="123"/>
      <c r="AC750" s="122"/>
      <c r="AD750" s="123"/>
      <c r="AE750" s="123"/>
      <c r="AF750" s="123"/>
      <c r="AG750" s="123"/>
      <c r="AH750" s="122"/>
      <c r="AI750" s="122"/>
      <c r="AJ750" s="122"/>
      <c r="AK750" s="122"/>
      <c r="AL750" s="123"/>
      <c r="AM750" s="122"/>
      <c r="AN750" s="122"/>
      <c r="AO750" s="122"/>
      <c r="AP750" s="122"/>
      <c r="AQ750" s="122"/>
      <c r="AR750" s="122"/>
      <c r="AS750" s="173"/>
      <c r="AT750" s="173"/>
      <c r="AU750" s="173"/>
      <c r="AV750" s="173"/>
      <c r="AW750" s="173"/>
      <c r="AX750" s="173"/>
      <c r="AY750" s="173"/>
      <c r="AZ750" s="173"/>
      <c r="BA750" s="173"/>
      <c r="BB750" s="123"/>
      <c r="BC750" s="123"/>
      <c r="BD750" s="123"/>
    </row>
    <row r="751" spans="2:56" x14ac:dyDescent="0.25">
      <c r="B751" s="120"/>
      <c r="C751" s="4"/>
      <c r="D751" s="14"/>
      <c r="E751" s="121"/>
      <c r="F751" s="13"/>
      <c r="G751" s="122"/>
      <c r="H751" s="123"/>
      <c r="I751" s="123"/>
      <c r="J751" s="124"/>
      <c r="K751" s="122"/>
      <c r="L751" s="122"/>
      <c r="M751" s="125"/>
      <c r="N751" s="126"/>
      <c r="O751" s="123"/>
      <c r="P751" s="123"/>
      <c r="Q751" s="122"/>
      <c r="R751" s="123"/>
      <c r="S751" s="123"/>
      <c r="T751" s="123"/>
      <c r="U751" s="123"/>
      <c r="V751" s="123"/>
      <c r="W751" s="122"/>
      <c r="X751" s="123"/>
      <c r="Y751" s="123"/>
      <c r="Z751" s="123"/>
      <c r="AA751" s="123"/>
      <c r="AB751" s="123"/>
      <c r="AC751" s="122"/>
      <c r="AD751" s="123"/>
      <c r="AE751" s="123"/>
      <c r="AF751" s="123"/>
      <c r="AG751" s="123"/>
      <c r="AH751" s="122"/>
      <c r="AI751" s="122"/>
      <c r="AJ751" s="122"/>
      <c r="AK751" s="122"/>
      <c r="AL751" s="123"/>
      <c r="AM751" s="122"/>
      <c r="AN751" s="122"/>
      <c r="AO751" s="122"/>
      <c r="AP751" s="122"/>
      <c r="AQ751" s="122"/>
      <c r="AR751" s="122"/>
      <c r="AS751" s="173"/>
      <c r="AT751" s="173"/>
      <c r="AU751" s="173"/>
      <c r="AV751" s="173"/>
      <c r="AW751" s="173"/>
      <c r="AX751" s="173"/>
      <c r="AY751" s="173"/>
      <c r="AZ751" s="173"/>
      <c r="BA751" s="173"/>
      <c r="BB751" s="123"/>
      <c r="BC751" s="123"/>
      <c r="BD751" s="123"/>
    </row>
    <row r="752" spans="2:56" x14ac:dyDescent="0.25">
      <c r="B752" s="120"/>
      <c r="C752" s="4"/>
      <c r="D752" s="14"/>
      <c r="E752" s="121"/>
      <c r="F752" s="13"/>
      <c r="G752" s="122"/>
      <c r="H752" s="123"/>
      <c r="I752" s="123"/>
      <c r="J752" s="124"/>
      <c r="K752" s="122"/>
      <c r="L752" s="122"/>
      <c r="M752" s="125"/>
      <c r="N752" s="126"/>
      <c r="O752" s="123"/>
      <c r="P752" s="123"/>
      <c r="Q752" s="122"/>
      <c r="R752" s="123"/>
      <c r="S752" s="123"/>
      <c r="T752" s="123"/>
      <c r="U752" s="123"/>
      <c r="V752" s="123"/>
      <c r="W752" s="122"/>
      <c r="X752" s="123"/>
      <c r="Y752" s="123"/>
      <c r="Z752" s="123"/>
      <c r="AA752" s="123"/>
      <c r="AB752" s="123"/>
      <c r="AC752" s="122"/>
      <c r="AD752" s="123"/>
      <c r="AE752" s="123"/>
      <c r="AF752" s="123"/>
      <c r="AG752" s="123"/>
      <c r="AH752" s="122"/>
      <c r="AI752" s="122"/>
      <c r="AJ752" s="122"/>
      <c r="AK752" s="122"/>
      <c r="AL752" s="123"/>
      <c r="AM752" s="122"/>
      <c r="AN752" s="122"/>
      <c r="AO752" s="122"/>
      <c r="AP752" s="122"/>
      <c r="AQ752" s="122"/>
      <c r="AR752" s="122"/>
      <c r="AS752" s="173"/>
      <c r="AT752" s="173"/>
      <c r="AU752" s="173"/>
      <c r="AV752" s="173"/>
      <c r="AW752" s="173"/>
      <c r="AX752" s="173"/>
      <c r="AY752" s="173"/>
      <c r="AZ752" s="173"/>
      <c r="BA752" s="173"/>
      <c r="BB752" s="123"/>
      <c r="BC752" s="123"/>
      <c r="BD752" s="123"/>
    </row>
    <row r="753" spans="2:56" x14ac:dyDescent="0.25">
      <c r="B753" s="120"/>
      <c r="C753" s="4"/>
      <c r="D753" s="14"/>
      <c r="E753" s="121"/>
      <c r="F753" s="13"/>
      <c r="G753" s="122"/>
      <c r="H753" s="123"/>
      <c r="I753" s="123"/>
      <c r="J753" s="124"/>
      <c r="K753" s="122"/>
      <c r="L753" s="122"/>
      <c r="M753" s="125"/>
      <c r="N753" s="126"/>
      <c r="O753" s="123"/>
      <c r="P753" s="123"/>
      <c r="Q753" s="122"/>
      <c r="R753" s="123"/>
      <c r="S753" s="123"/>
      <c r="T753" s="123"/>
      <c r="U753" s="123"/>
      <c r="V753" s="123"/>
      <c r="W753" s="122"/>
      <c r="X753" s="123"/>
      <c r="Y753" s="123"/>
      <c r="Z753" s="123"/>
      <c r="AA753" s="123"/>
      <c r="AB753" s="123"/>
      <c r="AC753" s="122"/>
      <c r="AD753" s="123"/>
      <c r="AE753" s="123"/>
      <c r="AF753" s="123"/>
      <c r="AG753" s="123"/>
      <c r="AH753" s="122"/>
      <c r="AI753" s="122"/>
      <c r="AJ753" s="122"/>
      <c r="AK753" s="122"/>
      <c r="AL753" s="123"/>
      <c r="AM753" s="122"/>
      <c r="AN753" s="122"/>
      <c r="AO753" s="122"/>
      <c r="AP753" s="122"/>
      <c r="AQ753" s="122"/>
      <c r="AR753" s="122"/>
      <c r="AS753" s="173"/>
      <c r="AT753" s="173"/>
      <c r="AU753" s="173"/>
      <c r="AV753" s="173"/>
      <c r="AW753" s="173"/>
      <c r="AX753" s="173"/>
      <c r="AY753" s="173"/>
      <c r="AZ753" s="173"/>
      <c r="BA753" s="173"/>
      <c r="BB753" s="123"/>
      <c r="BC753" s="123"/>
      <c r="BD753" s="123"/>
    </row>
    <row r="754" spans="2:56" x14ac:dyDescent="0.25">
      <c r="B754" s="120"/>
      <c r="C754" s="4"/>
      <c r="D754" s="14"/>
      <c r="E754" s="121"/>
      <c r="F754" s="13"/>
      <c r="G754" s="122"/>
      <c r="H754" s="123"/>
      <c r="I754" s="123"/>
      <c r="J754" s="124"/>
      <c r="K754" s="122"/>
      <c r="L754" s="122"/>
      <c r="M754" s="125"/>
      <c r="N754" s="126"/>
      <c r="O754" s="123"/>
      <c r="P754" s="123"/>
      <c r="Q754" s="122"/>
      <c r="R754" s="123"/>
      <c r="S754" s="123"/>
      <c r="T754" s="123"/>
      <c r="U754" s="123"/>
      <c r="V754" s="123"/>
      <c r="W754" s="122"/>
      <c r="X754" s="123"/>
      <c r="Y754" s="123"/>
      <c r="Z754" s="123"/>
      <c r="AA754" s="123"/>
      <c r="AB754" s="123"/>
      <c r="AC754" s="122"/>
      <c r="AD754" s="123"/>
      <c r="AE754" s="123"/>
      <c r="AF754" s="123"/>
      <c r="AG754" s="123"/>
      <c r="AH754" s="122"/>
      <c r="AI754" s="122"/>
      <c r="AJ754" s="122"/>
      <c r="AK754" s="122"/>
      <c r="AL754" s="123"/>
      <c r="AM754" s="122"/>
      <c r="AN754" s="122"/>
      <c r="AO754" s="122"/>
      <c r="AP754" s="122"/>
      <c r="AQ754" s="122"/>
      <c r="AR754" s="122"/>
      <c r="AS754" s="173"/>
      <c r="AT754" s="173"/>
      <c r="AU754" s="173"/>
      <c r="AV754" s="173"/>
      <c r="AW754" s="173"/>
      <c r="AX754" s="173"/>
      <c r="AY754" s="173"/>
      <c r="AZ754" s="173"/>
      <c r="BA754" s="173"/>
      <c r="BB754" s="123"/>
      <c r="BC754" s="123"/>
      <c r="BD754" s="123"/>
    </row>
    <row r="755" spans="2:56" x14ac:dyDescent="0.25">
      <c r="B755" s="120"/>
      <c r="C755" s="4"/>
      <c r="D755" s="14"/>
      <c r="E755" s="121"/>
      <c r="F755" s="13"/>
      <c r="G755" s="122"/>
      <c r="H755" s="123"/>
      <c r="I755" s="123"/>
      <c r="J755" s="124"/>
      <c r="K755" s="122"/>
      <c r="L755" s="122"/>
      <c r="M755" s="125"/>
      <c r="N755" s="126"/>
      <c r="O755" s="123"/>
      <c r="P755" s="123"/>
      <c r="Q755" s="122"/>
      <c r="R755" s="123"/>
      <c r="S755" s="123"/>
      <c r="T755" s="123"/>
      <c r="U755" s="123"/>
      <c r="V755" s="123"/>
      <c r="W755" s="122"/>
      <c r="X755" s="123"/>
      <c r="Y755" s="123"/>
      <c r="Z755" s="123"/>
      <c r="AA755" s="123"/>
      <c r="AB755" s="123"/>
      <c r="AC755" s="122"/>
      <c r="AD755" s="123"/>
      <c r="AE755" s="123"/>
      <c r="AF755" s="123"/>
      <c r="AG755" s="123"/>
      <c r="AH755" s="122"/>
      <c r="AI755" s="122"/>
      <c r="AJ755" s="122"/>
      <c r="AK755" s="122"/>
      <c r="AL755" s="123"/>
      <c r="AM755" s="122"/>
      <c r="AN755" s="122"/>
      <c r="AO755" s="122"/>
      <c r="AP755" s="122"/>
      <c r="AQ755" s="122"/>
      <c r="AR755" s="122"/>
      <c r="AS755" s="173"/>
      <c r="AT755" s="173"/>
      <c r="AU755" s="173"/>
      <c r="AV755" s="173"/>
      <c r="AW755" s="173"/>
      <c r="AX755" s="173"/>
      <c r="AY755" s="173"/>
      <c r="AZ755" s="173"/>
      <c r="BA755" s="173"/>
      <c r="BB755" s="123"/>
      <c r="BC755" s="123"/>
      <c r="BD755" s="123"/>
    </row>
    <row r="756" spans="2:56" x14ac:dyDescent="0.25">
      <c r="B756" s="120"/>
      <c r="C756" s="4"/>
      <c r="D756" s="14"/>
      <c r="E756" s="121"/>
      <c r="F756" s="13"/>
      <c r="G756" s="122"/>
      <c r="H756" s="123"/>
      <c r="I756" s="123"/>
      <c r="J756" s="124"/>
      <c r="K756" s="122"/>
      <c r="L756" s="122"/>
      <c r="M756" s="125"/>
      <c r="N756" s="126"/>
      <c r="O756" s="123"/>
      <c r="P756" s="123"/>
      <c r="Q756" s="122"/>
      <c r="R756" s="123"/>
      <c r="S756" s="123"/>
      <c r="T756" s="123"/>
      <c r="U756" s="123"/>
      <c r="V756" s="123"/>
      <c r="W756" s="122"/>
      <c r="X756" s="123"/>
      <c r="Y756" s="123"/>
      <c r="Z756" s="123"/>
      <c r="AA756" s="123"/>
      <c r="AB756" s="123"/>
      <c r="AC756" s="122"/>
      <c r="AD756" s="123"/>
      <c r="AE756" s="123"/>
      <c r="AF756" s="123"/>
      <c r="AG756" s="123"/>
      <c r="AH756" s="122"/>
      <c r="AI756" s="122"/>
      <c r="AJ756" s="122"/>
      <c r="AK756" s="122"/>
      <c r="AL756" s="123"/>
      <c r="AM756" s="122"/>
      <c r="AN756" s="122"/>
      <c r="AO756" s="122"/>
      <c r="AP756" s="122"/>
      <c r="AQ756" s="122"/>
      <c r="AR756" s="122"/>
      <c r="AS756" s="173"/>
      <c r="AT756" s="173"/>
      <c r="AU756" s="173"/>
      <c r="AV756" s="173"/>
      <c r="AW756" s="173"/>
      <c r="AX756" s="173"/>
      <c r="AY756" s="173"/>
      <c r="AZ756" s="173"/>
      <c r="BA756" s="173"/>
      <c r="BB756" s="123"/>
      <c r="BC756" s="123"/>
      <c r="BD756" s="123"/>
    </row>
    <row r="757" spans="2:56" x14ac:dyDescent="0.25">
      <c r="B757" s="120"/>
      <c r="C757" s="4"/>
      <c r="D757" s="14"/>
      <c r="E757" s="121"/>
      <c r="F757" s="13"/>
      <c r="G757" s="122"/>
      <c r="H757" s="123"/>
      <c r="I757" s="123"/>
      <c r="J757" s="124"/>
      <c r="K757" s="122"/>
      <c r="L757" s="122"/>
      <c r="M757" s="125"/>
      <c r="N757" s="126"/>
      <c r="O757" s="123"/>
      <c r="P757" s="123"/>
      <c r="Q757" s="122"/>
      <c r="R757" s="123"/>
      <c r="S757" s="123"/>
      <c r="T757" s="123"/>
      <c r="U757" s="123"/>
      <c r="V757" s="123"/>
      <c r="W757" s="122"/>
      <c r="X757" s="123"/>
      <c r="Y757" s="123"/>
      <c r="Z757" s="123"/>
      <c r="AA757" s="123"/>
      <c r="AB757" s="123"/>
      <c r="AC757" s="122"/>
      <c r="AD757" s="123"/>
      <c r="AE757" s="123"/>
      <c r="AF757" s="123"/>
      <c r="AG757" s="123"/>
      <c r="AH757" s="122"/>
      <c r="AI757" s="122"/>
      <c r="AJ757" s="122"/>
      <c r="AK757" s="122"/>
      <c r="AL757" s="123"/>
      <c r="AM757" s="122"/>
      <c r="AN757" s="122"/>
      <c r="AO757" s="122"/>
      <c r="AP757" s="122"/>
      <c r="AQ757" s="122"/>
      <c r="AR757" s="122"/>
      <c r="AS757" s="173"/>
      <c r="AT757" s="173"/>
      <c r="AU757" s="173"/>
      <c r="AV757" s="173"/>
      <c r="AW757" s="173"/>
      <c r="AX757" s="173"/>
      <c r="AY757" s="173"/>
      <c r="AZ757" s="173"/>
      <c r="BA757" s="173"/>
      <c r="BB757" s="123"/>
      <c r="BC757" s="123"/>
      <c r="BD757" s="123"/>
    </row>
    <row r="758" spans="2:56" x14ac:dyDescent="0.25">
      <c r="B758" s="120"/>
      <c r="C758" s="4"/>
      <c r="D758" s="14"/>
      <c r="E758" s="121"/>
      <c r="F758" s="13"/>
      <c r="G758" s="122"/>
      <c r="H758" s="123"/>
      <c r="I758" s="123"/>
      <c r="J758" s="124"/>
      <c r="K758" s="122"/>
      <c r="L758" s="122"/>
      <c r="M758" s="125"/>
      <c r="N758" s="126"/>
      <c r="O758" s="123"/>
      <c r="P758" s="123"/>
      <c r="Q758" s="122"/>
      <c r="R758" s="123"/>
      <c r="S758" s="123"/>
      <c r="T758" s="123"/>
      <c r="U758" s="123"/>
      <c r="V758" s="123"/>
      <c r="W758" s="122"/>
      <c r="X758" s="123"/>
      <c r="Y758" s="123"/>
      <c r="Z758" s="123"/>
      <c r="AA758" s="123"/>
      <c r="AB758" s="123"/>
      <c r="AC758" s="122"/>
      <c r="AD758" s="123"/>
      <c r="AE758" s="123"/>
      <c r="AF758" s="123"/>
      <c r="AG758" s="123"/>
      <c r="AH758" s="122"/>
      <c r="AI758" s="122"/>
      <c r="AJ758" s="122"/>
      <c r="AK758" s="122"/>
      <c r="AL758" s="123"/>
      <c r="AM758" s="122"/>
      <c r="AN758" s="122"/>
      <c r="AO758" s="122"/>
      <c r="AP758" s="122"/>
      <c r="AQ758" s="122"/>
      <c r="AR758" s="122"/>
      <c r="AS758" s="173"/>
      <c r="AT758" s="173"/>
      <c r="AU758" s="173"/>
      <c r="AV758" s="173"/>
      <c r="AW758" s="173"/>
      <c r="AX758" s="173"/>
      <c r="AY758" s="173"/>
      <c r="AZ758" s="173"/>
      <c r="BA758" s="173"/>
      <c r="BB758" s="123"/>
      <c r="BC758" s="123"/>
      <c r="BD758" s="123"/>
    </row>
    <row r="759" spans="2:56" x14ac:dyDescent="0.25">
      <c r="B759" s="120"/>
      <c r="C759" s="4"/>
      <c r="D759" s="14"/>
      <c r="E759" s="121"/>
      <c r="F759" s="13"/>
      <c r="G759" s="122"/>
      <c r="H759" s="123"/>
      <c r="I759" s="123"/>
      <c r="J759" s="124"/>
      <c r="K759" s="122"/>
      <c r="L759" s="122"/>
      <c r="M759" s="125"/>
      <c r="N759" s="126"/>
      <c r="O759" s="123"/>
      <c r="P759" s="123"/>
      <c r="Q759" s="122"/>
      <c r="R759" s="123"/>
      <c r="S759" s="123"/>
      <c r="T759" s="123"/>
      <c r="U759" s="123"/>
      <c r="V759" s="123"/>
      <c r="W759" s="122"/>
      <c r="X759" s="123"/>
      <c r="Y759" s="123"/>
      <c r="Z759" s="123"/>
      <c r="AA759" s="123"/>
      <c r="AB759" s="123"/>
      <c r="AC759" s="122"/>
      <c r="AD759" s="123"/>
      <c r="AE759" s="123"/>
      <c r="AF759" s="123"/>
      <c r="AG759" s="123"/>
      <c r="AH759" s="122"/>
      <c r="AI759" s="122"/>
      <c r="AJ759" s="122"/>
      <c r="AK759" s="122"/>
      <c r="AL759" s="123"/>
      <c r="AM759" s="122"/>
      <c r="AN759" s="122"/>
      <c r="AO759" s="122"/>
      <c r="AP759" s="122"/>
      <c r="AQ759" s="122"/>
      <c r="AR759" s="122"/>
      <c r="AS759" s="173"/>
      <c r="AT759" s="173"/>
      <c r="AU759" s="173"/>
      <c r="AV759" s="173"/>
      <c r="AW759" s="173"/>
      <c r="AX759" s="173"/>
      <c r="AY759" s="173"/>
      <c r="AZ759" s="173"/>
      <c r="BA759" s="173"/>
      <c r="BB759" s="123"/>
      <c r="BC759" s="123"/>
      <c r="BD759" s="123"/>
    </row>
    <row r="760" spans="2:56" x14ac:dyDescent="0.25">
      <c r="B760" s="120"/>
      <c r="C760" s="4"/>
      <c r="D760" s="14"/>
      <c r="E760" s="121"/>
      <c r="F760" s="13"/>
      <c r="G760" s="122"/>
      <c r="H760" s="123"/>
      <c r="I760" s="123"/>
      <c r="J760" s="124"/>
      <c r="K760" s="122"/>
      <c r="L760" s="122"/>
      <c r="M760" s="125"/>
      <c r="N760" s="126"/>
      <c r="O760" s="123"/>
      <c r="P760" s="123"/>
      <c r="Q760" s="122"/>
      <c r="R760" s="123"/>
      <c r="S760" s="123"/>
      <c r="T760" s="123"/>
      <c r="U760" s="123"/>
      <c r="V760" s="123"/>
      <c r="W760" s="122"/>
      <c r="X760" s="123"/>
      <c r="Y760" s="123"/>
      <c r="Z760" s="123"/>
      <c r="AA760" s="123"/>
      <c r="AB760" s="123"/>
      <c r="AC760" s="122"/>
      <c r="AD760" s="123"/>
      <c r="AE760" s="123"/>
      <c r="AF760" s="123"/>
      <c r="AG760" s="123"/>
      <c r="AH760" s="122"/>
      <c r="AI760" s="122"/>
      <c r="AJ760" s="122"/>
      <c r="AK760" s="122"/>
      <c r="AL760" s="123"/>
      <c r="AM760" s="122"/>
      <c r="AN760" s="122"/>
      <c r="AO760" s="122"/>
      <c r="AP760" s="122"/>
      <c r="AQ760" s="122"/>
      <c r="AR760" s="122"/>
      <c r="AS760" s="173"/>
      <c r="AT760" s="173"/>
      <c r="AU760" s="173"/>
      <c r="AV760" s="173"/>
      <c r="AW760" s="173"/>
      <c r="AX760" s="173"/>
      <c r="AY760" s="173"/>
      <c r="AZ760" s="173"/>
      <c r="BA760" s="173"/>
      <c r="BB760" s="123"/>
      <c r="BC760" s="123"/>
      <c r="BD760" s="123"/>
    </row>
    <row r="761" spans="2:56" x14ac:dyDescent="0.25">
      <c r="B761" s="120"/>
      <c r="C761" s="4"/>
      <c r="D761" s="14"/>
      <c r="E761" s="121"/>
      <c r="F761" s="13"/>
      <c r="G761" s="122"/>
      <c r="H761" s="123"/>
      <c r="I761" s="123"/>
      <c r="J761" s="124"/>
      <c r="K761" s="122"/>
      <c r="L761" s="122"/>
      <c r="M761" s="125"/>
      <c r="N761" s="126"/>
      <c r="O761" s="123"/>
      <c r="P761" s="123"/>
      <c r="Q761" s="122"/>
      <c r="R761" s="123"/>
      <c r="S761" s="123"/>
      <c r="T761" s="123"/>
      <c r="U761" s="123"/>
      <c r="V761" s="123"/>
      <c r="W761" s="122"/>
      <c r="X761" s="123"/>
      <c r="Y761" s="123"/>
      <c r="Z761" s="123"/>
      <c r="AA761" s="123"/>
      <c r="AB761" s="123"/>
      <c r="AC761" s="122"/>
      <c r="AD761" s="123"/>
      <c r="AE761" s="123"/>
      <c r="AF761" s="123"/>
      <c r="AG761" s="123"/>
      <c r="AH761" s="122"/>
      <c r="AI761" s="122"/>
      <c r="AJ761" s="122"/>
      <c r="AK761" s="122"/>
      <c r="AL761" s="123"/>
      <c r="AM761" s="122"/>
      <c r="AN761" s="122"/>
      <c r="AO761" s="122"/>
      <c r="AP761" s="122"/>
      <c r="AQ761" s="122"/>
      <c r="AR761" s="122"/>
      <c r="AS761" s="173"/>
      <c r="AT761" s="173"/>
      <c r="AU761" s="173"/>
      <c r="AV761" s="173"/>
      <c r="AW761" s="173"/>
      <c r="AX761" s="173"/>
      <c r="AY761" s="173"/>
      <c r="AZ761" s="173"/>
      <c r="BA761" s="173"/>
      <c r="BB761" s="123"/>
      <c r="BC761" s="123"/>
      <c r="BD761" s="123"/>
    </row>
    <row r="762" spans="2:56" x14ac:dyDescent="0.25">
      <c r="B762" s="120"/>
      <c r="C762" s="4"/>
      <c r="D762" s="14"/>
      <c r="E762" s="121"/>
      <c r="F762" s="13"/>
      <c r="G762" s="122"/>
      <c r="H762" s="123"/>
      <c r="I762" s="123"/>
      <c r="J762" s="124"/>
      <c r="K762" s="122"/>
      <c r="L762" s="122"/>
      <c r="M762" s="125"/>
      <c r="N762" s="126"/>
      <c r="O762" s="123"/>
      <c r="P762" s="123"/>
      <c r="Q762" s="122"/>
      <c r="R762" s="123"/>
      <c r="S762" s="123"/>
      <c r="T762" s="123"/>
      <c r="U762" s="123"/>
      <c r="V762" s="123"/>
      <c r="W762" s="122"/>
      <c r="X762" s="123"/>
      <c r="Y762" s="123"/>
      <c r="Z762" s="123"/>
      <c r="AA762" s="123"/>
      <c r="AB762" s="123"/>
      <c r="AC762" s="122"/>
      <c r="AD762" s="123"/>
      <c r="AE762" s="123"/>
      <c r="AF762" s="123"/>
      <c r="AG762" s="123"/>
      <c r="AH762" s="122"/>
      <c r="AI762" s="122"/>
      <c r="AJ762" s="122"/>
      <c r="AK762" s="122"/>
      <c r="AL762" s="123"/>
      <c r="AM762" s="122"/>
      <c r="AN762" s="122"/>
      <c r="AO762" s="122"/>
      <c r="AP762" s="122"/>
      <c r="AQ762" s="122"/>
      <c r="AR762" s="122"/>
      <c r="AS762" s="173"/>
      <c r="AT762" s="173"/>
      <c r="AU762" s="173"/>
      <c r="AV762" s="173"/>
      <c r="AW762" s="173"/>
      <c r="AX762" s="173"/>
      <c r="AY762" s="173"/>
      <c r="AZ762" s="173"/>
      <c r="BA762" s="173"/>
      <c r="BB762" s="123"/>
      <c r="BC762" s="123"/>
      <c r="BD762" s="123"/>
    </row>
    <row r="763" spans="2:56" x14ac:dyDescent="0.25">
      <c r="B763" s="120"/>
      <c r="C763" s="4"/>
      <c r="D763" s="14"/>
      <c r="E763" s="121"/>
      <c r="F763" s="13"/>
      <c r="G763" s="122"/>
      <c r="H763" s="123"/>
      <c r="I763" s="123"/>
      <c r="J763" s="124"/>
      <c r="K763" s="122"/>
      <c r="L763" s="122"/>
      <c r="M763" s="125"/>
      <c r="N763" s="126"/>
      <c r="O763" s="123"/>
      <c r="P763" s="123"/>
      <c r="Q763" s="122"/>
      <c r="R763" s="123"/>
      <c r="S763" s="123"/>
      <c r="T763" s="123"/>
      <c r="U763" s="123"/>
      <c r="V763" s="123"/>
      <c r="W763" s="122"/>
      <c r="X763" s="123"/>
      <c r="Y763" s="123"/>
      <c r="Z763" s="123"/>
      <c r="AA763" s="123"/>
      <c r="AB763" s="123"/>
      <c r="AC763" s="122"/>
      <c r="AD763" s="123"/>
      <c r="AE763" s="123"/>
      <c r="AF763" s="123"/>
      <c r="AG763" s="123"/>
      <c r="AH763" s="122"/>
      <c r="AI763" s="122"/>
      <c r="AJ763" s="122"/>
      <c r="AK763" s="122"/>
      <c r="AL763" s="123"/>
      <c r="AM763" s="122"/>
      <c r="AN763" s="122"/>
      <c r="AO763" s="122"/>
      <c r="AP763" s="122"/>
      <c r="AQ763" s="122"/>
      <c r="AR763" s="122"/>
      <c r="AS763" s="173"/>
      <c r="AT763" s="173"/>
      <c r="AU763" s="173"/>
      <c r="AV763" s="173"/>
      <c r="AW763" s="173"/>
      <c r="AX763" s="173"/>
      <c r="AY763" s="173"/>
      <c r="AZ763" s="173"/>
      <c r="BA763" s="173"/>
      <c r="BB763" s="123"/>
      <c r="BC763" s="123"/>
      <c r="BD763" s="123"/>
    </row>
    <row r="764" spans="2:56" x14ac:dyDescent="0.25">
      <c r="B764" s="120"/>
      <c r="C764" s="4"/>
      <c r="D764" s="14"/>
      <c r="E764" s="121"/>
      <c r="F764" s="13"/>
      <c r="G764" s="122"/>
      <c r="H764" s="123"/>
      <c r="I764" s="123"/>
      <c r="J764" s="124"/>
      <c r="K764" s="122"/>
      <c r="L764" s="122"/>
      <c r="M764" s="125"/>
      <c r="N764" s="126"/>
      <c r="O764" s="123"/>
      <c r="P764" s="123"/>
      <c r="Q764" s="122"/>
      <c r="R764" s="123"/>
      <c r="S764" s="123"/>
      <c r="T764" s="123"/>
      <c r="U764" s="123"/>
      <c r="V764" s="123"/>
      <c r="W764" s="122"/>
      <c r="X764" s="123"/>
      <c r="Y764" s="123"/>
      <c r="Z764" s="123"/>
      <c r="AA764" s="123"/>
      <c r="AB764" s="123"/>
      <c r="AC764" s="122"/>
      <c r="AD764" s="123"/>
      <c r="AE764" s="123"/>
      <c r="AF764" s="123"/>
      <c r="AG764" s="123"/>
      <c r="AH764" s="122"/>
      <c r="AI764" s="122"/>
      <c r="AJ764" s="122"/>
      <c r="AK764" s="122"/>
      <c r="AL764" s="123"/>
      <c r="AM764" s="122"/>
      <c r="AN764" s="122"/>
      <c r="AO764" s="122"/>
      <c r="AP764" s="122"/>
      <c r="AQ764" s="122"/>
      <c r="AR764" s="122"/>
      <c r="AS764" s="173"/>
      <c r="AT764" s="173"/>
      <c r="AU764" s="173"/>
      <c r="AV764" s="173"/>
      <c r="AW764" s="173"/>
      <c r="AX764" s="173"/>
      <c r="AY764" s="173"/>
      <c r="AZ764" s="173"/>
      <c r="BA764" s="173"/>
      <c r="BB764" s="123"/>
      <c r="BC764" s="123"/>
      <c r="BD764" s="123"/>
    </row>
    <row r="765" spans="2:56" x14ac:dyDescent="0.25">
      <c r="B765" s="120"/>
      <c r="C765" s="4"/>
      <c r="D765" s="14"/>
      <c r="E765" s="121"/>
      <c r="F765" s="13"/>
      <c r="G765" s="122"/>
      <c r="H765" s="123"/>
      <c r="I765" s="123"/>
      <c r="J765" s="124"/>
      <c r="K765" s="122"/>
      <c r="L765" s="122"/>
      <c r="M765" s="125"/>
      <c r="N765" s="126"/>
      <c r="O765" s="123"/>
      <c r="P765" s="123"/>
      <c r="Q765" s="122"/>
      <c r="R765" s="123"/>
      <c r="S765" s="123"/>
      <c r="T765" s="123"/>
      <c r="U765" s="123"/>
      <c r="V765" s="123"/>
      <c r="W765" s="122"/>
      <c r="X765" s="123"/>
      <c r="Y765" s="123"/>
      <c r="Z765" s="123"/>
      <c r="AA765" s="123"/>
      <c r="AB765" s="123"/>
      <c r="AC765" s="122"/>
      <c r="AD765" s="123"/>
      <c r="AE765" s="123"/>
      <c r="AF765" s="123"/>
      <c r="AG765" s="123"/>
      <c r="AH765" s="122"/>
      <c r="AI765" s="122"/>
      <c r="AJ765" s="122"/>
      <c r="AK765" s="122"/>
      <c r="AL765" s="123"/>
      <c r="AM765" s="122"/>
      <c r="AN765" s="122"/>
      <c r="AO765" s="122"/>
      <c r="AP765" s="122"/>
      <c r="AQ765" s="122"/>
      <c r="AR765" s="122"/>
      <c r="AS765" s="173"/>
      <c r="AT765" s="173"/>
      <c r="AU765" s="173"/>
      <c r="AV765" s="173"/>
      <c r="AW765" s="173"/>
      <c r="AX765" s="173"/>
      <c r="AY765" s="173"/>
      <c r="AZ765" s="173"/>
      <c r="BA765" s="173"/>
      <c r="BB765" s="123"/>
      <c r="BC765" s="123"/>
      <c r="BD765" s="123"/>
    </row>
    <row r="766" spans="2:56" x14ac:dyDescent="0.25">
      <c r="B766" s="120"/>
      <c r="C766" s="4"/>
      <c r="D766" s="14"/>
      <c r="E766" s="121"/>
      <c r="F766" s="13"/>
      <c r="G766" s="122"/>
      <c r="H766" s="123"/>
      <c r="I766" s="123"/>
      <c r="J766" s="124"/>
      <c r="K766" s="122"/>
      <c r="L766" s="122"/>
      <c r="M766" s="125"/>
      <c r="N766" s="126"/>
      <c r="O766" s="123"/>
      <c r="P766" s="123"/>
      <c r="Q766" s="122"/>
      <c r="R766" s="123"/>
      <c r="S766" s="123"/>
      <c r="T766" s="123"/>
      <c r="U766" s="123"/>
      <c r="V766" s="123"/>
      <c r="W766" s="122"/>
      <c r="X766" s="123"/>
      <c r="Y766" s="123"/>
      <c r="Z766" s="123"/>
      <c r="AA766" s="123"/>
      <c r="AB766" s="123"/>
      <c r="AC766" s="122"/>
      <c r="AD766" s="123"/>
      <c r="AE766" s="123"/>
      <c r="AF766" s="123"/>
      <c r="AG766" s="123"/>
      <c r="AH766" s="122"/>
      <c r="AI766" s="122"/>
      <c r="AJ766" s="122"/>
      <c r="AK766" s="122"/>
      <c r="AL766" s="123"/>
      <c r="AM766" s="122"/>
      <c r="AN766" s="122"/>
      <c r="AO766" s="122"/>
      <c r="AP766" s="122"/>
      <c r="AQ766" s="122"/>
      <c r="AR766" s="122"/>
      <c r="AS766" s="173"/>
      <c r="AT766" s="173"/>
      <c r="AU766" s="173"/>
      <c r="AV766" s="173"/>
      <c r="AW766" s="173"/>
      <c r="AX766" s="173"/>
      <c r="AY766" s="173"/>
      <c r="AZ766" s="173"/>
      <c r="BA766" s="173"/>
      <c r="BB766" s="123"/>
      <c r="BC766" s="123"/>
      <c r="BD766" s="123"/>
    </row>
    <row r="767" spans="2:56" x14ac:dyDescent="0.25">
      <c r="B767" s="120"/>
      <c r="C767" s="4"/>
      <c r="D767" s="14"/>
      <c r="E767" s="121"/>
      <c r="F767" s="13"/>
      <c r="G767" s="122"/>
      <c r="H767" s="123"/>
      <c r="I767" s="123"/>
      <c r="J767" s="124"/>
      <c r="K767" s="122"/>
      <c r="L767" s="122"/>
      <c r="M767" s="125"/>
      <c r="N767" s="126"/>
      <c r="O767" s="123"/>
      <c r="P767" s="123"/>
      <c r="Q767" s="122"/>
      <c r="R767" s="123"/>
      <c r="S767" s="123"/>
      <c r="T767" s="123"/>
      <c r="U767" s="123"/>
      <c r="V767" s="123"/>
      <c r="W767" s="122"/>
      <c r="X767" s="123"/>
      <c r="Y767" s="123"/>
      <c r="Z767" s="123"/>
      <c r="AA767" s="123"/>
      <c r="AB767" s="123"/>
      <c r="AC767" s="122"/>
      <c r="AD767" s="123"/>
      <c r="AE767" s="123"/>
      <c r="AF767" s="123"/>
      <c r="AG767" s="123"/>
      <c r="AH767" s="122"/>
      <c r="AI767" s="122"/>
      <c r="AJ767" s="122"/>
      <c r="AK767" s="122"/>
      <c r="AL767" s="123"/>
      <c r="AM767" s="122"/>
      <c r="AN767" s="122"/>
      <c r="AO767" s="122"/>
      <c r="AP767" s="122"/>
      <c r="AQ767" s="122"/>
      <c r="AR767" s="122"/>
      <c r="AS767" s="173"/>
      <c r="AT767" s="173"/>
      <c r="AU767" s="173"/>
      <c r="AV767" s="173"/>
      <c r="AW767" s="173"/>
      <c r="AX767" s="173"/>
      <c r="AY767" s="173"/>
      <c r="AZ767" s="173"/>
      <c r="BA767" s="173"/>
      <c r="BB767" s="123"/>
      <c r="BC767" s="123"/>
      <c r="BD767" s="123"/>
    </row>
    <row r="768" spans="2:56" x14ac:dyDescent="0.25">
      <c r="B768" s="120"/>
      <c r="C768" s="4"/>
      <c r="D768" s="14"/>
      <c r="E768" s="121"/>
      <c r="F768" s="13"/>
      <c r="G768" s="122"/>
      <c r="H768" s="123"/>
      <c r="I768" s="123"/>
      <c r="J768" s="124"/>
      <c r="K768" s="122"/>
      <c r="L768" s="122"/>
      <c r="M768" s="125"/>
      <c r="N768" s="126"/>
      <c r="O768" s="123"/>
      <c r="P768" s="123"/>
      <c r="Q768" s="122"/>
      <c r="R768" s="123"/>
      <c r="S768" s="123"/>
      <c r="T768" s="123"/>
      <c r="U768" s="123"/>
      <c r="V768" s="123"/>
      <c r="W768" s="122"/>
      <c r="X768" s="123"/>
      <c r="Y768" s="123"/>
      <c r="Z768" s="123"/>
      <c r="AA768" s="123"/>
      <c r="AB768" s="123"/>
      <c r="AC768" s="122"/>
      <c r="AD768" s="123"/>
      <c r="AE768" s="123"/>
      <c r="AF768" s="123"/>
      <c r="AG768" s="123"/>
      <c r="AH768" s="122"/>
      <c r="AI768" s="122"/>
      <c r="AJ768" s="122"/>
      <c r="AK768" s="122"/>
      <c r="AL768" s="123"/>
      <c r="AM768" s="122"/>
      <c r="AN768" s="122"/>
      <c r="AO768" s="122"/>
      <c r="AP768" s="122"/>
      <c r="AQ768" s="122"/>
      <c r="AR768" s="122"/>
      <c r="AS768" s="173"/>
      <c r="AT768" s="173"/>
      <c r="AU768" s="173"/>
      <c r="AV768" s="173"/>
      <c r="AW768" s="173"/>
      <c r="AX768" s="173"/>
      <c r="AY768" s="173"/>
      <c r="AZ768" s="173"/>
      <c r="BA768" s="173"/>
      <c r="BB768" s="123"/>
      <c r="BC768" s="123"/>
      <c r="BD768" s="123"/>
    </row>
    <row r="769" spans="2:56" x14ac:dyDescent="0.25">
      <c r="B769" s="120"/>
      <c r="C769" s="4"/>
      <c r="D769" s="14"/>
      <c r="E769" s="121"/>
      <c r="F769" s="13"/>
      <c r="G769" s="122"/>
      <c r="H769" s="123"/>
      <c r="I769" s="123"/>
      <c r="J769" s="124"/>
      <c r="K769" s="122"/>
      <c r="L769" s="122"/>
      <c r="M769" s="125"/>
      <c r="N769" s="126"/>
      <c r="O769" s="123"/>
      <c r="P769" s="123"/>
      <c r="Q769" s="122"/>
      <c r="R769" s="123"/>
      <c r="S769" s="123"/>
      <c r="T769" s="123"/>
      <c r="U769" s="123"/>
      <c r="V769" s="123"/>
      <c r="W769" s="122"/>
      <c r="X769" s="123"/>
      <c r="Y769" s="123"/>
      <c r="Z769" s="123"/>
      <c r="AA769" s="123"/>
      <c r="AB769" s="123"/>
      <c r="AC769" s="122"/>
      <c r="AD769" s="123"/>
      <c r="AE769" s="123"/>
      <c r="AF769" s="123"/>
      <c r="AG769" s="123"/>
      <c r="AH769" s="122"/>
      <c r="AI769" s="122"/>
      <c r="AJ769" s="122"/>
      <c r="AK769" s="122"/>
      <c r="AL769" s="123"/>
      <c r="AM769" s="122"/>
      <c r="AN769" s="122"/>
      <c r="AO769" s="122"/>
      <c r="AP769" s="122"/>
      <c r="AQ769" s="122"/>
      <c r="AR769" s="122"/>
      <c r="AS769" s="173"/>
      <c r="AT769" s="173"/>
      <c r="AU769" s="173"/>
      <c r="AV769" s="173"/>
      <c r="AW769" s="173"/>
      <c r="AX769" s="173"/>
      <c r="AY769" s="173"/>
      <c r="AZ769" s="173"/>
      <c r="BA769" s="173"/>
      <c r="BB769" s="123"/>
      <c r="BC769" s="123"/>
      <c r="BD769" s="123"/>
    </row>
    <row r="770" spans="2:56" x14ac:dyDescent="0.25">
      <c r="B770" s="120"/>
      <c r="C770" s="4"/>
      <c r="D770" s="14"/>
      <c r="E770" s="121"/>
      <c r="F770" s="13"/>
      <c r="G770" s="122"/>
      <c r="H770" s="123"/>
      <c r="I770" s="123"/>
      <c r="J770" s="124"/>
      <c r="K770" s="122"/>
      <c r="L770" s="122"/>
      <c r="M770" s="125"/>
      <c r="N770" s="126"/>
      <c r="O770" s="123"/>
      <c r="P770" s="123"/>
      <c r="Q770" s="122"/>
      <c r="R770" s="123"/>
      <c r="S770" s="123"/>
      <c r="T770" s="123"/>
      <c r="U770" s="123"/>
      <c r="V770" s="123"/>
      <c r="W770" s="122"/>
      <c r="X770" s="123"/>
      <c r="Y770" s="123"/>
      <c r="Z770" s="123"/>
      <c r="AA770" s="123"/>
      <c r="AB770" s="123"/>
      <c r="AC770" s="122"/>
      <c r="AD770" s="123"/>
      <c r="AE770" s="123"/>
      <c r="AF770" s="123"/>
      <c r="AG770" s="123"/>
      <c r="AH770" s="122"/>
      <c r="AI770" s="122"/>
      <c r="AJ770" s="122"/>
      <c r="AK770" s="122"/>
      <c r="AL770" s="123"/>
      <c r="AM770" s="122"/>
      <c r="AN770" s="122"/>
      <c r="AO770" s="122"/>
      <c r="AP770" s="122"/>
      <c r="AQ770" s="122"/>
      <c r="AR770" s="122"/>
      <c r="AS770" s="173"/>
      <c r="AT770" s="173"/>
      <c r="AU770" s="173"/>
      <c r="AV770" s="173"/>
      <c r="AW770" s="173"/>
      <c r="AX770" s="173"/>
      <c r="AY770" s="173"/>
      <c r="AZ770" s="173"/>
      <c r="BA770" s="173"/>
      <c r="BB770" s="123"/>
      <c r="BC770" s="123"/>
      <c r="BD770" s="123"/>
    </row>
    <row r="771" spans="2:56" x14ac:dyDescent="0.25">
      <c r="B771" s="120"/>
      <c r="C771" s="4"/>
      <c r="D771" s="14"/>
      <c r="E771" s="121"/>
      <c r="F771" s="13"/>
      <c r="G771" s="122"/>
      <c r="H771" s="123"/>
      <c r="I771" s="123"/>
      <c r="J771" s="124"/>
      <c r="K771" s="122"/>
      <c r="L771" s="122"/>
      <c r="M771" s="125"/>
      <c r="N771" s="126"/>
      <c r="O771" s="123"/>
      <c r="P771" s="123"/>
      <c r="Q771" s="122"/>
      <c r="R771" s="123"/>
      <c r="S771" s="123"/>
      <c r="T771" s="123"/>
      <c r="U771" s="123"/>
      <c r="V771" s="123"/>
      <c r="W771" s="122"/>
      <c r="X771" s="123"/>
      <c r="Y771" s="123"/>
      <c r="Z771" s="123"/>
      <c r="AA771" s="123"/>
      <c r="AB771" s="123"/>
      <c r="AC771" s="122"/>
      <c r="AD771" s="123"/>
      <c r="AE771" s="123"/>
      <c r="AF771" s="123"/>
      <c r="AG771" s="123"/>
      <c r="AH771" s="122"/>
      <c r="AI771" s="122"/>
      <c r="AJ771" s="122"/>
      <c r="AK771" s="122"/>
      <c r="AL771" s="123"/>
      <c r="AM771" s="122"/>
      <c r="AN771" s="122"/>
      <c r="AO771" s="122"/>
      <c r="AP771" s="122"/>
      <c r="AQ771" s="122"/>
      <c r="AR771" s="122"/>
      <c r="AS771" s="173"/>
      <c r="AT771" s="173"/>
      <c r="AU771" s="173"/>
      <c r="AV771" s="173"/>
      <c r="AW771" s="173"/>
      <c r="AX771" s="173"/>
      <c r="AY771" s="173"/>
      <c r="AZ771" s="173"/>
      <c r="BA771" s="173"/>
      <c r="BB771" s="123"/>
      <c r="BC771" s="123"/>
      <c r="BD771" s="123"/>
    </row>
    <row r="772" spans="2:56" x14ac:dyDescent="0.25">
      <c r="B772" s="120"/>
      <c r="C772" s="4"/>
      <c r="D772" s="14"/>
      <c r="E772" s="121"/>
      <c r="F772" s="13"/>
      <c r="G772" s="122"/>
      <c r="H772" s="123"/>
      <c r="I772" s="123"/>
      <c r="J772" s="124"/>
      <c r="K772" s="122"/>
      <c r="L772" s="122"/>
      <c r="M772" s="125"/>
      <c r="N772" s="126"/>
      <c r="O772" s="123"/>
      <c r="P772" s="123"/>
      <c r="Q772" s="122"/>
      <c r="R772" s="123"/>
      <c r="S772" s="123"/>
      <c r="T772" s="123"/>
      <c r="U772" s="123"/>
      <c r="V772" s="123"/>
      <c r="W772" s="122"/>
      <c r="X772" s="123"/>
      <c r="Y772" s="123"/>
      <c r="Z772" s="123"/>
      <c r="AA772" s="123"/>
      <c r="AB772" s="123"/>
      <c r="AC772" s="122"/>
      <c r="AD772" s="123"/>
      <c r="AE772" s="123"/>
      <c r="AF772" s="123"/>
      <c r="AG772" s="123"/>
      <c r="AH772" s="122"/>
      <c r="AI772" s="122"/>
      <c r="AJ772" s="122"/>
      <c r="AK772" s="122"/>
      <c r="AL772" s="123"/>
      <c r="AM772" s="122"/>
      <c r="AN772" s="122"/>
      <c r="AO772" s="122"/>
      <c r="AP772" s="122"/>
      <c r="AQ772" s="122"/>
      <c r="AR772" s="122"/>
      <c r="AS772" s="173"/>
      <c r="AT772" s="173"/>
      <c r="AU772" s="173"/>
      <c r="AV772" s="173"/>
      <c r="AW772" s="173"/>
      <c r="AX772" s="173"/>
      <c r="AY772" s="173"/>
      <c r="AZ772" s="173"/>
      <c r="BA772" s="173"/>
      <c r="BB772" s="123"/>
      <c r="BC772" s="123"/>
      <c r="BD772" s="123"/>
    </row>
    <row r="773" spans="2:56" x14ac:dyDescent="0.25">
      <c r="B773" s="120"/>
      <c r="C773" s="4"/>
      <c r="D773" s="14"/>
      <c r="E773" s="121"/>
      <c r="F773" s="13"/>
      <c r="G773" s="122"/>
      <c r="H773" s="123"/>
      <c r="I773" s="123"/>
      <c r="J773" s="124"/>
      <c r="K773" s="122"/>
      <c r="L773" s="122"/>
      <c r="M773" s="125"/>
      <c r="N773" s="126"/>
      <c r="O773" s="123"/>
      <c r="P773" s="123"/>
      <c r="Q773" s="122"/>
      <c r="R773" s="123"/>
      <c r="S773" s="123"/>
      <c r="T773" s="123"/>
      <c r="U773" s="123"/>
      <c r="V773" s="123"/>
      <c r="W773" s="122"/>
      <c r="X773" s="123"/>
      <c r="Y773" s="123"/>
      <c r="Z773" s="123"/>
      <c r="AA773" s="123"/>
      <c r="AB773" s="123"/>
      <c r="AC773" s="122"/>
      <c r="AD773" s="123"/>
      <c r="AE773" s="123"/>
      <c r="AF773" s="123"/>
      <c r="AG773" s="123"/>
      <c r="AH773" s="122"/>
      <c r="AI773" s="122"/>
      <c r="AJ773" s="122"/>
      <c r="AK773" s="122"/>
      <c r="AL773" s="123"/>
      <c r="AM773" s="122"/>
      <c r="AN773" s="122"/>
      <c r="AO773" s="122"/>
      <c r="AP773" s="122"/>
      <c r="AQ773" s="122"/>
      <c r="AR773" s="122"/>
      <c r="AS773" s="173"/>
      <c r="AT773" s="173"/>
      <c r="AU773" s="173"/>
      <c r="AV773" s="173"/>
      <c r="AW773" s="173"/>
      <c r="AX773" s="173"/>
      <c r="AY773" s="173"/>
      <c r="AZ773" s="173"/>
      <c r="BA773" s="173"/>
      <c r="BB773" s="123"/>
      <c r="BC773" s="123"/>
      <c r="BD773" s="123"/>
    </row>
    <row r="774" spans="2:56" x14ac:dyDescent="0.25">
      <c r="B774" s="120"/>
      <c r="C774" s="4"/>
      <c r="D774" s="14"/>
      <c r="E774" s="121"/>
      <c r="F774" s="13"/>
      <c r="G774" s="122"/>
      <c r="H774" s="123"/>
      <c r="I774" s="123"/>
      <c r="J774" s="124"/>
      <c r="K774" s="122"/>
      <c r="L774" s="122"/>
      <c r="M774" s="125"/>
      <c r="N774" s="126"/>
      <c r="O774" s="123"/>
      <c r="P774" s="123"/>
      <c r="Q774" s="122"/>
      <c r="R774" s="123"/>
      <c r="S774" s="123"/>
      <c r="T774" s="123"/>
      <c r="U774" s="123"/>
      <c r="V774" s="123"/>
      <c r="W774" s="122"/>
      <c r="X774" s="123"/>
      <c r="Y774" s="123"/>
      <c r="Z774" s="123"/>
      <c r="AA774" s="123"/>
      <c r="AB774" s="123"/>
      <c r="AC774" s="122"/>
      <c r="AD774" s="123"/>
      <c r="AE774" s="123"/>
      <c r="AF774" s="123"/>
      <c r="AG774" s="123"/>
      <c r="AH774" s="122"/>
      <c r="AI774" s="122"/>
      <c r="AJ774" s="122"/>
      <c r="AK774" s="122"/>
      <c r="AL774" s="123"/>
      <c r="AM774" s="122"/>
      <c r="AN774" s="122"/>
      <c r="AO774" s="122"/>
      <c r="AP774" s="122"/>
      <c r="AQ774" s="122"/>
      <c r="AR774" s="122"/>
      <c r="AS774" s="173"/>
      <c r="AT774" s="173"/>
      <c r="AU774" s="173"/>
      <c r="AV774" s="173"/>
      <c r="AW774" s="173"/>
      <c r="AX774" s="173"/>
      <c r="AY774" s="173"/>
      <c r="AZ774" s="173"/>
      <c r="BA774" s="173"/>
      <c r="BB774" s="123"/>
      <c r="BC774" s="123"/>
      <c r="BD774" s="123"/>
    </row>
    <row r="775" spans="2:56" x14ac:dyDescent="0.25">
      <c r="B775" s="120"/>
      <c r="C775" s="4"/>
      <c r="D775" s="14"/>
      <c r="E775" s="121"/>
      <c r="F775" s="13"/>
      <c r="G775" s="122"/>
      <c r="H775" s="123"/>
      <c r="I775" s="123"/>
      <c r="J775" s="124"/>
      <c r="K775" s="122"/>
      <c r="L775" s="122"/>
      <c r="M775" s="125"/>
      <c r="N775" s="126"/>
      <c r="O775" s="123"/>
      <c r="P775" s="123"/>
      <c r="Q775" s="122"/>
      <c r="R775" s="123"/>
      <c r="S775" s="123"/>
      <c r="T775" s="123"/>
      <c r="U775" s="123"/>
      <c r="V775" s="123"/>
      <c r="W775" s="122"/>
      <c r="X775" s="123"/>
      <c r="Y775" s="123"/>
      <c r="Z775" s="123"/>
      <c r="AA775" s="123"/>
      <c r="AB775" s="123"/>
      <c r="AC775" s="122"/>
      <c r="AD775" s="123"/>
      <c r="AE775" s="123"/>
      <c r="AF775" s="123"/>
      <c r="AG775" s="123"/>
      <c r="AH775" s="122"/>
      <c r="AI775" s="122"/>
      <c r="AJ775" s="122"/>
      <c r="AK775" s="122"/>
      <c r="AL775" s="123"/>
      <c r="AM775" s="122"/>
      <c r="AN775" s="122"/>
      <c r="AO775" s="122"/>
      <c r="AP775" s="122"/>
      <c r="AQ775" s="122"/>
      <c r="AR775" s="122"/>
      <c r="AS775" s="173"/>
      <c r="AT775" s="173"/>
      <c r="AU775" s="173"/>
      <c r="AV775" s="173"/>
      <c r="AW775" s="173"/>
      <c r="AX775" s="173"/>
      <c r="AY775" s="173"/>
      <c r="AZ775" s="173"/>
      <c r="BA775" s="173"/>
      <c r="BB775" s="123"/>
      <c r="BC775" s="123"/>
      <c r="BD775" s="123"/>
    </row>
    <row r="776" spans="2:56" x14ac:dyDescent="0.25">
      <c r="B776" s="120"/>
      <c r="C776" s="4"/>
      <c r="D776" s="14"/>
      <c r="E776" s="121"/>
      <c r="F776" s="13"/>
      <c r="G776" s="122"/>
      <c r="H776" s="123"/>
      <c r="I776" s="123"/>
      <c r="J776" s="124"/>
      <c r="K776" s="122"/>
      <c r="L776" s="122"/>
      <c r="M776" s="125"/>
      <c r="N776" s="126"/>
      <c r="O776" s="123"/>
      <c r="P776" s="123"/>
      <c r="Q776" s="122"/>
      <c r="R776" s="123"/>
      <c r="S776" s="123"/>
      <c r="T776" s="123"/>
      <c r="U776" s="123"/>
      <c r="V776" s="123"/>
      <c r="W776" s="122"/>
      <c r="X776" s="123"/>
      <c r="Y776" s="123"/>
      <c r="Z776" s="123"/>
      <c r="AA776" s="123"/>
      <c r="AB776" s="123"/>
      <c r="AC776" s="122"/>
      <c r="AD776" s="123"/>
      <c r="AE776" s="123"/>
      <c r="AF776" s="123"/>
      <c r="AG776" s="123"/>
      <c r="AH776" s="122"/>
      <c r="AI776" s="122"/>
      <c r="AJ776" s="122"/>
      <c r="AK776" s="122"/>
      <c r="AL776" s="123"/>
      <c r="AM776" s="122"/>
      <c r="AN776" s="122"/>
      <c r="AO776" s="122"/>
      <c r="AP776" s="122"/>
      <c r="AQ776" s="122"/>
      <c r="AR776" s="122"/>
      <c r="AS776" s="173"/>
      <c r="AT776" s="173"/>
      <c r="AU776" s="173"/>
      <c r="AV776" s="173"/>
      <c r="AW776" s="173"/>
      <c r="AX776" s="173"/>
      <c r="AY776" s="173"/>
      <c r="AZ776" s="173"/>
      <c r="BA776" s="173"/>
      <c r="BB776" s="123"/>
      <c r="BC776" s="123"/>
      <c r="BD776" s="123"/>
    </row>
    <row r="777" spans="2:56" x14ac:dyDescent="0.25">
      <c r="B777" s="120"/>
      <c r="C777" s="4"/>
      <c r="D777" s="14"/>
      <c r="E777" s="121"/>
      <c r="F777" s="13"/>
      <c r="G777" s="122"/>
      <c r="H777" s="123"/>
      <c r="I777" s="123"/>
      <c r="J777" s="124"/>
      <c r="K777" s="122"/>
      <c r="L777" s="122"/>
      <c r="M777" s="125"/>
      <c r="N777" s="126"/>
      <c r="O777" s="123"/>
      <c r="P777" s="123"/>
      <c r="Q777" s="122"/>
      <c r="R777" s="123"/>
      <c r="S777" s="123"/>
      <c r="T777" s="123"/>
      <c r="U777" s="123"/>
      <c r="V777" s="123"/>
      <c r="W777" s="122"/>
      <c r="X777" s="123"/>
      <c r="Y777" s="123"/>
      <c r="Z777" s="123"/>
      <c r="AA777" s="123"/>
      <c r="AB777" s="123"/>
      <c r="AC777" s="122"/>
      <c r="AD777" s="123"/>
      <c r="AE777" s="123"/>
      <c r="AF777" s="123"/>
      <c r="AG777" s="123"/>
      <c r="AH777" s="122"/>
      <c r="AI777" s="122"/>
      <c r="AJ777" s="122"/>
      <c r="AK777" s="122"/>
      <c r="AL777" s="123"/>
      <c r="AM777" s="122"/>
      <c r="AN777" s="122"/>
      <c r="AO777" s="122"/>
      <c r="AP777" s="122"/>
      <c r="AQ777" s="122"/>
      <c r="AR777" s="122"/>
      <c r="AS777" s="173"/>
      <c r="AT777" s="173"/>
      <c r="AU777" s="173"/>
      <c r="AV777" s="173"/>
      <c r="AW777" s="173"/>
      <c r="AX777" s="173"/>
      <c r="AY777" s="173"/>
      <c r="AZ777" s="173"/>
      <c r="BA777" s="173"/>
      <c r="BB777" s="123"/>
      <c r="BC777" s="123"/>
      <c r="BD777" s="123"/>
    </row>
    <row r="778" spans="2:56" x14ac:dyDescent="0.25">
      <c r="B778" s="120"/>
      <c r="C778" s="4"/>
      <c r="D778" s="14"/>
      <c r="E778" s="121"/>
      <c r="F778" s="13"/>
      <c r="G778" s="122"/>
      <c r="H778" s="123"/>
      <c r="I778" s="123"/>
      <c r="J778" s="124"/>
      <c r="K778" s="122"/>
      <c r="L778" s="122"/>
      <c r="M778" s="125"/>
      <c r="N778" s="126"/>
      <c r="O778" s="123"/>
      <c r="P778" s="123"/>
      <c r="Q778" s="122"/>
      <c r="R778" s="123"/>
      <c r="S778" s="123"/>
      <c r="T778" s="123"/>
      <c r="U778" s="123"/>
      <c r="V778" s="123"/>
      <c r="W778" s="122"/>
      <c r="X778" s="123"/>
      <c r="Y778" s="123"/>
      <c r="Z778" s="123"/>
      <c r="AA778" s="123"/>
      <c r="AB778" s="123"/>
      <c r="AC778" s="122"/>
      <c r="AD778" s="123"/>
      <c r="AE778" s="123"/>
      <c r="AF778" s="123"/>
      <c r="AG778" s="123"/>
      <c r="AH778" s="122"/>
      <c r="AI778" s="122"/>
      <c r="AJ778" s="122"/>
      <c r="AK778" s="122"/>
      <c r="AL778" s="123"/>
      <c r="AM778" s="122"/>
      <c r="AN778" s="122"/>
      <c r="AO778" s="122"/>
      <c r="AP778" s="122"/>
      <c r="AQ778" s="122"/>
      <c r="AR778" s="122"/>
      <c r="AS778" s="173"/>
      <c r="AT778" s="173"/>
      <c r="AU778" s="173"/>
      <c r="AV778" s="173"/>
      <c r="AW778" s="173"/>
      <c r="AX778" s="173"/>
      <c r="AY778" s="173"/>
      <c r="AZ778" s="173"/>
      <c r="BA778" s="173"/>
      <c r="BB778" s="123"/>
      <c r="BC778" s="123"/>
      <c r="BD778" s="123"/>
    </row>
    <row r="779" spans="2:56" x14ac:dyDescent="0.25">
      <c r="B779" s="120"/>
      <c r="C779" s="4"/>
      <c r="D779" s="14"/>
      <c r="E779" s="121"/>
      <c r="F779" s="13"/>
      <c r="G779" s="122"/>
      <c r="H779" s="123"/>
      <c r="I779" s="123"/>
      <c r="J779" s="124"/>
      <c r="K779" s="122"/>
      <c r="L779" s="122"/>
      <c r="M779" s="125"/>
      <c r="N779" s="126"/>
      <c r="O779" s="123"/>
      <c r="P779" s="123"/>
      <c r="Q779" s="122"/>
      <c r="R779" s="123"/>
      <c r="S779" s="123"/>
      <c r="T779" s="123"/>
      <c r="U779" s="123"/>
      <c r="V779" s="123"/>
      <c r="W779" s="122"/>
      <c r="X779" s="123"/>
      <c r="Y779" s="123"/>
      <c r="Z779" s="123"/>
      <c r="AA779" s="123"/>
      <c r="AB779" s="123"/>
      <c r="AC779" s="122"/>
      <c r="AD779" s="123"/>
      <c r="AE779" s="123"/>
      <c r="AF779" s="123"/>
      <c r="AG779" s="123"/>
      <c r="AH779" s="122"/>
      <c r="AI779" s="122"/>
      <c r="AJ779" s="122"/>
      <c r="AK779" s="122"/>
      <c r="AL779" s="123"/>
      <c r="AM779" s="122"/>
      <c r="AN779" s="122"/>
      <c r="AO779" s="122"/>
      <c r="AP779" s="122"/>
      <c r="AQ779" s="122"/>
      <c r="AR779" s="122"/>
      <c r="AS779" s="173"/>
      <c r="AT779" s="173"/>
      <c r="AU779" s="173"/>
      <c r="AV779" s="173"/>
      <c r="AW779" s="173"/>
      <c r="AX779" s="173"/>
      <c r="AY779" s="173"/>
      <c r="AZ779" s="173"/>
      <c r="BA779" s="173"/>
      <c r="BB779" s="123"/>
      <c r="BC779" s="123"/>
      <c r="BD779" s="123"/>
    </row>
    <row r="780" spans="2:56" x14ac:dyDescent="0.25">
      <c r="B780" s="120"/>
      <c r="C780" s="4"/>
      <c r="D780" s="14"/>
      <c r="E780" s="121"/>
      <c r="F780" s="13"/>
      <c r="G780" s="122"/>
      <c r="H780" s="123"/>
      <c r="I780" s="123"/>
      <c r="J780" s="124"/>
      <c r="K780" s="122"/>
      <c r="L780" s="122"/>
      <c r="M780" s="125"/>
      <c r="N780" s="126"/>
      <c r="O780" s="123"/>
      <c r="P780" s="123"/>
      <c r="Q780" s="122"/>
      <c r="R780" s="123"/>
      <c r="S780" s="123"/>
      <c r="T780" s="123"/>
      <c r="U780" s="123"/>
      <c r="V780" s="123"/>
      <c r="W780" s="122"/>
      <c r="X780" s="123"/>
      <c r="Y780" s="123"/>
      <c r="Z780" s="123"/>
      <c r="AA780" s="123"/>
      <c r="AB780" s="123"/>
      <c r="AC780" s="122"/>
      <c r="AD780" s="123"/>
      <c r="AE780" s="123"/>
      <c r="AF780" s="123"/>
      <c r="AG780" s="123"/>
      <c r="AH780" s="122"/>
      <c r="AI780" s="122"/>
      <c r="AJ780" s="122"/>
      <c r="AK780" s="122"/>
      <c r="AL780" s="123"/>
      <c r="AM780" s="122"/>
      <c r="AN780" s="122"/>
      <c r="AO780" s="122"/>
      <c r="AP780" s="122"/>
      <c r="AQ780" s="122"/>
      <c r="AR780" s="122"/>
      <c r="AS780" s="173"/>
      <c r="AT780" s="173"/>
      <c r="AU780" s="173"/>
      <c r="AV780" s="173"/>
      <c r="AW780" s="173"/>
      <c r="AX780" s="173"/>
      <c r="AY780" s="173"/>
      <c r="AZ780" s="173"/>
      <c r="BA780" s="173"/>
      <c r="BB780" s="123"/>
      <c r="BC780" s="123"/>
      <c r="BD780" s="123"/>
    </row>
    <row r="781" spans="2:56" x14ac:dyDescent="0.25">
      <c r="B781" s="120"/>
      <c r="C781" s="4"/>
      <c r="D781" s="14"/>
      <c r="E781" s="121"/>
      <c r="F781" s="13"/>
      <c r="G781" s="122"/>
      <c r="H781" s="123"/>
      <c r="I781" s="123"/>
      <c r="J781" s="124"/>
      <c r="K781" s="122"/>
      <c r="L781" s="122"/>
      <c r="M781" s="125"/>
      <c r="N781" s="126"/>
      <c r="O781" s="123"/>
      <c r="P781" s="123"/>
      <c r="Q781" s="122"/>
      <c r="R781" s="123"/>
      <c r="S781" s="123"/>
      <c r="T781" s="123"/>
      <c r="U781" s="123"/>
      <c r="V781" s="123"/>
      <c r="W781" s="122"/>
      <c r="X781" s="123"/>
      <c r="Y781" s="123"/>
      <c r="Z781" s="123"/>
      <c r="AA781" s="123"/>
      <c r="AB781" s="123"/>
      <c r="AC781" s="122"/>
      <c r="AD781" s="123"/>
      <c r="AE781" s="123"/>
      <c r="AF781" s="123"/>
      <c r="AG781" s="123"/>
      <c r="AH781" s="122"/>
      <c r="AI781" s="122"/>
      <c r="AJ781" s="122"/>
      <c r="AK781" s="122"/>
      <c r="AL781" s="123"/>
      <c r="AM781" s="122"/>
      <c r="AN781" s="122"/>
      <c r="AO781" s="122"/>
      <c r="AP781" s="122"/>
      <c r="AQ781" s="122"/>
      <c r="AR781" s="122"/>
      <c r="AS781" s="173"/>
      <c r="AT781" s="173"/>
      <c r="AU781" s="173"/>
      <c r="AV781" s="173"/>
      <c r="AW781" s="173"/>
      <c r="AX781" s="173"/>
      <c r="AY781" s="173"/>
      <c r="AZ781" s="173"/>
      <c r="BA781" s="173"/>
      <c r="BB781" s="123"/>
      <c r="BC781" s="123"/>
      <c r="BD781" s="123"/>
    </row>
    <row r="782" spans="2:56" x14ac:dyDescent="0.25">
      <c r="B782" s="120"/>
      <c r="C782" s="4"/>
      <c r="D782" s="14"/>
      <c r="E782" s="121"/>
      <c r="F782" s="13"/>
      <c r="G782" s="122"/>
      <c r="H782" s="123"/>
      <c r="I782" s="123"/>
      <c r="J782" s="124"/>
      <c r="K782" s="122"/>
      <c r="L782" s="122"/>
      <c r="M782" s="125"/>
      <c r="N782" s="126"/>
      <c r="O782" s="123"/>
      <c r="P782" s="123"/>
      <c r="Q782" s="122"/>
      <c r="R782" s="123"/>
      <c r="S782" s="123"/>
      <c r="T782" s="123"/>
      <c r="U782" s="123"/>
      <c r="V782" s="123"/>
      <c r="W782" s="122"/>
      <c r="X782" s="123"/>
      <c r="Y782" s="123"/>
      <c r="Z782" s="123"/>
      <c r="AA782" s="123"/>
      <c r="AB782" s="123"/>
      <c r="AC782" s="122"/>
      <c r="AD782" s="123"/>
      <c r="AE782" s="123"/>
      <c r="AF782" s="123"/>
      <c r="AG782" s="123"/>
      <c r="AH782" s="122"/>
      <c r="AI782" s="122"/>
      <c r="AJ782" s="122"/>
      <c r="AK782" s="122"/>
      <c r="AL782" s="123"/>
      <c r="AM782" s="122"/>
      <c r="AN782" s="122"/>
      <c r="AO782" s="122"/>
      <c r="AP782" s="122"/>
      <c r="AQ782" s="122"/>
      <c r="AR782" s="122"/>
      <c r="AS782" s="173"/>
      <c r="AT782" s="173"/>
      <c r="AU782" s="173"/>
      <c r="AV782" s="173"/>
      <c r="AW782" s="173"/>
      <c r="AX782" s="173"/>
      <c r="AY782" s="173"/>
      <c r="AZ782" s="173"/>
      <c r="BA782" s="173"/>
      <c r="BB782" s="123"/>
      <c r="BC782" s="123"/>
      <c r="BD782" s="123"/>
    </row>
    <row r="783" spans="2:56" x14ac:dyDescent="0.25">
      <c r="B783" s="120"/>
      <c r="C783" s="4"/>
      <c r="D783" s="14"/>
      <c r="E783" s="121"/>
      <c r="F783" s="13"/>
      <c r="G783" s="122"/>
      <c r="H783" s="123"/>
      <c r="I783" s="123"/>
      <c r="J783" s="124"/>
      <c r="K783" s="122"/>
      <c r="L783" s="122"/>
      <c r="M783" s="125"/>
      <c r="N783" s="126"/>
      <c r="O783" s="123"/>
      <c r="P783" s="123"/>
      <c r="Q783" s="122"/>
      <c r="R783" s="123"/>
      <c r="S783" s="123"/>
      <c r="T783" s="123"/>
      <c r="U783" s="123"/>
      <c r="V783" s="123"/>
      <c r="W783" s="122"/>
      <c r="X783" s="123"/>
      <c r="Y783" s="123"/>
      <c r="Z783" s="123"/>
      <c r="AA783" s="123"/>
      <c r="AB783" s="123"/>
      <c r="AC783" s="122"/>
      <c r="AD783" s="123"/>
      <c r="AE783" s="123"/>
      <c r="AF783" s="123"/>
      <c r="AG783" s="123"/>
      <c r="AH783" s="122"/>
      <c r="AI783" s="122"/>
      <c r="AJ783" s="122"/>
      <c r="AK783" s="122"/>
      <c r="AL783" s="123"/>
      <c r="AM783" s="122"/>
      <c r="AN783" s="122"/>
      <c r="AO783" s="122"/>
      <c r="AP783" s="122"/>
      <c r="AQ783" s="122"/>
      <c r="AR783" s="122"/>
      <c r="AS783" s="173"/>
      <c r="AT783" s="173"/>
      <c r="AU783" s="173"/>
      <c r="AV783" s="173"/>
      <c r="AW783" s="173"/>
      <c r="AX783" s="173"/>
      <c r="AY783" s="173"/>
      <c r="AZ783" s="173"/>
      <c r="BA783" s="173"/>
      <c r="BB783" s="123"/>
      <c r="BC783" s="123"/>
      <c r="BD783" s="123"/>
    </row>
    <row r="784" spans="2:56" x14ac:dyDescent="0.25">
      <c r="B784" s="120"/>
      <c r="C784" s="4"/>
      <c r="D784" s="14"/>
      <c r="E784" s="121"/>
      <c r="F784" s="13"/>
      <c r="G784" s="122"/>
      <c r="H784" s="123"/>
      <c r="I784" s="123"/>
      <c r="J784" s="124"/>
      <c r="K784" s="122"/>
      <c r="L784" s="122"/>
      <c r="M784" s="125"/>
      <c r="N784" s="126"/>
      <c r="O784" s="123"/>
      <c r="P784" s="123"/>
      <c r="Q784" s="122"/>
      <c r="R784" s="123"/>
      <c r="S784" s="123"/>
      <c r="T784" s="123"/>
      <c r="U784" s="123"/>
      <c r="V784" s="123"/>
      <c r="W784" s="122"/>
      <c r="X784" s="123"/>
      <c r="Y784" s="123"/>
      <c r="Z784" s="123"/>
      <c r="AA784" s="123"/>
      <c r="AB784" s="123"/>
      <c r="AC784" s="122"/>
      <c r="AD784" s="123"/>
      <c r="AE784" s="123"/>
      <c r="AF784" s="123"/>
      <c r="AG784" s="123"/>
      <c r="AH784" s="122"/>
      <c r="AI784" s="122"/>
      <c r="AJ784" s="122"/>
      <c r="AK784" s="122"/>
      <c r="AL784" s="123"/>
      <c r="AM784" s="122"/>
      <c r="AN784" s="122"/>
      <c r="AO784" s="122"/>
      <c r="AP784" s="122"/>
      <c r="AQ784" s="122"/>
      <c r="AR784" s="122"/>
      <c r="AS784" s="173"/>
      <c r="AT784" s="173"/>
      <c r="AU784" s="173"/>
      <c r="AV784" s="173"/>
      <c r="AW784" s="173"/>
      <c r="AX784" s="173"/>
      <c r="AY784" s="173"/>
      <c r="AZ784" s="173"/>
      <c r="BA784" s="173"/>
      <c r="BB784" s="123"/>
      <c r="BC784" s="123"/>
      <c r="BD784" s="123"/>
    </row>
    <row r="785" spans="2:56" x14ac:dyDescent="0.25">
      <c r="B785" s="120"/>
      <c r="C785" s="4"/>
      <c r="D785" s="14"/>
      <c r="E785" s="121"/>
      <c r="F785" s="13"/>
      <c r="G785" s="122"/>
      <c r="H785" s="123"/>
      <c r="I785" s="123"/>
      <c r="J785" s="124"/>
      <c r="K785" s="122"/>
      <c r="L785" s="122"/>
      <c r="M785" s="125"/>
      <c r="N785" s="126"/>
      <c r="O785" s="123"/>
      <c r="P785" s="123"/>
      <c r="Q785" s="122"/>
      <c r="R785" s="123"/>
      <c r="S785" s="123"/>
      <c r="T785" s="123"/>
      <c r="U785" s="123"/>
      <c r="V785" s="123"/>
      <c r="W785" s="122"/>
      <c r="X785" s="123"/>
      <c r="Y785" s="123"/>
      <c r="Z785" s="123"/>
      <c r="AA785" s="123"/>
      <c r="AB785" s="123"/>
      <c r="AC785" s="122"/>
      <c r="AD785" s="123"/>
      <c r="AE785" s="123"/>
      <c r="AF785" s="123"/>
      <c r="AG785" s="123"/>
      <c r="AH785" s="122"/>
      <c r="AI785" s="122"/>
      <c r="AJ785" s="122"/>
      <c r="AK785" s="122"/>
      <c r="AL785" s="123"/>
      <c r="AM785" s="122"/>
      <c r="AN785" s="122"/>
      <c r="AO785" s="122"/>
      <c r="AP785" s="122"/>
      <c r="AQ785" s="122"/>
      <c r="AR785" s="122"/>
      <c r="AS785" s="173"/>
      <c r="AT785" s="173"/>
      <c r="AU785" s="173"/>
      <c r="AV785" s="173"/>
      <c r="AW785" s="173"/>
      <c r="AX785" s="173"/>
      <c r="AY785" s="173"/>
      <c r="AZ785" s="173"/>
      <c r="BA785" s="173"/>
      <c r="BB785" s="123"/>
      <c r="BC785" s="123"/>
      <c r="BD785" s="123"/>
    </row>
    <row r="786" spans="2:56" x14ac:dyDescent="0.25">
      <c r="B786" s="120"/>
      <c r="C786" s="4"/>
      <c r="D786" s="14"/>
      <c r="E786" s="121"/>
      <c r="F786" s="13"/>
      <c r="G786" s="122"/>
      <c r="H786" s="123"/>
      <c r="I786" s="123"/>
      <c r="J786" s="124"/>
      <c r="K786" s="122"/>
      <c r="L786" s="122"/>
      <c r="M786" s="125"/>
      <c r="N786" s="126"/>
      <c r="O786" s="123"/>
      <c r="P786" s="123"/>
      <c r="Q786" s="122"/>
      <c r="R786" s="123"/>
      <c r="S786" s="123"/>
      <c r="T786" s="123"/>
      <c r="U786" s="123"/>
      <c r="V786" s="123"/>
      <c r="W786" s="122"/>
      <c r="X786" s="123"/>
      <c r="Y786" s="123"/>
      <c r="Z786" s="123"/>
      <c r="AA786" s="123"/>
      <c r="AB786" s="123"/>
      <c r="AC786" s="122"/>
      <c r="AD786" s="123"/>
      <c r="AE786" s="123"/>
      <c r="AF786" s="123"/>
      <c r="AG786" s="123"/>
      <c r="AH786" s="122"/>
      <c r="AI786" s="122"/>
      <c r="AJ786" s="122"/>
      <c r="AK786" s="122"/>
      <c r="AL786" s="123"/>
      <c r="AM786" s="122"/>
      <c r="AN786" s="122"/>
      <c r="AO786" s="122"/>
      <c r="AP786" s="122"/>
      <c r="AQ786" s="122"/>
      <c r="AR786" s="122"/>
      <c r="AS786" s="173"/>
      <c r="AT786" s="173"/>
      <c r="AU786" s="173"/>
      <c r="AV786" s="173"/>
      <c r="AW786" s="173"/>
      <c r="AX786" s="173"/>
      <c r="AY786" s="173"/>
      <c r="AZ786" s="173"/>
      <c r="BA786" s="173"/>
      <c r="BB786" s="123"/>
      <c r="BC786" s="123"/>
      <c r="BD786" s="123"/>
    </row>
    <row r="787" spans="2:56" x14ac:dyDescent="0.25">
      <c r="B787" s="120"/>
      <c r="C787" s="4"/>
      <c r="D787" s="14"/>
      <c r="E787" s="121"/>
      <c r="F787" s="13"/>
      <c r="G787" s="122"/>
      <c r="H787" s="123"/>
      <c r="I787" s="123"/>
      <c r="J787" s="124"/>
      <c r="K787" s="122"/>
      <c r="L787" s="122"/>
      <c r="M787" s="125"/>
      <c r="N787" s="126"/>
      <c r="O787" s="123"/>
      <c r="P787" s="123"/>
      <c r="Q787" s="122"/>
      <c r="R787" s="123"/>
      <c r="S787" s="123"/>
      <c r="T787" s="123"/>
      <c r="U787" s="123"/>
      <c r="V787" s="123"/>
      <c r="W787" s="122"/>
      <c r="X787" s="123"/>
      <c r="Y787" s="123"/>
      <c r="Z787" s="123"/>
      <c r="AA787" s="123"/>
      <c r="AB787" s="123"/>
      <c r="AC787" s="122"/>
      <c r="AD787" s="123"/>
      <c r="AE787" s="123"/>
      <c r="AF787" s="123"/>
      <c r="AG787" s="123"/>
      <c r="AH787" s="122"/>
      <c r="AI787" s="122"/>
      <c r="AJ787" s="122"/>
      <c r="AK787" s="122"/>
      <c r="AL787" s="123"/>
      <c r="AM787" s="122"/>
      <c r="AN787" s="122"/>
      <c r="AO787" s="122"/>
      <c r="AP787" s="122"/>
      <c r="AQ787" s="122"/>
      <c r="AR787" s="122"/>
      <c r="AS787" s="173"/>
      <c r="AT787" s="173"/>
      <c r="AU787" s="173"/>
      <c r="AV787" s="173"/>
      <c r="AW787" s="173"/>
      <c r="AX787" s="173"/>
      <c r="AY787" s="173"/>
      <c r="AZ787" s="173"/>
      <c r="BA787" s="173"/>
      <c r="BB787" s="123"/>
      <c r="BC787" s="123"/>
      <c r="BD787" s="123"/>
    </row>
    <row r="788" spans="2:56" x14ac:dyDescent="0.25">
      <c r="B788" s="120"/>
      <c r="C788" s="4"/>
      <c r="D788" s="14"/>
      <c r="E788" s="121"/>
      <c r="F788" s="13"/>
      <c r="G788" s="122"/>
      <c r="H788" s="123"/>
      <c r="I788" s="123"/>
      <c r="J788" s="124"/>
      <c r="K788" s="122"/>
      <c r="L788" s="122"/>
      <c r="M788" s="125"/>
      <c r="N788" s="126"/>
      <c r="O788" s="123"/>
      <c r="P788" s="123"/>
      <c r="Q788" s="122"/>
      <c r="R788" s="123"/>
      <c r="S788" s="123"/>
      <c r="T788" s="123"/>
      <c r="U788" s="123"/>
      <c r="V788" s="123"/>
      <c r="W788" s="122"/>
      <c r="X788" s="123"/>
      <c r="Y788" s="123"/>
      <c r="Z788" s="123"/>
      <c r="AA788" s="123"/>
      <c r="AB788" s="123"/>
      <c r="AC788" s="122"/>
      <c r="AD788" s="123"/>
      <c r="AE788" s="123"/>
      <c r="AF788" s="123"/>
      <c r="AG788" s="123"/>
      <c r="AH788" s="122"/>
      <c r="AI788" s="122"/>
      <c r="AJ788" s="122"/>
      <c r="AK788" s="122"/>
      <c r="AL788" s="123"/>
      <c r="AM788" s="122"/>
      <c r="AN788" s="122"/>
      <c r="AO788" s="122"/>
      <c r="AP788" s="122"/>
      <c r="AQ788" s="122"/>
      <c r="AR788" s="122"/>
      <c r="AS788" s="173"/>
      <c r="AT788" s="173"/>
      <c r="AU788" s="173"/>
      <c r="AV788" s="173"/>
      <c r="AW788" s="173"/>
      <c r="AX788" s="173"/>
      <c r="AY788" s="173"/>
      <c r="AZ788" s="173"/>
      <c r="BA788" s="173"/>
      <c r="BB788" s="123"/>
      <c r="BC788" s="123"/>
      <c r="BD788" s="123"/>
    </row>
    <row r="789" spans="2:56" x14ac:dyDescent="0.25">
      <c r="B789" s="120"/>
      <c r="C789" s="4"/>
      <c r="D789" s="14"/>
      <c r="E789" s="121"/>
      <c r="F789" s="13"/>
      <c r="G789" s="122"/>
      <c r="H789" s="123"/>
      <c r="I789" s="123"/>
      <c r="J789" s="124"/>
      <c r="K789" s="122"/>
      <c r="L789" s="122"/>
      <c r="M789" s="125"/>
      <c r="N789" s="126"/>
      <c r="O789" s="123"/>
      <c r="P789" s="123"/>
      <c r="Q789" s="122"/>
      <c r="R789" s="123"/>
      <c r="S789" s="123"/>
      <c r="T789" s="123"/>
      <c r="U789" s="123"/>
      <c r="V789" s="123"/>
      <c r="W789" s="122"/>
      <c r="X789" s="123"/>
      <c r="Y789" s="123"/>
      <c r="Z789" s="123"/>
      <c r="AA789" s="123"/>
      <c r="AB789" s="123"/>
      <c r="AC789" s="122"/>
      <c r="AD789" s="123"/>
      <c r="AE789" s="123"/>
      <c r="AF789" s="123"/>
      <c r="AG789" s="123"/>
      <c r="AH789" s="122"/>
      <c r="AI789" s="122"/>
      <c r="AJ789" s="122"/>
      <c r="AK789" s="122"/>
      <c r="AL789" s="123"/>
      <c r="AM789" s="122"/>
      <c r="AN789" s="122"/>
      <c r="AO789" s="122"/>
      <c r="AP789" s="122"/>
      <c r="AQ789" s="122"/>
      <c r="AR789" s="122"/>
      <c r="AS789" s="173"/>
      <c r="AT789" s="173"/>
      <c r="AU789" s="173"/>
      <c r="AV789" s="173"/>
      <c r="AW789" s="173"/>
      <c r="AX789" s="173"/>
      <c r="AY789" s="173"/>
      <c r="AZ789" s="173"/>
      <c r="BA789" s="173"/>
      <c r="BB789" s="123"/>
      <c r="BC789" s="123"/>
      <c r="BD789" s="123"/>
    </row>
    <row r="790" spans="2:56" x14ac:dyDescent="0.25">
      <c r="B790" s="120"/>
      <c r="C790" s="4"/>
      <c r="D790" s="14"/>
      <c r="E790" s="121"/>
      <c r="F790" s="13"/>
      <c r="G790" s="122"/>
      <c r="H790" s="123"/>
      <c r="I790" s="123"/>
      <c r="J790" s="124"/>
      <c r="K790" s="122"/>
      <c r="L790" s="122"/>
      <c r="M790" s="125"/>
      <c r="N790" s="126"/>
      <c r="O790" s="123"/>
      <c r="P790" s="123"/>
      <c r="Q790" s="122"/>
      <c r="R790" s="123"/>
      <c r="S790" s="123"/>
      <c r="T790" s="123"/>
      <c r="U790" s="123"/>
      <c r="V790" s="123"/>
      <c r="W790" s="122"/>
      <c r="X790" s="123"/>
      <c r="Y790" s="123"/>
      <c r="Z790" s="123"/>
      <c r="AA790" s="123"/>
      <c r="AB790" s="123"/>
      <c r="AC790" s="122"/>
      <c r="AD790" s="123"/>
      <c r="AE790" s="123"/>
      <c r="AF790" s="123"/>
      <c r="AG790" s="123"/>
      <c r="AH790" s="122"/>
      <c r="AI790" s="122"/>
      <c r="AJ790" s="122"/>
      <c r="AK790" s="122"/>
      <c r="AL790" s="123"/>
      <c r="AM790" s="122"/>
      <c r="AN790" s="122"/>
      <c r="AO790" s="122"/>
      <c r="AP790" s="122"/>
      <c r="AQ790" s="122"/>
      <c r="AR790" s="122"/>
      <c r="AS790" s="173"/>
      <c r="AT790" s="173"/>
      <c r="AU790" s="173"/>
      <c r="AV790" s="173"/>
      <c r="AW790" s="173"/>
      <c r="AX790" s="173"/>
      <c r="AY790" s="173"/>
      <c r="AZ790" s="173"/>
      <c r="BA790" s="173"/>
      <c r="BB790" s="123"/>
      <c r="BC790" s="123"/>
      <c r="BD790" s="123"/>
    </row>
    <row r="791" spans="2:56" x14ac:dyDescent="0.25">
      <c r="B791" s="120"/>
      <c r="C791" s="4"/>
      <c r="D791" s="14"/>
      <c r="E791" s="121"/>
      <c r="F791" s="13"/>
      <c r="G791" s="122"/>
      <c r="H791" s="123"/>
      <c r="I791" s="123"/>
      <c r="J791" s="124"/>
      <c r="K791" s="122"/>
      <c r="L791" s="122"/>
      <c r="M791" s="125"/>
      <c r="N791" s="126"/>
      <c r="O791" s="123"/>
      <c r="P791" s="123"/>
      <c r="Q791" s="122"/>
      <c r="R791" s="123"/>
      <c r="S791" s="123"/>
      <c r="T791" s="123"/>
      <c r="U791" s="123"/>
      <c r="V791" s="123"/>
      <c r="W791" s="122"/>
      <c r="X791" s="123"/>
      <c r="Y791" s="123"/>
      <c r="Z791" s="123"/>
      <c r="AA791" s="123"/>
      <c r="AB791" s="123"/>
      <c r="AC791" s="122"/>
      <c r="AD791" s="123"/>
      <c r="AE791" s="123"/>
      <c r="AF791" s="123"/>
      <c r="AG791" s="123"/>
      <c r="AH791" s="122"/>
      <c r="AI791" s="122"/>
      <c r="AJ791" s="122"/>
      <c r="AK791" s="122"/>
      <c r="AL791" s="123"/>
      <c r="AM791" s="122"/>
      <c r="AN791" s="122"/>
      <c r="AO791" s="122"/>
      <c r="AP791" s="122"/>
      <c r="AQ791" s="122"/>
      <c r="AR791" s="122"/>
      <c r="AS791" s="173"/>
      <c r="AT791" s="173"/>
      <c r="AU791" s="173"/>
      <c r="AV791" s="173"/>
      <c r="AW791" s="173"/>
      <c r="AX791" s="173"/>
      <c r="AY791" s="173"/>
      <c r="AZ791" s="173"/>
      <c r="BA791" s="173"/>
      <c r="BB791" s="123"/>
      <c r="BC791" s="123"/>
      <c r="BD791" s="123"/>
    </row>
    <row r="792" spans="2:56" x14ac:dyDescent="0.25">
      <c r="B792" s="120"/>
      <c r="C792" s="4"/>
      <c r="D792" s="14"/>
      <c r="E792" s="121"/>
      <c r="F792" s="13"/>
      <c r="G792" s="122"/>
      <c r="H792" s="123"/>
      <c r="I792" s="123"/>
      <c r="J792" s="124"/>
      <c r="K792" s="122"/>
      <c r="L792" s="122"/>
      <c r="M792" s="125"/>
      <c r="N792" s="126"/>
      <c r="O792" s="123"/>
      <c r="P792" s="123"/>
      <c r="Q792" s="122"/>
      <c r="R792" s="123"/>
      <c r="S792" s="123"/>
      <c r="T792" s="123"/>
      <c r="U792" s="123"/>
      <c r="V792" s="123"/>
      <c r="W792" s="122"/>
      <c r="X792" s="123"/>
      <c r="Y792" s="123"/>
      <c r="Z792" s="123"/>
      <c r="AA792" s="123"/>
      <c r="AB792" s="123"/>
      <c r="AC792" s="122"/>
      <c r="AD792" s="123"/>
      <c r="AE792" s="123"/>
      <c r="AF792" s="123"/>
      <c r="AG792" s="123"/>
      <c r="AH792" s="122"/>
      <c r="AI792" s="122"/>
      <c r="AJ792" s="122"/>
      <c r="AK792" s="122"/>
      <c r="AL792" s="123"/>
      <c r="AM792" s="122"/>
      <c r="AN792" s="122"/>
      <c r="AO792" s="122"/>
      <c r="AP792" s="122"/>
      <c r="AQ792" s="122"/>
      <c r="AR792" s="122"/>
      <c r="AS792" s="173"/>
      <c r="AT792" s="173"/>
      <c r="AU792" s="173"/>
      <c r="AV792" s="173"/>
      <c r="AW792" s="173"/>
      <c r="AX792" s="173"/>
      <c r="AY792" s="173"/>
      <c r="AZ792" s="173"/>
      <c r="BA792" s="173"/>
      <c r="BB792" s="123"/>
      <c r="BC792" s="123"/>
      <c r="BD792" s="123"/>
    </row>
    <row r="793" spans="2:56" x14ac:dyDescent="0.25">
      <c r="B793" s="120"/>
      <c r="C793" s="4"/>
      <c r="D793" s="14"/>
      <c r="E793" s="121"/>
      <c r="F793" s="13"/>
      <c r="G793" s="122"/>
      <c r="H793" s="123"/>
      <c r="I793" s="123"/>
      <c r="J793" s="124"/>
      <c r="K793" s="122"/>
      <c r="L793" s="122"/>
      <c r="M793" s="125"/>
      <c r="N793" s="126"/>
      <c r="O793" s="123"/>
      <c r="P793" s="123"/>
      <c r="Q793" s="122"/>
      <c r="R793" s="123"/>
      <c r="S793" s="123"/>
      <c r="T793" s="123"/>
      <c r="U793" s="123"/>
      <c r="V793" s="123"/>
      <c r="W793" s="122"/>
      <c r="X793" s="123"/>
      <c r="Y793" s="123"/>
      <c r="Z793" s="123"/>
      <c r="AA793" s="123"/>
      <c r="AB793" s="123"/>
      <c r="AC793" s="122"/>
      <c r="AD793" s="123"/>
      <c r="AE793" s="123"/>
      <c r="AF793" s="123"/>
      <c r="AG793" s="123"/>
      <c r="AH793" s="122"/>
      <c r="AI793" s="122"/>
      <c r="AJ793" s="122"/>
      <c r="AK793" s="122"/>
      <c r="AL793" s="123"/>
      <c r="AM793" s="122"/>
      <c r="AN793" s="122"/>
      <c r="AO793" s="122"/>
      <c r="AP793" s="122"/>
      <c r="AQ793" s="122"/>
      <c r="AR793" s="122"/>
      <c r="AS793" s="173"/>
      <c r="AT793" s="173"/>
      <c r="AU793" s="173"/>
      <c r="AV793" s="173"/>
      <c r="AW793" s="173"/>
      <c r="AX793" s="173"/>
      <c r="AY793" s="173"/>
      <c r="AZ793" s="173"/>
      <c r="BA793" s="173"/>
      <c r="BB793" s="123"/>
      <c r="BC793" s="123"/>
      <c r="BD793" s="123"/>
    </row>
    <row r="794" spans="2:56" x14ac:dyDescent="0.25">
      <c r="B794" s="120"/>
      <c r="C794" s="4"/>
      <c r="D794" s="14"/>
      <c r="E794" s="121"/>
      <c r="F794" s="13"/>
      <c r="G794" s="122"/>
      <c r="H794" s="123"/>
      <c r="I794" s="123"/>
      <c r="J794" s="124"/>
      <c r="K794" s="122"/>
      <c r="L794" s="122"/>
      <c r="M794" s="125"/>
      <c r="N794" s="126"/>
      <c r="O794" s="123"/>
      <c r="P794" s="123"/>
      <c r="Q794" s="122"/>
      <c r="R794" s="123"/>
      <c r="S794" s="123"/>
      <c r="T794" s="123"/>
      <c r="U794" s="123"/>
      <c r="V794" s="123"/>
      <c r="W794" s="122"/>
      <c r="X794" s="123"/>
      <c r="Y794" s="123"/>
      <c r="Z794" s="123"/>
      <c r="AA794" s="123"/>
      <c r="AB794" s="123"/>
      <c r="AC794" s="122"/>
      <c r="AD794" s="123"/>
      <c r="AE794" s="123"/>
      <c r="AF794" s="123"/>
      <c r="AG794" s="123"/>
      <c r="AH794" s="122"/>
      <c r="AI794" s="122"/>
      <c r="AJ794" s="122"/>
      <c r="AK794" s="122"/>
      <c r="AL794" s="123"/>
      <c r="AM794" s="122"/>
      <c r="AN794" s="122"/>
      <c r="AO794" s="122"/>
      <c r="AP794" s="122"/>
      <c r="AQ794" s="122"/>
      <c r="AR794" s="122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23"/>
      <c r="BC794" s="123"/>
      <c r="BD794" s="123"/>
    </row>
    <row r="795" spans="2:56" x14ac:dyDescent="0.25">
      <c r="B795" s="120"/>
      <c r="C795" s="4"/>
      <c r="D795" s="14"/>
      <c r="E795" s="121"/>
      <c r="F795" s="13"/>
      <c r="G795" s="122"/>
      <c r="H795" s="123"/>
      <c r="I795" s="123"/>
      <c r="J795" s="124"/>
      <c r="K795" s="122"/>
      <c r="L795" s="122"/>
      <c r="M795" s="125"/>
      <c r="N795" s="126"/>
      <c r="O795" s="123"/>
      <c r="P795" s="123"/>
      <c r="Q795" s="122"/>
      <c r="R795" s="123"/>
      <c r="S795" s="123"/>
      <c r="T795" s="123"/>
      <c r="U795" s="123"/>
      <c r="V795" s="123"/>
      <c r="W795" s="122"/>
      <c r="X795" s="123"/>
      <c r="Y795" s="123"/>
      <c r="Z795" s="123"/>
      <c r="AA795" s="123"/>
      <c r="AB795" s="123"/>
      <c r="AC795" s="122"/>
      <c r="AD795" s="123"/>
      <c r="AE795" s="123"/>
      <c r="AF795" s="123"/>
      <c r="AG795" s="123"/>
      <c r="AH795" s="122"/>
      <c r="AI795" s="122"/>
      <c r="AJ795" s="122"/>
      <c r="AK795" s="122"/>
      <c r="AL795" s="123"/>
      <c r="AM795" s="122"/>
      <c r="AN795" s="122"/>
      <c r="AO795" s="122"/>
      <c r="AP795" s="122"/>
      <c r="AQ795" s="122"/>
      <c r="AR795" s="122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23"/>
      <c r="BC795" s="123"/>
      <c r="BD795" s="123"/>
    </row>
    <row r="796" spans="2:56" x14ac:dyDescent="0.25">
      <c r="B796" s="120"/>
      <c r="C796" s="4"/>
      <c r="D796" s="14"/>
      <c r="E796" s="121"/>
      <c r="F796" s="13"/>
      <c r="G796" s="122"/>
      <c r="H796" s="123"/>
      <c r="I796" s="123"/>
      <c r="J796" s="124"/>
      <c r="K796" s="122"/>
      <c r="L796" s="122"/>
      <c r="M796" s="125"/>
      <c r="N796" s="126"/>
      <c r="O796" s="123"/>
      <c r="P796" s="123"/>
      <c r="Q796" s="122"/>
      <c r="R796" s="123"/>
      <c r="S796" s="123"/>
      <c r="T796" s="123"/>
      <c r="U796" s="123"/>
      <c r="V796" s="123"/>
      <c r="W796" s="122"/>
      <c r="X796" s="123"/>
      <c r="Y796" s="123"/>
      <c r="Z796" s="123"/>
      <c r="AA796" s="123"/>
      <c r="AB796" s="123"/>
      <c r="AC796" s="122"/>
      <c r="AD796" s="123"/>
      <c r="AE796" s="123"/>
      <c r="AF796" s="123"/>
      <c r="AG796" s="123"/>
      <c r="AH796" s="122"/>
      <c r="AI796" s="122"/>
      <c r="AJ796" s="122"/>
      <c r="AK796" s="122"/>
      <c r="AL796" s="123"/>
      <c r="AM796" s="122"/>
      <c r="AN796" s="122"/>
      <c r="AO796" s="122"/>
      <c r="AP796" s="122"/>
      <c r="AQ796" s="122"/>
      <c r="AR796" s="122"/>
      <c r="AS796" s="173"/>
      <c r="AT796" s="173"/>
      <c r="AU796" s="173"/>
      <c r="AV796" s="173"/>
      <c r="AW796" s="173"/>
      <c r="AX796" s="173"/>
      <c r="AY796" s="173"/>
      <c r="AZ796" s="173"/>
      <c r="BA796" s="173"/>
      <c r="BB796" s="123"/>
      <c r="BC796" s="123"/>
      <c r="BD796" s="123"/>
    </row>
    <row r="797" spans="2:56" x14ac:dyDescent="0.25">
      <c r="B797" s="120"/>
      <c r="C797" s="4"/>
      <c r="D797" s="14"/>
      <c r="E797" s="121"/>
      <c r="F797" s="13"/>
      <c r="G797" s="122"/>
      <c r="H797" s="123"/>
      <c r="I797" s="123"/>
      <c r="J797" s="124"/>
      <c r="K797" s="122"/>
      <c r="L797" s="122"/>
      <c r="M797" s="125"/>
      <c r="N797" s="126"/>
      <c r="O797" s="123"/>
      <c r="P797" s="123"/>
      <c r="Q797" s="122"/>
      <c r="R797" s="123"/>
      <c r="S797" s="123"/>
      <c r="T797" s="123"/>
      <c r="U797" s="123"/>
      <c r="V797" s="123"/>
      <c r="W797" s="122"/>
      <c r="X797" s="123"/>
      <c r="Y797" s="123"/>
      <c r="Z797" s="123"/>
      <c r="AA797" s="123"/>
      <c r="AB797" s="123"/>
      <c r="AC797" s="122"/>
      <c r="AD797" s="123"/>
      <c r="AE797" s="123"/>
      <c r="AF797" s="123"/>
      <c r="AG797" s="123"/>
      <c r="AH797" s="122"/>
      <c r="AI797" s="122"/>
      <c r="AJ797" s="122"/>
      <c r="AK797" s="122"/>
      <c r="AL797" s="123"/>
      <c r="AM797" s="122"/>
      <c r="AN797" s="122"/>
      <c r="AO797" s="122"/>
      <c r="AP797" s="122"/>
      <c r="AQ797" s="122"/>
      <c r="AR797" s="122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23"/>
      <c r="BC797" s="123"/>
      <c r="BD797" s="123"/>
    </row>
    <row r="798" spans="2:56" x14ac:dyDescent="0.25">
      <c r="B798" s="120"/>
      <c r="C798" s="4"/>
      <c r="D798" s="14"/>
      <c r="E798" s="121"/>
      <c r="F798" s="13"/>
      <c r="G798" s="122"/>
      <c r="H798" s="123"/>
      <c r="I798" s="123"/>
      <c r="J798" s="124"/>
      <c r="K798" s="122"/>
      <c r="L798" s="122"/>
      <c r="M798" s="125"/>
      <c r="N798" s="126"/>
      <c r="O798" s="123"/>
      <c r="P798" s="123"/>
      <c r="Q798" s="122"/>
      <c r="R798" s="123"/>
      <c r="S798" s="123"/>
      <c r="T798" s="123"/>
      <c r="U798" s="123"/>
      <c r="V798" s="123"/>
      <c r="W798" s="122"/>
      <c r="X798" s="123"/>
      <c r="Y798" s="123"/>
      <c r="Z798" s="123"/>
      <c r="AA798" s="123"/>
      <c r="AB798" s="123"/>
      <c r="AC798" s="122"/>
      <c r="AD798" s="123"/>
      <c r="AE798" s="123"/>
      <c r="AF798" s="123"/>
      <c r="AG798" s="123"/>
      <c r="AH798" s="122"/>
      <c r="AI798" s="122"/>
      <c r="AJ798" s="122"/>
      <c r="AK798" s="122"/>
      <c r="AL798" s="123"/>
      <c r="AM798" s="122"/>
      <c r="AN798" s="122"/>
      <c r="AO798" s="122"/>
      <c r="AP798" s="122"/>
      <c r="AQ798" s="122"/>
      <c r="AR798" s="122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23"/>
      <c r="BC798" s="123"/>
      <c r="BD798" s="123"/>
    </row>
    <row r="799" spans="2:56" x14ac:dyDescent="0.25">
      <c r="B799" s="120"/>
      <c r="C799" s="4"/>
      <c r="D799" s="14"/>
      <c r="E799" s="121"/>
      <c r="F799" s="13"/>
      <c r="G799" s="122"/>
      <c r="H799" s="123"/>
      <c r="I799" s="123"/>
      <c r="J799" s="124"/>
      <c r="K799" s="122"/>
      <c r="L799" s="122"/>
      <c r="M799" s="125"/>
      <c r="N799" s="126"/>
      <c r="O799" s="123"/>
      <c r="P799" s="123"/>
      <c r="Q799" s="122"/>
      <c r="R799" s="123"/>
      <c r="S799" s="123"/>
      <c r="T799" s="123"/>
      <c r="U799" s="123"/>
      <c r="V799" s="123"/>
      <c r="W799" s="122"/>
      <c r="X799" s="123"/>
      <c r="Y799" s="123"/>
      <c r="Z799" s="123"/>
      <c r="AA799" s="123"/>
      <c r="AB799" s="123"/>
      <c r="AC799" s="122"/>
      <c r="AD799" s="123"/>
      <c r="AE799" s="123"/>
      <c r="AF799" s="123"/>
      <c r="AG799" s="123"/>
      <c r="AH799" s="122"/>
      <c r="AI799" s="122"/>
      <c r="AJ799" s="122"/>
      <c r="AK799" s="122"/>
      <c r="AL799" s="123"/>
      <c r="AM799" s="122"/>
      <c r="AN799" s="122"/>
      <c r="AO799" s="122"/>
      <c r="AP799" s="122"/>
      <c r="AQ799" s="122"/>
      <c r="AR799" s="122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23"/>
      <c r="BC799" s="123"/>
      <c r="BD799" s="123"/>
    </row>
    <row r="800" spans="2:56" x14ac:dyDescent="0.25">
      <c r="B800" s="120"/>
      <c r="C800" s="4"/>
      <c r="D800" s="14"/>
      <c r="E800" s="121"/>
      <c r="F800" s="13"/>
      <c r="G800" s="122"/>
      <c r="H800" s="123"/>
      <c r="I800" s="123"/>
      <c r="J800" s="124"/>
      <c r="K800" s="122"/>
      <c r="L800" s="122"/>
      <c r="M800" s="125"/>
      <c r="N800" s="126"/>
      <c r="O800" s="123"/>
      <c r="P800" s="123"/>
      <c r="Q800" s="122"/>
      <c r="R800" s="123"/>
      <c r="S800" s="123"/>
      <c r="T800" s="123"/>
      <c r="U800" s="123"/>
      <c r="V800" s="123"/>
      <c r="W800" s="122"/>
      <c r="X800" s="123"/>
      <c r="Y800" s="123"/>
      <c r="Z800" s="123"/>
      <c r="AA800" s="123"/>
      <c r="AB800" s="123"/>
      <c r="AC800" s="122"/>
      <c r="AD800" s="123"/>
      <c r="AE800" s="123"/>
      <c r="AF800" s="123"/>
      <c r="AG800" s="123"/>
      <c r="AH800" s="122"/>
      <c r="AI800" s="122"/>
      <c r="AJ800" s="122"/>
      <c r="AK800" s="122"/>
      <c r="AL800" s="123"/>
      <c r="AM800" s="122"/>
      <c r="AN800" s="122"/>
      <c r="AO800" s="122"/>
      <c r="AP800" s="122"/>
      <c r="AQ800" s="122"/>
      <c r="AR800" s="122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23"/>
      <c r="BC800" s="123"/>
      <c r="BD800" s="123"/>
    </row>
    <row r="801" spans="2:56" x14ac:dyDescent="0.25">
      <c r="B801" s="120"/>
      <c r="C801" s="4"/>
      <c r="D801" s="14"/>
      <c r="E801" s="121"/>
      <c r="F801" s="13"/>
      <c r="G801" s="122"/>
      <c r="H801" s="123"/>
      <c r="I801" s="123"/>
      <c r="J801" s="124"/>
      <c r="K801" s="122"/>
      <c r="L801" s="122"/>
      <c r="M801" s="125"/>
      <c r="N801" s="126"/>
      <c r="O801" s="123"/>
      <c r="P801" s="123"/>
      <c r="Q801" s="122"/>
      <c r="R801" s="123"/>
      <c r="S801" s="123"/>
      <c r="T801" s="123"/>
      <c r="U801" s="123"/>
      <c r="V801" s="123"/>
      <c r="W801" s="122"/>
      <c r="X801" s="123"/>
      <c r="Y801" s="123"/>
      <c r="Z801" s="123"/>
      <c r="AA801" s="123"/>
      <c r="AB801" s="123"/>
      <c r="AC801" s="122"/>
      <c r="AD801" s="123"/>
      <c r="AE801" s="123"/>
      <c r="AF801" s="123"/>
      <c r="AG801" s="123"/>
      <c r="AH801" s="122"/>
      <c r="AI801" s="122"/>
      <c r="AJ801" s="122"/>
      <c r="AK801" s="122"/>
      <c r="AL801" s="123"/>
      <c r="AM801" s="122"/>
      <c r="AN801" s="122"/>
      <c r="AO801" s="122"/>
      <c r="AP801" s="122"/>
      <c r="AQ801" s="122"/>
      <c r="AR801" s="122"/>
      <c r="AS801" s="173"/>
      <c r="AT801" s="173"/>
      <c r="AU801" s="173"/>
      <c r="AV801" s="173"/>
      <c r="AW801" s="173"/>
      <c r="AX801" s="173"/>
      <c r="AY801" s="173"/>
      <c r="AZ801" s="173"/>
      <c r="BA801" s="173"/>
      <c r="BB801" s="123"/>
      <c r="BC801" s="123"/>
      <c r="BD801" s="123"/>
    </row>
    <row r="802" spans="2:56" x14ac:dyDescent="0.25">
      <c r="B802" s="120"/>
      <c r="C802" s="4"/>
      <c r="D802" s="14"/>
      <c r="E802" s="121"/>
      <c r="F802" s="13"/>
      <c r="G802" s="122"/>
      <c r="H802" s="123"/>
      <c r="I802" s="123"/>
      <c r="J802" s="124"/>
      <c r="K802" s="122"/>
      <c r="L802" s="122"/>
      <c r="M802" s="125"/>
      <c r="N802" s="126"/>
      <c r="O802" s="123"/>
      <c r="P802" s="123"/>
      <c r="Q802" s="122"/>
      <c r="R802" s="123"/>
      <c r="S802" s="123"/>
      <c r="T802" s="123"/>
      <c r="U802" s="123"/>
      <c r="V802" s="123"/>
      <c r="W802" s="122"/>
      <c r="X802" s="123"/>
      <c r="Y802" s="123"/>
      <c r="Z802" s="123"/>
      <c r="AA802" s="123"/>
      <c r="AB802" s="123"/>
      <c r="AC802" s="122"/>
      <c r="AD802" s="123"/>
      <c r="AE802" s="123"/>
      <c r="AF802" s="123"/>
      <c r="AG802" s="123"/>
      <c r="AH802" s="122"/>
      <c r="AI802" s="122"/>
      <c r="AJ802" s="122"/>
      <c r="AK802" s="122"/>
      <c r="AL802" s="123"/>
      <c r="AM802" s="122"/>
      <c r="AN802" s="122"/>
      <c r="AO802" s="122"/>
      <c r="AP802" s="122"/>
      <c r="AQ802" s="122"/>
      <c r="AR802" s="122"/>
      <c r="AS802" s="173"/>
      <c r="AT802" s="173"/>
      <c r="AU802" s="173"/>
      <c r="AV802" s="173"/>
      <c r="AW802" s="173"/>
      <c r="AX802" s="173"/>
      <c r="AY802" s="173"/>
      <c r="AZ802" s="173"/>
      <c r="BA802" s="173"/>
      <c r="BB802" s="123"/>
      <c r="BC802" s="123"/>
      <c r="BD802" s="123"/>
    </row>
    <row r="803" spans="2:56" x14ac:dyDescent="0.25">
      <c r="B803" s="120"/>
      <c r="C803" s="4"/>
      <c r="D803" s="14"/>
      <c r="E803" s="121"/>
      <c r="F803" s="13"/>
      <c r="G803" s="122"/>
      <c r="H803" s="123"/>
      <c r="I803" s="123"/>
      <c r="J803" s="124"/>
      <c r="K803" s="122"/>
      <c r="L803" s="122"/>
      <c r="M803" s="125"/>
      <c r="N803" s="126"/>
      <c r="O803" s="123"/>
      <c r="P803" s="123"/>
      <c r="Q803" s="122"/>
      <c r="R803" s="123"/>
      <c r="S803" s="123"/>
      <c r="T803" s="123"/>
      <c r="U803" s="123"/>
      <c r="V803" s="123"/>
      <c r="W803" s="122"/>
      <c r="X803" s="123"/>
      <c r="Y803" s="123"/>
      <c r="Z803" s="123"/>
      <c r="AA803" s="123"/>
      <c r="AB803" s="123"/>
      <c r="AC803" s="122"/>
      <c r="AD803" s="123"/>
      <c r="AE803" s="123"/>
      <c r="AF803" s="123"/>
      <c r="AG803" s="123"/>
      <c r="AH803" s="122"/>
      <c r="AI803" s="122"/>
      <c r="AJ803" s="122"/>
      <c r="AK803" s="122"/>
      <c r="AL803" s="123"/>
      <c r="AM803" s="122"/>
      <c r="AN803" s="122"/>
      <c r="AO803" s="122"/>
      <c r="AP803" s="122"/>
      <c r="AQ803" s="122"/>
      <c r="AR803" s="122"/>
      <c r="AS803" s="173"/>
      <c r="AT803" s="173"/>
      <c r="AU803" s="173"/>
      <c r="AV803" s="173"/>
      <c r="AW803" s="173"/>
      <c r="AX803" s="173"/>
      <c r="AY803" s="173"/>
      <c r="AZ803" s="173"/>
      <c r="BA803" s="173"/>
      <c r="BB803" s="123"/>
      <c r="BC803" s="123"/>
      <c r="BD803" s="123"/>
    </row>
    <row r="804" spans="2:56" x14ac:dyDescent="0.25">
      <c r="B804" s="120"/>
      <c r="C804" s="4"/>
      <c r="D804" s="14"/>
      <c r="E804" s="121"/>
      <c r="F804" s="13"/>
      <c r="G804" s="122"/>
      <c r="H804" s="123"/>
      <c r="I804" s="123"/>
      <c r="J804" s="124"/>
      <c r="K804" s="122"/>
      <c r="L804" s="122"/>
      <c r="M804" s="125"/>
      <c r="N804" s="126"/>
      <c r="O804" s="123"/>
      <c r="P804" s="123"/>
      <c r="Q804" s="122"/>
      <c r="R804" s="123"/>
      <c r="S804" s="123"/>
      <c r="T804" s="123"/>
      <c r="U804" s="123"/>
      <c r="V804" s="123"/>
      <c r="W804" s="122"/>
      <c r="X804" s="123"/>
      <c r="Y804" s="123"/>
      <c r="Z804" s="123"/>
      <c r="AA804" s="123"/>
      <c r="AB804" s="123"/>
      <c r="AC804" s="122"/>
      <c r="AD804" s="123"/>
      <c r="AE804" s="123"/>
      <c r="AF804" s="123"/>
      <c r="AG804" s="123"/>
      <c r="AH804" s="122"/>
      <c r="AI804" s="122"/>
      <c r="AJ804" s="122"/>
      <c r="AK804" s="122"/>
      <c r="AL804" s="123"/>
      <c r="AM804" s="122"/>
      <c r="AN804" s="122"/>
      <c r="AO804" s="122"/>
      <c r="AP804" s="122"/>
      <c r="AQ804" s="122"/>
      <c r="AR804" s="122"/>
      <c r="AS804" s="173"/>
      <c r="AT804" s="173"/>
      <c r="AU804" s="173"/>
      <c r="AV804" s="173"/>
      <c r="AW804" s="173"/>
      <c r="AX804" s="173"/>
      <c r="AY804" s="173"/>
      <c r="AZ804" s="173"/>
      <c r="BA804" s="173"/>
      <c r="BB804" s="123"/>
      <c r="BC804" s="123"/>
      <c r="BD804" s="123"/>
    </row>
    <row r="805" spans="2:56" x14ac:dyDescent="0.25">
      <c r="B805" s="120"/>
      <c r="C805" s="4"/>
      <c r="D805" s="14"/>
      <c r="E805" s="121"/>
      <c r="F805" s="13"/>
      <c r="G805" s="122"/>
      <c r="H805" s="123"/>
      <c r="I805" s="123"/>
      <c r="J805" s="124"/>
      <c r="K805" s="122"/>
      <c r="L805" s="122"/>
      <c r="M805" s="125"/>
      <c r="N805" s="126"/>
      <c r="O805" s="123"/>
      <c r="P805" s="123"/>
      <c r="Q805" s="122"/>
      <c r="R805" s="123"/>
      <c r="S805" s="123"/>
      <c r="T805" s="123"/>
      <c r="U805" s="123"/>
      <c r="V805" s="123"/>
      <c r="W805" s="122"/>
      <c r="X805" s="123"/>
      <c r="Y805" s="123"/>
      <c r="Z805" s="123"/>
      <c r="AA805" s="123"/>
      <c r="AB805" s="123"/>
      <c r="AC805" s="122"/>
      <c r="AD805" s="123"/>
      <c r="AE805" s="123"/>
      <c r="AF805" s="123"/>
      <c r="AG805" s="123"/>
      <c r="AH805" s="122"/>
      <c r="AI805" s="122"/>
      <c r="AJ805" s="122"/>
      <c r="AK805" s="122"/>
      <c r="AL805" s="123"/>
      <c r="AM805" s="122"/>
      <c r="AN805" s="122"/>
      <c r="AO805" s="122"/>
      <c r="AP805" s="122"/>
      <c r="AQ805" s="122"/>
      <c r="AR805" s="122"/>
      <c r="AS805" s="173"/>
      <c r="AT805" s="173"/>
      <c r="AU805" s="173"/>
      <c r="AV805" s="173"/>
      <c r="AW805" s="173"/>
      <c r="AX805" s="173"/>
      <c r="AY805" s="173"/>
      <c r="AZ805" s="173"/>
      <c r="BA805" s="173"/>
      <c r="BB805" s="123"/>
      <c r="BC805" s="123"/>
      <c r="BD805" s="123"/>
    </row>
    <row r="806" spans="2:56" x14ac:dyDescent="0.25">
      <c r="B806" s="120"/>
      <c r="C806" s="4"/>
      <c r="D806" s="14"/>
      <c r="E806" s="121"/>
      <c r="F806" s="13"/>
      <c r="G806" s="122"/>
      <c r="H806" s="123"/>
      <c r="I806" s="123"/>
      <c r="J806" s="124"/>
      <c r="K806" s="122"/>
      <c r="L806" s="122"/>
      <c r="M806" s="125"/>
      <c r="N806" s="126"/>
      <c r="O806" s="123"/>
      <c r="P806" s="123"/>
      <c r="Q806" s="122"/>
      <c r="R806" s="123"/>
      <c r="S806" s="123"/>
      <c r="T806" s="123"/>
      <c r="U806" s="123"/>
      <c r="V806" s="123"/>
      <c r="W806" s="122"/>
      <c r="X806" s="123"/>
      <c r="Y806" s="123"/>
      <c r="Z806" s="123"/>
      <c r="AA806" s="123"/>
      <c r="AB806" s="123"/>
      <c r="AC806" s="122"/>
      <c r="AD806" s="123"/>
      <c r="AE806" s="123"/>
      <c r="AF806" s="123"/>
      <c r="AG806" s="123"/>
      <c r="AH806" s="122"/>
      <c r="AI806" s="122"/>
      <c r="AJ806" s="122"/>
      <c r="AK806" s="122"/>
      <c r="AL806" s="123"/>
      <c r="AM806" s="122"/>
      <c r="AN806" s="122"/>
      <c r="AO806" s="122"/>
      <c r="AP806" s="122"/>
      <c r="AQ806" s="122"/>
      <c r="AR806" s="122"/>
      <c r="AS806" s="173"/>
      <c r="AT806" s="173"/>
      <c r="AU806" s="173"/>
      <c r="AV806" s="173"/>
      <c r="AW806" s="173"/>
      <c r="AX806" s="173"/>
      <c r="AY806" s="173"/>
      <c r="AZ806" s="173"/>
      <c r="BA806" s="173"/>
      <c r="BB806" s="123"/>
      <c r="BC806" s="123"/>
      <c r="BD806" s="123"/>
    </row>
    <row r="807" spans="2:56" x14ac:dyDescent="0.25">
      <c r="B807" s="120"/>
      <c r="C807" s="4"/>
      <c r="D807" s="14"/>
      <c r="E807" s="121"/>
      <c r="F807" s="13"/>
      <c r="G807" s="122"/>
      <c r="H807" s="123"/>
      <c r="I807" s="123"/>
      <c r="J807" s="124"/>
      <c r="K807" s="122"/>
      <c r="L807" s="122"/>
      <c r="M807" s="125"/>
      <c r="N807" s="126"/>
      <c r="O807" s="123"/>
      <c r="P807" s="123"/>
      <c r="Q807" s="122"/>
      <c r="R807" s="123"/>
      <c r="S807" s="123"/>
      <c r="T807" s="123"/>
      <c r="U807" s="123"/>
      <c r="V807" s="123"/>
      <c r="W807" s="122"/>
      <c r="X807" s="123"/>
      <c r="Y807" s="123"/>
      <c r="Z807" s="123"/>
      <c r="AA807" s="123"/>
      <c r="AB807" s="123"/>
      <c r="AC807" s="122"/>
      <c r="AD807" s="123"/>
      <c r="AE807" s="123"/>
      <c r="AF807" s="123"/>
      <c r="AG807" s="123"/>
      <c r="AH807" s="122"/>
      <c r="AI807" s="122"/>
      <c r="AJ807" s="122"/>
      <c r="AK807" s="122"/>
      <c r="AL807" s="123"/>
      <c r="AM807" s="122"/>
      <c r="AN807" s="122"/>
      <c r="AO807" s="122"/>
      <c r="AP807" s="122"/>
      <c r="AQ807" s="122"/>
      <c r="AR807" s="122"/>
      <c r="AS807" s="173"/>
      <c r="AT807" s="173"/>
      <c r="AU807" s="173"/>
      <c r="AV807" s="173"/>
      <c r="AW807" s="173"/>
      <c r="AX807" s="173"/>
      <c r="AY807" s="173"/>
      <c r="AZ807" s="173"/>
      <c r="BA807" s="173"/>
      <c r="BB807" s="123"/>
      <c r="BC807" s="123"/>
      <c r="BD807" s="123"/>
    </row>
    <row r="808" spans="2:56" x14ac:dyDescent="0.25">
      <c r="B808" s="120"/>
      <c r="C808" s="4"/>
      <c r="D808" s="14"/>
      <c r="E808" s="121"/>
      <c r="F808" s="13"/>
      <c r="G808" s="122"/>
      <c r="H808" s="123"/>
      <c r="I808" s="123"/>
      <c r="J808" s="124"/>
      <c r="K808" s="122"/>
      <c r="L808" s="122"/>
      <c r="M808" s="125"/>
      <c r="N808" s="126"/>
      <c r="O808" s="123"/>
      <c r="P808" s="123"/>
      <c r="Q808" s="122"/>
      <c r="R808" s="123"/>
      <c r="S808" s="123"/>
      <c r="T808" s="123"/>
      <c r="U808" s="123"/>
      <c r="V808" s="123"/>
      <c r="W808" s="122"/>
      <c r="X808" s="123"/>
      <c r="Y808" s="123"/>
      <c r="Z808" s="123"/>
      <c r="AA808" s="123"/>
      <c r="AB808" s="123"/>
      <c r="AC808" s="122"/>
      <c r="AD808" s="123"/>
      <c r="AE808" s="123"/>
      <c r="AF808" s="123"/>
      <c r="AG808" s="123"/>
      <c r="AH808" s="122"/>
      <c r="AI808" s="122"/>
      <c r="AJ808" s="122"/>
      <c r="AK808" s="122"/>
      <c r="AL808" s="123"/>
      <c r="AM808" s="122"/>
      <c r="AN808" s="122"/>
      <c r="AO808" s="122"/>
      <c r="AP808" s="122"/>
      <c r="AQ808" s="122"/>
      <c r="AR808" s="122"/>
      <c r="AS808" s="173"/>
      <c r="AT808" s="173"/>
      <c r="AU808" s="173"/>
      <c r="AV808" s="173"/>
      <c r="AW808" s="173"/>
      <c r="AX808" s="173"/>
      <c r="AY808" s="173"/>
      <c r="AZ808" s="173"/>
      <c r="BA808" s="173"/>
      <c r="BB808" s="123"/>
      <c r="BC808" s="123"/>
      <c r="BD808" s="123"/>
    </row>
    <row r="809" spans="2:56" x14ac:dyDescent="0.25">
      <c r="B809" s="120"/>
      <c r="C809" s="4"/>
      <c r="D809" s="14"/>
      <c r="E809" s="121"/>
      <c r="F809" s="13"/>
      <c r="G809" s="122"/>
      <c r="H809" s="123"/>
      <c r="I809" s="123"/>
      <c r="J809" s="124"/>
      <c r="K809" s="122"/>
      <c r="L809" s="122"/>
      <c r="M809" s="125"/>
      <c r="N809" s="126"/>
      <c r="O809" s="123"/>
      <c r="P809" s="123"/>
      <c r="Q809" s="122"/>
      <c r="R809" s="123"/>
      <c r="S809" s="123"/>
      <c r="T809" s="123"/>
      <c r="U809" s="123"/>
      <c r="V809" s="123"/>
      <c r="W809" s="122"/>
      <c r="X809" s="123"/>
      <c r="Y809" s="123"/>
      <c r="Z809" s="123"/>
      <c r="AA809" s="123"/>
      <c r="AB809" s="123"/>
      <c r="AC809" s="122"/>
      <c r="AD809" s="123"/>
      <c r="AE809" s="123"/>
      <c r="AF809" s="123"/>
      <c r="AG809" s="123"/>
      <c r="AH809" s="122"/>
      <c r="AI809" s="122"/>
      <c r="AJ809" s="122"/>
      <c r="AK809" s="122"/>
      <c r="AL809" s="123"/>
      <c r="AM809" s="122"/>
      <c r="AN809" s="122"/>
      <c r="AO809" s="122"/>
      <c r="AP809" s="122"/>
      <c r="AQ809" s="122"/>
      <c r="AR809" s="122"/>
      <c r="AS809" s="173"/>
      <c r="AT809" s="173"/>
      <c r="AU809" s="173"/>
      <c r="AV809" s="173"/>
      <c r="AW809" s="173"/>
      <c r="AX809" s="173"/>
      <c r="AY809" s="173"/>
      <c r="AZ809" s="173"/>
      <c r="BA809" s="173"/>
      <c r="BB809" s="123"/>
      <c r="BC809" s="123"/>
      <c r="BD809" s="123"/>
    </row>
    <row r="810" spans="2:56" x14ac:dyDescent="0.25">
      <c r="B810" s="120"/>
      <c r="C810" s="4"/>
      <c r="D810" s="14"/>
      <c r="E810" s="121"/>
      <c r="F810" s="13"/>
      <c r="G810" s="122"/>
      <c r="H810" s="123"/>
      <c r="I810" s="123"/>
      <c r="J810" s="124"/>
      <c r="K810" s="122"/>
      <c r="L810" s="122"/>
      <c r="M810" s="125"/>
      <c r="N810" s="126"/>
      <c r="O810" s="123"/>
      <c r="P810" s="123"/>
      <c r="Q810" s="122"/>
      <c r="R810" s="123"/>
      <c r="S810" s="123"/>
      <c r="T810" s="123"/>
      <c r="U810" s="123"/>
      <c r="V810" s="123"/>
      <c r="W810" s="122"/>
      <c r="X810" s="123"/>
      <c r="Y810" s="123"/>
      <c r="Z810" s="123"/>
      <c r="AA810" s="123"/>
      <c r="AB810" s="123"/>
      <c r="AC810" s="122"/>
      <c r="AD810" s="123"/>
      <c r="AE810" s="123"/>
      <c r="AF810" s="123"/>
      <c r="AG810" s="123"/>
      <c r="AH810" s="122"/>
      <c r="AI810" s="122"/>
      <c r="AJ810" s="122"/>
      <c r="AK810" s="122"/>
      <c r="AL810" s="123"/>
      <c r="AM810" s="122"/>
      <c r="AN810" s="122"/>
      <c r="AO810" s="122"/>
      <c r="AP810" s="122"/>
      <c r="AQ810" s="122"/>
      <c r="AR810" s="122"/>
      <c r="AS810" s="173"/>
      <c r="AT810" s="173"/>
      <c r="AU810" s="173"/>
      <c r="AV810" s="173"/>
      <c r="AW810" s="173"/>
      <c r="AX810" s="173"/>
      <c r="AY810" s="173"/>
      <c r="AZ810" s="173"/>
      <c r="BA810" s="173"/>
      <c r="BB810" s="123"/>
      <c r="BC810" s="123"/>
      <c r="BD810" s="123"/>
    </row>
    <row r="811" spans="2:56" x14ac:dyDescent="0.25">
      <c r="B811" s="120"/>
      <c r="C811" s="4"/>
      <c r="D811" s="14"/>
      <c r="E811" s="121"/>
      <c r="F811" s="13"/>
      <c r="G811" s="122"/>
      <c r="H811" s="123"/>
      <c r="I811" s="123"/>
      <c r="J811" s="124"/>
      <c r="K811" s="122"/>
      <c r="L811" s="122"/>
      <c r="M811" s="125"/>
      <c r="N811" s="126"/>
      <c r="O811" s="123"/>
      <c r="P811" s="123"/>
      <c r="Q811" s="122"/>
      <c r="R811" s="123"/>
      <c r="S811" s="123"/>
      <c r="T811" s="123"/>
      <c r="U811" s="123"/>
      <c r="V811" s="123"/>
      <c r="W811" s="122"/>
      <c r="X811" s="123"/>
      <c r="Y811" s="123"/>
      <c r="Z811" s="123"/>
      <c r="AA811" s="123"/>
      <c r="AB811" s="123"/>
      <c r="AC811" s="122"/>
      <c r="AD811" s="123"/>
      <c r="AE811" s="123"/>
      <c r="AF811" s="123"/>
      <c r="AG811" s="123"/>
      <c r="AH811" s="122"/>
      <c r="AI811" s="122"/>
      <c r="AJ811" s="122"/>
      <c r="AK811" s="122"/>
      <c r="AL811" s="123"/>
      <c r="AM811" s="122"/>
      <c r="AN811" s="122"/>
      <c r="AO811" s="122"/>
      <c r="AP811" s="122"/>
      <c r="AQ811" s="122"/>
      <c r="AR811" s="122"/>
      <c r="AS811" s="173"/>
      <c r="AT811" s="173"/>
      <c r="AU811" s="173"/>
      <c r="AV811" s="173"/>
      <c r="AW811" s="173"/>
      <c r="AX811" s="173"/>
      <c r="AY811" s="173"/>
      <c r="AZ811" s="173"/>
      <c r="BA811" s="173"/>
      <c r="BB811" s="123"/>
      <c r="BC811" s="123"/>
      <c r="BD811" s="123"/>
    </row>
    <row r="812" spans="2:56" x14ac:dyDescent="0.25">
      <c r="B812" s="120"/>
      <c r="C812" s="4"/>
      <c r="D812" s="14"/>
      <c r="E812" s="121"/>
      <c r="F812" s="13"/>
      <c r="G812" s="122"/>
      <c r="H812" s="123"/>
      <c r="I812" s="123"/>
      <c r="J812" s="124"/>
      <c r="K812" s="122"/>
      <c r="L812" s="122"/>
      <c r="M812" s="125"/>
      <c r="N812" s="126"/>
      <c r="O812" s="123"/>
      <c r="P812" s="123"/>
      <c r="Q812" s="122"/>
      <c r="R812" s="123"/>
      <c r="S812" s="123"/>
      <c r="T812" s="123"/>
      <c r="U812" s="123"/>
      <c r="V812" s="123"/>
      <c r="W812" s="122"/>
      <c r="X812" s="123"/>
      <c r="Y812" s="123"/>
      <c r="Z812" s="123"/>
      <c r="AA812" s="123"/>
      <c r="AB812" s="123"/>
      <c r="AC812" s="122"/>
      <c r="AD812" s="123"/>
      <c r="AE812" s="123"/>
      <c r="AF812" s="123"/>
      <c r="AG812" s="123"/>
      <c r="AH812" s="122"/>
      <c r="AI812" s="122"/>
      <c r="AJ812" s="122"/>
      <c r="AK812" s="122"/>
      <c r="AL812" s="123"/>
      <c r="AM812" s="122"/>
      <c r="AN812" s="122"/>
      <c r="AO812" s="122"/>
      <c r="AP812" s="122"/>
      <c r="AQ812" s="122"/>
      <c r="AR812" s="122"/>
      <c r="AS812" s="173"/>
      <c r="AT812" s="173"/>
      <c r="AU812" s="173"/>
      <c r="AV812" s="173"/>
      <c r="AW812" s="173"/>
      <c r="AX812" s="173"/>
      <c r="AY812" s="173"/>
      <c r="AZ812" s="173"/>
      <c r="BA812" s="173"/>
      <c r="BB812" s="123"/>
      <c r="BC812" s="123"/>
      <c r="BD812" s="123"/>
    </row>
    <row r="813" spans="2:56" x14ac:dyDescent="0.25">
      <c r="B813" s="120"/>
      <c r="C813" s="4"/>
      <c r="D813" s="14"/>
      <c r="E813" s="121"/>
      <c r="F813" s="13"/>
      <c r="G813" s="122"/>
      <c r="H813" s="123"/>
      <c r="I813" s="123"/>
      <c r="J813" s="124"/>
      <c r="K813" s="122"/>
      <c r="L813" s="122"/>
      <c r="M813" s="125"/>
      <c r="N813" s="126"/>
      <c r="O813" s="123"/>
      <c r="P813" s="123"/>
      <c r="Q813" s="122"/>
      <c r="R813" s="123"/>
      <c r="S813" s="123"/>
      <c r="T813" s="123"/>
      <c r="U813" s="123"/>
      <c r="V813" s="123"/>
      <c r="W813" s="122"/>
      <c r="X813" s="123"/>
      <c r="Y813" s="123"/>
      <c r="Z813" s="123"/>
      <c r="AA813" s="123"/>
      <c r="AB813" s="123"/>
      <c r="AC813" s="122"/>
      <c r="AD813" s="123"/>
      <c r="AE813" s="123"/>
      <c r="AF813" s="123"/>
      <c r="AG813" s="123"/>
      <c r="AH813" s="122"/>
      <c r="AI813" s="122"/>
      <c r="AJ813" s="122"/>
      <c r="AK813" s="122"/>
      <c r="AL813" s="123"/>
      <c r="AM813" s="122"/>
      <c r="AN813" s="122"/>
      <c r="AO813" s="122"/>
      <c r="AP813" s="122"/>
      <c r="AQ813" s="122"/>
      <c r="AR813" s="122"/>
      <c r="AS813" s="173"/>
      <c r="AT813" s="173"/>
      <c r="AU813" s="173"/>
      <c r="AV813" s="173"/>
      <c r="AW813" s="173"/>
      <c r="AX813" s="173"/>
      <c r="AY813" s="173"/>
      <c r="AZ813" s="173"/>
      <c r="BA813" s="173"/>
      <c r="BB813" s="123"/>
      <c r="BC813" s="123"/>
      <c r="BD813" s="123"/>
    </row>
    <row r="814" spans="2:56" x14ac:dyDescent="0.25">
      <c r="B814" s="120"/>
      <c r="C814" s="4"/>
      <c r="D814" s="14"/>
      <c r="E814" s="121"/>
      <c r="F814" s="13"/>
      <c r="G814" s="122"/>
      <c r="H814" s="123"/>
      <c r="I814" s="123"/>
      <c r="J814" s="124"/>
      <c r="K814" s="122"/>
      <c r="L814" s="122"/>
      <c r="M814" s="125"/>
      <c r="N814" s="126"/>
      <c r="O814" s="123"/>
      <c r="P814" s="123"/>
      <c r="Q814" s="122"/>
      <c r="R814" s="123"/>
      <c r="S814" s="123"/>
      <c r="T814" s="123"/>
      <c r="U814" s="123"/>
      <c r="V814" s="123"/>
      <c r="W814" s="122"/>
      <c r="X814" s="123"/>
      <c r="Y814" s="123"/>
      <c r="Z814" s="123"/>
      <c r="AA814" s="123"/>
      <c r="AB814" s="123"/>
      <c r="AC814" s="122"/>
      <c r="AD814" s="123"/>
      <c r="AE814" s="123"/>
      <c r="AF814" s="123"/>
      <c r="AG814" s="123"/>
      <c r="AH814" s="122"/>
      <c r="AI814" s="122"/>
      <c r="AJ814" s="122"/>
      <c r="AK814" s="122"/>
      <c r="AL814" s="123"/>
      <c r="AM814" s="122"/>
      <c r="AN814" s="122"/>
      <c r="AO814" s="122"/>
      <c r="AP814" s="122"/>
      <c r="AQ814" s="122"/>
      <c r="AR814" s="122"/>
      <c r="AS814" s="173"/>
      <c r="AT814" s="173"/>
      <c r="AU814" s="173"/>
      <c r="AV814" s="173"/>
      <c r="AW814" s="173"/>
      <c r="AX814" s="173"/>
      <c r="AY814" s="173"/>
      <c r="AZ814" s="173"/>
      <c r="BA814" s="173"/>
      <c r="BB814" s="123"/>
      <c r="BC814" s="123"/>
      <c r="BD814" s="123"/>
    </row>
    <row r="815" spans="2:56" x14ac:dyDescent="0.25">
      <c r="B815" s="120"/>
      <c r="C815" s="4"/>
      <c r="D815" s="14"/>
      <c r="E815" s="121"/>
      <c r="F815" s="13"/>
      <c r="G815" s="122"/>
      <c r="H815" s="123"/>
      <c r="I815" s="123"/>
      <c r="J815" s="124"/>
      <c r="K815" s="122"/>
      <c r="L815" s="122"/>
      <c r="M815" s="125"/>
      <c r="N815" s="126"/>
      <c r="O815" s="123"/>
      <c r="P815" s="123"/>
      <c r="Q815" s="122"/>
      <c r="R815" s="123"/>
      <c r="S815" s="123"/>
      <c r="T815" s="123"/>
      <c r="U815" s="123"/>
      <c r="V815" s="123"/>
      <c r="W815" s="122"/>
      <c r="X815" s="123"/>
      <c r="Y815" s="123"/>
      <c r="Z815" s="123"/>
      <c r="AA815" s="123"/>
      <c r="AB815" s="123"/>
      <c r="AC815" s="122"/>
      <c r="AD815" s="123"/>
      <c r="AE815" s="123"/>
      <c r="AF815" s="123"/>
      <c r="AG815" s="123"/>
      <c r="AH815" s="122"/>
      <c r="AI815" s="122"/>
      <c r="AJ815" s="122"/>
      <c r="AK815" s="122"/>
      <c r="AL815" s="123"/>
      <c r="AM815" s="122"/>
      <c r="AN815" s="122"/>
      <c r="AO815" s="122"/>
      <c r="AP815" s="122"/>
      <c r="AQ815" s="122"/>
      <c r="AR815" s="122"/>
      <c r="AS815" s="173"/>
      <c r="AT815" s="173"/>
      <c r="AU815" s="173"/>
      <c r="AV815" s="173"/>
      <c r="AW815" s="173"/>
      <c r="AX815" s="173"/>
      <c r="AY815" s="173"/>
      <c r="AZ815" s="173"/>
      <c r="BA815" s="173"/>
      <c r="BB815" s="123"/>
      <c r="BC815" s="123"/>
      <c r="BD815" s="123"/>
    </row>
    <row r="816" spans="2:56" x14ac:dyDescent="0.25">
      <c r="B816" s="120"/>
      <c r="C816" s="4"/>
      <c r="D816" s="14"/>
      <c r="E816" s="121"/>
      <c r="F816" s="13"/>
      <c r="G816" s="122"/>
      <c r="H816" s="123"/>
      <c r="I816" s="123"/>
      <c r="J816" s="124"/>
      <c r="K816" s="122"/>
      <c r="L816" s="122"/>
      <c r="M816" s="125"/>
      <c r="N816" s="126"/>
      <c r="O816" s="123"/>
      <c r="P816" s="123"/>
      <c r="Q816" s="122"/>
      <c r="R816" s="123"/>
      <c r="S816" s="123"/>
      <c r="T816" s="123"/>
      <c r="U816" s="123"/>
      <c r="V816" s="123"/>
      <c r="W816" s="122"/>
      <c r="X816" s="123"/>
      <c r="Y816" s="123"/>
      <c r="Z816" s="123"/>
      <c r="AA816" s="123"/>
      <c r="AB816" s="123"/>
      <c r="AC816" s="122"/>
      <c r="AD816" s="123"/>
      <c r="AE816" s="123"/>
      <c r="AF816" s="123"/>
      <c r="AG816" s="123"/>
      <c r="AH816" s="122"/>
      <c r="AI816" s="122"/>
      <c r="AJ816" s="122"/>
      <c r="AK816" s="122"/>
      <c r="AL816" s="123"/>
      <c r="AM816" s="122"/>
      <c r="AN816" s="122"/>
      <c r="AO816" s="122"/>
      <c r="AP816" s="122"/>
      <c r="AQ816" s="122"/>
      <c r="AR816" s="122"/>
      <c r="AS816" s="173"/>
      <c r="AT816" s="173"/>
      <c r="AU816" s="173"/>
      <c r="AV816" s="173"/>
      <c r="AW816" s="173"/>
      <c r="AX816" s="173"/>
      <c r="AY816" s="173"/>
      <c r="AZ816" s="173"/>
      <c r="BA816" s="173"/>
      <c r="BB816" s="123"/>
      <c r="BC816" s="123"/>
      <c r="BD816" s="123"/>
    </row>
    <row r="817" spans="2:56" x14ac:dyDescent="0.25">
      <c r="B817" s="120"/>
      <c r="C817" s="4"/>
      <c r="D817" s="14"/>
      <c r="E817" s="121"/>
      <c r="F817" s="13"/>
      <c r="G817" s="122"/>
      <c r="H817" s="123"/>
      <c r="I817" s="123"/>
      <c r="J817" s="124"/>
      <c r="K817" s="122"/>
      <c r="L817" s="122"/>
      <c r="M817" s="125"/>
      <c r="N817" s="126"/>
      <c r="O817" s="123"/>
      <c r="P817" s="123"/>
      <c r="Q817" s="122"/>
      <c r="R817" s="123"/>
      <c r="S817" s="123"/>
      <c r="T817" s="123"/>
      <c r="U817" s="123"/>
      <c r="V817" s="123"/>
      <c r="W817" s="122"/>
      <c r="X817" s="123"/>
      <c r="Y817" s="123"/>
      <c r="Z817" s="123"/>
      <c r="AA817" s="123"/>
      <c r="AB817" s="123"/>
      <c r="AC817" s="122"/>
      <c r="AD817" s="123"/>
      <c r="AE817" s="123"/>
      <c r="AF817" s="123"/>
      <c r="AG817" s="123"/>
      <c r="AH817" s="122"/>
      <c r="AI817" s="122"/>
      <c r="AJ817" s="122"/>
      <c r="AK817" s="122"/>
      <c r="AL817" s="123"/>
      <c r="AM817" s="122"/>
      <c r="AN817" s="122"/>
      <c r="AO817" s="122"/>
      <c r="AP817" s="122"/>
      <c r="AQ817" s="122"/>
      <c r="AR817" s="122"/>
      <c r="AS817" s="173"/>
      <c r="AT817" s="173"/>
      <c r="AU817" s="173"/>
      <c r="AV817" s="173"/>
      <c r="AW817" s="173"/>
      <c r="AX817" s="173"/>
      <c r="AY817" s="173"/>
      <c r="AZ817" s="173"/>
      <c r="BA817" s="173"/>
      <c r="BB817" s="123"/>
      <c r="BC817" s="123"/>
      <c r="BD817" s="123"/>
    </row>
    <row r="818" spans="2:56" x14ac:dyDescent="0.25">
      <c r="B818" s="120"/>
      <c r="C818" s="4"/>
      <c r="D818" s="14"/>
      <c r="E818" s="121"/>
      <c r="F818" s="13"/>
      <c r="G818" s="122"/>
      <c r="H818" s="123"/>
      <c r="I818" s="123"/>
      <c r="J818" s="124"/>
      <c r="K818" s="122"/>
      <c r="L818" s="122"/>
      <c r="M818" s="125"/>
      <c r="N818" s="126"/>
      <c r="O818" s="123"/>
      <c r="P818" s="123"/>
      <c r="Q818" s="122"/>
      <c r="R818" s="123"/>
      <c r="S818" s="123"/>
      <c r="T818" s="123"/>
      <c r="U818" s="123"/>
      <c r="V818" s="123"/>
      <c r="W818" s="122"/>
      <c r="X818" s="123"/>
      <c r="Y818" s="123"/>
      <c r="Z818" s="123"/>
      <c r="AA818" s="123"/>
      <c r="AB818" s="123"/>
      <c r="AC818" s="122"/>
      <c r="AD818" s="123"/>
      <c r="AE818" s="123"/>
      <c r="AF818" s="123"/>
      <c r="AG818" s="123"/>
      <c r="AH818" s="122"/>
      <c r="AI818" s="122"/>
      <c r="AJ818" s="122"/>
      <c r="AK818" s="122"/>
      <c r="AL818" s="123"/>
      <c r="AM818" s="122"/>
      <c r="AN818" s="122"/>
      <c r="AO818" s="122"/>
      <c r="AP818" s="122"/>
      <c r="AQ818" s="122"/>
      <c r="AR818" s="122"/>
      <c r="AS818" s="173"/>
      <c r="AT818" s="173"/>
      <c r="AU818" s="173"/>
      <c r="AV818" s="173"/>
      <c r="AW818" s="173"/>
      <c r="AX818" s="173"/>
      <c r="AY818" s="173"/>
      <c r="AZ818" s="173"/>
      <c r="BA818" s="173"/>
      <c r="BB818" s="123"/>
      <c r="BC818" s="123"/>
      <c r="BD818" s="123"/>
    </row>
    <row r="819" spans="2:56" x14ac:dyDescent="0.25">
      <c r="B819" s="120"/>
      <c r="C819" s="4"/>
      <c r="D819" s="14"/>
      <c r="E819" s="121"/>
      <c r="F819" s="13"/>
      <c r="G819" s="122"/>
      <c r="H819" s="123"/>
      <c r="I819" s="123"/>
      <c r="J819" s="124"/>
      <c r="K819" s="122"/>
      <c r="L819" s="122"/>
      <c r="M819" s="125"/>
      <c r="N819" s="126"/>
      <c r="O819" s="123"/>
      <c r="P819" s="123"/>
      <c r="Q819" s="122"/>
      <c r="R819" s="123"/>
      <c r="S819" s="123"/>
      <c r="T819" s="123"/>
      <c r="U819" s="123"/>
      <c r="V819" s="123"/>
      <c r="W819" s="122"/>
      <c r="X819" s="123"/>
      <c r="Y819" s="123"/>
      <c r="Z819" s="123"/>
      <c r="AA819" s="123"/>
      <c r="AB819" s="123"/>
      <c r="AC819" s="122"/>
      <c r="AD819" s="123"/>
      <c r="AE819" s="123"/>
      <c r="AF819" s="123"/>
      <c r="AG819" s="123"/>
      <c r="AH819" s="122"/>
      <c r="AI819" s="122"/>
      <c r="AJ819" s="122"/>
      <c r="AK819" s="122"/>
      <c r="AL819" s="123"/>
      <c r="AM819" s="122"/>
      <c r="AN819" s="122"/>
      <c r="AO819" s="122"/>
      <c r="AP819" s="122"/>
      <c r="AQ819" s="122"/>
      <c r="AR819" s="122"/>
      <c r="AS819" s="173"/>
      <c r="AT819" s="173"/>
      <c r="AU819" s="173"/>
      <c r="AV819" s="173"/>
      <c r="AW819" s="173"/>
      <c r="AX819" s="173"/>
      <c r="AY819" s="173"/>
      <c r="AZ819" s="173"/>
      <c r="BA819" s="173"/>
      <c r="BB819" s="123"/>
      <c r="BC819" s="123"/>
      <c r="BD819" s="123"/>
    </row>
    <row r="820" spans="2:56" x14ac:dyDescent="0.25">
      <c r="B820" s="120"/>
      <c r="C820" s="4"/>
      <c r="D820" s="14"/>
      <c r="E820" s="121"/>
      <c r="F820" s="13"/>
      <c r="G820" s="122"/>
      <c r="H820" s="123"/>
      <c r="I820" s="123"/>
      <c r="J820" s="124"/>
      <c r="K820" s="122"/>
      <c r="L820" s="122"/>
      <c r="M820" s="125"/>
      <c r="N820" s="126"/>
      <c r="O820" s="123"/>
      <c r="P820" s="123"/>
      <c r="Q820" s="122"/>
      <c r="R820" s="123"/>
      <c r="S820" s="123"/>
      <c r="T820" s="123"/>
      <c r="U820" s="123"/>
      <c r="V820" s="123"/>
      <c r="W820" s="122"/>
      <c r="X820" s="123"/>
      <c r="Y820" s="123"/>
      <c r="Z820" s="123"/>
      <c r="AA820" s="123"/>
      <c r="AB820" s="123"/>
      <c r="AC820" s="122"/>
      <c r="AD820" s="123"/>
      <c r="AE820" s="123"/>
      <c r="AF820" s="123"/>
      <c r="AG820" s="123"/>
      <c r="AH820" s="122"/>
      <c r="AI820" s="122"/>
      <c r="AJ820" s="122"/>
      <c r="AK820" s="122"/>
      <c r="AL820" s="123"/>
      <c r="AM820" s="122"/>
      <c r="AN820" s="122"/>
      <c r="AO820" s="122"/>
      <c r="AP820" s="122"/>
      <c r="AQ820" s="122"/>
      <c r="AR820" s="122"/>
      <c r="AS820" s="173"/>
      <c r="AT820" s="173"/>
      <c r="AU820" s="173"/>
      <c r="AV820" s="173"/>
      <c r="AW820" s="173"/>
      <c r="AX820" s="173"/>
      <c r="AY820" s="173"/>
      <c r="AZ820" s="173"/>
      <c r="BA820" s="173"/>
      <c r="BB820" s="123"/>
      <c r="BC820" s="123"/>
      <c r="BD820" s="123"/>
    </row>
    <row r="821" spans="2:56" x14ac:dyDescent="0.25">
      <c r="B821" s="120"/>
      <c r="C821" s="4"/>
      <c r="D821" s="14"/>
      <c r="E821" s="121"/>
      <c r="F821" s="13"/>
      <c r="G821" s="122"/>
      <c r="H821" s="123"/>
      <c r="I821" s="123"/>
      <c r="J821" s="124"/>
      <c r="K821" s="122"/>
      <c r="L821" s="122"/>
      <c r="M821" s="125"/>
      <c r="N821" s="126"/>
      <c r="O821" s="123"/>
      <c r="P821" s="123"/>
      <c r="Q821" s="122"/>
      <c r="R821" s="123"/>
      <c r="S821" s="123"/>
      <c r="T821" s="123"/>
      <c r="U821" s="123"/>
      <c r="V821" s="123"/>
      <c r="W821" s="122"/>
      <c r="X821" s="123"/>
      <c r="Y821" s="123"/>
      <c r="Z821" s="123"/>
      <c r="AA821" s="123"/>
      <c r="AB821" s="123"/>
      <c r="AC821" s="122"/>
      <c r="AD821" s="123"/>
      <c r="AE821" s="123"/>
      <c r="AF821" s="123"/>
      <c r="AG821" s="123"/>
      <c r="AH821" s="122"/>
      <c r="AI821" s="122"/>
      <c r="AJ821" s="122"/>
      <c r="AK821" s="122"/>
      <c r="AL821" s="123"/>
      <c r="AM821" s="122"/>
      <c r="AN821" s="122"/>
      <c r="AO821" s="122"/>
      <c r="AP821" s="122"/>
      <c r="AQ821" s="122"/>
      <c r="AR821" s="122"/>
      <c r="AS821" s="173"/>
      <c r="AT821" s="173"/>
      <c r="AU821" s="173"/>
      <c r="AV821" s="173"/>
      <c r="AW821" s="173"/>
      <c r="AX821" s="173"/>
      <c r="AY821" s="173"/>
      <c r="AZ821" s="173"/>
      <c r="BA821" s="173"/>
      <c r="BB821" s="123"/>
      <c r="BC821" s="123"/>
      <c r="BD821" s="123"/>
    </row>
    <row r="822" spans="2:56" x14ac:dyDescent="0.25">
      <c r="B822" s="120"/>
      <c r="C822" s="4"/>
      <c r="D822" s="14"/>
      <c r="E822" s="121"/>
      <c r="F822" s="13"/>
      <c r="G822" s="122"/>
      <c r="H822" s="123"/>
      <c r="I822" s="123"/>
      <c r="J822" s="124"/>
      <c r="K822" s="122"/>
      <c r="L822" s="122"/>
      <c r="M822" s="125"/>
      <c r="N822" s="126"/>
      <c r="O822" s="123"/>
      <c r="P822" s="123"/>
      <c r="Q822" s="122"/>
      <c r="R822" s="123"/>
      <c r="S822" s="123"/>
      <c r="T822" s="123"/>
      <c r="U822" s="123"/>
      <c r="V822" s="123"/>
      <c r="W822" s="122"/>
      <c r="X822" s="123"/>
      <c r="Y822" s="123"/>
      <c r="Z822" s="123"/>
      <c r="AA822" s="123"/>
      <c r="AB822" s="123"/>
      <c r="AC822" s="122"/>
      <c r="AD822" s="123"/>
      <c r="AE822" s="123"/>
      <c r="AF822" s="123"/>
      <c r="AG822" s="123"/>
      <c r="AH822" s="122"/>
      <c r="AI822" s="122"/>
      <c r="AJ822" s="122"/>
      <c r="AK822" s="122"/>
      <c r="AL822" s="123"/>
      <c r="AM822" s="122"/>
      <c r="AN822" s="122"/>
      <c r="AO822" s="122"/>
      <c r="AP822" s="122"/>
      <c r="AQ822" s="122"/>
      <c r="AR822" s="122"/>
      <c r="AS822" s="173"/>
      <c r="AT822" s="173"/>
      <c r="AU822" s="173"/>
      <c r="AV822" s="173"/>
      <c r="AW822" s="173"/>
      <c r="AX822" s="173"/>
      <c r="AY822" s="173"/>
      <c r="AZ822" s="173"/>
      <c r="BA822" s="173"/>
      <c r="BB822" s="123"/>
      <c r="BC822" s="123"/>
      <c r="BD822" s="123"/>
    </row>
    <row r="823" spans="2:56" x14ac:dyDescent="0.25">
      <c r="B823" s="120"/>
      <c r="C823" s="4"/>
      <c r="D823" s="14"/>
      <c r="E823" s="121"/>
      <c r="F823" s="13"/>
      <c r="G823" s="122"/>
      <c r="H823" s="123"/>
      <c r="I823" s="123"/>
      <c r="J823" s="124"/>
      <c r="K823" s="122"/>
      <c r="L823" s="122"/>
      <c r="M823" s="125"/>
      <c r="N823" s="126"/>
      <c r="O823" s="123"/>
      <c r="P823" s="123"/>
      <c r="Q823" s="122"/>
      <c r="R823" s="123"/>
      <c r="S823" s="123"/>
      <c r="T823" s="123"/>
      <c r="U823" s="123"/>
      <c r="V823" s="123"/>
      <c r="W823" s="122"/>
      <c r="X823" s="123"/>
      <c r="Y823" s="123"/>
      <c r="Z823" s="123"/>
      <c r="AA823" s="123"/>
      <c r="AB823" s="123"/>
      <c r="AC823" s="122"/>
      <c r="AD823" s="123"/>
      <c r="AE823" s="123"/>
      <c r="AF823" s="123"/>
      <c r="AG823" s="123"/>
      <c r="AH823" s="122"/>
      <c r="AI823" s="122"/>
      <c r="AJ823" s="122"/>
      <c r="AK823" s="122"/>
      <c r="AL823" s="123"/>
      <c r="AM823" s="122"/>
      <c r="AN823" s="122"/>
      <c r="AO823" s="122"/>
      <c r="AP823" s="122"/>
      <c r="AQ823" s="122"/>
      <c r="AR823" s="122"/>
      <c r="AS823" s="173"/>
      <c r="AT823" s="173"/>
      <c r="AU823" s="173"/>
      <c r="AV823" s="173"/>
      <c r="AW823" s="173"/>
      <c r="AX823" s="173"/>
      <c r="AY823" s="173"/>
      <c r="AZ823" s="173"/>
      <c r="BA823" s="173"/>
      <c r="BB823" s="123"/>
      <c r="BC823" s="123"/>
      <c r="BD823" s="123"/>
    </row>
    <row r="824" spans="2:56" x14ac:dyDescent="0.25">
      <c r="B824" s="120"/>
      <c r="C824" s="4"/>
      <c r="D824" s="14"/>
      <c r="E824" s="121"/>
      <c r="F824" s="13"/>
      <c r="G824" s="122"/>
      <c r="H824" s="123"/>
      <c r="I824" s="123"/>
      <c r="J824" s="124"/>
      <c r="K824" s="122"/>
      <c r="L824" s="122"/>
      <c r="M824" s="125"/>
      <c r="N824" s="126"/>
      <c r="O824" s="123"/>
      <c r="P824" s="123"/>
      <c r="Q824" s="122"/>
      <c r="R824" s="123"/>
      <c r="S824" s="123"/>
      <c r="T824" s="123"/>
      <c r="U824" s="123"/>
      <c r="V824" s="123"/>
      <c r="W824" s="122"/>
      <c r="X824" s="123"/>
      <c r="Y824" s="123"/>
      <c r="Z824" s="123"/>
      <c r="AA824" s="123"/>
      <c r="AB824" s="123"/>
      <c r="AC824" s="122"/>
      <c r="AD824" s="123"/>
      <c r="AE824" s="123"/>
      <c r="AF824" s="123"/>
      <c r="AG824" s="123"/>
      <c r="AH824" s="122"/>
      <c r="AI824" s="122"/>
      <c r="AJ824" s="122"/>
      <c r="AK824" s="122"/>
      <c r="AL824" s="123"/>
      <c r="AM824" s="122"/>
      <c r="AN824" s="122"/>
      <c r="AO824" s="122"/>
      <c r="AP824" s="122"/>
      <c r="AQ824" s="122"/>
      <c r="AR824" s="122"/>
      <c r="AS824" s="173"/>
      <c r="AT824" s="173"/>
      <c r="AU824" s="173"/>
      <c r="AV824" s="173"/>
      <c r="AW824" s="173"/>
      <c r="AX824" s="173"/>
      <c r="AY824" s="173"/>
      <c r="AZ824" s="173"/>
      <c r="BA824" s="173"/>
      <c r="BB824" s="123"/>
      <c r="BC824" s="123"/>
      <c r="BD824" s="123"/>
    </row>
    <row r="825" spans="2:56" x14ac:dyDescent="0.25">
      <c r="B825" s="120"/>
      <c r="C825" s="4"/>
      <c r="D825" s="14"/>
      <c r="E825" s="121"/>
      <c r="F825" s="13"/>
      <c r="G825" s="122"/>
      <c r="H825" s="123"/>
      <c r="I825" s="123"/>
      <c r="J825" s="124"/>
      <c r="K825" s="122"/>
      <c r="L825" s="122"/>
      <c r="M825" s="125"/>
      <c r="N825" s="126"/>
      <c r="O825" s="123"/>
      <c r="P825" s="123"/>
      <c r="Q825" s="122"/>
      <c r="R825" s="123"/>
      <c r="S825" s="123"/>
      <c r="T825" s="123"/>
      <c r="U825" s="123"/>
      <c r="V825" s="123"/>
      <c r="W825" s="122"/>
      <c r="X825" s="123"/>
      <c r="Y825" s="123"/>
      <c r="Z825" s="123"/>
      <c r="AA825" s="123"/>
      <c r="AB825" s="123"/>
      <c r="AC825" s="122"/>
      <c r="AD825" s="123"/>
      <c r="AE825" s="123"/>
      <c r="AF825" s="123"/>
      <c r="AG825" s="123"/>
      <c r="AH825" s="122"/>
      <c r="AI825" s="122"/>
      <c r="AJ825" s="122"/>
      <c r="AK825" s="122"/>
      <c r="AL825" s="123"/>
      <c r="AM825" s="122"/>
      <c r="AN825" s="122"/>
      <c r="AO825" s="122"/>
      <c r="AP825" s="122"/>
      <c r="AQ825" s="122"/>
      <c r="AR825" s="122"/>
      <c r="AS825" s="173"/>
      <c r="AT825" s="173"/>
      <c r="AU825" s="173"/>
      <c r="AV825" s="173"/>
      <c r="AW825" s="173"/>
      <c r="AX825" s="173"/>
      <c r="AY825" s="173"/>
      <c r="AZ825" s="173"/>
      <c r="BA825" s="173"/>
      <c r="BB825" s="123"/>
      <c r="BC825" s="123"/>
      <c r="BD825" s="123"/>
    </row>
    <row r="826" spans="2:56" x14ac:dyDescent="0.25">
      <c r="B826" s="120"/>
      <c r="C826" s="4"/>
      <c r="D826" s="14"/>
      <c r="E826" s="121"/>
      <c r="F826" s="13"/>
      <c r="G826" s="122"/>
      <c r="H826" s="123"/>
      <c r="I826" s="123"/>
      <c r="J826" s="124"/>
      <c r="K826" s="122"/>
      <c r="L826" s="122"/>
      <c r="M826" s="125"/>
      <c r="N826" s="126"/>
      <c r="O826" s="123"/>
      <c r="P826" s="123"/>
      <c r="Q826" s="122"/>
      <c r="R826" s="123"/>
      <c r="S826" s="123"/>
      <c r="T826" s="123"/>
      <c r="U826" s="123"/>
      <c r="V826" s="123"/>
      <c r="W826" s="122"/>
      <c r="X826" s="123"/>
      <c r="Y826" s="123"/>
      <c r="Z826" s="123"/>
      <c r="AA826" s="123"/>
      <c r="AB826" s="123"/>
      <c r="AC826" s="122"/>
      <c r="AD826" s="123"/>
      <c r="AE826" s="123"/>
      <c r="AF826" s="123"/>
      <c r="AG826" s="123"/>
      <c r="AH826" s="122"/>
      <c r="AI826" s="122"/>
      <c r="AJ826" s="122"/>
      <c r="AK826" s="122"/>
      <c r="AL826" s="123"/>
      <c r="AM826" s="122"/>
      <c r="AN826" s="122"/>
      <c r="AO826" s="122"/>
      <c r="AP826" s="122"/>
      <c r="AQ826" s="122"/>
      <c r="AR826" s="122"/>
      <c r="AS826" s="173"/>
      <c r="AT826" s="173"/>
      <c r="AU826" s="173"/>
      <c r="AV826" s="173"/>
      <c r="AW826" s="173"/>
      <c r="AX826" s="173"/>
      <c r="AY826" s="173"/>
      <c r="AZ826" s="173"/>
      <c r="BA826" s="173"/>
      <c r="BB826" s="123"/>
      <c r="BC826" s="123"/>
      <c r="BD826" s="123"/>
    </row>
    <row r="827" spans="2:56" x14ac:dyDescent="0.25">
      <c r="B827" s="120"/>
      <c r="C827" s="4"/>
      <c r="D827" s="14"/>
      <c r="E827" s="121"/>
      <c r="F827" s="13"/>
      <c r="G827" s="122"/>
      <c r="H827" s="123"/>
      <c r="I827" s="123"/>
      <c r="J827" s="124"/>
      <c r="K827" s="122"/>
      <c r="L827" s="122"/>
      <c r="M827" s="125"/>
      <c r="N827" s="126"/>
      <c r="O827" s="123"/>
      <c r="P827" s="123"/>
      <c r="Q827" s="122"/>
      <c r="R827" s="123"/>
      <c r="S827" s="123"/>
      <c r="T827" s="123"/>
      <c r="U827" s="123"/>
      <c r="V827" s="123"/>
      <c r="W827" s="122"/>
      <c r="X827" s="123"/>
      <c r="Y827" s="123"/>
      <c r="Z827" s="123"/>
      <c r="AA827" s="123"/>
      <c r="AB827" s="123"/>
      <c r="AC827" s="122"/>
      <c r="AD827" s="123"/>
      <c r="AE827" s="123"/>
      <c r="AF827" s="123"/>
      <c r="AG827" s="123"/>
      <c r="AH827" s="122"/>
      <c r="AI827" s="122"/>
      <c r="AJ827" s="122"/>
      <c r="AK827" s="122"/>
      <c r="AL827" s="123"/>
      <c r="AM827" s="122"/>
      <c r="AN827" s="122"/>
      <c r="AO827" s="122"/>
      <c r="AP827" s="122"/>
      <c r="AQ827" s="122"/>
      <c r="AR827" s="122"/>
      <c r="AS827" s="173"/>
      <c r="AT827" s="173"/>
      <c r="AU827" s="173"/>
      <c r="AV827" s="173"/>
      <c r="AW827" s="173"/>
      <c r="AX827" s="173"/>
      <c r="AY827" s="173"/>
      <c r="AZ827" s="173"/>
      <c r="BA827" s="173"/>
      <c r="BB827" s="123"/>
      <c r="BC827" s="123"/>
      <c r="BD827" s="123"/>
    </row>
    <row r="828" spans="2:56" x14ac:dyDescent="0.25">
      <c r="B828" s="120"/>
      <c r="C828" s="4"/>
      <c r="D828" s="14"/>
      <c r="E828" s="121"/>
      <c r="F828" s="13"/>
      <c r="G828" s="122"/>
      <c r="H828" s="123"/>
      <c r="I828" s="123"/>
      <c r="J828" s="124"/>
      <c r="K828" s="122"/>
      <c r="L828" s="122"/>
      <c r="M828" s="125"/>
      <c r="N828" s="126"/>
      <c r="O828" s="123"/>
      <c r="P828" s="123"/>
      <c r="Q828" s="122"/>
      <c r="R828" s="123"/>
      <c r="S828" s="123"/>
      <c r="T828" s="123"/>
      <c r="U828" s="123"/>
      <c r="V828" s="123"/>
      <c r="W828" s="122"/>
      <c r="X828" s="123"/>
      <c r="Y828" s="123"/>
      <c r="Z828" s="123"/>
      <c r="AA828" s="123"/>
      <c r="AB828" s="123"/>
      <c r="AC828" s="122"/>
      <c r="AD828" s="123"/>
      <c r="AE828" s="123"/>
      <c r="AF828" s="123"/>
      <c r="AG828" s="123"/>
      <c r="AH828" s="122"/>
      <c r="AI828" s="122"/>
      <c r="AJ828" s="122"/>
      <c r="AK828" s="122"/>
      <c r="AL828" s="123"/>
      <c r="AM828" s="122"/>
      <c r="AN828" s="122"/>
      <c r="AO828" s="122"/>
      <c r="AP828" s="122"/>
      <c r="AQ828" s="122"/>
      <c r="AR828" s="122"/>
      <c r="AS828" s="173"/>
      <c r="AT828" s="173"/>
      <c r="AU828" s="173"/>
      <c r="AV828" s="173"/>
      <c r="AW828" s="173"/>
      <c r="AX828" s="173"/>
      <c r="AY828" s="173"/>
      <c r="AZ828" s="173"/>
      <c r="BA828" s="173"/>
      <c r="BB828" s="123"/>
      <c r="BC828" s="123"/>
      <c r="BD828" s="123"/>
    </row>
    <row r="829" spans="2:56" x14ac:dyDescent="0.25">
      <c r="B829" s="120"/>
      <c r="C829" s="4"/>
      <c r="D829" s="14"/>
      <c r="E829" s="121"/>
      <c r="F829" s="13"/>
      <c r="G829" s="122"/>
      <c r="H829" s="123"/>
      <c r="I829" s="123"/>
      <c r="J829" s="124"/>
      <c r="K829" s="122"/>
      <c r="L829" s="122"/>
      <c r="M829" s="125"/>
      <c r="N829" s="126"/>
      <c r="O829" s="123"/>
      <c r="P829" s="123"/>
      <c r="Q829" s="122"/>
      <c r="R829" s="123"/>
      <c r="S829" s="123"/>
      <c r="T829" s="123"/>
      <c r="U829" s="123"/>
      <c r="V829" s="123"/>
      <c r="W829" s="122"/>
      <c r="X829" s="123"/>
      <c r="Y829" s="123"/>
      <c r="Z829" s="123"/>
      <c r="AA829" s="123"/>
      <c r="AB829" s="123"/>
      <c r="AC829" s="122"/>
      <c r="AD829" s="123"/>
      <c r="AE829" s="123"/>
      <c r="AF829" s="123"/>
      <c r="AG829" s="123"/>
      <c r="AH829" s="122"/>
      <c r="AI829" s="122"/>
      <c r="AJ829" s="122"/>
      <c r="AK829" s="122"/>
      <c r="AL829" s="123"/>
      <c r="AM829" s="122"/>
      <c r="AN829" s="122"/>
      <c r="AO829" s="122"/>
      <c r="AP829" s="122"/>
      <c r="AQ829" s="122"/>
      <c r="AR829" s="122"/>
      <c r="AS829" s="173"/>
      <c r="AT829" s="173"/>
      <c r="AU829" s="173"/>
      <c r="AV829" s="173"/>
      <c r="AW829" s="173"/>
      <c r="AX829" s="173"/>
      <c r="AY829" s="173"/>
      <c r="AZ829" s="173"/>
      <c r="BA829" s="173"/>
      <c r="BB829" s="123"/>
      <c r="BC829" s="123"/>
      <c r="BD829" s="123"/>
    </row>
    <row r="830" spans="2:56" x14ac:dyDescent="0.25">
      <c r="B830" s="120"/>
      <c r="C830" s="4"/>
      <c r="D830" s="14"/>
      <c r="E830" s="121"/>
      <c r="F830" s="13"/>
      <c r="G830" s="122"/>
      <c r="H830" s="123"/>
      <c r="I830" s="123"/>
      <c r="J830" s="124"/>
      <c r="K830" s="122"/>
      <c r="L830" s="122"/>
      <c r="M830" s="125"/>
      <c r="N830" s="126"/>
      <c r="O830" s="123"/>
      <c r="P830" s="123"/>
      <c r="Q830" s="122"/>
      <c r="R830" s="123"/>
      <c r="S830" s="123"/>
      <c r="T830" s="123"/>
      <c r="U830" s="123"/>
      <c r="V830" s="123"/>
      <c r="W830" s="122"/>
      <c r="X830" s="123"/>
      <c r="Y830" s="123"/>
      <c r="Z830" s="123"/>
      <c r="AA830" s="123"/>
      <c r="AB830" s="123"/>
      <c r="AC830" s="122"/>
      <c r="AD830" s="123"/>
      <c r="AE830" s="123"/>
      <c r="AF830" s="123"/>
      <c r="AG830" s="123"/>
      <c r="AH830" s="122"/>
      <c r="AI830" s="122"/>
      <c r="AJ830" s="122"/>
      <c r="AK830" s="122"/>
      <c r="AL830" s="123"/>
      <c r="AM830" s="122"/>
      <c r="AN830" s="122"/>
      <c r="AO830" s="122"/>
      <c r="AP830" s="122"/>
      <c r="AQ830" s="122"/>
      <c r="AR830" s="122"/>
      <c r="AS830" s="173"/>
      <c r="AT830" s="173"/>
      <c r="AU830" s="173"/>
      <c r="AV830" s="173"/>
      <c r="AW830" s="173"/>
      <c r="AX830" s="173"/>
      <c r="AY830" s="173"/>
      <c r="AZ830" s="173"/>
      <c r="BA830" s="173"/>
      <c r="BB830" s="123"/>
      <c r="BC830" s="123"/>
      <c r="BD830" s="123"/>
    </row>
    <row r="831" spans="2:56" x14ac:dyDescent="0.25">
      <c r="B831" s="120"/>
      <c r="C831" s="4"/>
      <c r="D831" s="14"/>
      <c r="E831" s="121"/>
      <c r="F831" s="13"/>
      <c r="G831" s="122"/>
      <c r="H831" s="123"/>
      <c r="I831" s="123"/>
      <c r="J831" s="124"/>
      <c r="K831" s="122"/>
      <c r="L831" s="122"/>
      <c r="M831" s="125"/>
      <c r="N831" s="126"/>
      <c r="O831" s="123"/>
      <c r="P831" s="123"/>
      <c r="Q831" s="122"/>
      <c r="R831" s="123"/>
      <c r="S831" s="123"/>
      <c r="T831" s="123"/>
      <c r="U831" s="123"/>
      <c r="V831" s="123"/>
      <c r="W831" s="122"/>
      <c r="X831" s="123"/>
      <c r="Y831" s="123"/>
      <c r="Z831" s="123"/>
      <c r="AA831" s="123"/>
      <c r="AB831" s="123"/>
      <c r="AC831" s="122"/>
      <c r="AD831" s="123"/>
      <c r="AE831" s="123"/>
      <c r="AF831" s="123"/>
      <c r="AG831" s="123"/>
      <c r="AH831" s="122"/>
      <c r="AI831" s="122"/>
      <c r="AJ831" s="122"/>
      <c r="AK831" s="122"/>
      <c r="AL831" s="123"/>
      <c r="AM831" s="122"/>
      <c r="AN831" s="122"/>
      <c r="AO831" s="122"/>
      <c r="AP831" s="122"/>
      <c r="AQ831" s="122"/>
      <c r="AR831" s="122"/>
      <c r="AS831" s="173"/>
      <c r="AT831" s="173"/>
      <c r="AU831" s="173"/>
      <c r="AV831" s="173"/>
      <c r="AW831" s="173"/>
      <c r="AX831" s="173"/>
      <c r="AY831" s="173"/>
      <c r="AZ831" s="173"/>
      <c r="BA831" s="173"/>
      <c r="BB831" s="123"/>
      <c r="BC831" s="123"/>
      <c r="BD831" s="123"/>
    </row>
    <row r="832" spans="2:56" x14ac:dyDescent="0.25">
      <c r="B832" s="120"/>
      <c r="C832" s="4"/>
      <c r="D832" s="14"/>
      <c r="E832" s="121"/>
      <c r="F832" s="13"/>
      <c r="G832" s="122"/>
      <c r="H832" s="123"/>
      <c r="I832" s="123"/>
      <c r="J832" s="124"/>
      <c r="K832" s="122"/>
      <c r="L832" s="122"/>
      <c r="M832" s="125"/>
      <c r="N832" s="126"/>
      <c r="O832" s="123"/>
      <c r="P832" s="123"/>
      <c r="Q832" s="122"/>
      <c r="R832" s="123"/>
      <c r="S832" s="123"/>
      <c r="T832" s="123"/>
      <c r="U832" s="123"/>
      <c r="V832" s="123"/>
      <c r="W832" s="122"/>
      <c r="X832" s="123"/>
      <c r="Y832" s="123"/>
      <c r="Z832" s="123"/>
      <c r="AA832" s="123"/>
      <c r="AB832" s="123"/>
      <c r="AC832" s="122"/>
      <c r="AD832" s="123"/>
      <c r="AE832" s="123"/>
      <c r="AF832" s="123"/>
      <c r="AG832" s="123"/>
      <c r="AH832" s="122"/>
      <c r="AI832" s="122"/>
      <c r="AJ832" s="122"/>
      <c r="AK832" s="122"/>
      <c r="AL832" s="123"/>
      <c r="AM832" s="122"/>
      <c r="AN832" s="122"/>
      <c r="AO832" s="122"/>
      <c r="AP832" s="122"/>
      <c r="AQ832" s="122"/>
      <c r="AR832" s="122"/>
      <c r="AS832" s="173"/>
      <c r="AT832" s="173"/>
      <c r="AU832" s="173"/>
      <c r="AV832" s="173"/>
      <c r="AW832" s="173"/>
      <c r="AX832" s="173"/>
      <c r="AY832" s="173"/>
      <c r="AZ832" s="173"/>
      <c r="BA832" s="173"/>
      <c r="BB832" s="123"/>
      <c r="BC832" s="123"/>
      <c r="BD832" s="123"/>
    </row>
    <row r="833" spans="2:56" x14ac:dyDescent="0.25">
      <c r="B833" s="120"/>
      <c r="C833" s="4"/>
      <c r="D833" s="14"/>
      <c r="E833" s="121"/>
      <c r="F833" s="13"/>
      <c r="G833" s="122"/>
      <c r="H833" s="123"/>
      <c r="I833" s="123"/>
      <c r="J833" s="124"/>
      <c r="K833" s="122"/>
      <c r="L833" s="122"/>
      <c r="M833" s="125"/>
      <c r="N833" s="126"/>
      <c r="O833" s="123"/>
      <c r="P833" s="123"/>
      <c r="Q833" s="122"/>
      <c r="R833" s="123"/>
      <c r="S833" s="123"/>
      <c r="T833" s="123"/>
      <c r="U833" s="123"/>
      <c r="V833" s="123"/>
      <c r="W833" s="122"/>
      <c r="X833" s="123"/>
      <c r="Y833" s="123"/>
      <c r="Z833" s="123"/>
      <c r="AA833" s="123"/>
      <c r="AB833" s="123"/>
      <c r="AC833" s="122"/>
      <c r="AD833" s="123"/>
      <c r="AE833" s="123"/>
      <c r="AF833" s="123"/>
      <c r="AG833" s="123"/>
      <c r="AH833" s="122"/>
      <c r="AI833" s="122"/>
      <c r="AJ833" s="122"/>
      <c r="AK833" s="122"/>
      <c r="AL833" s="123"/>
      <c r="AM833" s="122"/>
      <c r="AN833" s="122"/>
      <c r="AO833" s="122"/>
      <c r="AP833" s="122"/>
      <c r="AQ833" s="122"/>
      <c r="AR833" s="122"/>
      <c r="AS833" s="173"/>
      <c r="AT833" s="173"/>
      <c r="AU833" s="173"/>
      <c r="AV833" s="173"/>
      <c r="AW833" s="173"/>
      <c r="AX833" s="173"/>
      <c r="AY833" s="173"/>
      <c r="AZ833" s="173"/>
      <c r="BA833" s="173"/>
      <c r="BB833" s="123"/>
      <c r="BC833" s="123"/>
      <c r="BD833" s="123"/>
    </row>
    <row r="834" spans="2:56" x14ac:dyDescent="0.25">
      <c r="B834" s="120"/>
      <c r="C834" s="4"/>
      <c r="D834" s="14"/>
      <c r="E834" s="121"/>
      <c r="F834" s="13"/>
      <c r="G834" s="122"/>
      <c r="H834" s="123"/>
      <c r="I834" s="123"/>
      <c r="J834" s="124"/>
      <c r="K834" s="122"/>
      <c r="L834" s="122"/>
      <c r="M834" s="125"/>
      <c r="N834" s="126"/>
      <c r="O834" s="123"/>
      <c r="P834" s="123"/>
      <c r="Q834" s="122"/>
      <c r="R834" s="123"/>
      <c r="S834" s="123"/>
      <c r="T834" s="123"/>
      <c r="U834" s="123"/>
      <c r="V834" s="123"/>
      <c r="W834" s="122"/>
      <c r="X834" s="123"/>
      <c r="Y834" s="123"/>
      <c r="Z834" s="123"/>
      <c r="AA834" s="123"/>
      <c r="AB834" s="123"/>
      <c r="AC834" s="122"/>
      <c r="AD834" s="123"/>
      <c r="AE834" s="123"/>
      <c r="AF834" s="123"/>
      <c r="AG834" s="123"/>
      <c r="AH834" s="122"/>
      <c r="AI834" s="122"/>
      <c r="AJ834" s="122"/>
      <c r="AK834" s="122"/>
      <c r="AL834" s="123"/>
      <c r="AM834" s="122"/>
      <c r="AN834" s="122"/>
      <c r="AO834" s="122"/>
      <c r="AP834" s="122"/>
      <c r="AQ834" s="122"/>
      <c r="AR834" s="122"/>
      <c r="AS834" s="173"/>
      <c r="AT834" s="173"/>
      <c r="AU834" s="173"/>
      <c r="AV834" s="173"/>
      <c r="AW834" s="173"/>
      <c r="AX834" s="173"/>
      <c r="AY834" s="173"/>
      <c r="AZ834" s="173"/>
      <c r="BA834" s="173"/>
      <c r="BB834" s="123"/>
      <c r="BC834" s="123"/>
      <c r="BD834" s="123"/>
    </row>
    <row r="835" spans="2:56" x14ac:dyDescent="0.25">
      <c r="B835" s="120"/>
      <c r="C835" s="4"/>
      <c r="D835" s="14"/>
      <c r="E835" s="121"/>
      <c r="F835" s="13"/>
      <c r="G835" s="122"/>
      <c r="H835" s="123"/>
      <c r="I835" s="123"/>
      <c r="J835" s="124"/>
      <c r="K835" s="122"/>
      <c r="L835" s="122"/>
      <c r="M835" s="125"/>
      <c r="N835" s="126"/>
      <c r="O835" s="123"/>
      <c r="P835" s="123"/>
      <c r="Q835" s="122"/>
      <c r="R835" s="123"/>
      <c r="S835" s="123"/>
      <c r="T835" s="123"/>
      <c r="U835" s="123"/>
      <c r="V835" s="123"/>
      <c r="W835" s="122"/>
      <c r="X835" s="123"/>
      <c r="Y835" s="123"/>
      <c r="Z835" s="123"/>
      <c r="AA835" s="123"/>
      <c r="AB835" s="123"/>
      <c r="AC835" s="122"/>
      <c r="AD835" s="123"/>
      <c r="AE835" s="123"/>
      <c r="AF835" s="123"/>
      <c r="AG835" s="123"/>
      <c r="AH835" s="122"/>
      <c r="AI835" s="122"/>
      <c r="AJ835" s="122"/>
      <c r="AK835" s="122"/>
      <c r="AL835" s="123"/>
      <c r="AM835" s="122"/>
      <c r="AN835" s="122"/>
      <c r="AO835" s="122"/>
      <c r="AP835" s="122"/>
      <c r="AQ835" s="122"/>
      <c r="AR835" s="122"/>
      <c r="AS835" s="173"/>
      <c r="AT835" s="173"/>
      <c r="AU835" s="173"/>
      <c r="AV835" s="173"/>
      <c r="AW835" s="173"/>
      <c r="AX835" s="173"/>
      <c r="AY835" s="173"/>
      <c r="AZ835" s="173"/>
      <c r="BA835" s="173"/>
      <c r="BB835" s="123"/>
      <c r="BC835" s="123"/>
      <c r="BD835" s="123"/>
    </row>
    <row r="836" spans="2:56" x14ac:dyDescent="0.25">
      <c r="B836" s="120"/>
      <c r="C836" s="4"/>
      <c r="D836" s="14"/>
      <c r="E836" s="121"/>
      <c r="F836" s="13"/>
      <c r="G836" s="122"/>
      <c r="H836" s="123"/>
      <c r="I836" s="123"/>
      <c r="J836" s="124"/>
      <c r="K836" s="122"/>
      <c r="L836" s="122"/>
      <c r="M836" s="125"/>
      <c r="N836" s="126"/>
      <c r="O836" s="123"/>
      <c r="P836" s="123"/>
      <c r="Q836" s="122"/>
      <c r="R836" s="123"/>
      <c r="S836" s="123"/>
      <c r="T836" s="123"/>
      <c r="U836" s="123"/>
      <c r="V836" s="123"/>
      <c r="W836" s="122"/>
      <c r="X836" s="123"/>
      <c r="Y836" s="123"/>
      <c r="Z836" s="123"/>
      <c r="AA836" s="123"/>
      <c r="AB836" s="123"/>
      <c r="AC836" s="122"/>
      <c r="AD836" s="123"/>
      <c r="AE836" s="123"/>
      <c r="AF836" s="123"/>
      <c r="AG836" s="123"/>
      <c r="AH836" s="122"/>
      <c r="AI836" s="122"/>
      <c r="AJ836" s="122"/>
      <c r="AK836" s="122"/>
      <c r="AL836" s="123"/>
      <c r="AM836" s="122"/>
      <c r="AN836" s="122"/>
      <c r="AO836" s="122"/>
      <c r="AP836" s="122"/>
      <c r="AQ836" s="122"/>
      <c r="AR836" s="122"/>
      <c r="AS836" s="173"/>
      <c r="AT836" s="173"/>
      <c r="AU836" s="173"/>
      <c r="AV836" s="173"/>
      <c r="AW836" s="173"/>
      <c r="AX836" s="173"/>
      <c r="AY836" s="173"/>
      <c r="AZ836" s="173"/>
      <c r="BA836" s="173"/>
      <c r="BB836" s="123"/>
      <c r="BC836" s="123"/>
      <c r="BD836" s="123"/>
    </row>
    <row r="837" spans="2:56" x14ac:dyDescent="0.25">
      <c r="B837" s="120"/>
      <c r="C837" s="4"/>
      <c r="D837" s="14"/>
      <c r="E837" s="121"/>
      <c r="F837" s="13"/>
      <c r="G837" s="122"/>
      <c r="H837" s="123"/>
      <c r="I837" s="123"/>
      <c r="J837" s="124"/>
      <c r="K837" s="122"/>
      <c r="L837" s="122"/>
      <c r="M837" s="125"/>
      <c r="N837" s="126"/>
      <c r="O837" s="123"/>
      <c r="P837" s="123"/>
      <c r="Q837" s="122"/>
      <c r="R837" s="123"/>
      <c r="S837" s="123"/>
      <c r="T837" s="123"/>
      <c r="U837" s="123"/>
      <c r="V837" s="123"/>
      <c r="W837" s="122"/>
      <c r="X837" s="123"/>
      <c r="Y837" s="123"/>
      <c r="Z837" s="123"/>
      <c r="AA837" s="123"/>
      <c r="AB837" s="123"/>
      <c r="AC837" s="122"/>
      <c r="AD837" s="123"/>
      <c r="AE837" s="123"/>
      <c r="AF837" s="123"/>
      <c r="AG837" s="123"/>
      <c r="AH837" s="122"/>
      <c r="AI837" s="122"/>
      <c r="AJ837" s="122"/>
      <c r="AK837" s="122"/>
      <c r="AL837" s="123"/>
      <c r="AM837" s="122"/>
      <c r="AN837" s="122"/>
      <c r="AO837" s="122"/>
      <c r="AP837" s="122"/>
      <c r="AQ837" s="122"/>
      <c r="AR837" s="122"/>
      <c r="AS837" s="173"/>
      <c r="AT837" s="173"/>
      <c r="AU837" s="173"/>
      <c r="AV837" s="173"/>
      <c r="AW837" s="173"/>
      <c r="AX837" s="173"/>
      <c r="AY837" s="173"/>
      <c r="AZ837" s="173"/>
      <c r="BA837" s="173"/>
      <c r="BB837" s="123"/>
      <c r="BC837" s="123"/>
      <c r="BD837" s="123"/>
    </row>
    <row r="838" spans="2:56" x14ac:dyDescent="0.25">
      <c r="B838" s="120"/>
      <c r="C838" s="4"/>
      <c r="D838" s="14"/>
      <c r="E838" s="121"/>
      <c r="F838" s="13"/>
      <c r="G838" s="122"/>
      <c r="H838" s="123"/>
      <c r="I838" s="123"/>
      <c r="J838" s="124"/>
      <c r="K838" s="122"/>
      <c r="L838" s="122"/>
      <c r="M838" s="125"/>
      <c r="N838" s="126"/>
      <c r="O838" s="123"/>
      <c r="P838" s="123"/>
      <c r="Q838" s="122"/>
      <c r="R838" s="123"/>
      <c r="S838" s="123"/>
      <c r="T838" s="123"/>
      <c r="U838" s="123"/>
      <c r="V838" s="123"/>
      <c r="W838" s="122"/>
      <c r="X838" s="123"/>
      <c r="Y838" s="123"/>
      <c r="Z838" s="123"/>
      <c r="AA838" s="123"/>
      <c r="AB838" s="123"/>
      <c r="AC838" s="122"/>
      <c r="AD838" s="123"/>
      <c r="AE838" s="123"/>
      <c r="AF838" s="123"/>
      <c r="AG838" s="123"/>
      <c r="AH838" s="122"/>
      <c r="AI838" s="122"/>
      <c r="AJ838" s="122"/>
      <c r="AK838" s="122"/>
      <c r="AL838" s="123"/>
      <c r="AM838" s="122"/>
      <c r="AN838" s="122"/>
      <c r="AO838" s="122"/>
      <c r="AP838" s="122"/>
      <c r="AQ838" s="122"/>
      <c r="AR838" s="122"/>
      <c r="AS838" s="173"/>
      <c r="AT838" s="173"/>
      <c r="AU838" s="173"/>
      <c r="AV838" s="173"/>
      <c r="AW838" s="173"/>
      <c r="AX838" s="173"/>
      <c r="AY838" s="173"/>
      <c r="AZ838" s="173"/>
      <c r="BA838" s="173"/>
      <c r="BB838" s="123"/>
      <c r="BC838" s="123"/>
      <c r="BD838" s="123"/>
    </row>
    <row r="839" spans="2:56" x14ac:dyDescent="0.25">
      <c r="B839" s="120"/>
      <c r="C839" s="4"/>
      <c r="D839" s="14"/>
      <c r="E839" s="121"/>
      <c r="F839" s="13"/>
      <c r="G839" s="122"/>
      <c r="H839" s="123"/>
      <c r="I839" s="123"/>
      <c r="J839" s="124"/>
      <c r="K839" s="122"/>
      <c r="L839" s="122"/>
      <c r="M839" s="125"/>
      <c r="N839" s="126"/>
      <c r="O839" s="123"/>
      <c r="P839" s="123"/>
      <c r="Q839" s="122"/>
      <c r="R839" s="123"/>
      <c r="S839" s="123"/>
      <c r="T839" s="123"/>
      <c r="U839" s="123"/>
      <c r="V839" s="123"/>
      <c r="W839" s="122"/>
      <c r="X839" s="123"/>
      <c r="Y839" s="123"/>
      <c r="Z839" s="123"/>
      <c r="AA839" s="123"/>
      <c r="AB839" s="123"/>
      <c r="AC839" s="122"/>
      <c r="AD839" s="123"/>
      <c r="AE839" s="123"/>
      <c r="AF839" s="123"/>
      <c r="AG839" s="123"/>
      <c r="AH839" s="122"/>
      <c r="AI839" s="122"/>
      <c r="AJ839" s="122"/>
      <c r="AK839" s="122"/>
      <c r="AL839" s="123"/>
      <c r="AM839" s="122"/>
      <c r="AN839" s="122"/>
      <c r="AO839" s="122"/>
      <c r="AP839" s="122"/>
      <c r="AQ839" s="122"/>
      <c r="AR839" s="122"/>
      <c r="AS839" s="173"/>
      <c r="AT839" s="173"/>
      <c r="AU839" s="173"/>
      <c r="AV839" s="173"/>
      <c r="AW839" s="173"/>
      <c r="AX839" s="173"/>
      <c r="AY839" s="173"/>
      <c r="AZ839" s="173"/>
      <c r="BA839" s="173"/>
      <c r="BB839" s="123"/>
      <c r="BC839" s="123"/>
      <c r="BD839" s="123"/>
    </row>
    <row r="840" spans="2:56" x14ac:dyDescent="0.25">
      <c r="B840" s="120"/>
      <c r="C840" s="4"/>
      <c r="D840" s="14"/>
      <c r="E840" s="121"/>
      <c r="F840" s="13"/>
      <c r="G840" s="122"/>
      <c r="H840" s="123"/>
      <c r="I840" s="123"/>
      <c r="J840" s="124"/>
      <c r="K840" s="122"/>
      <c r="L840" s="122"/>
      <c r="M840" s="125"/>
      <c r="N840" s="126"/>
      <c r="O840" s="123"/>
      <c r="P840" s="123"/>
      <c r="Q840" s="122"/>
      <c r="R840" s="123"/>
      <c r="S840" s="123"/>
      <c r="T840" s="123"/>
      <c r="U840" s="123"/>
      <c r="V840" s="123"/>
      <c r="W840" s="122"/>
      <c r="X840" s="123"/>
      <c r="Y840" s="123"/>
      <c r="Z840" s="123"/>
      <c r="AA840" s="123"/>
      <c r="AB840" s="123"/>
      <c r="AC840" s="122"/>
      <c r="AD840" s="123"/>
      <c r="AE840" s="123"/>
      <c r="AF840" s="123"/>
      <c r="AG840" s="123"/>
      <c r="AH840" s="122"/>
      <c r="AI840" s="122"/>
      <c r="AJ840" s="122"/>
      <c r="AK840" s="122"/>
      <c r="AL840" s="123"/>
      <c r="AM840" s="122"/>
      <c r="AN840" s="122"/>
      <c r="AO840" s="122"/>
      <c r="AP840" s="122"/>
      <c r="AQ840" s="122"/>
      <c r="AR840" s="122"/>
      <c r="AS840" s="173"/>
      <c r="AT840" s="173"/>
      <c r="AU840" s="173"/>
      <c r="AV840" s="173"/>
      <c r="AW840" s="173"/>
      <c r="AX840" s="173"/>
      <c r="AY840" s="173"/>
      <c r="AZ840" s="173"/>
      <c r="BA840" s="173"/>
      <c r="BB840" s="123"/>
      <c r="BC840" s="123"/>
      <c r="BD840" s="123"/>
    </row>
    <row r="841" spans="2:56" x14ac:dyDescent="0.25">
      <c r="B841" s="120"/>
      <c r="C841" s="4"/>
      <c r="D841" s="14"/>
      <c r="E841" s="121"/>
      <c r="F841" s="13"/>
      <c r="G841" s="122"/>
      <c r="H841" s="123"/>
      <c r="I841" s="123"/>
      <c r="J841" s="124"/>
      <c r="K841" s="122"/>
      <c r="L841" s="122"/>
      <c r="M841" s="125"/>
      <c r="N841" s="126"/>
      <c r="O841" s="123"/>
      <c r="P841" s="123"/>
      <c r="Q841" s="122"/>
      <c r="R841" s="123"/>
      <c r="S841" s="123"/>
      <c r="T841" s="123"/>
      <c r="U841" s="123"/>
      <c r="V841" s="123"/>
      <c r="W841" s="122"/>
      <c r="X841" s="123"/>
      <c r="Y841" s="123"/>
      <c r="Z841" s="123"/>
      <c r="AA841" s="123"/>
      <c r="AB841" s="123"/>
      <c r="AC841" s="122"/>
      <c r="AD841" s="123"/>
      <c r="AE841" s="123"/>
      <c r="AF841" s="123"/>
      <c r="AG841" s="123"/>
      <c r="AH841" s="122"/>
      <c r="AI841" s="122"/>
      <c r="AJ841" s="122"/>
      <c r="AK841" s="122"/>
      <c r="AL841" s="123"/>
      <c r="AM841" s="122"/>
      <c r="AN841" s="122"/>
      <c r="AO841" s="122"/>
      <c r="AP841" s="122"/>
      <c r="AQ841" s="122"/>
      <c r="AR841" s="122"/>
      <c r="AS841" s="173"/>
      <c r="AT841" s="173"/>
      <c r="AU841" s="173"/>
      <c r="AV841" s="173"/>
      <c r="AW841" s="173"/>
      <c r="AX841" s="173"/>
      <c r="AY841" s="173"/>
      <c r="AZ841" s="173"/>
      <c r="BA841" s="173"/>
      <c r="BB841" s="123"/>
      <c r="BC841" s="123"/>
      <c r="BD841" s="123"/>
    </row>
    <row r="842" spans="2:56" x14ac:dyDescent="0.25">
      <c r="B842" s="120"/>
      <c r="C842" s="4"/>
      <c r="D842" s="14"/>
      <c r="E842" s="121"/>
      <c r="F842" s="13"/>
      <c r="G842" s="122"/>
      <c r="H842" s="123"/>
      <c r="I842" s="123"/>
      <c r="J842" s="124"/>
      <c r="K842" s="122"/>
      <c r="L842" s="122"/>
      <c r="M842" s="125"/>
      <c r="N842" s="126"/>
      <c r="O842" s="123"/>
      <c r="P842" s="123"/>
      <c r="Q842" s="122"/>
      <c r="R842" s="123"/>
      <c r="S842" s="123"/>
      <c r="T842" s="123"/>
      <c r="U842" s="123"/>
      <c r="V842" s="123"/>
      <c r="W842" s="122"/>
      <c r="X842" s="123"/>
      <c r="Y842" s="123"/>
      <c r="Z842" s="123"/>
      <c r="AA842" s="123"/>
      <c r="AB842" s="123"/>
      <c r="AC842" s="122"/>
      <c r="AD842" s="123"/>
      <c r="AE842" s="123"/>
      <c r="AF842" s="123"/>
      <c r="AG842" s="123"/>
      <c r="AH842" s="122"/>
      <c r="AI842" s="122"/>
      <c r="AJ842" s="122"/>
      <c r="AK842" s="122"/>
      <c r="AL842" s="123"/>
      <c r="AM842" s="122"/>
      <c r="AN842" s="122"/>
      <c r="AO842" s="122"/>
      <c r="AP842" s="122"/>
      <c r="AQ842" s="122"/>
      <c r="AR842" s="122"/>
      <c r="AS842" s="173"/>
      <c r="AT842" s="173"/>
      <c r="AU842" s="173"/>
      <c r="AV842" s="173"/>
      <c r="AW842" s="173"/>
      <c r="AX842" s="173"/>
      <c r="AY842" s="173"/>
      <c r="AZ842" s="173"/>
      <c r="BA842" s="173"/>
      <c r="BB842" s="123"/>
      <c r="BC842" s="123"/>
      <c r="BD842" s="123"/>
    </row>
    <row r="843" spans="2:56" x14ac:dyDescent="0.25">
      <c r="B843" s="120"/>
      <c r="C843" s="4"/>
      <c r="D843" s="14"/>
      <c r="E843" s="121"/>
      <c r="F843" s="13"/>
      <c r="G843" s="122"/>
      <c r="H843" s="123"/>
      <c r="I843" s="123"/>
      <c r="J843" s="124"/>
      <c r="K843" s="122"/>
      <c r="L843" s="122"/>
      <c r="M843" s="125"/>
      <c r="N843" s="126"/>
      <c r="O843" s="123"/>
      <c r="P843" s="123"/>
      <c r="Q843" s="122"/>
      <c r="R843" s="123"/>
      <c r="S843" s="123"/>
      <c r="T843" s="123"/>
      <c r="U843" s="123"/>
      <c r="V843" s="123"/>
      <c r="W843" s="122"/>
      <c r="X843" s="123"/>
      <c r="Y843" s="123"/>
      <c r="Z843" s="123"/>
      <c r="AA843" s="123"/>
      <c r="AB843" s="123"/>
      <c r="AC843" s="122"/>
      <c r="AD843" s="123"/>
      <c r="AE843" s="123"/>
      <c r="AF843" s="123"/>
      <c r="AG843" s="123"/>
      <c r="AH843" s="122"/>
      <c r="AI843" s="122"/>
      <c r="AJ843" s="122"/>
      <c r="AK843" s="122"/>
      <c r="AL843" s="123"/>
      <c r="AM843" s="122"/>
      <c r="AN843" s="122"/>
      <c r="AO843" s="122"/>
      <c r="AP843" s="122"/>
      <c r="AQ843" s="122"/>
      <c r="AR843" s="122"/>
      <c r="AS843" s="173"/>
      <c r="AT843" s="173"/>
      <c r="AU843" s="173"/>
      <c r="AV843" s="173"/>
      <c r="AW843" s="173"/>
      <c r="AX843" s="173"/>
      <c r="AY843" s="173"/>
      <c r="AZ843" s="173"/>
      <c r="BA843" s="173"/>
      <c r="BB843" s="123"/>
      <c r="BC843" s="123"/>
      <c r="BD843" s="123"/>
    </row>
    <row r="844" spans="2:56" x14ac:dyDescent="0.25">
      <c r="B844" s="120"/>
      <c r="C844" s="4"/>
      <c r="D844" s="14"/>
      <c r="E844" s="121"/>
      <c r="F844" s="13"/>
      <c r="G844" s="122"/>
      <c r="H844" s="123"/>
      <c r="I844" s="123"/>
      <c r="J844" s="124"/>
      <c r="K844" s="122"/>
      <c r="L844" s="122"/>
      <c r="M844" s="125"/>
      <c r="N844" s="126"/>
      <c r="O844" s="123"/>
      <c r="P844" s="123"/>
      <c r="Q844" s="122"/>
      <c r="R844" s="123"/>
      <c r="S844" s="123"/>
      <c r="T844" s="123"/>
      <c r="U844" s="123"/>
      <c r="V844" s="123"/>
      <c r="W844" s="122"/>
      <c r="X844" s="123"/>
      <c r="Y844" s="123"/>
      <c r="Z844" s="123"/>
      <c r="AA844" s="123"/>
      <c r="AB844" s="123"/>
      <c r="AC844" s="122"/>
      <c r="AD844" s="123"/>
      <c r="AE844" s="123"/>
      <c r="AF844" s="123"/>
      <c r="AG844" s="123"/>
      <c r="AH844" s="122"/>
      <c r="AI844" s="122"/>
      <c r="AJ844" s="122"/>
      <c r="AK844" s="122"/>
      <c r="AL844" s="123"/>
      <c r="AM844" s="122"/>
      <c r="AN844" s="122"/>
      <c r="AO844" s="122"/>
      <c r="AP844" s="122"/>
      <c r="AQ844" s="122"/>
      <c r="AR844" s="122"/>
      <c r="AS844" s="173"/>
      <c r="AT844" s="173"/>
      <c r="AU844" s="173"/>
      <c r="AV844" s="173"/>
      <c r="AW844" s="173"/>
      <c r="AX844" s="173"/>
      <c r="AY844" s="173"/>
      <c r="AZ844" s="173"/>
      <c r="BA844" s="173"/>
      <c r="BB844" s="123"/>
      <c r="BC844" s="123"/>
      <c r="BD844" s="123"/>
    </row>
    <row r="845" spans="2:56" x14ac:dyDescent="0.25">
      <c r="B845" s="120"/>
      <c r="C845" s="4"/>
      <c r="D845" s="14"/>
      <c r="E845" s="121"/>
      <c r="F845" s="13"/>
      <c r="G845" s="122"/>
      <c r="H845" s="123"/>
      <c r="I845" s="123"/>
      <c r="J845" s="124"/>
      <c r="K845" s="122"/>
      <c r="L845" s="122"/>
      <c r="M845" s="125"/>
      <c r="N845" s="126"/>
      <c r="O845" s="123"/>
      <c r="P845" s="123"/>
      <c r="Q845" s="122"/>
      <c r="R845" s="123"/>
      <c r="S845" s="123"/>
      <c r="T845" s="123"/>
      <c r="U845" s="123"/>
      <c r="V845" s="123"/>
      <c r="W845" s="122"/>
      <c r="X845" s="123"/>
      <c r="Y845" s="123"/>
      <c r="Z845" s="123"/>
      <c r="AA845" s="123"/>
      <c r="AB845" s="123"/>
      <c r="AC845" s="122"/>
      <c r="AD845" s="123"/>
      <c r="AE845" s="123"/>
      <c r="AF845" s="123"/>
      <c r="AG845" s="123"/>
      <c r="AH845" s="122"/>
      <c r="AI845" s="122"/>
      <c r="AJ845" s="122"/>
      <c r="AK845" s="122"/>
      <c r="AL845" s="123"/>
      <c r="AM845" s="122"/>
      <c r="AN845" s="122"/>
      <c r="AO845" s="122"/>
      <c r="AP845" s="122"/>
      <c r="AQ845" s="122"/>
      <c r="AR845" s="122"/>
      <c r="AS845" s="173"/>
      <c r="AT845" s="173"/>
      <c r="AU845" s="173"/>
      <c r="AV845" s="173"/>
      <c r="AW845" s="173"/>
      <c r="AX845" s="173"/>
      <c r="AY845" s="173"/>
      <c r="AZ845" s="173"/>
      <c r="BA845" s="173"/>
      <c r="BB845" s="123"/>
      <c r="BC845" s="123"/>
      <c r="BD845" s="123"/>
    </row>
    <row r="846" spans="2:56" x14ac:dyDescent="0.25">
      <c r="B846" s="120"/>
      <c r="C846" s="4"/>
      <c r="D846" s="14"/>
      <c r="E846" s="121"/>
      <c r="F846" s="13"/>
      <c r="G846" s="122"/>
      <c r="H846" s="123"/>
      <c r="I846" s="123"/>
      <c r="J846" s="124"/>
      <c r="K846" s="122"/>
      <c r="L846" s="122"/>
      <c r="M846" s="125"/>
      <c r="N846" s="126"/>
      <c r="O846" s="123"/>
      <c r="P846" s="123"/>
      <c r="Q846" s="122"/>
      <c r="R846" s="123"/>
      <c r="S846" s="123"/>
      <c r="T846" s="123"/>
      <c r="U846" s="123"/>
      <c r="V846" s="123"/>
      <c r="W846" s="122"/>
      <c r="X846" s="123"/>
      <c r="Y846" s="123"/>
      <c r="Z846" s="123"/>
      <c r="AA846" s="123"/>
      <c r="AB846" s="123"/>
      <c r="AC846" s="122"/>
      <c r="AD846" s="123"/>
      <c r="AE846" s="123"/>
      <c r="AF846" s="123"/>
      <c r="AG846" s="123"/>
      <c r="AH846" s="122"/>
      <c r="AI846" s="122"/>
      <c r="AJ846" s="122"/>
      <c r="AK846" s="122"/>
      <c r="AL846" s="123"/>
      <c r="AM846" s="122"/>
      <c r="AN846" s="122"/>
      <c r="AO846" s="122"/>
      <c r="AP846" s="122"/>
      <c r="AQ846" s="122"/>
      <c r="AR846" s="122"/>
      <c r="AS846" s="173"/>
      <c r="AT846" s="173"/>
      <c r="AU846" s="173"/>
      <c r="AV846" s="173"/>
      <c r="AW846" s="173"/>
      <c r="AX846" s="173"/>
      <c r="AY846" s="173"/>
      <c r="AZ846" s="173"/>
      <c r="BA846" s="173"/>
      <c r="BB846" s="123"/>
      <c r="BC846" s="123"/>
      <c r="BD846" s="123"/>
    </row>
    <row r="847" spans="2:56" x14ac:dyDescent="0.25">
      <c r="B847" s="120"/>
      <c r="C847" s="4"/>
      <c r="D847" s="14"/>
      <c r="E847" s="121"/>
      <c r="F847" s="13"/>
      <c r="G847" s="122"/>
      <c r="H847" s="123"/>
      <c r="I847" s="123"/>
      <c r="J847" s="124"/>
      <c r="K847" s="122"/>
      <c r="L847" s="122"/>
      <c r="M847" s="125"/>
      <c r="N847" s="126"/>
      <c r="O847" s="123"/>
      <c r="P847" s="123"/>
      <c r="Q847" s="122"/>
      <c r="R847" s="123"/>
      <c r="S847" s="123"/>
      <c r="T847" s="123"/>
      <c r="U847" s="123"/>
      <c r="V847" s="123"/>
      <c r="W847" s="122"/>
      <c r="X847" s="123"/>
      <c r="Y847" s="123"/>
      <c r="Z847" s="123"/>
      <c r="AA847" s="123"/>
      <c r="AB847" s="123"/>
      <c r="AC847" s="122"/>
      <c r="AD847" s="123"/>
      <c r="AE847" s="123"/>
      <c r="AF847" s="123"/>
      <c r="AG847" s="123"/>
      <c r="AH847" s="122"/>
      <c r="AI847" s="122"/>
      <c r="AJ847" s="122"/>
      <c r="AK847" s="122"/>
      <c r="AL847" s="123"/>
      <c r="AM847" s="122"/>
      <c r="AN847" s="122"/>
      <c r="AO847" s="122"/>
      <c r="AP847" s="122"/>
      <c r="AQ847" s="122"/>
      <c r="AR847" s="122"/>
      <c r="AS847" s="173"/>
      <c r="AT847" s="173"/>
      <c r="AU847" s="173"/>
      <c r="AV847" s="173"/>
      <c r="AW847" s="173"/>
      <c r="AX847" s="173"/>
      <c r="AY847" s="173"/>
      <c r="AZ847" s="173"/>
      <c r="BA847" s="173"/>
      <c r="BB847" s="123"/>
      <c r="BC847" s="123"/>
      <c r="BD847" s="123"/>
    </row>
    <row r="848" spans="2:56" x14ac:dyDescent="0.25">
      <c r="B848" s="120"/>
      <c r="C848" s="4"/>
      <c r="D848" s="14"/>
      <c r="E848" s="121"/>
      <c r="F848" s="13"/>
      <c r="G848" s="122"/>
      <c r="H848" s="123"/>
      <c r="I848" s="123"/>
      <c r="J848" s="124"/>
      <c r="K848" s="122"/>
      <c r="L848" s="122"/>
      <c r="M848" s="125"/>
      <c r="N848" s="126"/>
      <c r="O848" s="123"/>
      <c r="P848" s="123"/>
      <c r="Q848" s="122"/>
      <c r="R848" s="123"/>
      <c r="S848" s="123"/>
      <c r="T848" s="123"/>
      <c r="U848" s="123"/>
      <c r="V848" s="123"/>
      <c r="W848" s="122"/>
      <c r="X848" s="123"/>
      <c r="Y848" s="123"/>
      <c r="Z848" s="123"/>
      <c r="AA848" s="123"/>
      <c r="AB848" s="123"/>
      <c r="AC848" s="122"/>
      <c r="AD848" s="123"/>
      <c r="AE848" s="123"/>
      <c r="AF848" s="123"/>
      <c r="AG848" s="123"/>
      <c r="AH848" s="122"/>
      <c r="AI848" s="122"/>
      <c r="AJ848" s="122"/>
      <c r="AK848" s="122"/>
      <c r="AL848" s="123"/>
      <c r="AM848" s="122"/>
      <c r="AN848" s="122"/>
      <c r="AO848" s="122"/>
      <c r="AP848" s="122"/>
      <c r="AQ848" s="122"/>
      <c r="AR848" s="122"/>
      <c r="AS848" s="173"/>
      <c r="AT848" s="173"/>
      <c r="AU848" s="173"/>
      <c r="AV848" s="173"/>
      <c r="AW848" s="173"/>
      <c r="AX848" s="173"/>
      <c r="AY848" s="173"/>
      <c r="AZ848" s="173"/>
      <c r="BA848" s="173"/>
      <c r="BB848" s="123"/>
      <c r="BC848" s="123"/>
      <c r="BD848" s="123"/>
    </row>
    <row r="849" spans="2:56" x14ac:dyDescent="0.25">
      <c r="B849" s="120"/>
      <c r="C849" s="4"/>
      <c r="D849" s="14"/>
      <c r="E849" s="121"/>
      <c r="F849" s="13"/>
      <c r="G849" s="122"/>
      <c r="H849" s="123"/>
      <c r="I849" s="123"/>
      <c r="J849" s="124"/>
      <c r="K849" s="122"/>
      <c r="L849" s="122"/>
      <c r="M849" s="125"/>
      <c r="N849" s="126"/>
      <c r="O849" s="123"/>
      <c r="P849" s="123"/>
      <c r="Q849" s="122"/>
      <c r="R849" s="123"/>
      <c r="S849" s="123"/>
      <c r="T849" s="123"/>
      <c r="U849" s="123"/>
      <c r="V849" s="123"/>
      <c r="W849" s="122"/>
      <c r="X849" s="123"/>
      <c r="Y849" s="123"/>
      <c r="Z849" s="123"/>
      <c r="AA849" s="123"/>
      <c r="AB849" s="123"/>
      <c r="AC849" s="122"/>
      <c r="AD849" s="123"/>
      <c r="AE849" s="123"/>
      <c r="AF849" s="123"/>
      <c r="AG849" s="123"/>
      <c r="AH849" s="122"/>
      <c r="AI849" s="122"/>
      <c r="AJ849" s="122"/>
      <c r="AK849" s="122"/>
      <c r="AL849" s="123"/>
      <c r="AM849" s="122"/>
      <c r="AN849" s="122"/>
      <c r="AO849" s="122"/>
      <c r="AP849" s="122"/>
      <c r="AQ849" s="122"/>
      <c r="AR849" s="122"/>
      <c r="AS849" s="173"/>
      <c r="AT849" s="173"/>
      <c r="AU849" s="173"/>
      <c r="AV849" s="173"/>
      <c r="AW849" s="173"/>
      <c r="AX849" s="173"/>
      <c r="AY849" s="173"/>
      <c r="AZ849" s="173"/>
      <c r="BA849" s="173"/>
      <c r="BB849" s="123"/>
      <c r="BC849" s="123"/>
      <c r="BD849" s="123"/>
    </row>
    <row r="850" spans="2:56" x14ac:dyDescent="0.25">
      <c r="B850" s="120"/>
      <c r="C850" s="4"/>
      <c r="D850" s="14"/>
      <c r="E850" s="121"/>
      <c r="F850" s="13"/>
      <c r="G850" s="122"/>
      <c r="H850" s="123"/>
      <c r="I850" s="123"/>
      <c r="J850" s="124"/>
      <c r="K850" s="122"/>
      <c r="L850" s="122"/>
      <c r="M850" s="125"/>
      <c r="N850" s="126"/>
      <c r="O850" s="123"/>
      <c r="P850" s="123"/>
      <c r="Q850" s="122"/>
      <c r="R850" s="123"/>
      <c r="S850" s="123"/>
      <c r="T850" s="123"/>
      <c r="U850" s="123"/>
      <c r="V850" s="123"/>
      <c r="W850" s="122"/>
      <c r="X850" s="123"/>
      <c r="Y850" s="123"/>
      <c r="Z850" s="123"/>
      <c r="AA850" s="123"/>
      <c r="AB850" s="123"/>
      <c r="AC850" s="122"/>
      <c r="AD850" s="123"/>
      <c r="AE850" s="123"/>
      <c r="AF850" s="123"/>
      <c r="AG850" s="123"/>
      <c r="AH850" s="122"/>
      <c r="AI850" s="122"/>
      <c r="AJ850" s="122"/>
      <c r="AK850" s="122"/>
      <c r="AL850" s="123"/>
      <c r="AM850" s="122"/>
      <c r="AN850" s="122"/>
      <c r="AO850" s="122"/>
      <c r="AP850" s="122"/>
      <c r="AQ850" s="122"/>
      <c r="AR850" s="122"/>
      <c r="AS850" s="173"/>
      <c r="AT850" s="173"/>
      <c r="AU850" s="173"/>
      <c r="AV850" s="173"/>
      <c r="AW850" s="173"/>
      <c r="AX850" s="173"/>
      <c r="AY850" s="173"/>
      <c r="AZ850" s="173"/>
      <c r="BA850" s="173"/>
      <c r="BB850" s="123"/>
      <c r="BC850" s="123"/>
      <c r="BD850" s="123"/>
    </row>
    <row r="851" spans="2:56" x14ac:dyDescent="0.25">
      <c r="B851" s="120"/>
      <c r="C851" s="4"/>
      <c r="D851" s="14"/>
      <c r="E851" s="121"/>
      <c r="F851" s="13"/>
      <c r="G851" s="122"/>
      <c r="H851" s="123"/>
      <c r="I851" s="123"/>
      <c r="J851" s="124"/>
      <c r="K851" s="122"/>
      <c r="L851" s="122"/>
      <c r="M851" s="125"/>
      <c r="N851" s="126"/>
      <c r="O851" s="123"/>
      <c r="P851" s="123"/>
      <c r="Q851" s="122"/>
      <c r="R851" s="123"/>
      <c r="S851" s="123"/>
      <c r="T851" s="123"/>
      <c r="U851" s="123"/>
      <c r="V851" s="123"/>
      <c r="W851" s="122"/>
      <c r="X851" s="123"/>
      <c r="Y851" s="123"/>
      <c r="Z851" s="123"/>
      <c r="AA851" s="123"/>
      <c r="AB851" s="123"/>
      <c r="AC851" s="122"/>
      <c r="AD851" s="123"/>
      <c r="AE851" s="123"/>
      <c r="AF851" s="123"/>
      <c r="AG851" s="123"/>
      <c r="AH851" s="122"/>
      <c r="AI851" s="122"/>
      <c r="AJ851" s="122"/>
      <c r="AK851" s="122"/>
      <c r="AL851" s="123"/>
      <c r="AM851" s="122"/>
      <c r="AN851" s="122"/>
      <c r="AO851" s="122"/>
      <c r="AP851" s="122"/>
      <c r="AQ851" s="122"/>
      <c r="AR851" s="122"/>
      <c r="AS851" s="173"/>
      <c r="AT851" s="173"/>
      <c r="AU851" s="173"/>
      <c r="AV851" s="173"/>
      <c r="AW851" s="173"/>
      <c r="AX851" s="173"/>
      <c r="AY851" s="173"/>
      <c r="AZ851" s="173"/>
      <c r="BA851" s="173"/>
      <c r="BB851" s="123"/>
      <c r="BC851" s="123"/>
      <c r="BD851" s="123"/>
    </row>
    <row r="852" spans="2:56" x14ac:dyDescent="0.25">
      <c r="B852" s="120"/>
      <c r="C852" s="4"/>
      <c r="D852" s="14"/>
      <c r="E852" s="121"/>
      <c r="F852" s="13"/>
      <c r="G852" s="122"/>
      <c r="H852" s="123"/>
      <c r="I852" s="123"/>
      <c r="J852" s="124"/>
      <c r="K852" s="122"/>
      <c r="L852" s="122"/>
      <c r="M852" s="125"/>
      <c r="N852" s="126"/>
      <c r="O852" s="123"/>
      <c r="P852" s="123"/>
      <c r="Q852" s="122"/>
      <c r="R852" s="123"/>
      <c r="S852" s="123"/>
      <c r="T852" s="123"/>
      <c r="U852" s="123"/>
      <c r="V852" s="123"/>
      <c r="W852" s="122"/>
      <c r="X852" s="123"/>
      <c r="Y852" s="123"/>
      <c r="Z852" s="123"/>
      <c r="AA852" s="123"/>
      <c r="AB852" s="123"/>
      <c r="AC852" s="122"/>
      <c r="AD852" s="123"/>
      <c r="AE852" s="123"/>
      <c r="AF852" s="123"/>
      <c r="AG852" s="123"/>
      <c r="AH852" s="122"/>
      <c r="AI852" s="122"/>
      <c r="AJ852" s="122"/>
      <c r="AK852" s="122"/>
      <c r="AL852" s="123"/>
      <c r="AM852" s="122"/>
      <c r="AN852" s="122"/>
      <c r="AO852" s="122"/>
      <c r="AP852" s="122"/>
      <c r="AQ852" s="122"/>
      <c r="AR852" s="122"/>
      <c r="AS852" s="173"/>
      <c r="AT852" s="173"/>
      <c r="AU852" s="173"/>
      <c r="AV852" s="173"/>
      <c r="AW852" s="173"/>
      <c r="AX852" s="173"/>
      <c r="AY852" s="173"/>
      <c r="AZ852" s="173"/>
      <c r="BA852" s="173"/>
      <c r="BB852" s="123"/>
      <c r="BC852" s="123"/>
      <c r="BD852" s="123"/>
    </row>
    <row r="853" spans="2:56" x14ac:dyDescent="0.25">
      <c r="B853" s="120"/>
      <c r="C853" s="4"/>
      <c r="D853" s="14"/>
      <c r="E853" s="121"/>
      <c r="F853" s="13"/>
      <c r="G853" s="122"/>
      <c r="H853" s="123"/>
      <c r="I853" s="123"/>
      <c r="J853" s="124"/>
      <c r="K853" s="122"/>
      <c r="L853" s="122"/>
      <c r="M853" s="125"/>
      <c r="N853" s="126"/>
      <c r="O853" s="123"/>
      <c r="P853" s="123"/>
      <c r="Q853" s="122"/>
      <c r="R853" s="123"/>
      <c r="S853" s="123"/>
      <c r="T853" s="123"/>
      <c r="U853" s="123"/>
      <c r="V853" s="123"/>
      <c r="W853" s="122"/>
      <c r="X853" s="123"/>
      <c r="Y853" s="123"/>
      <c r="Z853" s="123"/>
      <c r="AA853" s="123"/>
      <c r="AB853" s="123"/>
      <c r="AC853" s="122"/>
      <c r="AD853" s="123"/>
      <c r="AE853" s="123"/>
      <c r="AF853" s="123"/>
      <c r="AG853" s="123"/>
      <c r="AH853" s="122"/>
      <c r="AI853" s="122"/>
      <c r="AJ853" s="122"/>
      <c r="AK853" s="122"/>
      <c r="AL853" s="123"/>
      <c r="AM853" s="122"/>
      <c r="AN853" s="122"/>
      <c r="AO853" s="122"/>
      <c r="AP853" s="122"/>
      <c r="AQ853" s="122"/>
      <c r="AR853" s="122"/>
      <c r="AS853" s="173"/>
      <c r="AT853" s="173"/>
      <c r="AU853" s="173"/>
      <c r="AV853" s="173"/>
      <c r="AW853" s="173"/>
      <c r="AX853" s="173"/>
      <c r="AY853" s="173"/>
      <c r="AZ853" s="173"/>
      <c r="BA853" s="173"/>
      <c r="BB853" s="123"/>
      <c r="BC853" s="123"/>
      <c r="BD853" s="123"/>
    </row>
    <row r="854" spans="2:56" x14ac:dyDescent="0.25">
      <c r="B854" s="120"/>
      <c r="C854" s="4"/>
      <c r="D854" s="14"/>
      <c r="E854" s="121"/>
      <c r="F854" s="13"/>
      <c r="G854" s="122"/>
      <c r="H854" s="123"/>
      <c r="I854" s="123"/>
      <c r="J854" s="124"/>
      <c r="K854" s="122"/>
      <c r="L854" s="122"/>
      <c r="M854" s="125"/>
      <c r="N854" s="126"/>
      <c r="O854" s="123"/>
      <c r="P854" s="123"/>
      <c r="Q854" s="122"/>
      <c r="R854" s="123"/>
      <c r="S854" s="123"/>
      <c r="T854" s="123"/>
      <c r="U854" s="123"/>
      <c r="V854" s="123"/>
      <c r="W854" s="122"/>
      <c r="X854" s="123"/>
      <c r="Y854" s="123"/>
      <c r="Z854" s="123"/>
      <c r="AA854" s="123"/>
      <c r="AB854" s="123"/>
      <c r="AC854" s="122"/>
      <c r="AD854" s="123"/>
      <c r="AE854" s="123"/>
      <c r="AF854" s="123"/>
      <c r="AG854" s="123"/>
      <c r="AH854" s="122"/>
      <c r="AI854" s="122"/>
      <c r="AJ854" s="122"/>
      <c r="AK854" s="122"/>
      <c r="AL854" s="123"/>
      <c r="AM854" s="122"/>
      <c r="AN854" s="122"/>
      <c r="AO854" s="122"/>
      <c r="AP854" s="122"/>
      <c r="AQ854" s="122"/>
      <c r="AR854" s="122"/>
      <c r="AS854" s="173"/>
      <c r="AT854" s="173"/>
      <c r="AU854" s="173"/>
      <c r="AV854" s="173"/>
      <c r="AW854" s="173"/>
      <c r="AX854" s="173"/>
      <c r="AY854" s="173"/>
      <c r="AZ854" s="173"/>
      <c r="BA854" s="173"/>
      <c r="BB854" s="123"/>
      <c r="BC854" s="123"/>
      <c r="BD854" s="123"/>
    </row>
    <row r="855" spans="2:56" x14ac:dyDescent="0.25">
      <c r="B855" s="120"/>
      <c r="C855" s="4"/>
      <c r="D855" s="14"/>
      <c r="E855" s="121"/>
      <c r="F855" s="13"/>
      <c r="G855" s="122"/>
      <c r="H855" s="123"/>
      <c r="I855" s="123"/>
      <c r="J855" s="124"/>
      <c r="K855" s="122"/>
      <c r="L855" s="122"/>
      <c r="M855" s="125"/>
      <c r="N855" s="126"/>
      <c r="O855" s="123"/>
      <c r="P855" s="123"/>
      <c r="Q855" s="122"/>
      <c r="R855" s="123"/>
      <c r="S855" s="123"/>
      <c r="T855" s="123"/>
      <c r="U855" s="123"/>
      <c r="V855" s="123"/>
      <c r="W855" s="122"/>
      <c r="X855" s="123"/>
      <c r="Y855" s="123"/>
      <c r="Z855" s="123"/>
      <c r="AA855" s="123"/>
      <c r="AB855" s="123"/>
      <c r="AC855" s="122"/>
      <c r="AD855" s="123"/>
      <c r="AE855" s="123"/>
      <c r="AF855" s="123"/>
      <c r="AG855" s="123"/>
      <c r="AH855" s="122"/>
      <c r="AI855" s="122"/>
      <c r="AJ855" s="122"/>
      <c r="AK855" s="122"/>
      <c r="AL855" s="123"/>
      <c r="AM855" s="122"/>
      <c r="AN855" s="122"/>
      <c r="AO855" s="122"/>
      <c r="AP855" s="122"/>
      <c r="AQ855" s="122"/>
      <c r="AR855" s="122"/>
      <c r="AS855" s="173"/>
      <c r="AT855" s="173"/>
      <c r="AU855" s="173"/>
      <c r="AV855" s="173"/>
      <c r="AW855" s="173"/>
      <c r="AX855" s="173"/>
      <c r="AY855" s="173"/>
      <c r="AZ855" s="173"/>
      <c r="BA855" s="173"/>
      <c r="BB855" s="123"/>
      <c r="BC855" s="123"/>
      <c r="BD855" s="123"/>
    </row>
    <row r="856" spans="2:56" x14ac:dyDescent="0.25">
      <c r="B856" s="120"/>
      <c r="C856" s="4"/>
      <c r="D856" s="14"/>
      <c r="E856" s="121"/>
      <c r="F856" s="13"/>
      <c r="G856" s="122"/>
      <c r="H856" s="123"/>
      <c r="I856" s="123"/>
      <c r="J856" s="124"/>
      <c r="K856" s="122"/>
      <c r="L856" s="122"/>
      <c r="M856" s="125"/>
      <c r="N856" s="126"/>
      <c r="O856" s="123"/>
      <c r="P856" s="123"/>
      <c r="Q856" s="122"/>
      <c r="R856" s="123"/>
      <c r="S856" s="123"/>
      <c r="T856" s="123"/>
      <c r="U856" s="123"/>
      <c r="V856" s="123"/>
      <c r="W856" s="122"/>
      <c r="X856" s="123"/>
      <c r="Y856" s="123"/>
      <c r="Z856" s="123"/>
      <c r="AA856" s="123"/>
      <c r="AB856" s="123"/>
      <c r="AC856" s="122"/>
      <c r="AD856" s="123"/>
      <c r="AE856" s="123"/>
      <c r="AF856" s="123"/>
      <c r="AG856" s="123"/>
      <c r="AH856" s="122"/>
      <c r="AI856" s="122"/>
      <c r="AJ856" s="122"/>
      <c r="AK856" s="122"/>
      <c r="AL856" s="123"/>
      <c r="AM856" s="122"/>
      <c r="AN856" s="122"/>
      <c r="AO856" s="122"/>
      <c r="AP856" s="122"/>
      <c r="AQ856" s="122"/>
      <c r="AR856" s="122"/>
      <c r="AS856" s="173"/>
      <c r="AT856" s="173"/>
      <c r="AU856" s="173"/>
      <c r="AV856" s="173"/>
      <c r="AW856" s="173"/>
      <c r="AX856" s="173"/>
      <c r="AY856" s="173"/>
      <c r="AZ856" s="173"/>
      <c r="BA856" s="173"/>
      <c r="BB856" s="123"/>
      <c r="BC856" s="123"/>
      <c r="BD856" s="123"/>
    </row>
    <row r="857" spans="2:56" x14ac:dyDescent="0.25">
      <c r="B857" s="120"/>
      <c r="C857" s="4"/>
      <c r="D857" s="14"/>
      <c r="E857" s="121"/>
      <c r="F857" s="13"/>
      <c r="G857" s="122"/>
      <c r="H857" s="123"/>
      <c r="I857" s="123"/>
      <c r="J857" s="124"/>
      <c r="K857" s="122"/>
      <c r="L857" s="122"/>
      <c r="M857" s="125"/>
      <c r="N857" s="126"/>
      <c r="O857" s="123"/>
      <c r="P857" s="123"/>
      <c r="Q857" s="122"/>
      <c r="R857" s="123"/>
      <c r="S857" s="123"/>
      <c r="T857" s="123"/>
      <c r="U857" s="123"/>
      <c r="V857" s="123"/>
      <c r="W857" s="122"/>
      <c r="X857" s="123"/>
      <c r="Y857" s="123"/>
      <c r="Z857" s="123"/>
      <c r="AA857" s="123"/>
      <c r="AB857" s="123"/>
      <c r="AC857" s="122"/>
      <c r="AD857" s="123"/>
      <c r="AE857" s="123"/>
      <c r="AF857" s="123"/>
      <c r="AG857" s="123"/>
      <c r="AH857" s="122"/>
      <c r="AI857" s="122"/>
      <c r="AJ857" s="122"/>
      <c r="AK857" s="122"/>
      <c r="AL857" s="123"/>
      <c r="AM857" s="122"/>
      <c r="AN857" s="122"/>
      <c r="AO857" s="122"/>
      <c r="AP857" s="122"/>
      <c r="AQ857" s="122"/>
      <c r="AR857" s="122"/>
      <c r="AS857" s="173"/>
      <c r="AT857" s="173"/>
      <c r="AU857" s="173"/>
      <c r="AV857" s="173"/>
      <c r="AW857" s="173"/>
      <c r="AX857" s="173"/>
      <c r="AY857" s="173"/>
      <c r="AZ857" s="173"/>
      <c r="BA857" s="173"/>
      <c r="BB857" s="123"/>
      <c r="BC857" s="123"/>
      <c r="BD857" s="123"/>
    </row>
    <row r="858" spans="2:56" x14ac:dyDescent="0.25">
      <c r="B858" s="120"/>
      <c r="C858" s="4"/>
      <c r="D858" s="14"/>
      <c r="E858" s="121"/>
      <c r="F858" s="13"/>
      <c r="G858" s="122"/>
      <c r="H858" s="123"/>
      <c r="I858" s="123"/>
      <c r="J858" s="124"/>
      <c r="K858" s="122"/>
      <c r="L858" s="122"/>
      <c r="M858" s="125"/>
      <c r="N858" s="126"/>
      <c r="O858" s="123"/>
      <c r="P858" s="123"/>
      <c r="Q858" s="122"/>
      <c r="R858" s="123"/>
      <c r="S858" s="123"/>
      <c r="T858" s="123"/>
      <c r="U858" s="123"/>
      <c r="V858" s="123"/>
      <c r="W858" s="122"/>
      <c r="X858" s="123"/>
      <c r="Y858" s="123"/>
      <c r="Z858" s="123"/>
      <c r="AA858" s="123"/>
      <c r="AB858" s="123"/>
      <c r="AC858" s="122"/>
      <c r="AD858" s="123"/>
      <c r="AE858" s="123"/>
      <c r="AF858" s="123"/>
      <c r="AG858" s="123"/>
      <c r="AH858" s="122"/>
      <c r="AI858" s="122"/>
      <c r="AJ858" s="122"/>
      <c r="AK858" s="122"/>
      <c r="AL858" s="123"/>
      <c r="AM858" s="122"/>
      <c r="AN858" s="122"/>
      <c r="AO858" s="122"/>
      <c r="AP858" s="122"/>
      <c r="AQ858" s="122"/>
      <c r="AR858" s="122"/>
      <c r="AS858" s="173"/>
      <c r="AT858" s="173"/>
      <c r="AU858" s="173"/>
      <c r="AV858" s="173"/>
      <c r="AW858" s="173"/>
      <c r="AX858" s="173"/>
      <c r="AY858" s="173"/>
      <c r="AZ858" s="173"/>
      <c r="BA858" s="173"/>
      <c r="BB858" s="123"/>
      <c r="BC858" s="123"/>
      <c r="BD858" s="123"/>
    </row>
    <row r="859" spans="2:56" x14ac:dyDescent="0.25">
      <c r="B859" s="120"/>
      <c r="C859" s="4"/>
      <c r="D859" s="14"/>
      <c r="E859" s="121"/>
      <c r="F859" s="13"/>
      <c r="G859" s="122"/>
      <c r="H859" s="123"/>
      <c r="I859" s="123"/>
      <c r="J859" s="124"/>
      <c r="K859" s="122"/>
      <c r="L859" s="122"/>
      <c r="M859" s="125"/>
      <c r="N859" s="126"/>
      <c r="O859" s="123"/>
      <c r="P859" s="123"/>
      <c r="Q859" s="122"/>
      <c r="R859" s="123"/>
      <c r="S859" s="123"/>
      <c r="T859" s="123"/>
      <c r="U859" s="123"/>
      <c r="V859" s="123"/>
      <c r="W859" s="122"/>
      <c r="X859" s="123"/>
      <c r="Y859" s="123"/>
      <c r="Z859" s="123"/>
      <c r="AA859" s="123"/>
      <c r="AB859" s="123"/>
      <c r="AC859" s="122"/>
      <c r="AD859" s="123"/>
      <c r="AE859" s="123"/>
      <c r="AF859" s="123"/>
      <c r="AG859" s="123"/>
      <c r="AH859" s="122"/>
      <c r="AI859" s="122"/>
      <c r="AJ859" s="122"/>
      <c r="AK859" s="122"/>
      <c r="AL859" s="123"/>
      <c r="AM859" s="122"/>
      <c r="AN859" s="122"/>
      <c r="AO859" s="122"/>
      <c r="AP859" s="122"/>
      <c r="AQ859" s="122"/>
      <c r="AR859" s="122"/>
      <c r="AS859" s="173"/>
      <c r="AT859" s="173"/>
      <c r="AU859" s="173"/>
      <c r="AV859" s="173"/>
      <c r="AW859" s="173"/>
      <c r="AX859" s="173"/>
      <c r="AY859" s="173"/>
      <c r="AZ859" s="173"/>
      <c r="BA859" s="173"/>
      <c r="BB859" s="123"/>
      <c r="BC859" s="123"/>
      <c r="BD859" s="123"/>
    </row>
    <row r="860" spans="2:56" x14ac:dyDescent="0.25">
      <c r="B860" s="120"/>
      <c r="C860" s="4"/>
      <c r="D860" s="14"/>
      <c r="E860" s="121"/>
      <c r="F860" s="13"/>
      <c r="G860" s="122"/>
      <c r="H860" s="123"/>
      <c r="I860" s="123"/>
      <c r="J860" s="124"/>
      <c r="K860" s="122"/>
      <c r="L860" s="122"/>
      <c r="M860" s="125"/>
      <c r="N860" s="126"/>
      <c r="O860" s="123"/>
      <c r="P860" s="123"/>
      <c r="Q860" s="122"/>
      <c r="R860" s="123"/>
      <c r="S860" s="123"/>
      <c r="T860" s="123"/>
      <c r="U860" s="123"/>
      <c r="V860" s="123"/>
      <c r="W860" s="122"/>
      <c r="X860" s="123"/>
      <c r="Y860" s="123"/>
      <c r="Z860" s="123"/>
      <c r="AA860" s="123"/>
      <c r="AB860" s="123"/>
      <c r="AC860" s="122"/>
      <c r="AD860" s="123"/>
      <c r="AE860" s="123"/>
      <c r="AF860" s="123"/>
      <c r="AG860" s="123"/>
      <c r="AH860" s="122"/>
      <c r="AI860" s="122"/>
      <c r="AJ860" s="122"/>
      <c r="AK860" s="122"/>
      <c r="AL860" s="123"/>
      <c r="AM860" s="122"/>
      <c r="AN860" s="122"/>
      <c r="AO860" s="122"/>
      <c r="AP860" s="122"/>
      <c r="AQ860" s="122"/>
      <c r="AR860" s="122"/>
      <c r="AS860" s="173"/>
      <c r="AT860" s="173"/>
      <c r="AU860" s="173"/>
      <c r="AV860" s="173"/>
      <c r="AW860" s="173"/>
      <c r="AX860" s="173"/>
      <c r="AY860" s="173"/>
      <c r="AZ860" s="173"/>
      <c r="BA860" s="173"/>
      <c r="BB860" s="123"/>
      <c r="BC860" s="123"/>
      <c r="BD860" s="123"/>
    </row>
    <row r="861" spans="2:56" x14ac:dyDescent="0.25">
      <c r="B861" s="120"/>
      <c r="C861" s="4"/>
      <c r="D861" s="14"/>
      <c r="E861" s="121"/>
      <c r="F861" s="13"/>
      <c r="G861" s="122"/>
      <c r="H861" s="123"/>
      <c r="I861" s="123"/>
      <c r="J861" s="124"/>
      <c r="K861" s="122"/>
      <c r="L861" s="122"/>
      <c r="M861" s="125"/>
      <c r="N861" s="126"/>
      <c r="O861" s="123"/>
      <c r="P861" s="123"/>
      <c r="Q861" s="122"/>
      <c r="R861" s="123"/>
      <c r="S861" s="123"/>
      <c r="T861" s="123"/>
      <c r="U861" s="123"/>
      <c r="V861" s="123"/>
      <c r="W861" s="122"/>
      <c r="X861" s="123"/>
      <c r="Y861" s="123"/>
      <c r="Z861" s="123"/>
      <c r="AA861" s="123"/>
      <c r="AB861" s="123"/>
      <c r="AC861" s="122"/>
      <c r="AD861" s="123"/>
      <c r="AE861" s="123"/>
      <c r="AF861" s="123"/>
      <c r="AG861" s="123"/>
      <c r="AH861" s="122"/>
      <c r="AI861" s="122"/>
      <c r="AJ861" s="122"/>
      <c r="AK861" s="122"/>
      <c r="AL861" s="123"/>
      <c r="AM861" s="122"/>
      <c r="AN861" s="122"/>
      <c r="AO861" s="122"/>
      <c r="AP861" s="122"/>
      <c r="AQ861" s="122"/>
      <c r="AR861" s="122"/>
      <c r="AS861" s="173"/>
      <c r="AT861" s="173"/>
      <c r="AU861" s="173"/>
      <c r="AV861" s="173"/>
      <c r="AW861" s="173"/>
      <c r="AX861" s="173"/>
      <c r="AY861" s="173"/>
      <c r="AZ861" s="173"/>
      <c r="BA861" s="173"/>
      <c r="BB861" s="123"/>
      <c r="BC861" s="123"/>
      <c r="BD861" s="123"/>
    </row>
    <row r="862" spans="2:56" x14ac:dyDescent="0.25">
      <c r="B862" s="120"/>
      <c r="C862" s="4"/>
      <c r="D862" s="14"/>
      <c r="E862" s="121"/>
      <c r="F862" s="13"/>
      <c r="G862" s="122"/>
      <c r="H862" s="123"/>
      <c r="I862" s="123"/>
      <c r="J862" s="124"/>
      <c r="K862" s="122"/>
      <c r="L862" s="122"/>
      <c r="M862" s="125"/>
      <c r="N862" s="126"/>
      <c r="O862" s="123"/>
      <c r="P862" s="123"/>
      <c r="Q862" s="122"/>
      <c r="R862" s="123"/>
      <c r="S862" s="123"/>
      <c r="T862" s="123"/>
      <c r="U862" s="123"/>
      <c r="V862" s="123"/>
      <c r="W862" s="122"/>
      <c r="X862" s="123"/>
      <c r="Y862" s="123"/>
      <c r="Z862" s="123"/>
      <c r="AA862" s="123"/>
      <c r="AB862" s="123"/>
      <c r="AC862" s="122"/>
      <c r="AD862" s="123"/>
      <c r="AE862" s="123"/>
      <c r="AF862" s="123"/>
      <c r="AG862" s="123"/>
      <c r="AH862" s="122"/>
      <c r="AI862" s="122"/>
      <c r="AJ862" s="122"/>
      <c r="AK862" s="122"/>
      <c r="AL862" s="123"/>
      <c r="AM862" s="122"/>
      <c r="AN862" s="122"/>
      <c r="AO862" s="122"/>
      <c r="AP862" s="122"/>
      <c r="AQ862" s="122"/>
      <c r="AR862" s="122"/>
      <c r="AS862" s="173"/>
      <c r="AT862" s="173"/>
      <c r="AU862" s="173"/>
      <c r="AV862" s="173"/>
      <c r="AW862" s="173"/>
      <c r="AX862" s="173"/>
      <c r="AY862" s="173"/>
      <c r="AZ862" s="173"/>
      <c r="BA862" s="173"/>
      <c r="BB862" s="123"/>
      <c r="BC862" s="123"/>
      <c r="BD862" s="123"/>
    </row>
    <row r="863" spans="2:56" x14ac:dyDescent="0.25">
      <c r="B863" s="120"/>
      <c r="C863" s="4"/>
      <c r="D863" s="14"/>
      <c r="E863" s="121"/>
      <c r="F863" s="13"/>
      <c r="G863" s="122"/>
      <c r="H863" s="123"/>
      <c r="I863" s="123"/>
      <c r="J863" s="124"/>
      <c r="K863" s="122"/>
      <c r="L863" s="122"/>
      <c r="M863" s="125"/>
      <c r="N863" s="126"/>
      <c r="O863" s="123"/>
      <c r="P863" s="123"/>
      <c r="Q863" s="122"/>
      <c r="R863" s="123"/>
      <c r="S863" s="123"/>
      <c r="T863" s="123"/>
      <c r="U863" s="123"/>
      <c r="V863" s="123"/>
      <c r="W863" s="122"/>
      <c r="X863" s="123"/>
      <c r="Y863" s="123"/>
      <c r="Z863" s="123"/>
      <c r="AA863" s="123"/>
      <c r="AB863" s="123"/>
      <c r="AC863" s="122"/>
      <c r="AD863" s="123"/>
      <c r="AE863" s="123"/>
      <c r="AF863" s="123"/>
      <c r="AG863" s="123"/>
      <c r="AH863" s="122"/>
      <c r="AI863" s="122"/>
      <c r="AJ863" s="122"/>
      <c r="AK863" s="122"/>
      <c r="AL863" s="123"/>
      <c r="AM863" s="122"/>
      <c r="AN863" s="122"/>
      <c r="AO863" s="122"/>
      <c r="AP863" s="122"/>
      <c r="AQ863" s="122"/>
      <c r="AR863" s="122"/>
      <c r="AS863" s="173"/>
      <c r="AT863" s="173"/>
      <c r="AU863" s="173"/>
      <c r="AV863" s="173"/>
      <c r="AW863" s="173"/>
      <c r="AX863" s="173"/>
      <c r="AY863" s="173"/>
      <c r="AZ863" s="173"/>
      <c r="BA863" s="173"/>
      <c r="BB863" s="123"/>
      <c r="BC863" s="123"/>
      <c r="BD863" s="123"/>
    </row>
    <row r="864" spans="2:56" x14ac:dyDescent="0.25">
      <c r="B864" s="120"/>
      <c r="C864" s="4"/>
      <c r="D864" s="14"/>
      <c r="E864" s="121"/>
      <c r="F864" s="13"/>
      <c r="G864" s="122"/>
      <c r="H864" s="123"/>
      <c r="I864" s="123"/>
      <c r="J864" s="124"/>
      <c r="K864" s="122"/>
      <c r="L864" s="122"/>
      <c r="M864" s="125"/>
      <c r="N864" s="126"/>
      <c r="O864" s="123"/>
      <c r="P864" s="123"/>
      <c r="Q864" s="122"/>
      <c r="R864" s="123"/>
      <c r="S864" s="123"/>
      <c r="T864" s="123"/>
      <c r="U864" s="123"/>
      <c r="V864" s="123"/>
      <c r="W864" s="122"/>
      <c r="X864" s="123"/>
      <c r="Y864" s="123"/>
      <c r="Z864" s="123"/>
      <c r="AA864" s="123"/>
      <c r="AB864" s="123"/>
      <c r="AC864" s="122"/>
      <c r="AD864" s="123"/>
      <c r="AE864" s="123"/>
      <c r="AF864" s="123"/>
      <c r="AG864" s="123"/>
      <c r="AH864" s="122"/>
      <c r="AI864" s="122"/>
      <c r="AJ864" s="122"/>
      <c r="AK864" s="122"/>
      <c r="AL864" s="123"/>
      <c r="AM864" s="122"/>
      <c r="AN864" s="122"/>
      <c r="AO864" s="122"/>
      <c r="AP864" s="122"/>
      <c r="AQ864" s="122"/>
      <c r="AR864" s="122"/>
      <c r="AS864" s="173"/>
      <c r="AT864" s="173"/>
      <c r="AU864" s="173"/>
      <c r="AV864" s="173"/>
      <c r="AW864" s="173"/>
      <c r="AX864" s="173"/>
      <c r="AY864" s="173"/>
      <c r="AZ864" s="173"/>
      <c r="BA864" s="173"/>
      <c r="BB864" s="123"/>
      <c r="BC864" s="123"/>
      <c r="BD864" s="123"/>
    </row>
    <row r="865" spans="2:56" x14ac:dyDescent="0.25">
      <c r="B865" s="120"/>
      <c r="C865" s="4"/>
      <c r="D865" s="14"/>
      <c r="E865" s="121"/>
      <c r="F865" s="13"/>
      <c r="G865" s="122"/>
      <c r="H865" s="123"/>
      <c r="I865" s="123"/>
      <c r="J865" s="124"/>
      <c r="K865" s="122"/>
      <c r="L865" s="122"/>
      <c r="M865" s="125"/>
      <c r="N865" s="126"/>
      <c r="O865" s="123"/>
      <c r="P865" s="123"/>
      <c r="Q865" s="122"/>
      <c r="R865" s="123"/>
      <c r="S865" s="123"/>
      <c r="T865" s="123"/>
      <c r="U865" s="123"/>
      <c r="V865" s="123"/>
      <c r="W865" s="122"/>
      <c r="X865" s="123"/>
      <c r="Y865" s="123"/>
      <c r="Z865" s="123"/>
      <c r="AA865" s="123"/>
      <c r="AB865" s="123"/>
      <c r="AC865" s="122"/>
      <c r="AD865" s="123"/>
      <c r="AE865" s="123"/>
      <c r="AF865" s="123"/>
      <c r="AG865" s="123"/>
      <c r="AH865" s="122"/>
      <c r="AI865" s="122"/>
      <c r="AJ865" s="122"/>
      <c r="AK865" s="122"/>
      <c r="AL865" s="123"/>
      <c r="AM865" s="122"/>
      <c r="AN865" s="122"/>
      <c r="AO865" s="122"/>
      <c r="AP865" s="122"/>
      <c r="AQ865" s="122"/>
      <c r="AR865" s="122"/>
      <c r="AS865" s="173"/>
      <c r="AT865" s="173"/>
      <c r="AU865" s="173"/>
      <c r="AV865" s="173"/>
      <c r="AW865" s="173"/>
      <c r="AX865" s="173"/>
      <c r="AY865" s="173"/>
      <c r="AZ865" s="173"/>
      <c r="BA865" s="173"/>
      <c r="BB865" s="123"/>
      <c r="BC865" s="123"/>
      <c r="BD865" s="123"/>
    </row>
    <row r="866" spans="2:56" x14ac:dyDescent="0.25">
      <c r="B866" s="120"/>
      <c r="C866" s="4"/>
      <c r="D866" s="14"/>
      <c r="E866" s="121"/>
      <c r="F866" s="13"/>
      <c r="G866" s="122"/>
      <c r="H866" s="123"/>
      <c r="I866" s="123"/>
      <c r="J866" s="124"/>
      <c r="K866" s="122"/>
      <c r="L866" s="122"/>
      <c r="M866" s="125"/>
      <c r="N866" s="126"/>
      <c r="O866" s="123"/>
      <c r="P866" s="123"/>
      <c r="Q866" s="122"/>
      <c r="R866" s="123"/>
      <c r="S866" s="123"/>
      <c r="T866" s="123"/>
      <c r="U866" s="123"/>
      <c r="V866" s="123"/>
      <c r="W866" s="122"/>
      <c r="X866" s="123"/>
      <c r="Y866" s="123"/>
      <c r="Z866" s="123"/>
      <c r="AA866" s="123"/>
      <c r="AB866" s="123"/>
      <c r="AC866" s="122"/>
      <c r="AD866" s="123"/>
      <c r="AE866" s="123"/>
      <c r="AF866" s="123"/>
      <c r="AG866" s="123"/>
      <c r="AH866" s="122"/>
      <c r="AI866" s="122"/>
      <c r="AJ866" s="122"/>
      <c r="AK866" s="122"/>
      <c r="AL866" s="123"/>
      <c r="AM866" s="122"/>
      <c r="AN866" s="122"/>
      <c r="AO866" s="122"/>
      <c r="AP866" s="122"/>
      <c r="AQ866" s="122"/>
      <c r="AR866" s="122"/>
      <c r="AS866" s="173"/>
      <c r="AT866" s="173"/>
      <c r="AU866" s="173"/>
      <c r="AV866" s="173"/>
      <c r="AW866" s="173"/>
      <c r="AX866" s="173"/>
      <c r="AY866" s="173"/>
      <c r="AZ866" s="173"/>
      <c r="BA866" s="173"/>
      <c r="BB866" s="123"/>
      <c r="BC866" s="123"/>
      <c r="BD866" s="123"/>
    </row>
    <row r="867" spans="2:56" x14ac:dyDescent="0.25">
      <c r="B867" s="120"/>
      <c r="C867" s="4"/>
      <c r="D867" s="14"/>
      <c r="E867" s="121"/>
      <c r="F867" s="13"/>
      <c r="G867" s="122"/>
      <c r="H867" s="123"/>
      <c r="I867" s="123"/>
      <c r="J867" s="124"/>
      <c r="K867" s="122"/>
      <c r="L867" s="122"/>
      <c r="M867" s="125"/>
      <c r="N867" s="126"/>
      <c r="O867" s="123"/>
      <c r="P867" s="123"/>
      <c r="Q867" s="122"/>
      <c r="R867" s="123"/>
      <c r="S867" s="123"/>
      <c r="T867" s="123"/>
      <c r="U867" s="123"/>
      <c r="V867" s="123"/>
      <c r="W867" s="122"/>
      <c r="X867" s="123"/>
      <c r="Y867" s="123"/>
      <c r="Z867" s="123"/>
      <c r="AA867" s="123"/>
      <c r="AB867" s="123"/>
      <c r="AC867" s="122"/>
      <c r="AD867" s="123"/>
      <c r="AE867" s="123"/>
      <c r="AF867" s="123"/>
      <c r="AG867" s="123"/>
      <c r="AH867" s="122"/>
      <c r="AI867" s="122"/>
      <c r="AJ867" s="122"/>
      <c r="AK867" s="122"/>
      <c r="AL867" s="123"/>
      <c r="AM867" s="122"/>
      <c r="AN867" s="122"/>
      <c r="AO867" s="122"/>
      <c r="AP867" s="122"/>
      <c r="AQ867" s="122"/>
      <c r="AR867" s="122"/>
      <c r="AS867" s="173"/>
      <c r="AT867" s="173"/>
      <c r="AU867" s="173"/>
      <c r="AV867" s="173"/>
      <c r="AW867" s="173"/>
      <c r="AX867" s="173"/>
      <c r="AY867" s="173"/>
      <c r="AZ867" s="173"/>
      <c r="BA867" s="173"/>
      <c r="BB867" s="123"/>
      <c r="BC867" s="123"/>
      <c r="BD867" s="123"/>
    </row>
    <row r="868" spans="2:56" x14ac:dyDescent="0.25">
      <c r="B868" s="120"/>
      <c r="C868" s="4"/>
      <c r="D868" s="14"/>
      <c r="E868" s="121"/>
      <c r="F868" s="13"/>
      <c r="G868" s="122"/>
      <c r="H868" s="123"/>
      <c r="I868" s="123"/>
      <c r="J868" s="124"/>
      <c r="K868" s="122"/>
      <c r="L868" s="122"/>
      <c r="M868" s="125"/>
      <c r="N868" s="126"/>
      <c r="O868" s="123"/>
      <c r="P868" s="123"/>
      <c r="Q868" s="122"/>
      <c r="R868" s="123"/>
      <c r="S868" s="123"/>
      <c r="T868" s="123"/>
      <c r="U868" s="123"/>
      <c r="V868" s="123"/>
      <c r="W868" s="122"/>
      <c r="X868" s="123"/>
      <c r="Y868" s="123"/>
      <c r="Z868" s="123"/>
      <c r="AA868" s="123"/>
      <c r="AB868" s="123"/>
      <c r="AC868" s="122"/>
      <c r="AD868" s="123"/>
      <c r="AE868" s="123"/>
      <c r="AF868" s="123"/>
      <c r="AG868" s="123"/>
      <c r="AH868" s="122"/>
      <c r="AI868" s="122"/>
      <c r="AJ868" s="122"/>
      <c r="AK868" s="122"/>
      <c r="AL868" s="123"/>
      <c r="AM868" s="122"/>
      <c r="AN868" s="122"/>
      <c r="AO868" s="122"/>
      <c r="AP868" s="122"/>
      <c r="AQ868" s="122"/>
      <c r="AR868" s="122"/>
      <c r="AS868" s="173"/>
      <c r="AT868" s="173"/>
      <c r="AU868" s="173"/>
      <c r="AV868" s="173"/>
      <c r="AW868" s="173"/>
      <c r="AX868" s="173"/>
      <c r="AY868" s="173"/>
      <c r="AZ868" s="173"/>
      <c r="BA868" s="173"/>
      <c r="BB868" s="123"/>
      <c r="BC868" s="123"/>
      <c r="BD868" s="123"/>
    </row>
    <row r="869" spans="2:56" x14ac:dyDescent="0.25">
      <c r="B869" s="120"/>
      <c r="C869" s="4"/>
      <c r="D869" s="14"/>
      <c r="E869" s="121"/>
      <c r="F869" s="13"/>
      <c r="G869" s="122"/>
      <c r="H869" s="123"/>
      <c r="I869" s="123"/>
      <c r="J869" s="124"/>
      <c r="K869" s="122"/>
      <c r="L869" s="122"/>
      <c r="M869" s="125"/>
      <c r="N869" s="126"/>
      <c r="O869" s="123"/>
      <c r="P869" s="123"/>
      <c r="Q869" s="122"/>
      <c r="R869" s="123"/>
      <c r="S869" s="123"/>
      <c r="T869" s="123"/>
      <c r="U869" s="123"/>
      <c r="V869" s="123"/>
      <c r="W869" s="122"/>
      <c r="X869" s="123"/>
      <c r="Y869" s="123"/>
      <c r="Z869" s="123"/>
      <c r="AA869" s="123"/>
      <c r="AB869" s="123"/>
      <c r="AC869" s="122"/>
      <c r="AD869" s="123"/>
      <c r="AE869" s="123"/>
      <c r="AF869" s="123"/>
      <c r="AG869" s="123"/>
      <c r="AH869" s="122"/>
      <c r="AI869" s="122"/>
      <c r="AJ869" s="122"/>
      <c r="AK869" s="122"/>
      <c r="AL869" s="123"/>
      <c r="AM869" s="122"/>
      <c r="AN869" s="122"/>
      <c r="AO869" s="122"/>
      <c r="AP869" s="122"/>
      <c r="AQ869" s="122"/>
      <c r="AR869" s="122"/>
      <c r="AS869" s="173"/>
      <c r="AT869" s="173"/>
      <c r="AU869" s="173"/>
      <c r="AV869" s="173"/>
      <c r="AW869" s="173"/>
      <c r="AX869" s="173"/>
      <c r="AY869" s="173"/>
      <c r="AZ869" s="173"/>
      <c r="BA869" s="173"/>
      <c r="BB869" s="123"/>
      <c r="BC869" s="123"/>
      <c r="BD869" s="123"/>
    </row>
    <row r="870" spans="2:56" x14ac:dyDescent="0.25">
      <c r="B870" s="120"/>
      <c r="C870" s="4"/>
      <c r="D870" s="14"/>
      <c r="E870" s="121"/>
      <c r="F870" s="13"/>
      <c r="G870" s="122"/>
      <c r="H870" s="123"/>
      <c r="I870" s="123"/>
      <c r="J870" s="124"/>
      <c r="K870" s="122"/>
      <c r="L870" s="122"/>
      <c r="M870" s="125"/>
      <c r="N870" s="126"/>
      <c r="O870" s="123"/>
      <c r="P870" s="123"/>
      <c r="Q870" s="122"/>
      <c r="R870" s="123"/>
      <c r="S870" s="123"/>
      <c r="T870" s="123"/>
      <c r="U870" s="123"/>
      <c r="V870" s="123"/>
      <c r="W870" s="122"/>
      <c r="X870" s="123"/>
      <c r="Y870" s="123"/>
      <c r="Z870" s="123"/>
      <c r="AA870" s="123"/>
      <c r="AB870" s="123"/>
      <c r="AC870" s="122"/>
      <c r="AD870" s="123"/>
      <c r="AE870" s="123"/>
      <c r="AF870" s="123"/>
      <c r="AG870" s="123"/>
      <c r="AH870" s="122"/>
      <c r="AI870" s="122"/>
      <c r="AJ870" s="122"/>
      <c r="AK870" s="122"/>
      <c r="AL870" s="123"/>
      <c r="AM870" s="122"/>
      <c r="AN870" s="122"/>
      <c r="AO870" s="122"/>
      <c r="AP870" s="122"/>
      <c r="AQ870" s="122"/>
      <c r="AR870" s="122"/>
      <c r="AS870" s="173"/>
      <c r="AT870" s="173"/>
      <c r="AU870" s="173"/>
      <c r="AV870" s="173"/>
      <c r="AW870" s="173"/>
      <c r="AX870" s="173"/>
      <c r="AY870" s="173"/>
      <c r="AZ870" s="173"/>
      <c r="BA870" s="173"/>
      <c r="BB870" s="123"/>
      <c r="BC870" s="123"/>
      <c r="BD870" s="123"/>
    </row>
    <row r="871" spans="2:56" x14ac:dyDescent="0.25">
      <c r="B871" s="120"/>
      <c r="C871" s="4"/>
      <c r="D871" s="14"/>
      <c r="E871" s="121"/>
      <c r="F871" s="13"/>
      <c r="G871" s="122"/>
      <c r="H871" s="123"/>
      <c r="I871" s="123"/>
      <c r="J871" s="124"/>
      <c r="K871" s="122"/>
      <c r="L871" s="122"/>
      <c r="M871" s="125"/>
      <c r="N871" s="126"/>
      <c r="O871" s="123"/>
      <c r="P871" s="123"/>
      <c r="Q871" s="122"/>
      <c r="R871" s="123"/>
      <c r="S871" s="123"/>
      <c r="T871" s="123"/>
      <c r="U871" s="123"/>
      <c r="V871" s="123"/>
      <c r="W871" s="122"/>
      <c r="X871" s="123"/>
      <c r="Y871" s="123"/>
      <c r="Z871" s="123"/>
      <c r="AA871" s="123"/>
      <c r="AB871" s="123"/>
      <c r="AC871" s="122"/>
      <c r="AD871" s="123"/>
      <c r="AE871" s="123"/>
      <c r="AF871" s="123"/>
      <c r="AG871" s="123"/>
      <c r="AH871" s="122"/>
      <c r="AI871" s="122"/>
      <c r="AJ871" s="122"/>
      <c r="AK871" s="122"/>
      <c r="AL871" s="123"/>
      <c r="AM871" s="122"/>
      <c r="AN871" s="122"/>
      <c r="AO871" s="122"/>
      <c r="AP871" s="122"/>
      <c r="AQ871" s="122"/>
      <c r="AR871" s="122"/>
      <c r="AS871" s="173"/>
      <c r="AT871" s="173"/>
      <c r="AU871" s="173"/>
      <c r="AV871" s="173"/>
      <c r="AW871" s="173"/>
      <c r="AX871" s="173"/>
      <c r="AY871" s="173"/>
      <c r="AZ871" s="173"/>
      <c r="BA871" s="173"/>
      <c r="BB871" s="123"/>
      <c r="BC871" s="123"/>
      <c r="BD871" s="123"/>
    </row>
    <row r="872" spans="2:56" x14ac:dyDescent="0.25">
      <c r="B872" s="120"/>
      <c r="C872" s="4"/>
      <c r="D872" s="14"/>
      <c r="E872" s="121"/>
      <c r="F872" s="13"/>
      <c r="G872" s="122"/>
      <c r="H872" s="123"/>
      <c r="I872" s="123"/>
      <c r="J872" s="124"/>
      <c r="K872" s="122"/>
      <c r="L872" s="122"/>
      <c r="M872" s="125"/>
      <c r="N872" s="126"/>
      <c r="O872" s="123"/>
      <c r="P872" s="123"/>
      <c r="Q872" s="122"/>
      <c r="R872" s="123"/>
      <c r="S872" s="123"/>
      <c r="T872" s="123"/>
      <c r="U872" s="123"/>
      <c r="V872" s="123"/>
      <c r="W872" s="122"/>
      <c r="X872" s="123"/>
      <c r="Y872" s="123"/>
      <c r="Z872" s="123"/>
      <c r="AA872" s="123"/>
      <c r="AB872" s="123"/>
      <c r="AC872" s="122"/>
      <c r="AD872" s="123"/>
      <c r="AE872" s="123"/>
      <c r="AF872" s="123"/>
      <c r="AG872" s="123"/>
      <c r="AH872" s="122"/>
      <c r="AI872" s="122"/>
      <c r="AJ872" s="122"/>
      <c r="AK872" s="122"/>
      <c r="AL872" s="123"/>
      <c r="AM872" s="122"/>
      <c r="AN872" s="122"/>
      <c r="AO872" s="122"/>
      <c r="AP872" s="122"/>
      <c r="AQ872" s="122"/>
      <c r="AR872" s="122"/>
      <c r="AS872" s="173"/>
      <c r="AT872" s="173"/>
      <c r="AU872" s="173"/>
      <c r="AV872" s="173"/>
      <c r="AW872" s="173"/>
      <c r="AX872" s="173"/>
      <c r="AY872" s="173"/>
      <c r="AZ872" s="173"/>
      <c r="BA872" s="173"/>
      <c r="BB872" s="123"/>
      <c r="BC872" s="123"/>
      <c r="BD872" s="123"/>
    </row>
    <row r="873" spans="2:56" x14ac:dyDescent="0.25">
      <c r="B873" s="120"/>
      <c r="C873" s="4"/>
      <c r="D873" s="14"/>
      <c r="E873" s="121"/>
      <c r="F873" s="13"/>
      <c r="G873" s="122"/>
      <c r="H873" s="123"/>
      <c r="I873" s="123"/>
      <c r="J873" s="124"/>
      <c r="K873" s="122"/>
      <c r="L873" s="122"/>
      <c r="M873" s="125"/>
      <c r="N873" s="126"/>
      <c r="O873" s="123"/>
      <c r="P873" s="123"/>
      <c r="Q873" s="122"/>
      <c r="R873" s="123"/>
      <c r="S873" s="123"/>
      <c r="T873" s="123"/>
      <c r="U873" s="123"/>
      <c r="V873" s="123"/>
      <c r="W873" s="122"/>
      <c r="X873" s="123"/>
      <c r="Y873" s="123"/>
      <c r="Z873" s="123"/>
      <c r="AA873" s="123"/>
      <c r="AB873" s="123"/>
      <c r="AC873" s="122"/>
      <c r="AD873" s="123"/>
      <c r="AE873" s="123"/>
      <c r="AF873" s="123"/>
      <c r="AG873" s="123"/>
      <c r="AH873" s="122"/>
      <c r="AI873" s="122"/>
      <c r="AJ873" s="122"/>
      <c r="AK873" s="122"/>
      <c r="AL873" s="123"/>
      <c r="AM873" s="122"/>
      <c r="AN873" s="122"/>
      <c r="AO873" s="122"/>
      <c r="AP873" s="122"/>
      <c r="AQ873" s="122"/>
      <c r="AR873" s="122"/>
      <c r="AS873" s="173"/>
      <c r="AT873" s="173"/>
      <c r="AU873" s="173"/>
      <c r="AV873" s="173"/>
      <c r="AW873" s="173"/>
      <c r="AX873" s="173"/>
      <c r="AY873" s="173"/>
      <c r="AZ873" s="173"/>
      <c r="BA873" s="173"/>
      <c r="BB873" s="123"/>
      <c r="BC873" s="123"/>
      <c r="BD873" s="123"/>
    </row>
    <row r="874" spans="2:56" x14ac:dyDescent="0.25">
      <c r="B874" s="120"/>
      <c r="C874" s="4"/>
      <c r="D874" s="14"/>
      <c r="E874" s="121"/>
      <c r="F874" s="13"/>
      <c r="G874" s="122"/>
      <c r="H874" s="123"/>
      <c r="I874" s="123"/>
      <c r="J874" s="124"/>
      <c r="K874" s="122"/>
      <c r="L874" s="122"/>
      <c r="M874" s="125"/>
      <c r="N874" s="126"/>
      <c r="O874" s="123"/>
      <c r="P874" s="123"/>
      <c r="Q874" s="122"/>
      <c r="R874" s="123"/>
      <c r="S874" s="123"/>
      <c r="T874" s="123"/>
      <c r="U874" s="123"/>
      <c r="V874" s="123"/>
      <c r="W874" s="122"/>
      <c r="X874" s="123"/>
      <c r="Y874" s="123"/>
      <c r="Z874" s="123"/>
      <c r="AA874" s="123"/>
      <c r="AB874" s="123"/>
      <c r="AC874" s="122"/>
      <c r="AD874" s="123"/>
      <c r="AE874" s="123"/>
      <c r="AF874" s="123"/>
      <c r="AG874" s="123"/>
      <c r="AH874" s="122"/>
      <c r="AI874" s="122"/>
      <c r="AJ874" s="122"/>
      <c r="AK874" s="122"/>
      <c r="AL874" s="123"/>
      <c r="AM874" s="122"/>
      <c r="AN874" s="122"/>
      <c r="AO874" s="122"/>
      <c r="AP874" s="122"/>
      <c r="AQ874" s="122"/>
      <c r="AR874" s="122"/>
      <c r="AS874" s="173"/>
      <c r="AT874" s="173"/>
      <c r="AU874" s="173"/>
      <c r="AV874" s="173"/>
      <c r="AW874" s="173"/>
      <c r="AX874" s="173"/>
      <c r="AY874" s="173"/>
      <c r="AZ874" s="173"/>
      <c r="BA874" s="173"/>
      <c r="BB874" s="123"/>
      <c r="BC874" s="123"/>
      <c r="BD874" s="123"/>
    </row>
    <row r="875" spans="2:56" x14ac:dyDescent="0.25">
      <c r="B875" s="120"/>
      <c r="C875" s="4"/>
      <c r="D875" s="14"/>
      <c r="E875" s="121"/>
      <c r="F875" s="13"/>
      <c r="G875" s="122"/>
      <c r="H875" s="123"/>
      <c r="I875" s="123"/>
      <c r="J875" s="124"/>
      <c r="K875" s="122"/>
      <c r="L875" s="122"/>
      <c r="M875" s="125"/>
      <c r="N875" s="126"/>
      <c r="O875" s="123"/>
      <c r="P875" s="123"/>
      <c r="Q875" s="122"/>
      <c r="R875" s="123"/>
      <c r="S875" s="123"/>
      <c r="T875" s="123"/>
      <c r="U875" s="123"/>
      <c r="V875" s="123"/>
      <c r="W875" s="122"/>
      <c r="X875" s="123"/>
      <c r="Y875" s="123"/>
      <c r="Z875" s="123"/>
      <c r="AA875" s="123"/>
      <c r="AB875" s="123"/>
      <c r="AC875" s="122"/>
      <c r="AD875" s="123"/>
      <c r="AE875" s="123"/>
      <c r="AF875" s="123"/>
      <c r="AG875" s="123"/>
      <c r="AH875" s="122"/>
      <c r="AI875" s="122"/>
      <c r="AJ875" s="122"/>
      <c r="AK875" s="122"/>
      <c r="AL875" s="123"/>
      <c r="AM875" s="122"/>
      <c r="AN875" s="122"/>
      <c r="AO875" s="122"/>
      <c r="AP875" s="122"/>
      <c r="AQ875" s="122"/>
      <c r="AR875" s="122"/>
      <c r="AS875" s="173"/>
      <c r="AT875" s="173"/>
      <c r="AU875" s="173"/>
      <c r="AV875" s="173"/>
      <c r="AW875" s="173"/>
      <c r="AX875" s="173"/>
      <c r="AY875" s="173"/>
      <c r="AZ875" s="173"/>
      <c r="BA875" s="173"/>
      <c r="BB875" s="123"/>
      <c r="BC875" s="123"/>
      <c r="BD875" s="123"/>
    </row>
    <row r="876" spans="2:56" x14ac:dyDescent="0.25">
      <c r="B876" s="120"/>
      <c r="C876" s="4"/>
      <c r="D876" s="14"/>
      <c r="E876" s="121"/>
      <c r="F876" s="13"/>
      <c r="G876" s="122"/>
      <c r="H876" s="123"/>
      <c r="I876" s="123"/>
      <c r="J876" s="124"/>
      <c r="K876" s="122"/>
      <c r="L876" s="122"/>
      <c r="M876" s="125"/>
      <c r="N876" s="126"/>
      <c r="O876" s="123"/>
      <c r="P876" s="123"/>
      <c r="Q876" s="122"/>
      <c r="R876" s="123"/>
      <c r="S876" s="123"/>
      <c r="T876" s="123"/>
      <c r="U876" s="123"/>
      <c r="V876" s="123"/>
      <c r="W876" s="122"/>
      <c r="X876" s="123"/>
      <c r="Y876" s="123"/>
      <c r="Z876" s="123"/>
      <c r="AA876" s="123"/>
      <c r="AB876" s="123"/>
      <c r="AC876" s="122"/>
      <c r="AD876" s="123"/>
      <c r="AE876" s="123"/>
      <c r="AF876" s="123"/>
      <c r="AG876" s="123"/>
      <c r="AH876" s="122"/>
      <c r="AI876" s="122"/>
      <c r="AJ876" s="122"/>
      <c r="AK876" s="122"/>
      <c r="AL876" s="123"/>
      <c r="AM876" s="122"/>
      <c r="AN876" s="122"/>
      <c r="AO876" s="122"/>
      <c r="AP876" s="122"/>
      <c r="AQ876" s="122"/>
      <c r="AR876" s="122"/>
      <c r="AS876" s="173"/>
      <c r="AT876" s="173"/>
      <c r="AU876" s="173"/>
      <c r="AV876" s="173"/>
      <c r="AW876" s="173"/>
      <c r="AX876" s="173"/>
      <c r="AY876" s="173"/>
      <c r="AZ876" s="173"/>
      <c r="BA876" s="173"/>
      <c r="BB876" s="123"/>
      <c r="BC876" s="123"/>
      <c r="BD876" s="123"/>
    </row>
    <row r="877" spans="2:56" x14ac:dyDescent="0.25">
      <c r="B877" s="120"/>
      <c r="C877" s="4"/>
      <c r="D877" s="14"/>
      <c r="E877" s="121"/>
      <c r="F877" s="13"/>
      <c r="G877" s="122"/>
      <c r="H877" s="123"/>
      <c r="I877" s="123"/>
      <c r="J877" s="124"/>
      <c r="K877" s="122"/>
      <c r="L877" s="122"/>
      <c r="M877" s="125"/>
      <c r="N877" s="126"/>
      <c r="O877" s="123"/>
      <c r="P877" s="123"/>
      <c r="Q877" s="122"/>
      <c r="R877" s="123"/>
      <c r="S877" s="123"/>
      <c r="T877" s="123"/>
      <c r="U877" s="123"/>
      <c r="V877" s="123"/>
      <c r="W877" s="122"/>
      <c r="X877" s="123"/>
      <c r="Y877" s="123"/>
      <c r="Z877" s="123"/>
      <c r="AA877" s="123"/>
      <c r="AB877" s="123"/>
      <c r="AC877" s="122"/>
      <c r="AD877" s="123"/>
      <c r="AE877" s="123"/>
      <c r="AF877" s="123"/>
      <c r="AG877" s="123"/>
      <c r="AH877" s="122"/>
      <c r="AI877" s="122"/>
      <c r="AJ877" s="122"/>
      <c r="AK877" s="122"/>
      <c r="AL877" s="123"/>
      <c r="AM877" s="122"/>
      <c r="AN877" s="122"/>
      <c r="AO877" s="122"/>
      <c r="AP877" s="122"/>
      <c r="AQ877" s="122"/>
      <c r="AR877" s="122"/>
      <c r="AS877" s="173"/>
      <c r="AT877" s="173"/>
      <c r="AU877" s="173"/>
      <c r="AV877" s="173"/>
      <c r="AW877" s="173"/>
      <c r="AX877" s="173"/>
      <c r="AY877" s="173"/>
      <c r="AZ877" s="173"/>
      <c r="BA877" s="173"/>
      <c r="BB877" s="123"/>
      <c r="BC877" s="123"/>
      <c r="BD877" s="123"/>
    </row>
    <row r="878" spans="2:56" x14ac:dyDescent="0.25">
      <c r="B878" s="120"/>
      <c r="C878" s="4"/>
      <c r="D878" s="14"/>
      <c r="E878" s="121"/>
      <c r="F878" s="13"/>
      <c r="G878" s="122"/>
      <c r="H878" s="123"/>
      <c r="I878" s="123"/>
      <c r="J878" s="124"/>
      <c r="K878" s="122"/>
      <c r="L878" s="122"/>
      <c r="M878" s="125"/>
      <c r="N878" s="126"/>
      <c r="O878" s="123"/>
      <c r="P878" s="123"/>
      <c r="Q878" s="122"/>
      <c r="R878" s="123"/>
      <c r="S878" s="123"/>
      <c r="T878" s="123"/>
      <c r="U878" s="123"/>
      <c r="V878" s="123"/>
      <c r="W878" s="122"/>
      <c r="X878" s="123"/>
      <c r="Y878" s="123"/>
      <c r="Z878" s="123"/>
      <c r="AA878" s="123"/>
      <c r="AB878" s="123"/>
      <c r="AC878" s="122"/>
      <c r="AD878" s="123"/>
      <c r="AE878" s="123"/>
      <c r="AF878" s="123"/>
      <c r="AG878" s="123"/>
      <c r="AH878" s="122"/>
      <c r="AI878" s="122"/>
      <c r="AJ878" s="122"/>
      <c r="AK878" s="122"/>
      <c r="AL878" s="123"/>
      <c r="AM878" s="122"/>
      <c r="AN878" s="122"/>
      <c r="AO878" s="122"/>
      <c r="AP878" s="122"/>
      <c r="AQ878" s="122"/>
      <c r="AR878" s="122"/>
      <c r="AS878" s="173"/>
      <c r="AT878" s="173"/>
      <c r="AU878" s="173"/>
      <c r="AV878" s="173"/>
      <c r="AW878" s="173"/>
      <c r="AX878" s="173"/>
      <c r="AY878" s="173"/>
      <c r="AZ878" s="173"/>
      <c r="BA878" s="173"/>
      <c r="BB878" s="123"/>
      <c r="BC878" s="123"/>
      <c r="BD878" s="123"/>
    </row>
    <row r="879" spans="2:56" x14ac:dyDescent="0.25">
      <c r="B879" s="120"/>
      <c r="C879" s="4"/>
      <c r="D879" s="14"/>
      <c r="E879" s="121"/>
      <c r="F879" s="13"/>
      <c r="G879" s="122"/>
      <c r="H879" s="123"/>
      <c r="I879" s="123"/>
      <c r="J879" s="124"/>
      <c r="K879" s="122"/>
      <c r="L879" s="122"/>
      <c r="M879" s="125"/>
      <c r="N879" s="126"/>
      <c r="O879" s="123"/>
      <c r="P879" s="123"/>
      <c r="Q879" s="122"/>
      <c r="R879" s="123"/>
      <c r="S879" s="123"/>
      <c r="T879" s="123"/>
      <c r="U879" s="123"/>
      <c r="V879" s="123"/>
      <c r="W879" s="122"/>
      <c r="X879" s="123"/>
      <c r="Y879" s="123"/>
      <c r="Z879" s="123"/>
      <c r="AA879" s="123"/>
      <c r="AB879" s="123"/>
      <c r="AC879" s="122"/>
      <c r="AD879" s="123"/>
      <c r="AE879" s="123"/>
      <c r="AF879" s="123"/>
      <c r="AG879" s="123"/>
      <c r="AH879" s="122"/>
      <c r="AI879" s="122"/>
      <c r="AJ879" s="122"/>
      <c r="AK879" s="122"/>
      <c r="AL879" s="123"/>
      <c r="AM879" s="122"/>
      <c r="AN879" s="122"/>
      <c r="AO879" s="122"/>
      <c r="AP879" s="122"/>
      <c r="AQ879" s="122"/>
      <c r="AR879" s="122"/>
      <c r="AS879" s="173"/>
      <c r="AT879" s="173"/>
      <c r="AU879" s="173"/>
      <c r="AV879" s="173"/>
      <c r="AW879" s="173"/>
      <c r="AX879" s="173"/>
      <c r="AY879" s="173"/>
      <c r="AZ879" s="173"/>
      <c r="BA879" s="173"/>
      <c r="BB879" s="123"/>
      <c r="BC879" s="123"/>
      <c r="BD879" s="123"/>
    </row>
    <row r="880" spans="2:56" x14ac:dyDescent="0.25">
      <c r="B880" s="120"/>
      <c r="C880" s="4"/>
      <c r="D880" s="14"/>
      <c r="E880" s="121"/>
      <c r="F880" s="13"/>
      <c r="G880" s="122"/>
      <c r="H880" s="123"/>
      <c r="I880" s="123"/>
      <c r="J880" s="124"/>
      <c r="K880" s="122"/>
      <c r="L880" s="122"/>
      <c r="M880" s="125"/>
      <c r="N880" s="126"/>
      <c r="O880" s="123"/>
      <c r="P880" s="123"/>
      <c r="Q880" s="122"/>
      <c r="R880" s="123"/>
      <c r="S880" s="123"/>
      <c r="T880" s="123"/>
      <c r="U880" s="123"/>
      <c r="V880" s="123"/>
      <c r="W880" s="122"/>
      <c r="X880" s="123"/>
      <c r="Y880" s="123"/>
      <c r="Z880" s="123"/>
      <c r="AA880" s="123"/>
      <c r="AB880" s="123"/>
      <c r="AC880" s="122"/>
      <c r="AD880" s="123"/>
      <c r="AE880" s="123"/>
      <c r="AF880" s="123"/>
      <c r="AG880" s="123"/>
      <c r="AH880" s="122"/>
      <c r="AI880" s="122"/>
      <c r="AJ880" s="122"/>
      <c r="AK880" s="122"/>
      <c r="AL880" s="123"/>
      <c r="AM880" s="122"/>
      <c r="AN880" s="122"/>
      <c r="AO880" s="122"/>
      <c r="AP880" s="122"/>
      <c r="AQ880" s="122"/>
      <c r="AR880" s="122"/>
      <c r="AS880" s="173"/>
      <c r="AT880" s="173"/>
      <c r="AU880" s="173"/>
      <c r="AV880" s="173"/>
      <c r="AW880" s="173"/>
      <c r="AX880" s="173"/>
      <c r="AY880" s="173"/>
      <c r="AZ880" s="173"/>
      <c r="BA880" s="173"/>
      <c r="BB880" s="123"/>
      <c r="BC880" s="123"/>
      <c r="BD880" s="123"/>
    </row>
    <row r="881" spans="2:56" x14ac:dyDescent="0.25">
      <c r="B881" s="120"/>
      <c r="C881" s="4"/>
      <c r="D881" s="14"/>
      <c r="E881" s="121"/>
      <c r="F881" s="13"/>
      <c r="G881" s="122"/>
      <c r="H881" s="123"/>
      <c r="I881" s="123"/>
      <c r="J881" s="124"/>
      <c r="K881" s="122"/>
      <c r="L881" s="122"/>
      <c r="M881" s="125"/>
      <c r="N881" s="126"/>
      <c r="O881" s="123"/>
      <c r="P881" s="123"/>
      <c r="Q881" s="122"/>
      <c r="R881" s="123"/>
      <c r="S881" s="123"/>
      <c r="T881" s="123"/>
      <c r="U881" s="123"/>
      <c r="V881" s="123"/>
      <c r="W881" s="122"/>
      <c r="X881" s="123"/>
      <c r="Y881" s="123"/>
      <c r="Z881" s="123"/>
      <c r="AA881" s="123"/>
      <c r="AB881" s="123"/>
      <c r="AC881" s="122"/>
      <c r="AD881" s="123"/>
      <c r="AE881" s="123"/>
      <c r="AF881" s="123"/>
      <c r="AG881" s="123"/>
      <c r="AH881" s="122"/>
      <c r="AI881" s="122"/>
      <c r="AJ881" s="122"/>
      <c r="AK881" s="122"/>
      <c r="AL881" s="123"/>
      <c r="AM881" s="122"/>
      <c r="AN881" s="122"/>
      <c r="AO881" s="122"/>
      <c r="AP881" s="122"/>
      <c r="AQ881" s="122"/>
      <c r="AR881" s="122"/>
      <c r="AS881" s="173"/>
      <c r="AT881" s="173"/>
      <c r="AU881" s="173"/>
      <c r="AV881" s="173"/>
      <c r="AW881" s="173"/>
      <c r="AX881" s="173"/>
      <c r="AY881" s="173"/>
      <c r="AZ881" s="173"/>
      <c r="BA881" s="173"/>
      <c r="BB881" s="123"/>
      <c r="BC881" s="123"/>
      <c r="BD881" s="123"/>
    </row>
    <row r="882" spans="2:56" x14ac:dyDescent="0.25">
      <c r="B882" s="120"/>
      <c r="C882" s="4"/>
      <c r="D882" s="14"/>
      <c r="E882" s="121"/>
      <c r="F882" s="13"/>
      <c r="G882" s="122"/>
      <c r="H882" s="123"/>
      <c r="I882" s="123"/>
      <c r="J882" s="124"/>
      <c r="K882" s="122"/>
      <c r="L882" s="122"/>
      <c r="M882" s="125"/>
      <c r="N882" s="126"/>
      <c r="O882" s="123"/>
      <c r="P882" s="123"/>
      <c r="Q882" s="122"/>
      <c r="R882" s="123"/>
      <c r="S882" s="123"/>
      <c r="T882" s="123"/>
      <c r="U882" s="123"/>
      <c r="V882" s="123"/>
      <c r="W882" s="122"/>
      <c r="X882" s="123"/>
      <c r="Y882" s="123"/>
      <c r="Z882" s="123"/>
      <c r="AA882" s="123"/>
      <c r="AB882" s="123"/>
      <c r="AC882" s="122"/>
      <c r="AD882" s="123"/>
      <c r="AE882" s="123"/>
      <c r="AF882" s="123"/>
      <c r="AG882" s="123"/>
      <c r="AH882" s="122"/>
      <c r="AI882" s="122"/>
      <c r="AJ882" s="122"/>
      <c r="AK882" s="122"/>
      <c r="AL882" s="123"/>
      <c r="AM882" s="122"/>
      <c r="AN882" s="122"/>
      <c r="AO882" s="122"/>
      <c r="AP882" s="122"/>
      <c r="AQ882" s="122"/>
      <c r="AR882" s="122"/>
      <c r="AS882" s="173"/>
      <c r="AT882" s="173"/>
      <c r="AU882" s="173"/>
      <c r="AV882" s="173"/>
      <c r="AW882" s="173"/>
      <c r="AX882" s="173"/>
      <c r="AY882" s="173"/>
      <c r="AZ882" s="173"/>
      <c r="BA882" s="173"/>
      <c r="BB882" s="123"/>
      <c r="BC882" s="123"/>
      <c r="BD882" s="123"/>
    </row>
    <row r="883" spans="2:56" x14ac:dyDescent="0.25">
      <c r="B883" s="120"/>
      <c r="C883" s="4"/>
      <c r="D883" s="14"/>
      <c r="E883" s="121"/>
      <c r="F883" s="13"/>
      <c r="G883" s="122"/>
      <c r="H883" s="123"/>
      <c r="I883" s="123"/>
      <c r="J883" s="124"/>
      <c r="K883" s="122"/>
      <c r="L883" s="122"/>
      <c r="M883" s="125"/>
      <c r="N883" s="126"/>
      <c r="O883" s="123"/>
      <c r="P883" s="123"/>
      <c r="Q883" s="122"/>
      <c r="R883" s="123"/>
      <c r="S883" s="123"/>
      <c r="T883" s="123"/>
      <c r="U883" s="123"/>
      <c r="V883" s="123"/>
      <c r="W883" s="122"/>
      <c r="X883" s="123"/>
      <c r="Y883" s="123"/>
      <c r="Z883" s="123"/>
      <c r="AA883" s="123"/>
      <c r="AB883" s="123"/>
      <c r="AC883" s="122"/>
      <c r="AD883" s="123"/>
      <c r="AE883" s="123"/>
      <c r="AF883" s="123"/>
      <c r="AG883" s="123"/>
      <c r="AH883" s="122"/>
      <c r="AI883" s="122"/>
      <c r="AJ883" s="122"/>
      <c r="AK883" s="122"/>
      <c r="AL883" s="123"/>
      <c r="AM883" s="122"/>
      <c r="AN883" s="122"/>
      <c r="AO883" s="122"/>
      <c r="AP883" s="122"/>
      <c r="AQ883" s="122"/>
      <c r="AR883" s="122"/>
      <c r="AS883" s="173"/>
      <c r="AT883" s="173"/>
      <c r="AU883" s="173"/>
      <c r="AV883" s="173"/>
      <c r="AW883" s="173"/>
      <c r="AX883" s="173"/>
      <c r="AY883" s="173"/>
      <c r="AZ883" s="173"/>
      <c r="BA883" s="173"/>
      <c r="BB883" s="123"/>
      <c r="BC883" s="123"/>
      <c r="BD883" s="123"/>
    </row>
    <row r="884" spans="2:56" x14ac:dyDescent="0.25">
      <c r="B884" s="120"/>
      <c r="C884" s="4"/>
      <c r="D884" s="14"/>
      <c r="E884" s="121"/>
      <c r="F884" s="13"/>
      <c r="G884" s="122"/>
      <c r="H884" s="123"/>
      <c r="I884" s="123"/>
      <c r="J884" s="124"/>
      <c r="K884" s="122"/>
      <c r="L884" s="122"/>
      <c r="M884" s="125"/>
      <c r="N884" s="126"/>
      <c r="O884" s="123"/>
      <c r="P884" s="123"/>
      <c r="Q884" s="122"/>
      <c r="R884" s="123"/>
      <c r="S884" s="123"/>
      <c r="T884" s="123"/>
      <c r="U884" s="123"/>
      <c r="V884" s="123"/>
      <c r="W884" s="122"/>
      <c r="X884" s="123"/>
      <c r="Y884" s="123"/>
      <c r="Z884" s="123"/>
      <c r="AA884" s="123"/>
      <c r="AB884" s="123"/>
      <c r="AC884" s="122"/>
      <c r="AD884" s="123"/>
      <c r="AE884" s="123"/>
      <c r="AF884" s="123"/>
      <c r="AG884" s="123"/>
      <c r="AH884" s="122"/>
      <c r="AI884" s="122"/>
      <c r="AJ884" s="122"/>
      <c r="AK884" s="122"/>
      <c r="AL884" s="123"/>
      <c r="AM884" s="122"/>
      <c r="AN884" s="122"/>
      <c r="AO884" s="122"/>
      <c r="AP884" s="122"/>
      <c r="AQ884" s="122"/>
      <c r="AR884" s="122"/>
      <c r="AS884" s="173"/>
      <c r="AT884" s="173"/>
      <c r="AU884" s="173"/>
      <c r="AV884" s="173"/>
      <c r="AW884" s="173"/>
      <c r="AX884" s="173"/>
      <c r="AY884" s="173"/>
      <c r="AZ884" s="173"/>
      <c r="BA884" s="173"/>
      <c r="BB884" s="123"/>
      <c r="BC884" s="123"/>
      <c r="BD884" s="123"/>
    </row>
    <row r="885" spans="2:56" x14ac:dyDescent="0.25">
      <c r="B885" s="120"/>
      <c r="C885" s="4"/>
      <c r="D885" s="14"/>
      <c r="E885" s="121"/>
      <c r="F885" s="13"/>
      <c r="G885" s="122"/>
      <c r="H885" s="123"/>
      <c r="I885" s="123"/>
      <c r="J885" s="124"/>
      <c r="K885" s="122"/>
      <c r="L885" s="122"/>
      <c r="M885" s="125"/>
      <c r="N885" s="126"/>
      <c r="O885" s="123"/>
      <c r="P885" s="123"/>
      <c r="Q885" s="122"/>
      <c r="R885" s="123"/>
      <c r="S885" s="123"/>
      <c r="T885" s="123"/>
      <c r="U885" s="123"/>
      <c r="V885" s="123"/>
      <c r="W885" s="122"/>
      <c r="X885" s="123"/>
      <c r="Y885" s="123"/>
      <c r="Z885" s="123"/>
      <c r="AA885" s="123"/>
      <c r="AB885" s="123"/>
      <c r="AC885" s="122"/>
      <c r="AD885" s="123"/>
      <c r="AE885" s="123"/>
      <c r="AF885" s="123"/>
      <c r="AG885" s="123"/>
      <c r="AH885" s="122"/>
      <c r="AI885" s="122"/>
      <c r="AJ885" s="122"/>
      <c r="AK885" s="122"/>
      <c r="AL885" s="123"/>
      <c r="AM885" s="122"/>
      <c r="AN885" s="122"/>
      <c r="AO885" s="122"/>
      <c r="AP885" s="122"/>
      <c r="AQ885" s="122"/>
      <c r="AR885" s="122"/>
      <c r="AS885" s="173"/>
      <c r="AT885" s="173"/>
      <c r="AU885" s="173"/>
      <c r="AV885" s="173"/>
      <c r="AW885" s="173"/>
      <c r="AX885" s="173"/>
      <c r="AY885" s="173"/>
      <c r="AZ885" s="173"/>
      <c r="BA885" s="173"/>
      <c r="BB885" s="123"/>
      <c r="BC885" s="123"/>
      <c r="BD885" s="123"/>
    </row>
    <row r="886" spans="2:56" x14ac:dyDescent="0.25">
      <c r="B886" s="120"/>
      <c r="C886" s="4"/>
      <c r="D886" s="14"/>
      <c r="E886" s="121"/>
      <c r="F886" s="13"/>
      <c r="G886" s="122"/>
      <c r="H886" s="123"/>
      <c r="I886" s="123"/>
      <c r="J886" s="124"/>
      <c r="K886" s="122"/>
      <c r="L886" s="122"/>
      <c r="M886" s="125"/>
      <c r="N886" s="126"/>
      <c r="O886" s="123"/>
      <c r="P886" s="123"/>
      <c r="Q886" s="122"/>
      <c r="R886" s="123"/>
      <c r="S886" s="123"/>
      <c r="T886" s="123"/>
      <c r="U886" s="123"/>
      <c r="V886" s="123"/>
      <c r="W886" s="122"/>
      <c r="X886" s="123"/>
      <c r="Y886" s="123"/>
      <c r="Z886" s="123"/>
      <c r="AA886" s="123"/>
      <c r="AB886" s="123"/>
      <c r="AC886" s="122"/>
      <c r="AD886" s="123"/>
      <c r="AE886" s="123"/>
      <c r="AF886" s="123"/>
      <c r="AG886" s="123"/>
      <c r="AH886" s="122"/>
      <c r="AI886" s="122"/>
      <c r="AJ886" s="122"/>
      <c r="AK886" s="122"/>
      <c r="AL886" s="123"/>
      <c r="AM886" s="122"/>
      <c r="AN886" s="122"/>
      <c r="AO886" s="122"/>
      <c r="AP886" s="122"/>
      <c r="AQ886" s="122"/>
      <c r="AR886" s="122"/>
      <c r="AS886" s="173"/>
      <c r="AT886" s="173"/>
      <c r="AU886" s="173"/>
      <c r="AV886" s="173"/>
      <c r="AW886" s="173"/>
      <c r="AX886" s="173"/>
      <c r="AY886" s="173"/>
      <c r="AZ886" s="173"/>
      <c r="BA886" s="173"/>
      <c r="BB886" s="123"/>
      <c r="BC886" s="123"/>
      <c r="BD886" s="123"/>
    </row>
    <row r="887" spans="2:56" x14ac:dyDescent="0.25">
      <c r="B887" s="120"/>
      <c r="C887" s="4"/>
      <c r="D887" s="14"/>
      <c r="E887" s="121"/>
      <c r="F887" s="13"/>
      <c r="G887" s="122"/>
      <c r="H887" s="123"/>
      <c r="I887" s="123"/>
      <c r="J887" s="124"/>
      <c r="K887" s="122"/>
      <c r="L887" s="122"/>
      <c r="M887" s="125"/>
      <c r="N887" s="126"/>
      <c r="O887" s="123"/>
      <c r="P887" s="123"/>
      <c r="Q887" s="122"/>
      <c r="R887" s="123"/>
      <c r="S887" s="123"/>
      <c r="T887" s="123"/>
      <c r="U887" s="123"/>
      <c r="V887" s="123"/>
      <c r="W887" s="122"/>
      <c r="X887" s="123"/>
      <c r="Y887" s="123"/>
      <c r="Z887" s="123"/>
      <c r="AA887" s="123"/>
      <c r="AB887" s="123"/>
      <c r="AC887" s="122"/>
      <c r="AD887" s="123"/>
      <c r="AE887" s="123"/>
      <c r="AF887" s="123"/>
      <c r="AG887" s="123"/>
      <c r="AH887" s="122"/>
      <c r="AI887" s="122"/>
      <c r="AJ887" s="122"/>
      <c r="AK887" s="122"/>
      <c r="AL887" s="123"/>
      <c r="AM887" s="122"/>
      <c r="AN887" s="122"/>
      <c r="AO887" s="122"/>
      <c r="AP887" s="122"/>
      <c r="AQ887" s="122"/>
      <c r="AR887" s="122"/>
      <c r="AS887" s="173"/>
      <c r="AT887" s="173"/>
      <c r="AU887" s="173"/>
      <c r="AV887" s="173"/>
      <c r="AW887" s="173"/>
      <c r="AX887" s="173"/>
      <c r="AY887" s="173"/>
      <c r="AZ887" s="173"/>
      <c r="BA887" s="173"/>
      <c r="BB887" s="123"/>
      <c r="BC887" s="123"/>
      <c r="BD887" s="123"/>
    </row>
    <row r="888" spans="2:56" x14ac:dyDescent="0.25">
      <c r="B888" s="120"/>
      <c r="C888" s="4"/>
      <c r="D888" s="14"/>
      <c r="E888" s="121"/>
      <c r="F888" s="13"/>
      <c r="G888" s="122"/>
      <c r="H888" s="123"/>
      <c r="I888" s="123"/>
      <c r="J888" s="124"/>
      <c r="K888" s="122"/>
      <c r="L888" s="122"/>
      <c r="M888" s="125"/>
      <c r="N888" s="126"/>
      <c r="O888" s="123"/>
      <c r="P888" s="123"/>
      <c r="Q888" s="122"/>
      <c r="R888" s="123"/>
      <c r="S888" s="123"/>
      <c r="T888" s="123"/>
      <c r="U888" s="123"/>
      <c r="V888" s="123"/>
      <c r="W888" s="122"/>
      <c r="X888" s="123"/>
      <c r="Y888" s="123"/>
      <c r="Z888" s="123"/>
      <c r="AA888" s="123"/>
      <c r="AB888" s="123"/>
      <c r="AC888" s="122"/>
      <c r="AD888" s="123"/>
      <c r="AE888" s="123"/>
      <c r="AF888" s="123"/>
      <c r="AG888" s="123"/>
      <c r="AH888" s="122"/>
      <c r="AI888" s="122"/>
      <c r="AJ888" s="122"/>
      <c r="AK888" s="122"/>
      <c r="AL888" s="123"/>
      <c r="AM888" s="122"/>
      <c r="AN888" s="122"/>
      <c r="AO888" s="122"/>
      <c r="AP888" s="122"/>
      <c r="AQ888" s="122"/>
      <c r="AR888" s="122"/>
      <c r="AS888" s="173"/>
      <c r="AT888" s="173"/>
      <c r="AU888" s="173"/>
      <c r="AV888" s="173"/>
      <c r="AW888" s="173"/>
      <c r="AX888" s="173"/>
      <c r="AY888" s="173"/>
      <c r="AZ888" s="173"/>
      <c r="BA888" s="173"/>
      <c r="BB888" s="123"/>
      <c r="BC888" s="123"/>
      <c r="BD888" s="123"/>
    </row>
    <row r="889" spans="2:56" x14ac:dyDescent="0.25">
      <c r="B889" s="120"/>
      <c r="C889" s="4"/>
      <c r="D889" s="14"/>
      <c r="E889" s="121"/>
      <c r="F889" s="13"/>
      <c r="G889" s="122"/>
      <c r="H889" s="123"/>
      <c r="I889" s="123"/>
      <c r="J889" s="124"/>
      <c r="K889" s="122"/>
      <c r="L889" s="122"/>
      <c r="M889" s="125"/>
      <c r="N889" s="126"/>
      <c r="O889" s="123"/>
      <c r="P889" s="123"/>
      <c r="Q889" s="122"/>
      <c r="R889" s="123"/>
      <c r="S889" s="123"/>
      <c r="T889" s="123"/>
      <c r="U889" s="123"/>
      <c r="V889" s="123"/>
      <c r="W889" s="122"/>
      <c r="X889" s="123"/>
      <c r="Y889" s="123"/>
      <c r="Z889" s="123"/>
      <c r="AA889" s="123"/>
      <c r="AB889" s="123"/>
      <c r="AC889" s="122"/>
      <c r="AD889" s="123"/>
      <c r="AE889" s="123"/>
      <c r="AF889" s="123"/>
      <c r="AG889" s="123"/>
      <c r="AH889" s="122"/>
      <c r="AI889" s="122"/>
      <c r="AJ889" s="122"/>
      <c r="AK889" s="122"/>
      <c r="AL889" s="123"/>
      <c r="AM889" s="122"/>
      <c r="AN889" s="122"/>
      <c r="AO889" s="122"/>
      <c r="AP889" s="122"/>
      <c r="AQ889" s="122"/>
      <c r="AR889" s="122"/>
      <c r="AS889" s="173"/>
      <c r="AT889" s="173"/>
      <c r="AU889" s="173"/>
      <c r="AV889" s="173"/>
      <c r="AW889" s="173"/>
      <c r="AX889" s="173"/>
      <c r="AY889" s="173"/>
      <c r="AZ889" s="173"/>
      <c r="BA889" s="173"/>
      <c r="BB889" s="123"/>
      <c r="BC889" s="123"/>
      <c r="BD889" s="123"/>
    </row>
    <row r="890" spans="2:56" x14ac:dyDescent="0.25">
      <c r="B890" s="120"/>
      <c r="C890" s="4"/>
      <c r="D890" s="14"/>
      <c r="E890" s="121"/>
      <c r="F890" s="13"/>
      <c r="G890" s="122"/>
      <c r="H890" s="123"/>
      <c r="I890" s="123"/>
      <c r="J890" s="124"/>
      <c r="K890" s="122"/>
      <c r="L890" s="122"/>
      <c r="M890" s="125"/>
      <c r="N890" s="126"/>
      <c r="O890" s="123"/>
      <c r="P890" s="123"/>
      <c r="Q890" s="122"/>
      <c r="R890" s="123"/>
      <c r="S890" s="123"/>
      <c r="T890" s="123"/>
      <c r="U890" s="123"/>
      <c r="V890" s="123"/>
      <c r="W890" s="122"/>
      <c r="X890" s="123"/>
      <c r="Y890" s="123"/>
      <c r="Z890" s="123"/>
      <c r="AA890" s="123"/>
      <c r="AB890" s="123"/>
      <c r="AC890" s="122"/>
      <c r="AD890" s="123"/>
      <c r="AE890" s="123"/>
      <c r="AF890" s="123"/>
      <c r="AG890" s="123"/>
      <c r="AH890" s="122"/>
      <c r="AI890" s="122"/>
      <c r="AJ890" s="122"/>
      <c r="AK890" s="122"/>
      <c r="AL890" s="123"/>
      <c r="AM890" s="122"/>
      <c r="AN890" s="122"/>
      <c r="AO890" s="122"/>
      <c r="AP890" s="122"/>
      <c r="AQ890" s="122"/>
      <c r="AR890" s="122"/>
      <c r="AS890" s="173"/>
      <c r="AT890" s="173"/>
      <c r="AU890" s="173"/>
      <c r="AV890" s="173"/>
      <c r="AW890" s="173"/>
      <c r="AX890" s="173"/>
      <c r="AY890" s="173"/>
      <c r="AZ890" s="173"/>
      <c r="BA890" s="173"/>
      <c r="BB890" s="123"/>
      <c r="BC890" s="123"/>
      <c r="BD890" s="123"/>
    </row>
    <row r="891" spans="2:56" x14ac:dyDescent="0.25">
      <c r="B891" s="120"/>
      <c r="C891" s="4"/>
      <c r="D891" s="14"/>
      <c r="E891" s="121"/>
      <c r="F891" s="13"/>
      <c r="G891" s="122"/>
      <c r="H891" s="123"/>
      <c r="I891" s="123"/>
      <c r="J891" s="124"/>
      <c r="K891" s="122"/>
      <c r="L891" s="122"/>
      <c r="M891" s="125"/>
      <c r="N891" s="126"/>
      <c r="O891" s="123"/>
      <c r="P891" s="123"/>
      <c r="Q891" s="122"/>
      <c r="R891" s="123"/>
      <c r="S891" s="123"/>
      <c r="T891" s="123"/>
      <c r="U891" s="123"/>
      <c r="V891" s="123"/>
      <c r="W891" s="122"/>
      <c r="X891" s="123"/>
      <c r="Y891" s="123"/>
      <c r="Z891" s="123"/>
      <c r="AA891" s="123"/>
      <c r="AB891" s="123"/>
      <c r="AC891" s="122"/>
      <c r="AD891" s="123"/>
      <c r="AE891" s="123"/>
      <c r="AF891" s="123"/>
      <c r="AG891" s="123"/>
      <c r="AH891" s="122"/>
      <c r="AI891" s="122"/>
      <c r="AJ891" s="122"/>
      <c r="AK891" s="122"/>
      <c r="AL891" s="123"/>
      <c r="AM891" s="122"/>
      <c r="AN891" s="122"/>
      <c r="AO891" s="122"/>
      <c r="AP891" s="122"/>
      <c r="AQ891" s="122"/>
      <c r="AR891" s="122"/>
      <c r="AS891" s="173"/>
      <c r="AT891" s="173"/>
      <c r="AU891" s="173"/>
      <c r="AV891" s="173"/>
      <c r="AW891" s="173"/>
      <c r="AX891" s="173"/>
      <c r="AY891" s="173"/>
      <c r="AZ891" s="173"/>
      <c r="BA891" s="173"/>
      <c r="BB891" s="123"/>
      <c r="BC891" s="123"/>
      <c r="BD891" s="123"/>
    </row>
    <row r="892" spans="2:56" x14ac:dyDescent="0.25">
      <c r="B892" s="120"/>
      <c r="C892" s="4"/>
      <c r="D892" s="14"/>
      <c r="E892" s="121"/>
      <c r="F892" s="13"/>
      <c r="G892" s="122"/>
      <c r="H892" s="123"/>
      <c r="I892" s="123"/>
      <c r="J892" s="124"/>
      <c r="K892" s="122"/>
      <c r="L892" s="122"/>
      <c r="M892" s="125"/>
      <c r="N892" s="126"/>
      <c r="O892" s="123"/>
      <c r="P892" s="123"/>
      <c r="Q892" s="122"/>
      <c r="R892" s="123"/>
      <c r="S892" s="123"/>
      <c r="T892" s="123"/>
      <c r="U892" s="123"/>
      <c r="V892" s="123"/>
      <c r="W892" s="122"/>
      <c r="X892" s="123"/>
      <c r="Y892" s="123"/>
      <c r="Z892" s="123"/>
      <c r="AA892" s="123"/>
      <c r="AB892" s="123"/>
      <c r="AC892" s="122"/>
      <c r="AD892" s="123"/>
      <c r="AE892" s="123"/>
      <c r="AF892" s="123"/>
      <c r="AG892" s="123"/>
      <c r="AH892" s="122"/>
      <c r="AI892" s="122"/>
      <c r="AJ892" s="122"/>
      <c r="AK892" s="122"/>
      <c r="AL892" s="123"/>
      <c r="AM892" s="122"/>
      <c r="AN892" s="122"/>
      <c r="AO892" s="122"/>
      <c r="AP892" s="122"/>
      <c r="AQ892" s="122"/>
      <c r="AR892" s="122"/>
      <c r="AS892" s="173"/>
      <c r="AT892" s="173"/>
      <c r="AU892" s="173"/>
      <c r="AV892" s="173"/>
      <c r="AW892" s="173"/>
      <c r="AX892" s="173"/>
      <c r="AY892" s="173"/>
      <c r="AZ892" s="173"/>
      <c r="BA892" s="173"/>
      <c r="BB892" s="123"/>
      <c r="BC892" s="123"/>
      <c r="BD892" s="123"/>
    </row>
    <row r="893" spans="2:56" x14ac:dyDescent="0.25">
      <c r="B893" s="120"/>
      <c r="C893" s="4"/>
      <c r="D893" s="14"/>
      <c r="E893" s="121"/>
      <c r="F893" s="13"/>
      <c r="G893" s="122"/>
      <c r="H893" s="123"/>
      <c r="I893" s="123"/>
      <c r="J893" s="124"/>
      <c r="K893" s="122"/>
      <c r="L893" s="122"/>
      <c r="M893" s="125"/>
      <c r="N893" s="126"/>
      <c r="O893" s="123"/>
      <c r="P893" s="123"/>
      <c r="Q893" s="122"/>
      <c r="R893" s="123"/>
      <c r="S893" s="123"/>
      <c r="T893" s="123"/>
      <c r="U893" s="123"/>
      <c r="V893" s="123"/>
      <c r="W893" s="122"/>
      <c r="X893" s="123"/>
      <c r="Y893" s="123"/>
      <c r="Z893" s="123"/>
      <c r="AA893" s="123"/>
      <c r="AB893" s="123"/>
      <c r="AC893" s="122"/>
      <c r="AD893" s="123"/>
      <c r="AE893" s="123"/>
      <c r="AF893" s="123"/>
      <c r="AG893" s="123"/>
      <c r="AH893" s="122"/>
      <c r="AI893" s="122"/>
      <c r="AJ893" s="122"/>
      <c r="AK893" s="122"/>
      <c r="AL893" s="123"/>
      <c r="AM893" s="122"/>
      <c r="AN893" s="122"/>
      <c r="AO893" s="122"/>
      <c r="AP893" s="122"/>
      <c r="AQ893" s="122"/>
      <c r="AR893" s="122"/>
      <c r="AS893" s="173"/>
      <c r="AT893" s="173"/>
      <c r="AU893" s="173"/>
      <c r="AV893" s="173"/>
      <c r="AW893" s="173"/>
      <c r="AX893" s="173"/>
      <c r="AY893" s="173"/>
      <c r="AZ893" s="173"/>
      <c r="BA893" s="173"/>
      <c r="BB893" s="123"/>
      <c r="BC893" s="123"/>
      <c r="BD893" s="123"/>
    </row>
    <row r="894" spans="2:56" x14ac:dyDescent="0.25">
      <c r="B894" s="120"/>
      <c r="C894" s="4"/>
      <c r="D894" s="14"/>
      <c r="E894" s="121"/>
      <c r="F894" s="13"/>
      <c r="G894" s="122"/>
      <c r="H894" s="123"/>
      <c r="I894" s="123"/>
      <c r="J894" s="124"/>
      <c r="K894" s="122"/>
      <c r="L894" s="122"/>
      <c r="M894" s="125"/>
      <c r="N894" s="126"/>
      <c r="O894" s="123"/>
      <c r="P894" s="123"/>
      <c r="Q894" s="122"/>
      <c r="R894" s="123"/>
      <c r="S894" s="123"/>
      <c r="T894" s="123"/>
      <c r="U894" s="123"/>
      <c r="V894" s="123"/>
      <c r="W894" s="122"/>
      <c r="X894" s="123"/>
      <c r="Y894" s="123"/>
      <c r="Z894" s="123"/>
      <c r="AA894" s="123"/>
      <c r="AB894" s="123"/>
      <c r="AC894" s="122"/>
      <c r="AD894" s="123"/>
      <c r="AE894" s="123"/>
      <c r="AF894" s="123"/>
      <c r="AG894" s="123"/>
      <c r="AH894" s="122"/>
      <c r="AI894" s="122"/>
      <c r="AJ894" s="122"/>
      <c r="AK894" s="122"/>
      <c r="AL894" s="123"/>
      <c r="AM894" s="122"/>
      <c r="AN894" s="122"/>
      <c r="AO894" s="122"/>
      <c r="AP894" s="122"/>
      <c r="AQ894" s="122"/>
      <c r="AR894" s="122"/>
      <c r="AS894" s="173"/>
      <c r="AT894" s="173"/>
      <c r="AU894" s="173"/>
      <c r="AV894" s="173"/>
      <c r="AW894" s="173"/>
      <c r="AX894" s="173"/>
      <c r="AY894" s="173"/>
      <c r="AZ894" s="173"/>
      <c r="BA894" s="173"/>
      <c r="BB894" s="123"/>
      <c r="BC894" s="123"/>
      <c r="BD894" s="123"/>
    </row>
    <row r="895" spans="2:56" x14ac:dyDescent="0.25">
      <c r="B895" s="120"/>
      <c r="C895" s="4"/>
      <c r="D895" s="14"/>
      <c r="E895" s="121"/>
      <c r="F895" s="13"/>
      <c r="G895" s="122"/>
      <c r="H895" s="123"/>
      <c r="I895" s="123"/>
      <c r="J895" s="124"/>
      <c r="K895" s="122"/>
      <c r="L895" s="122"/>
      <c r="M895" s="125"/>
      <c r="N895" s="126"/>
      <c r="O895" s="123"/>
      <c r="P895" s="123"/>
      <c r="Q895" s="122"/>
      <c r="R895" s="123"/>
      <c r="S895" s="123"/>
      <c r="T895" s="123"/>
      <c r="U895" s="123"/>
      <c r="V895" s="123"/>
      <c r="W895" s="122"/>
      <c r="X895" s="123"/>
      <c r="Y895" s="123"/>
      <c r="Z895" s="123"/>
      <c r="AA895" s="123"/>
      <c r="AB895" s="123"/>
      <c r="AC895" s="122"/>
      <c r="AD895" s="123"/>
      <c r="AE895" s="123"/>
      <c r="AF895" s="123"/>
      <c r="AG895" s="123"/>
      <c r="AH895" s="122"/>
      <c r="AI895" s="122"/>
      <c r="AJ895" s="122"/>
      <c r="AK895" s="122"/>
      <c r="AL895" s="123"/>
      <c r="AM895" s="122"/>
      <c r="AN895" s="122"/>
      <c r="AO895" s="122"/>
      <c r="AP895" s="122"/>
      <c r="AQ895" s="122"/>
      <c r="AR895" s="122"/>
      <c r="AS895" s="173"/>
      <c r="AT895" s="173"/>
      <c r="AU895" s="173"/>
      <c r="AV895" s="173"/>
      <c r="AW895" s="173"/>
      <c r="AX895" s="173"/>
      <c r="AY895" s="173"/>
      <c r="AZ895" s="173"/>
      <c r="BA895" s="173"/>
      <c r="BB895" s="123"/>
      <c r="BC895" s="123"/>
      <c r="BD895" s="123"/>
    </row>
    <row r="896" spans="2:56" x14ac:dyDescent="0.25">
      <c r="B896" s="120"/>
      <c r="C896" s="4"/>
      <c r="D896" s="14"/>
      <c r="E896" s="121"/>
      <c r="F896" s="13"/>
      <c r="G896" s="122"/>
      <c r="H896" s="123"/>
      <c r="I896" s="123"/>
      <c r="J896" s="124"/>
      <c r="K896" s="122"/>
      <c r="L896" s="122"/>
      <c r="M896" s="125"/>
      <c r="N896" s="126"/>
      <c r="O896" s="123"/>
      <c r="P896" s="123"/>
      <c r="Q896" s="122"/>
      <c r="R896" s="123"/>
      <c r="S896" s="123"/>
      <c r="T896" s="123"/>
      <c r="U896" s="123"/>
      <c r="V896" s="123"/>
      <c r="W896" s="122"/>
      <c r="X896" s="123"/>
      <c r="Y896" s="123"/>
      <c r="Z896" s="123"/>
      <c r="AA896" s="123"/>
      <c r="AB896" s="123"/>
      <c r="AC896" s="122"/>
      <c r="AD896" s="123"/>
      <c r="AE896" s="123"/>
      <c r="AF896" s="123"/>
      <c r="AG896" s="123"/>
      <c r="AH896" s="122"/>
      <c r="AI896" s="122"/>
      <c r="AJ896" s="122"/>
      <c r="AK896" s="122"/>
      <c r="AL896" s="123"/>
      <c r="AM896" s="122"/>
      <c r="AN896" s="122"/>
      <c r="AO896" s="122"/>
      <c r="AP896" s="122"/>
      <c r="AQ896" s="122"/>
      <c r="AR896" s="122"/>
      <c r="AS896" s="173"/>
      <c r="AT896" s="173"/>
      <c r="AU896" s="173"/>
      <c r="AV896" s="173"/>
      <c r="AW896" s="173"/>
      <c r="AX896" s="173"/>
      <c r="AY896" s="173"/>
      <c r="AZ896" s="173"/>
      <c r="BA896" s="173"/>
      <c r="BB896" s="123"/>
      <c r="BC896" s="123"/>
      <c r="BD896" s="123"/>
    </row>
    <row r="897" spans="2:56" x14ac:dyDescent="0.25">
      <c r="B897" s="120"/>
      <c r="C897" s="4"/>
      <c r="D897" s="14"/>
      <c r="E897" s="121"/>
      <c r="F897" s="13"/>
      <c r="G897" s="122"/>
      <c r="H897" s="123"/>
      <c r="I897" s="123"/>
      <c r="J897" s="124"/>
      <c r="K897" s="122"/>
      <c r="L897" s="122"/>
      <c r="M897" s="125"/>
      <c r="N897" s="126"/>
      <c r="O897" s="123"/>
      <c r="P897" s="123"/>
      <c r="Q897" s="122"/>
      <c r="R897" s="123"/>
      <c r="S897" s="123"/>
      <c r="T897" s="123"/>
      <c r="U897" s="123"/>
      <c r="V897" s="123"/>
      <c r="W897" s="122"/>
      <c r="X897" s="123"/>
      <c r="Y897" s="123"/>
      <c r="Z897" s="123"/>
      <c r="AA897" s="123"/>
      <c r="AB897" s="123"/>
      <c r="AC897" s="122"/>
      <c r="AD897" s="123"/>
      <c r="AE897" s="123"/>
      <c r="AF897" s="123"/>
      <c r="AG897" s="123"/>
      <c r="AH897" s="122"/>
      <c r="AI897" s="122"/>
      <c r="AJ897" s="122"/>
      <c r="AK897" s="122"/>
      <c r="AL897" s="123"/>
      <c r="AM897" s="122"/>
      <c r="AN897" s="122"/>
      <c r="AO897" s="122"/>
      <c r="AP897" s="122"/>
      <c r="AQ897" s="122"/>
      <c r="AR897" s="122"/>
      <c r="AS897" s="173"/>
      <c r="AT897" s="173"/>
      <c r="AU897" s="173"/>
      <c r="AV897" s="173"/>
      <c r="AW897" s="173"/>
      <c r="AX897" s="173"/>
      <c r="AY897" s="173"/>
      <c r="AZ897" s="173"/>
      <c r="BA897" s="173"/>
      <c r="BB897" s="123"/>
      <c r="BC897" s="123"/>
      <c r="BD897" s="123"/>
    </row>
    <row r="898" spans="2:56" x14ac:dyDescent="0.25">
      <c r="B898" s="120"/>
      <c r="C898" s="4"/>
      <c r="D898" s="14"/>
      <c r="E898" s="121"/>
      <c r="F898" s="13"/>
      <c r="G898" s="122"/>
      <c r="H898" s="123"/>
      <c r="I898" s="123"/>
      <c r="J898" s="124"/>
      <c r="K898" s="122"/>
      <c r="L898" s="122"/>
      <c r="M898" s="125"/>
      <c r="N898" s="126"/>
      <c r="O898" s="123"/>
      <c r="P898" s="123"/>
      <c r="Q898" s="122"/>
      <c r="R898" s="123"/>
      <c r="S898" s="123"/>
      <c r="T898" s="123"/>
      <c r="U898" s="123"/>
      <c r="V898" s="123"/>
      <c r="W898" s="122"/>
      <c r="X898" s="123"/>
      <c r="Y898" s="123"/>
      <c r="Z898" s="123"/>
      <c r="AA898" s="123"/>
      <c r="AB898" s="123"/>
      <c r="AC898" s="122"/>
      <c r="AD898" s="123"/>
      <c r="AE898" s="123"/>
      <c r="AF898" s="123"/>
      <c r="AG898" s="123"/>
      <c r="AH898" s="122"/>
      <c r="AI898" s="122"/>
      <c r="AJ898" s="122"/>
      <c r="AK898" s="122"/>
      <c r="AL898" s="123"/>
      <c r="AM898" s="122"/>
      <c r="AN898" s="122"/>
      <c r="AO898" s="122"/>
      <c r="AP898" s="122"/>
      <c r="AQ898" s="122"/>
      <c r="AR898" s="122"/>
      <c r="AS898" s="173"/>
      <c r="AT898" s="173"/>
      <c r="AU898" s="173"/>
      <c r="AV898" s="173"/>
      <c r="AW898" s="173"/>
      <c r="AX898" s="173"/>
      <c r="AY898" s="173"/>
      <c r="AZ898" s="173"/>
      <c r="BA898" s="173"/>
      <c r="BB898" s="123"/>
      <c r="BC898" s="123"/>
      <c r="BD898" s="123"/>
    </row>
    <row r="899" spans="2:56" x14ac:dyDescent="0.25">
      <c r="B899" s="120"/>
      <c r="C899" s="4"/>
      <c r="D899" s="14"/>
      <c r="E899" s="121"/>
      <c r="F899" s="13"/>
      <c r="G899" s="122"/>
      <c r="H899" s="123"/>
      <c r="I899" s="123"/>
      <c r="J899" s="124"/>
      <c r="K899" s="122"/>
      <c r="L899" s="122"/>
      <c r="M899" s="125"/>
      <c r="N899" s="126"/>
      <c r="O899" s="123"/>
      <c r="P899" s="123"/>
      <c r="Q899" s="122"/>
      <c r="R899" s="123"/>
      <c r="S899" s="123"/>
      <c r="T899" s="123"/>
      <c r="U899" s="123"/>
      <c r="V899" s="123"/>
      <c r="W899" s="122"/>
      <c r="X899" s="123"/>
      <c r="Y899" s="123"/>
      <c r="Z899" s="123"/>
      <c r="AA899" s="123"/>
      <c r="AB899" s="123"/>
      <c r="AC899" s="122"/>
      <c r="AD899" s="123"/>
      <c r="AE899" s="123"/>
      <c r="AF899" s="123"/>
      <c r="AG899" s="123"/>
      <c r="AH899" s="122"/>
      <c r="AI899" s="122"/>
      <c r="AJ899" s="122"/>
      <c r="AK899" s="122"/>
      <c r="AL899" s="123"/>
      <c r="AM899" s="122"/>
      <c r="AN899" s="122"/>
      <c r="AO899" s="122"/>
      <c r="AP899" s="122"/>
      <c r="AQ899" s="122"/>
      <c r="AR899" s="122"/>
      <c r="AS899" s="173"/>
      <c r="AT899" s="173"/>
      <c r="AU899" s="173"/>
      <c r="AV899" s="173"/>
      <c r="AW899" s="173"/>
      <c r="AX899" s="173"/>
      <c r="AY899" s="173"/>
      <c r="AZ899" s="173"/>
      <c r="BA899" s="173"/>
      <c r="BB899" s="123"/>
      <c r="BC899" s="123"/>
      <c r="BD899" s="123"/>
    </row>
    <row r="900" spans="2:56" x14ac:dyDescent="0.25">
      <c r="B900" s="120"/>
      <c r="C900" s="4"/>
      <c r="D900" s="14"/>
      <c r="E900" s="121"/>
      <c r="F900" s="13"/>
      <c r="G900" s="122"/>
      <c r="H900" s="123"/>
      <c r="I900" s="123"/>
      <c r="J900" s="124"/>
      <c r="K900" s="122"/>
      <c r="L900" s="122"/>
      <c r="M900" s="125"/>
      <c r="N900" s="126"/>
      <c r="O900" s="123"/>
      <c r="P900" s="123"/>
      <c r="Q900" s="122"/>
      <c r="R900" s="123"/>
      <c r="S900" s="123"/>
      <c r="T900" s="123"/>
      <c r="U900" s="123"/>
      <c r="V900" s="123"/>
      <c r="W900" s="122"/>
      <c r="X900" s="123"/>
      <c r="Y900" s="123"/>
      <c r="Z900" s="123"/>
      <c r="AA900" s="123"/>
      <c r="AB900" s="123"/>
      <c r="AC900" s="122"/>
      <c r="AD900" s="123"/>
      <c r="AE900" s="123"/>
      <c r="AF900" s="123"/>
      <c r="AG900" s="123"/>
      <c r="AH900" s="122"/>
      <c r="AI900" s="122"/>
      <c r="AJ900" s="122"/>
      <c r="AK900" s="122"/>
      <c r="AL900" s="123"/>
      <c r="AM900" s="122"/>
      <c r="AN900" s="122"/>
      <c r="AO900" s="122"/>
      <c r="AP900" s="122"/>
      <c r="AQ900" s="122"/>
      <c r="AR900" s="122"/>
      <c r="AS900" s="173"/>
      <c r="AT900" s="173"/>
      <c r="AU900" s="173"/>
      <c r="AV900" s="173"/>
      <c r="AW900" s="173"/>
      <c r="AX900" s="173"/>
      <c r="AY900" s="173"/>
      <c r="AZ900" s="173"/>
      <c r="BA900" s="173"/>
      <c r="BB900" s="123"/>
      <c r="BC900" s="123"/>
      <c r="BD900" s="123"/>
    </row>
    <row r="901" spans="2:56" x14ac:dyDescent="0.25">
      <c r="B901" s="120"/>
      <c r="C901" s="4"/>
      <c r="D901" s="14"/>
      <c r="E901" s="121"/>
      <c r="F901" s="13"/>
      <c r="G901" s="122"/>
      <c r="H901" s="123"/>
      <c r="I901" s="123"/>
      <c r="J901" s="124"/>
      <c r="K901" s="122"/>
      <c r="L901" s="122"/>
      <c r="M901" s="125"/>
      <c r="N901" s="126"/>
      <c r="O901" s="123"/>
      <c r="P901" s="123"/>
      <c r="Q901" s="122"/>
      <c r="R901" s="123"/>
      <c r="S901" s="123"/>
      <c r="T901" s="123"/>
      <c r="U901" s="123"/>
      <c r="V901" s="123"/>
      <c r="W901" s="122"/>
      <c r="X901" s="123"/>
      <c r="Y901" s="123"/>
      <c r="Z901" s="123"/>
      <c r="AA901" s="123"/>
      <c r="AB901" s="123"/>
      <c r="AC901" s="122"/>
      <c r="AD901" s="123"/>
      <c r="AE901" s="123"/>
      <c r="AF901" s="123"/>
      <c r="AG901" s="123"/>
      <c r="AH901" s="122"/>
      <c r="AI901" s="122"/>
      <c r="AJ901" s="122"/>
      <c r="AK901" s="122"/>
      <c r="AL901" s="123"/>
      <c r="AM901" s="122"/>
      <c r="AN901" s="122"/>
      <c r="AO901" s="122"/>
      <c r="AP901" s="122"/>
      <c r="AQ901" s="122"/>
      <c r="AR901" s="122"/>
      <c r="AS901" s="173"/>
      <c r="AT901" s="173"/>
      <c r="AU901" s="173"/>
      <c r="AV901" s="173"/>
      <c r="AW901" s="173"/>
      <c r="AX901" s="173"/>
      <c r="AY901" s="173"/>
      <c r="AZ901" s="173"/>
      <c r="BA901" s="173"/>
      <c r="BB901" s="123"/>
      <c r="BC901" s="123"/>
      <c r="BD901" s="123"/>
    </row>
    <row r="902" spans="2:56" x14ac:dyDescent="0.25">
      <c r="B902" s="120"/>
      <c r="C902" s="4"/>
      <c r="D902" s="14"/>
      <c r="E902" s="121"/>
      <c r="F902" s="13"/>
      <c r="G902" s="122"/>
      <c r="H902" s="123"/>
      <c r="I902" s="123"/>
      <c r="J902" s="124"/>
      <c r="K902" s="122"/>
      <c r="L902" s="122"/>
      <c r="M902" s="125"/>
      <c r="N902" s="126"/>
      <c r="O902" s="123"/>
      <c r="P902" s="123"/>
      <c r="Q902" s="122"/>
      <c r="R902" s="123"/>
      <c r="S902" s="123"/>
      <c r="T902" s="123"/>
      <c r="U902" s="123"/>
      <c r="V902" s="123"/>
      <c r="W902" s="122"/>
      <c r="X902" s="123"/>
      <c r="Y902" s="123"/>
      <c r="Z902" s="123"/>
      <c r="AA902" s="123"/>
      <c r="AB902" s="123"/>
      <c r="AC902" s="122"/>
      <c r="AD902" s="123"/>
      <c r="AE902" s="123"/>
      <c r="AF902" s="123"/>
      <c r="AG902" s="123"/>
      <c r="AH902" s="122"/>
      <c r="AI902" s="122"/>
      <c r="AJ902" s="122"/>
      <c r="AK902" s="122"/>
      <c r="AL902" s="123"/>
      <c r="AM902" s="122"/>
      <c r="AN902" s="122"/>
      <c r="AO902" s="122"/>
      <c r="AP902" s="122"/>
      <c r="AQ902" s="122"/>
      <c r="AR902" s="122"/>
      <c r="AS902" s="173"/>
      <c r="AT902" s="173"/>
      <c r="AU902" s="173"/>
      <c r="AV902" s="173"/>
      <c r="AW902" s="173"/>
      <c r="AX902" s="173"/>
      <c r="AY902" s="173"/>
      <c r="AZ902" s="173"/>
      <c r="BA902" s="173"/>
      <c r="BB902" s="123"/>
      <c r="BC902" s="123"/>
      <c r="BD902" s="123"/>
    </row>
    <row r="903" spans="2:56" x14ac:dyDescent="0.25">
      <c r="B903" s="120"/>
      <c r="C903" s="4"/>
      <c r="D903" s="14"/>
      <c r="E903" s="121"/>
      <c r="F903" s="13"/>
      <c r="G903" s="122"/>
      <c r="H903" s="123"/>
      <c r="I903" s="123"/>
      <c r="J903" s="124"/>
      <c r="K903" s="122"/>
      <c r="L903" s="122"/>
      <c r="M903" s="125"/>
      <c r="N903" s="126"/>
      <c r="O903" s="123"/>
      <c r="P903" s="123"/>
      <c r="Q903" s="122"/>
      <c r="R903" s="123"/>
      <c r="S903" s="123"/>
      <c r="T903" s="123"/>
      <c r="U903" s="123"/>
      <c r="V903" s="123"/>
      <c r="W903" s="122"/>
      <c r="X903" s="123"/>
      <c r="Y903" s="123"/>
      <c r="Z903" s="123"/>
      <c r="AA903" s="123"/>
      <c r="AB903" s="123"/>
      <c r="AC903" s="122"/>
      <c r="AD903" s="123"/>
      <c r="AE903" s="123"/>
      <c r="AF903" s="123"/>
      <c r="AG903" s="123"/>
      <c r="AH903" s="122"/>
      <c r="AI903" s="122"/>
      <c r="AJ903" s="122"/>
      <c r="AK903" s="122"/>
      <c r="AL903" s="123"/>
      <c r="AM903" s="122"/>
      <c r="AN903" s="122"/>
      <c r="AO903" s="122"/>
      <c r="AP903" s="122"/>
      <c r="AQ903" s="122"/>
      <c r="AR903" s="122"/>
      <c r="AS903" s="173"/>
      <c r="AT903" s="173"/>
      <c r="AU903" s="173"/>
      <c r="AV903" s="173"/>
      <c r="AW903" s="173"/>
      <c r="AX903" s="173"/>
      <c r="AY903" s="173"/>
      <c r="AZ903" s="173"/>
      <c r="BA903" s="173"/>
      <c r="BB903" s="123"/>
      <c r="BC903" s="123"/>
      <c r="BD903" s="123"/>
    </row>
    <row r="904" spans="2:56" x14ac:dyDescent="0.25">
      <c r="B904" s="120"/>
      <c r="C904" s="4"/>
      <c r="D904" s="14"/>
      <c r="E904" s="121"/>
      <c r="F904" s="13"/>
      <c r="G904" s="122"/>
      <c r="H904" s="123"/>
      <c r="I904" s="123"/>
      <c r="J904" s="124"/>
      <c r="K904" s="122"/>
      <c r="L904" s="122"/>
      <c r="M904" s="125"/>
      <c r="N904" s="126"/>
      <c r="O904" s="123"/>
      <c r="P904" s="123"/>
      <c r="Q904" s="122"/>
      <c r="R904" s="123"/>
      <c r="S904" s="123"/>
      <c r="T904" s="123"/>
      <c r="U904" s="123"/>
      <c r="V904" s="123"/>
      <c r="W904" s="122"/>
      <c r="X904" s="123"/>
      <c r="Y904" s="123"/>
      <c r="Z904" s="123"/>
      <c r="AA904" s="123"/>
      <c r="AB904" s="123"/>
      <c r="AC904" s="122"/>
      <c r="AD904" s="123"/>
      <c r="AE904" s="123"/>
      <c r="AF904" s="123"/>
      <c r="AG904" s="123"/>
      <c r="AH904" s="122"/>
      <c r="AI904" s="122"/>
      <c r="AJ904" s="122"/>
      <c r="AK904" s="122"/>
      <c r="AL904" s="123"/>
      <c r="AM904" s="122"/>
      <c r="AN904" s="122"/>
      <c r="AO904" s="122"/>
      <c r="AP904" s="122"/>
      <c r="AQ904" s="122"/>
      <c r="AR904" s="122"/>
      <c r="AS904" s="173"/>
      <c r="AT904" s="173"/>
      <c r="AU904" s="173"/>
      <c r="AV904" s="173"/>
      <c r="AW904" s="173"/>
      <c r="AX904" s="173"/>
      <c r="AY904" s="173"/>
      <c r="AZ904" s="173"/>
      <c r="BA904" s="173"/>
      <c r="BB904" s="123"/>
      <c r="BC904" s="123"/>
      <c r="BD904" s="123"/>
    </row>
    <row r="905" spans="2:56" x14ac:dyDescent="0.25">
      <c r="B905" s="120"/>
      <c r="C905" s="4"/>
      <c r="D905" s="14"/>
      <c r="E905" s="121"/>
      <c r="F905" s="13"/>
      <c r="G905" s="122"/>
      <c r="H905" s="123"/>
      <c r="I905" s="123"/>
      <c r="J905" s="124"/>
      <c r="K905" s="122"/>
      <c r="L905" s="122"/>
      <c r="M905" s="125"/>
      <c r="N905" s="126"/>
      <c r="O905" s="123"/>
      <c r="P905" s="123"/>
      <c r="Q905" s="122"/>
      <c r="R905" s="123"/>
      <c r="S905" s="123"/>
      <c r="T905" s="123"/>
      <c r="U905" s="123"/>
      <c r="V905" s="123"/>
      <c r="W905" s="122"/>
      <c r="X905" s="123"/>
      <c r="Y905" s="123"/>
      <c r="Z905" s="123"/>
      <c r="AA905" s="123"/>
      <c r="AB905" s="123"/>
      <c r="AC905" s="122"/>
      <c r="AD905" s="123"/>
      <c r="AE905" s="123"/>
      <c r="AF905" s="123"/>
      <c r="AG905" s="123"/>
      <c r="AH905" s="122"/>
      <c r="AI905" s="122"/>
      <c r="AJ905" s="122"/>
      <c r="AK905" s="122"/>
      <c r="AL905" s="123"/>
      <c r="AM905" s="122"/>
      <c r="AN905" s="122"/>
      <c r="AO905" s="122"/>
      <c r="AP905" s="122"/>
      <c r="AQ905" s="122"/>
      <c r="AR905" s="122"/>
      <c r="AS905" s="173"/>
      <c r="AT905" s="173"/>
      <c r="AU905" s="173"/>
      <c r="AV905" s="173"/>
      <c r="AW905" s="173"/>
      <c r="AX905" s="173"/>
      <c r="AY905" s="173"/>
      <c r="AZ905" s="173"/>
      <c r="BA905" s="173"/>
      <c r="BB905" s="123"/>
      <c r="BC905" s="123"/>
      <c r="BD905" s="123"/>
    </row>
    <row r="906" spans="2:56" x14ac:dyDescent="0.25">
      <c r="B906" s="120"/>
      <c r="C906" s="4"/>
      <c r="D906" s="14"/>
      <c r="E906" s="121"/>
      <c r="F906" s="13"/>
      <c r="G906" s="122"/>
      <c r="H906" s="123"/>
      <c r="I906" s="123"/>
      <c r="J906" s="124"/>
      <c r="K906" s="122"/>
      <c r="L906" s="122"/>
      <c r="M906" s="125"/>
      <c r="N906" s="126"/>
      <c r="O906" s="123"/>
      <c r="P906" s="123"/>
      <c r="Q906" s="122"/>
      <c r="R906" s="123"/>
      <c r="S906" s="123"/>
      <c r="T906" s="123"/>
      <c r="U906" s="123"/>
      <c r="V906" s="123"/>
      <c r="W906" s="122"/>
      <c r="X906" s="123"/>
      <c r="Y906" s="123"/>
      <c r="Z906" s="123"/>
      <c r="AA906" s="123"/>
      <c r="AB906" s="123"/>
      <c r="AC906" s="122"/>
      <c r="AD906" s="123"/>
      <c r="AE906" s="123"/>
      <c r="AF906" s="123"/>
      <c r="AG906" s="123"/>
      <c r="AH906" s="122"/>
      <c r="AI906" s="122"/>
      <c r="AJ906" s="122"/>
      <c r="AK906" s="122"/>
      <c r="AL906" s="123"/>
      <c r="AM906" s="122"/>
      <c r="AN906" s="122"/>
      <c r="AO906" s="122"/>
      <c r="AP906" s="122"/>
      <c r="AQ906" s="122"/>
      <c r="AR906" s="122"/>
      <c r="AS906" s="173"/>
      <c r="AT906" s="173"/>
      <c r="AU906" s="173"/>
      <c r="AV906" s="173"/>
      <c r="AW906" s="173"/>
      <c r="AX906" s="173"/>
      <c r="AY906" s="173"/>
      <c r="AZ906" s="173"/>
      <c r="BA906" s="173"/>
      <c r="BB906" s="123"/>
      <c r="BC906" s="123"/>
      <c r="BD906" s="123"/>
    </row>
    <row r="907" spans="2:56" x14ac:dyDescent="0.25">
      <c r="B907" s="120"/>
      <c r="C907" s="4"/>
      <c r="D907" s="14"/>
      <c r="E907" s="121"/>
      <c r="F907" s="13"/>
      <c r="G907" s="122"/>
      <c r="H907" s="123"/>
      <c r="I907" s="123"/>
      <c r="J907" s="124"/>
      <c r="K907" s="122"/>
      <c r="L907" s="122"/>
      <c r="M907" s="125"/>
      <c r="N907" s="126"/>
      <c r="O907" s="123"/>
      <c r="P907" s="123"/>
      <c r="Q907" s="122"/>
      <c r="R907" s="123"/>
      <c r="S907" s="123"/>
      <c r="T907" s="123"/>
      <c r="U907" s="123"/>
      <c r="V907" s="123"/>
      <c r="W907" s="122"/>
      <c r="X907" s="123"/>
      <c r="Y907" s="123"/>
      <c r="Z907" s="123"/>
      <c r="AA907" s="123"/>
      <c r="AB907" s="123"/>
      <c r="AC907" s="122"/>
      <c r="AD907" s="123"/>
      <c r="AE907" s="123"/>
      <c r="AF907" s="123"/>
      <c r="AG907" s="123"/>
      <c r="AH907" s="122"/>
      <c r="AI907" s="122"/>
      <c r="AJ907" s="122"/>
      <c r="AK907" s="122"/>
      <c r="AL907" s="123"/>
      <c r="AM907" s="122"/>
      <c r="AN907" s="122"/>
      <c r="AO907" s="122"/>
      <c r="AP907" s="122"/>
      <c r="AQ907" s="122"/>
      <c r="AR907" s="122"/>
      <c r="AS907" s="173"/>
      <c r="AT907" s="173"/>
      <c r="AU907" s="173"/>
      <c r="AV907" s="173"/>
      <c r="AW907" s="173"/>
      <c r="AX907" s="173"/>
      <c r="AY907" s="173"/>
      <c r="AZ907" s="173"/>
      <c r="BA907" s="173"/>
      <c r="BB907" s="123"/>
      <c r="BC907" s="123"/>
      <c r="BD907" s="123"/>
    </row>
    <row r="908" spans="2:56" x14ac:dyDescent="0.25">
      <c r="B908" s="120"/>
      <c r="C908" s="4"/>
      <c r="D908" s="14"/>
      <c r="E908" s="121"/>
      <c r="F908" s="13"/>
      <c r="G908" s="122"/>
      <c r="H908" s="123"/>
      <c r="I908" s="123"/>
      <c r="J908" s="124"/>
      <c r="K908" s="122"/>
      <c r="L908" s="122"/>
      <c r="M908" s="125"/>
      <c r="N908" s="126"/>
      <c r="O908" s="123"/>
      <c r="P908" s="123"/>
      <c r="Q908" s="122"/>
      <c r="R908" s="123"/>
      <c r="S908" s="123"/>
      <c r="T908" s="123"/>
      <c r="U908" s="123"/>
      <c r="V908" s="123"/>
      <c r="W908" s="122"/>
      <c r="X908" s="123"/>
      <c r="Y908" s="123"/>
      <c r="Z908" s="123"/>
      <c r="AA908" s="123"/>
      <c r="AB908" s="123"/>
      <c r="AC908" s="122"/>
      <c r="AD908" s="123"/>
      <c r="AE908" s="123"/>
      <c r="AF908" s="123"/>
      <c r="AG908" s="123"/>
      <c r="AH908" s="122"/>
      <c r="AI908" s="122"/>
      <c r="AJ908" s="122"/>
      <c r="AK908" s="122"/>
      <c r="AL908" s="123"/>
      <c r="AM908" s="122"/>
      <c r="AN908" s="122"/>
      <c r="AO908" s="122"/>
      <c r="AP908" s="122"/>
      <c r="AQ908" s="122"/>
      <c r="AR908" s="122"/>
      <c r="AS908" s="173"/>
      <c r="AT908" s="173"/>
      <c r="AU908" s="173"/>
      <c r="AV908" s="173"/>
      <c r="AW908" s="173"/>
      <c r="AX908" s="173"/>
      <c r="AY908" s="173"/>
      <c r="AZ908" s="173"/>
      <c r="BA908" s="173"/>
      <c r="BB908" s="123"/>
      <c r="BC908" s="123"/>
      <c r="BD908" s="123"/>
    </row>
    <row r="909" spans="2:56" x14ac:dyDescent="0.25">
      <c r="B909" s="120"/>
      <c r="C909" s="4"/>
      <c r="D909" s="14"/>
      <c r="E909" s="121"/>
      <c r="F909" s="13"/>
      <c r="G909" s="122"/>
      <c r="H909" s="123"/>
      <c r="I909" s="123"/>
      <c r="J909" s="124"/>
      <c r="K909" s="122"/>
      <c r="L909" s="122"/>
      <c r="M909" s="125"/>
      <c r="N909" s="126"/>
      <c r="O909" s="123"/>
      <c r="P909" s="123"/>
      <c r="Q909" s="122"/>
      <c r="R909" s="123"/>
      <c r="S909" s="123"/>
      <c r="T909" s="123"/>
      <c r="U909" s="123"/>
      <c r="V909" s="123"/>
      <c r="W909" s="122"/>
      <c r="X909" s="123"/>
      <c r="Y909" s="123"/>
      <c r="Z909" s="123"/>
      <c r="AA909" s="123"/>
      <c r="AB909" s="123"/>
      <c r="AC909" s="122"/>
      <c r="AD909" s="123"/>
      <c r="AE909" s="123"/>
      <c r="AF909" s="123"/>
      <c r="AG909" s="123"/>
      <c r="AH909" s="122"/>
      <c r="AI909" s="122"/>
      <c r="AJ909" s="122"/>
      <c r="AK909" s="122"/>
      <c r="AL909" s="123"/>
      <c r="AM909" s="122"/>
      <c r="AN909" s="122"/>
      <c r="AO909" s="122"/>
      <c r="AP909" s="122"/>
      <c r="AQ909" s="122"/>
      <c r="AR909" s="122"/>
      <c r="AS909" s="173"/>
      <c r="AT909" s="173"/>
      <c r="AU909" s="173"/>
      <c r="AV909" s="173"/>
      <c r="AW909" s="173"/>
      <c r="AX909" s="173"/>
      <c r="AY909" s="173"/>
      <c r="AZ909" s="173"/>
      <c r="BA909" s="173"/>
      <c r="BB909" s="123"/>
      <c r="BC909" s="123"/>
      <c r="BD909" s="123"/>
    </row>
    <row r="910" spans="2:56" x14ac:dyDescent="0.25">
      <c r="B910" s="120"/>
      <c r="C910" s="4"/>
      <c r="D910" s="14"/>
      <c r="E910" s="121"/>
      <c r="F910" s="13"/>
      <c r="G910" s="122"/>
      <c r="H910" s="123"/>
      <c r="I910" s="123"/>
      <c r="J910" s="124"/>
      <c r="K910" s="122"/>
      <c r="L910" s="122"/>
      <c r="M910" s="125"/>
      <c r="N910" s="126"/>
      <c r="O910" s="123"/>
      <c r="P910" s="123"/>
      <c r="Q910" s="122"/>
      <c r="R910" s="123"/>
      <c r="S910" s="123"/>
      <c r="T910" s="123"/>
      <c r="U910" s="123"/>
      <c r="V910" s="123"/>
      <c r="W910" s="122"/>
      <c r="X910" s="123"/>
      <c r="Y910" s="123"/>
      <c r="Z910" s="123"/>
      <c r="AA910" s="123"/>
      <c r="AB910" s="123"/>
      <c r="AC910" s="122"/>
      <c r="AD910" s="123"/>
      <c r="AE910" s="123"/>
      <c r="AF910" s="123"/>
      <c r="AG910" s="123"/>
      <c r="AH910" s="122"/>
      <c r="AI910" s="122"/>
      <c r="AJ910" s="122"/>
      <c r="AK910" s="122"/>
      <c r="AL910" s="123"/>
      <c r="AM910" s="122"/>
      <c r="AN910" s="122"/>
      <c r="AO910" s="122"/>
      <c r="AP910" s="122"/>
      <c r="AQ910" s="122"/>
      <c r="AR910" s="122"/>
      <c r="AS910" s="173"/>
      <c r="AT910" s="173"/>
      <c r="AU910" s="173"/>
      <c r="AV910" s="173"/>
      <c r="AW910" s="173"/>
      <c r="AX910" s="173"/>
      <c r="AY910" s="173"/>
      <c r="AZ910" s="173"/>
      <c r="BA910" s="173"/>
      <c r="BB910" s="123"/>
      <c r="BC910" s="123"/>
      <c r="BD910" s="123"/>
    </row>
    <row r="911" spans="2:56" x14ac:dyDescent="0.25">
      <c r="B911" s="120"/>
      <c r="C911" s="4"/>
      <c r="D911" s="14"/>
      <c r="E911" s="121"/>
      <c r="F911" s="13"/>
      <c r="G911" s="122"/>
      <c r="H911" s="123"/>
      <c r="I911" s="123"/>
      <c r="J911" s="124"/>
      <c r="K911" s="122"/>
      <c r="L911" s="122"/>
      <c r="M911" s="125"/>
      <c r="N911" s="126"/>
      <c r="O911" s="123"/>
      <c r="P911" s="123"/>
      <c r="Q911" s="122"/>
      <c r="R911" s="123"/>
      <c r="S911" s="123"/>
      <c r="T911" s="123"/>
      <c r="U911" s="123"/>
      <c r="V911" s="123"/>
      <c r="W911" s="122"/>
      <c r="X911" s="123"/>
      <c r="Y911" s="123"/>
      <c r="Z911" s="123"/>
      <c r="AA911" s="123"/>
      <c r="AB911" s="123"/>
      <c r="AC911" s="122"/>
      <c r="AD911" s="123"/>
      <c r="AE911" s="123"/>
      <c r="AF911" s="123"/>
      <c r="AG911" s="123"/>
      <c r="AH911" s="122"/>
      <c r="AI911" s="122"/>
      <c r="AJ911" s="122"/>
      <c r="AK911" s="122"/>
      <c r="AL911" s="123"/>
      <c r="AM911" s="122"/>
      <c r="AN911" s="122"/>
      <c r="AO911" s="122"/>
      <c r="AP911" s="122"/>
      <c r="AQ911" s="122"/>
      <c r="AR911" s="122"/>
      <c r="AS911" s="173"/>
      <c r="AT911" s="173"/>
      <c r="AU911" s="173"/>
      <c r="AV911" s="173"/>
      <c r="AW911" s="173"/>
      <c r="AX911" s="173"/>
      <c r="AY911" s="173"/>
      <c r="AZ911" s="173"/>
      <c r="BA911" s="173"/>
      <c r="BB911" s="123"/>
      <c r="BC911" s="123"/>
      <c r="BD911" s="123"/>
    </row>
    <row r="912" spans="2:56" x14ac:dyDescent="0.25">
      <c r="B912" s="120"/>
      <c r="C912" s="4"/>
      <c r="D912" s="14"/>
      <c r="E912" s="121"/>
      <c r="F912" s="13"/>
      <c r="G912" s="122"/>
      <c r="H912" s="123"/>
      <c r="I912" s="123"/>
      <c r="J912" s="124"/>
      <c r="K912" s="122"/>
      <c r="L912" s="122"/>
      <c r="M912" s="125"/>
      <c r="N912" s="126"/>
      <c r="O912" s="123"/>
      <c r="P912" s="123"/>
      <c r="Q912" s="122"/>
      <c r="R912" s="123"/>
      <c r="S912" s="123"/>
      <c r="T912" s="123"/>
      <c r="U912" s="123"/>
      <c r="V912" s="123"/>
      <c r="W912" s="122"/>
      <c r="X912" s="123"/>
      <c r="Y912" s="123"/>
      <c r="Z912" s="123"/>
      <c r="AA912" s="123"/>
      <c r="AB912" s="123"/>
      <c r="AC912" s="122"/>
      <c r="AD912" s="123"/>
      <c r="AE912" s="123"/>
      <c r="AF912" s="123"/>
      <c r="AG912" s="123"/>
      <c r="AH912" s="122"/>
      <c r="AI912" s="122"/>
      <c r="AJ912" s="122"/>
      <c r="AK912" s="122"/>
      <c r="AL912" s="123"/>
      <c r="AM912" s="122"/>
      <c r="AN912" s="122"/>
      <c r="AO912" s="122"/>
      <c r="AP912" s="122"/>
      <c r="AQ912" s="122"/>
      <c r="AR912" s="122"/>
      <c r="AS912" s="173"/>
      <c r="AT912" s="173"/>
      <c r="AU912" s="173"/>
      <c r="AV912" s="173"/>
      <c r="AW912" s="173"/>
      <c r="AX912" s="173"/>
      <c r="AY912" s="173"/>
      <c r="AZ912" s="173"/>
      <c r="BA912" s="173"/>
      <c r="BB912" s="123"/>
      <c r="BC912" s="123"/>
      <c r="BD912" s="123"/>
    </row>
    <row r="913" spans="2:56" x14ac:dyDescent="0.25">
      <c r="B913" s="120"/>
      <c r="C913" s="4"/>
      <c r="D913" s="14"/>
      <c r="E913" s="121"/>
      <c r="F913" s="13"/>
      <c r="G913" s="122"/>
      <c r="H913" s="123"/>
      <c r="I913" s="123"/>
      <c r="J913" s="124"/>
      <c r="K913" s="122"/>
      <c r="L913" s="122"/>
      <c r="M913" s="125"/>
      <c r="N913" s="126"/>
      <c r="O913" s="123"/>
      <c r="P913" s="123"/>
      <c r="Q913" s="122"/>
      <c r="R913" s="123"/>
      <c r="S913" s="123"/>
      <c r="T913" s="123"/>
      <c r="U913" s="123"/>
      <c r="V913" s="123"/>
      <c r="W913" s="122"/>
      <c r="X913" s="123"/>
      <c r="Y913" s="123"/>
      <c r="Z913" s="123"/>
      <c r="AA913" s="123"/>
      <c r="AB913" s="123"/>
      <c r="AC913" s="122"/>
      <c r="AD913" s="123"/>
      <c r="AE913" s="123"/>
      <c r="AF913" s="123"/>
      <c r="AG913" s="123"/>
      <c r="AH913" s="122"/>
      <c r="AI913" s="122"/>
      <c r="AJ913" s="122"/>
      <c r="AK913" s="122"/>
      <c r="AL913" s="123"/>
      <c r="AM913" s="122"/>
      <c r="AN913" s="122"/>
      <c r="AO913" s="122"/>
      <c r="AP913" s="122"/>
      <c r="AQ913" s="122"/>
      <c r="AR913" s="122"/>
      <c r="AS913" s="173"/>
      <c r="AT913" s="173"/>
      <c r="AU913" s="173"/>
      <c r="AV913" s="173"/>
      <c r="AW913" s="173"/>
      <c r="AX913" s="173"/>
      <c r="AY913" s="173"/>
      <c r="AZ913" s="173"/>
      <c r="BA913" s="173"/>
      <c r="BB913" s="123"/>
      <c r="BC913" s="123"/>
      <c r="BD913" s="123"/>
    </row>
    <row r="914" spans="2:56" x14ac:dyDescent="0.25">
      <c r="B914" s="120"/>
      <c r="C914" s="4"/>
      <c r="D914" s="14"/>
      <c r="E914" s="121"/>
      <c r="F914" s="13"/>
      <c r="G914" s="122"/>
      <c r="H914" s="123"/>
      <c r="I914" s="123"/>
      <c r="J914" s="124"/>
      <c r="K914" s="122"/>
      <c r="L914" s="122"/>
      <c r="M914" s="125"/>
      <c r="N914" s="126"/>
      <c r="O914" s="123"/>
      <c r="P914" s="123"/>
      <c r="Q914" s="122"/>
      <c r="R914" s="123"/>
      <c r="S914" s="123"/>
      <c r="T914" s="123"/>
      <c r="U914" s="123"/>
      <c r="V914" s="123"/>
      <c r="W914" s="122"/>
      <c r="X914" s="123"/>
      <c r="Y914" s="123"/>
      <c r="Z914" s="123"/>
      <c r="AA914" s="123"/>
      <c r="AB914" s="123"/>
      <c r="AC914" s="122"/>
      <c r="AD914" s="123"/>
      <c r="AE914" s="123"/>
      <c r="AF914" s="123"/>
      <c r="AG914" s="123"/>
      <c r="AH914" s="122"/>
      <c r="AI914" s="122"/>
      <c r="AJ914" s="122"/>
      <c r="AK914" s="122"/>
      <c r="AL914" s="123"/>
      <c r="AM914" s="122"/>
      <c r="AN914" s="122"/>
      <c r="AO914" s="122"/>
      <c r="AP914" s="122"/>
      <c r="AQ914" s="122"/>
      <c r="AR914" s="122"/>
      <c r="AS914" s="173"/>
      <c r="AT914" s="173"/>
      <c r="AU914" s="173"/>
      <c r="AV914" s="173"/>
      <c r="AW914" s="173"/>
      <c r="AX914" s="173"/>
      <c r="AY914" s="173"/>
      <c r="AZ914" s="173"/>
      <c r="BA914" s="173"/>
      <c r="BB914" s="123"/>
      <c r="BC914" s="123"/>
      <c r="BD914" s="123"/>
    </row>
    <row r="915" spans="2:56" x14ac:dyDescent="0.25">
      <c r="B915" s="120"/>
      <c r="C915" s="4"/>
      <c r="D915" s="14"/>
      <c r="E915" s="121"/>
      <c r="F915" s="13"/>
      <c r="G915" s="122"/>
      <c r="H915" s="123"/>
      <c r="I915" s="123"/>
      <c r="J915" s="124"/>
      <c r="K915" s="122"/>
      <c r="L915" s="122"/>
      <c r="M915" s="125"/>
      <c r="N915" s="126"/>
      <c r="O915" s="123"/>
      <c r="P915" s="123"/>
      <c r="Q915" s="122"/>
      <c r="R915" s="123"/>
      <c r="S915" s="123"/>
      <c r="T915" s="123"/>
      <c r="U915" s="123"/>
      <c r="V915" s="123"/>
      <c r="W915" s="122"/>
      <c r="X915" s="123"/>
      <c r="Y915" s="123"/>
      <c r="Z915" s="123"/>
      <c r="AA915" s="123"/>
      <c r="AB915" s="123"/>
      <c r="AC915" s="122"/>
      <c r="AD915" s="123"/>
      <c r="AE915" s="123"/>
      <c r="AF915" s="123"/>
      <c r="AG915" s="123"/>
      <c r="AH915" s="122"/>
      <c r="AI915" s="122"/>
      <c r="AJ915" s="122"/>
      <c r="AK915" s="122"/>
      <c r="AL915" s="123"/>
      <c r="AM915" s="122"/>
      <c r="AN915" s="122"/>
      <c r="AO915" s="122"/>
      <c r="AP915" s="122"/>
      <c r="AQ915" s="122"/>
      <c r="AR915" s="122"/>
      <c r="AS915" s="173"/>
      <c r="AT915" s="173"/>
      <c r="AU915" s="173"/>
      <c r="AV915" s="173"/>
      <c r="AW915" s="173"/>
      <c r="AX915" s="173"/>
      <c r="AY915" s="173"/>
      <c r="AZ915" s="173"/>
      <c r="BA915" s="173"/>
      <c r="BB915" s="123"/>
      <c r="BC915" s="123"/>
      <c r="BD915" s="123"/>
    </row>
    <row r="916" spans="2:56" x14ac:dyDescent="0.25">
      <c r="B916" s="120"/>
      <c r="C916" s="4"/>
      <c r="D916" s="14"/>
      <c r="E916" s="121"/>
      <c r="F916" s="13"/>
      <c r="G916" s="122"/>
      <c r="H916" s="123"/>
      <c r="I916" s="123"/>
      <c r="J916" s="124"/>
      <c r="K916" s="122"/>
      <c r="L916" s="122"/>
      <c r="M916" s="125"/>
      <c r="N916" s="126"/>
      <c r="O916" s="123"/>
      <c r="P916" s="123"/>
      <c r="Q916" s="122"/>
      <c r="R916" s="123"/>
      <c r="S916" s="123"/>
      <c r="T916" s="123"/>
      <c r="U916" s="123"/>
      <c r="V916" s="123"/>
      <c r="W916" s="122"/>
      <c r="X916" s="123"/>
      <c r="Y916" s="123"/>
      <c r="Z916" s="123"/>
      <c r="AA916" s="123"/>
      <c r="AB916" s="123"/>
      <c r="AC916" s="122"/>
      <c r="AD916" s="123"/>
      <c r="AE916" s="123"/>
      <c r="AF916" s="123"/>
      <c r="AG916" s="123"/>
      <c r="AH916" s="122"/>
      <c r="AI916" s="122"/>
      <c r="AJ916" s="122"/>
      <c r="AK916" s="122"/>
      <c r="AL916" s="123"/>
      <c r="AM916" s="122"/>
      <c r="AN916" s="122"/>
      <c r="AO916" s="122"/>
      <c r="AP916" s="122"/>
      <c r="AQ916" s="122"/>
      <c r="AR916" s="122"/>
      <c r="AS916" s="173"/>
      <c r="AT916" s="173"/>
      <c r="AU916" s="173"/>
      <c r="AV916" s="173"/>
      <c r="AW916" s="173"/>
      <c r="AX916" s="173"/>
      <c r="AY916" s="173"/>
      <c r="AZ916" s="173"/>
      <c r="BA916" s="173"/>
      <c r="BB916" s="123"/>
      <c r="BC916" s="123"/>
      <c r="BD916" s="123"/>
    </row>
    <row r="917" spans="2:56" x14ac:dyDescent="0.25">
      <c r="B917" s="120"/>
      <c r="C917" s="4"/>
      <c r="D917" s="14"/>
      <c r="E917" s="121"/>
      <c r="F917" s="13"/>
      <c r="G917" s="122"/>
      <c r="H917" s="123"/>
      <c r="I917" s="123"/>
      <c r="J917" s="124"/>
      <c r="K917" s="122"/>
      <c r="L917" s="122"/>
      <c r="M917" s="125"/>
      <c r="N917" s="126"/>
      <c r="O917" s="123"/>
      <c r="P917" s="123"/>
      <c r="Q917" s="122"/>
      <c r="R917" s="123"/>
      <c r="S917" s="123"/>
      <c r="T917" s="123"/>
      <c r="U917" s="123"/>
      <c r="V917" s="123"/>
      <c r="W917" s="122"/>
      <c r="X917" s="123"/>
      <c r="Y917" s="123"/>
      <c r="Z917" s="123"/>
      <c r="AA917" s="123"/>
      <c r="AB917" s="123"/>
      <c r="AC917" s="122"/>
      <c r="AD917" s="123"/>
      <c r="AE917" s="123"/>
      <c r="AF917" s="123"/>
      <c r="AG917" s="123"/>
      <c r="AH917" s="122"/>
      <c r="AI917" s="122"/>
      <c r="AJ917" s="122"/>
      <c r="AK917" s="122"/>
      <c r="AL917" s="123"/>
      <c r="AM917" s="122"/>
      <c r="AN917" s="122"/>
      <c r="AO917" s="122"/>
      <c r="AP917" s="122"/>
      <c r="AQ917" s="122"/>
      <c r="AR917" s="122"/>
      <c r="AS917" s="173"/>
      <c r="AT917" s="173"/>
      <c r="AU917" s="173"/>
      <c r="AV917" s="173"/>
      <c r="AW917" s="173"/>
      <c r="AX917" s="173"/>
      <c r="AY917" s="173"/>
      <c r="AZ917" s="173"/>
      <c r="BA917" s="173"/>
      <c r="BB917" s="123"/>
      <c r="BC917" s="123"/>
      <c r="BD917" s="123"/>
    </row>
    <row r="918" spans="2:56" x14ac:dyDescent="0.25">
      <c r="B918" s="120"/>
      <c r="C918" s="4"/>
      <c r="D918" s="14"/>
      <c r="E918" s="121"/>
      <c r="F918" s="13"/>
      <c r="G918" s="122"/>
      <c r="H918" s="123"/>
      <c r="I918" s="123"/>
      <c r="J918" s="124"/>
      <c r="K918" s="122"/>
      <c r="L918" s="122"/>
      <c r="M918" s="125"/>
      <c r="N918" s="126"/>
      <c r="O918" s="123"/>
      <c r="P918" s="123"/>
      <c r="Q918" s="122"/>
      <c r="R918" s="123"/>
      <c r="S918" s="123"/>
      <c r="T918" s="123"/>
      <c r="U918" s="123"/>
      <c r="V918" s="123"/>
      <c r="W918" s="122"/>
      <c r="X918" s="123"/>
      <c r="Y918" s="123"/>
      <c r="Z918" s="123"/>
      <c r="AA918" s="123"/>
      <c r="AB918" s="123"/>
      <c r="AC918" s="122"/>
      <c r="AD918" s="123"/>
      <c r="AE918" s="123"/>
      <c r="AF918" s="123"/>
      <c r="AG918" s="123"/>
      <c r="AH918" s="122"/>
      <c r="AI918" s="122"/>
      <c r="AJ918" s="122"/>
      <c r="AK918" s="122"/>
      <c r="AL918" s="123"/>
      <c r="AM918" s="122"/>
      <c r="AN918" s="122"/>
      <c r="AO918" s="122"/>
      <c r="AP918" s="122"/>
      <c r="AQ918" s="122"/>
      <c r="AR918" s="122"/>
      <c r="AS918" s="173"/>
      <c r="AT918" s="173"/>
      <c r="AU918" s="173"/>
      <c r="AV918" s="173"/>
      <c r="AW918" s="173"/>
      <c r="AX918" s="173"/>
      <c r="AY918" s="173"/>
      <c r="AZ918" s="173"/>
      <c r="BA918" s="173"/>
      <c r="BB918" s="123"/>
      <c r="BC918" s="123"/>
      <c r="BD918" s="123"/>
    </row>
    <row r="919" spans="2:56" x14ac:dyDescent="0.25">
      <c r="B919" s="120"/>
      <c r="C919" s="4"/>
      <c r="D919" s="14"/>
      <c r="E919" s="121"/>
      <c r="F919" s="13"/>
      <c r="G919" s="122"/>
      <c r="H919" s="123"/>
      <c r="I919" s="123"/>
      <c r="J919" s="124"/>
      <c r="K919" s="122"/>
      <c r="L919" s="122"/>
      <c r="M919" s="125"/>
      <c r="N919" s="126"/>
      <c r="O919" s="123"/>
      <c r="P919" s="123"/>
      <c r="Q919" s="122"/>
      <c r="R919" s="123"/>
      <c r="S919" s="123"/>
      <c r="T919" s="123"/>
      <c r="U919" s="123"/>
      <c r="V919" s="123"/>
      <c r="W919" s="122"/>
      <c r="X919" s="123"/>
      <c r="Y919" s="123"/>
      <c r="Z919" s="123"/>
      <c r="AA919" s="123"/>
      <c r="AB919" s="123"/>
      <c r="AC919" s="122"/>
      <c r="AD919" s="123"/>
      <c r="AE919" s="123"/>
      <c r="AF919" s="123"/>
      <c r="AG919" s="123"/>
      <c r="AH919" s="122"/>
      <c r="AI919" s="122"/>
      <c r="AJ919" s="122"/>
      <c r="AK919" s="122"/>
      <c r="AL919" s="123"/>
      <c r="AM919" s="122"/>
      <c r="AN919" s="122"/>
      <c r="AO919" s="122"/>
      <c r="AP919" s="122"/>
      <c r="AQ919" s="122"/>
      <c r="AR919" s="122"/>
      <c r="AS919" s="173"/>
      <c r="AT919" s="173"/>
      <c r="AU919" s="173"/>
      <c r="AV919" s="173"/>
      <c r="AW919" s="173"/>
      <c r="AX919" s="173"/>
      <c r="AY919" s="173"/>
      <c r="AZ919" s="173"/>
      <c r="BA919" s="173"/>
      <c r="BB919" s="123"/>
      <c r="BC919" s="123"/>
      <c r="BD919" s="123"/>
    </row>
    <row r="920" spans="2:56" x14ac:dyDescent="0.25">
      <c r="B920" s="120"/>
      <c r="C920" s="4"/>
      <c r="D920" s="14"/>
      <c r="E920" s="121"/>
      <c r="F920" s="13"/>
      <c r="G920" s="122"/>
      <c r="H920" s="123"/>
      <c r="I920" s="123"/>
      <c r="J920" s="124"/>
      <c r="K920" s="122"/>
      <c r="L920" s="122"/>
      <c r="M920" s="125"/>
      <c r="N920" s="126"/>
      <c r="O920" s="123"/>
      <c r="P920" s="123"/>
      <c r="Q920" s="122"/>
      <c r="R920" s="123"/>
      <c r="S920" s="123"/>
      <c r="T920" s="123"/>
      <c r="U920" s="123"/>
      <c r="V920" s="123"/>
      <c r="W920" s="122"/>
      <c r="X920" s="123"/>
      <c r="Y920" s="123"/>
      <c r="Z920" s="123"/>
      <c r="AA920" s="123"/>
      <c r="AB920" s="123"/>
      <c r="AC920" s="122"/>
      <c r="AD920" s="123"/>
      <c r="AE920" s="123"/>
      <c r="AF920" s="123"/>
      <c r="AG920" s="123"/>
      <c r="AH920" s="122"/>
      <c r="AI920" s="122"/>
      <c r="AJ920" s="122"/>
      <c r="AK920" s="122"/>
      <c r="AL920" s="123"/>
      <c r="AM920" s="122"/>
      <c r="AN920" s="122"/>
      <c r="AO920" s="122"/>
      <c r="AP920" s="122"/>
      <c r="AQ920" s="122"/>
      <c r="AR920" s="122"/>
      <c r="AS920" s="173"/>
      <c r="AT920" s="173"/>
      <c r="AU920" s="173"/>
      <c r="AV920" s="173"/>
      <c r="AW920" s="173"/>
      <c r="AX920" s="173"/>
      <c r="AY920" s="173"/>
      <c r="AZ920" s="173"/>
      <c r="BA920" s="173"/>
      <c r="BB920" s="123"/>
      <c r="BC920" s="123"/>
      <c r="BD920" s="123"/>
    </row>
    <row r="921" spans="2:56" x14ac:dyDescent="0.25">
      <c r="B921" s="120"/>
      <c r="C921" s="4"/>
      <c r="D921" s="14"/>
      <c r="E921" s="121"/>
      <c r="F921" s="13"/>
      <c r="G921" s="122"/>
      <c r="H921" s="123"/>
      <c r="I921" s="123"/>
      <c r="J921" s="124"/>
      <c r="K921" s="122"/>
      <c r="L921" s="122"/>
      <c r="M921" s="125"/>
      <c r="N921" s="126"/>
      <c r="O921" s="123"/>
      <c r="P921" s="123"/>
      <c r="Q921" s="122"/>
      <c r="R921" s="123"/>
      <c r="S921" s="123"/>
      <c r="T921" s="123"/>
      <c r="U921" s="123"/>
      <c r="V921" s="123"/>
      <c r="W921" s="122"/>
      <c r="X921" s="123"/>
      <c r="Y921" s="123"/>
      <c r="Z921" s="123"/>
      <c r="AA921" s="123"/>
      <c r="AB921" s="123"/>
      <c r="AC921" s="122"/>
      <c r="AD921" s="123"/>
      <c r="AE921" s="123"/>
      <c r="AF921" s="123"/>
      <c r="AG921" s="123"/>
      <c r="AH921" s="122"/>
      <c r="AI921" s="122"/>
      <c r="AJ921" s="122"/>
      <c r="AK921" s="122"/>
      <c r="AL921" s="123"/>
      <c r="AM921" s="122"/>
      <c r="AN921" s="122"/>
      <c r="AO921" s="122"/>
      <c r="AP921" s="122"/>
      <c r="AQ921" s="122"/>
      <c r="AR921" s="122"/>
      <c r="AS921" s="173"/>
      <c r="AT921" s="173"/>
      <c r="AU921" s="173"/>
      <c r="AV921" s="173"/>
      <c r="AW921" s="173"/>
      <c r="AX921" s="173"/>
      <c r="AY921" s="173"/>
      <c r="AZ921" s="173"/>
      <c r="BA921" s="173"/>
      <c r="BB921" s="123"/>
      <c r="BC921" s="123"/>
      <c r="BD921" s="123"/>
    </row>
    <row r="922" spans="2:56" x14ac:dyDescent="0.25">
      <c r="B922" s="120"/>
      <c r="C922" s="4"/>
      <c r="D922" s="14"/>
      <c r="E922" s="121"/>
      <c r="F922" s="13"/>
      <c r="G922" s="122"/>
      <c r="H922" s="123"/>
      <c r="I922" s="123"/>
      <c r="J922" s="124"/>
      <c r="K922" s="122"/>
      <c r="L922" s="122"/>
      <c r="M922" s="125"/>
      <c r="N922" s="126"/>
      <c r="O922" s="123"/>
      <c r="P922" s="123"/>
      <c r="Q922" s="122"/>
      <c r="R922" s="123"/>
      <c r="S922" s="123"/>
      <c r="T922" s="123"/>
      <c r="U922" s="123"/>
      <c r="V922" s="123"/>
      <c r="W922" s="122"/>
      <c r="X922" s="123"/>
      <c r="Y922" s="123"/>
      <c r="Z922" s="123"/>
      <c r="AA922" s="123"/>
      <c r="AB922" s="123"/>
      <c r="AC922" s="122"/>
      <c r="AD922" s="123"/>
      <c r="AE922" s="123"/>
      <c r="AF922" s="123"/>
      <c r="AG922" s="123"/>
      <c r="AH922" s="122"/>
      <c r="AI922" s="122"/>
      <c r="AJ922" s="122"/>
      <c r="AK922" s="122"/>
      <c r="AL922" s="123"/>
      <c r="AM922" s="122"/>
      <c r="AN922" s="122"/>
      <c r="AO922" s="122"/>
      <c r="AP922" s="122"/>
      <c r="AQ922" s="122"/>
      <c r="AR922" s="122"/>
      <c r="AS922" s="173"/>
      <c r="AT922" s="173"/>
      <c r="AU922" s="173"/>
      <c r="AV922" s="173"/>
      <c r="AW922" s="173"/>
      <c r="AX922" s="173"/>
      <c r="AY922" s="173"/>
      <c r="AZ922" s="173"/>
      <c r="BA922" s="173"/>
      <c r="BB922" s="123"/>
      <c r="BC922" s="123"/>
      <c r="BD922" s="123"/>
    </row>
    <row r="923" spans="2:56" x14ac:dyDescent="0.25">
      <c r="B923" s="120"/>
      <c r="C923" s="4"/>
      <c r="D923" s="14"/>
      <c r="E923" s="121"/>
      <c r="F923" s="13"/>
      <c r="G923" s="122"/>
      <c r="H923" s="123"/>
      <c r="I923" s="123"/>
      <c r="J923" s="124"/>
      <c r="K923" s="122"/>
      <c r="L923" s="122"/>
      <c r="M923" s="125"/>
      <c r="N923" s="126"/>
      <c r="O923" s="123"/>
      <c r="P923" s="123"/>
      <c r="Q923" s="122"/>
      <c r="R923" s="123"/>
      <c r="S923" s="123"/>
      <c r="T923" s="123"/>
      <c r="U923" s="123"/>
      <c r="V923" s="123"/>
      <c r="W923" s="122"/>
      <c r="X923" s="123"/>
      <c r="Y923" s="123"/>
      <c r="Z923" s="123"/>
      <c r="AA923" s="123"/>
      <c r="AB923" s="123"/>
      <c r="AC923" s="122"/>
      <c r="AD923" s="123"/>
      <c r="AE923" s="123"/>
      <c r="AF923" s="123"/>
      <c r="AG923" s="123"/>
      <c r="AH923" s="122"/>
      <c r="AI923" s="122"/>
      <c r="AJ923" s="122"/>
      <c r="AK923" s="122"/>
      <c r="AL923" s="123"/>
      <c r="AM923" s="122"/>
      <c r="AN923" s="122"/>
      <c r="AO923" s="122"/>
      <c r="AP923" s="122"/>
      <c r="AQ923" s="122"/>
      <c r="AR923" s="122"/>
      <c r="AS923" s="173"/>
      <c r="AT923" s="173"/>
      <c r="AU923" s="173"/>
      <c r="AV923" s="173"/>
      <c r="AW923" s="173"/>
      <c r="AX923" s="173"/>
      <c r="AY923" s="173"/>
      <c r="AZ923" s="173"/>
      <c r="BA923" s="173"/>
      <c r="BB923" s="123"/>
      <c r="BC923" s="123"/>
      <c r="BD923" s="123"/>
    </row>
    <row r="924" spans="2:56" x14ac:dyDescent="0.25">
      <c r="B924" s="120"/>
      <c r="C924" s="4"/>
      <c r="D924" s="14"/>
      <c r="E924" s="121"/>
      <c r="F924" s="13"/>
      <c r="G924" s="122"/>
      <c r="H924" s="123"/>
      <c r="I924" s="123"/>
      <c r="J924" s="124"/>
      <c r="K924" s="122"/>
      <c r="L924" s="122"/>
      <c r="M924" s="125"/>
      <c r="N924" s="126"/>
      <c r="O924" s="123"/>
      <c r="P924" s="123"/>
      <c r="Q924" s="122"/>
      <c r="R924" s="123"/>
      <c r="S924" s="123"/>
      <c r="T924" s="123"/>
      <c r="U924" s="123"/>
      <c r="V924" s="123"/>
      <c r="W924" s="122"/>
      <c r="X924" s="123"/>
      <c r="Y924" s="123"/>
      <c r="Z924" s="123"/>
      <c r="AA924" s="123"/>
      <c r="AB924" s="123"/>
      <c r="AC924" s="122"/>
      <c r="AD924" s="123"/>
      <c r="AE924" s="123"/>
      <c r="AF924" s="123"/>
      <c r="AG924" s="123"/>
      <c r="AH924" s="122"/>
      <c r="AI924" s="122"/>
      <c r="AJ924" s="122"/>
      <c r="AK924" s="122"/>
      <c r="AL924" s="123"/>
      <c r="AM924" s="122"/>
      <c r="AN924" s="122"/>
      <c r="AO924" s="122"/>
      <c r="AP924" s="122"/>
      <c r="AQ924" s="122"/>
      <c r="AR924" s="122"/>
      <c r="AS924" s="173"/>
      <c r="AT924" s="173"/>
      <c r="AU924" s="173"/>
      <c r="AV924" s="173"/>
      <c r="AW924" s="173"/>
      <c r="AX924" s="173"/>
      <c r="AY924" s="173"/>
      <c r="AZ924" s="173"/>
      <c r="BA924" s="173"/>
      <c r="BB924" s="123"/>
      <c r="BC924" s="123"/>
      <c r="BD924" s="123"/>
    </row>
    <row r="925" spans="2:56" x14ac:dyDescent="0.25">
      <c r="B925" s="120"/>
      <c r="C925" s="4"/>
      <c r="D925" s="14"/>
      <c r="E925" s="121"/>
      <c r="F925" s="13"/>
      <c r="G925" s="122"/>
      <c r="H925" s="123"/>
      <c r="I925" s="123"/>
      <c r="J925" s="124"/>
      <c r="K925" s="122"/>
      <c r="L925" s="122"/>
      <c r="M925" s="125"/>
      <c r="N925" s="126"/>
      <c r="O925" s="123"/>
      <c r="P925" s="123"/>
      <c r="Q925" s="122"/>
      <c r="R925" s="123"/>
      <c r="S925" s="123"/>
      <c r="T925" s="123"/>
      <c r="U925" s="123"/>
      <c r="V925" s="123"/>
      <c r="W925" s="122"/>
      <c r="X925" s="123"/>
      <c r="Y925" s="123"/>
      <c r="Z925" s="123"/>
      <c r="AA925" s="123"/>
      <c r="AB925" s="123"/>
      <c r="AC925" s="122"/>
      <c r="AD925" s="123"/>
      <c r="AE925" s="123"/>
      <c r="AF925" s="123"/>
      <c r="AG925" s="123"/>
      <c r="AH925" s="122"/>
      <c r="AI925" s="122"/>
      <c r="AJ925" s="122"/>
      <c r="AK925" s="122"/>
      <c r="AL925" s="123"/>
      <c r="AM925" s="122"/>
      <c r="AN925" s="122"/>
      <c r="AO925" s="122"/>
      <c r="AP925" s="122"/>
      <c r="AQ925" s="122"/>
      <c r="AR925" s="122"/>
      <c r="AS925" s="173"/>
      <c r="AT925" s="173"/>
      <c r="AU925" s="173"/>
      <c r="AV925" s="173"/>
      <c r="AW925" s="173"/>
      <c r="AX925" s="173"/>
      <c r="AY925" s="173"/>
      <c r="AZ925" s="173"/>
      <c r="BA925" s="173"/>
      <c r="BB925" s="123"/>
      <c r="BC925" s="123"/>
      <c r="BD925" s="123"/>
    </row>
    <row r="926" spans="2:56" x14ac:dyDescent="0.25">
      <c r="B926" s="120"/>
      <c r="C926" s="4"/>
      <c r="D926" s="14"/>
      <c r="E926" s="121"/>
      <c r="F926" s="13"/>
      <c r="G926" s="122"/>
      <c r="H926" s="123"/>
      <c r="I926" s="123"/>
      <c r="J926" s="124"/>
      <c r="K926" s="122"/>
      <c r="L926" s="122"/>
      <c r="M926" s="125"/>
      <c r="N926" s="126"/>
      <c r="O926" s="123"/>
      <c r="P926" s="123"/>
      <c r="Q926" s="122"/>
      <c r="R926" s="123"/>
      <c r="S926" s="123"/>
      <c r="T926" s="123"/>
      <c r="U926" s="123"/>
      <c r="V926" s="123"/>
      <c r="W926" s="122"/>
      <c r="X926" s="123"/>
      <c r="Y926" s="123"/>
      <c r="Z926" s="123"/>
      <c r="AA926" s="123"/>
      <c r="AB926" s="123"/>
      <c r="AC926" s="122"/>
      <c r="AD926" s="123"/>
      <c r="AE926" s="123"/>
      <c r="AF926" s="123"/>
      <c r="AG926" s="123"/>
      <c r="AH926" s="122"/>
      <c r="AI926" s="122"/>
      <c r="AJ926" s="122"/>
      <c r="AK926" s="122"/>
      <c r="AL926" s="123"/>
      <c r="AM926" s="122"/>
      <c r="AN926" s="122"/>
      <c r="AO926" s="122"/>
      <c r="AP926" s="122"/>
      <c r="AQ926" s="122"/>
      <c r="AR926" s="122"/>
      <c r="AS926" s="173"/>
      <c r="AT926" s="173"/>
      <c r="AU926" s="173"/>
      <c r="AV926" s="173"/>
      <c r="AW926" s="173"/>
      <c r="AX926" s="173"/>
      <c r="AY926" s="173"/>
      <c r="AZ926" s="173"/>
      <c r="BA926" s="173"/>
      <c r="BB926" s="123"/>
      <c r="BC926" s="123"/>
      <c r="BD926" s="123"/>
    </row>
    <row r="927" spans="2:56" x14ac:dyDescent="0.25">
      <c r="B927" s="120"/>
      <c r="C927" s="4"/>
      <c r="D927" s="14"/>
      <c r="E927" s="121"/>
      <c r="F927" s="13"/>
      <c r="G927" s="122"/>
      <c r="H927" s="123"/>
      <c r="I927" s="123"/>
      <c r="J927" s="124"/>
      <c r="K927" s="122"/>
      <c r="L927" s="122"/>
      <c r="M927" s="125"/>
      <c r="N927" s="126"/>
      <c r="O927" s="123"/>
      <c r="P927" s="123"/>
      <c r="Q927" s="122"/>
      <c r="R927" s="123"/>
      <c r="S927" s="123"/>
      <c r="T927" s="123"/>
      <c r="U927" s="123"/>
      <c r="V927" s="123"/>
      <c r="W927" s="122"/>
      <c r="X927" s="123"/>
      <c r="Y927" s="123"/>
      <c r="Z927" s="123"/>
      <c r="AA927" s="123"/>
      <c r="AB927" s="123"/>
      <c r="AC927" s="122"/>
      <c r="AD927" s="123"/>
      <c r="AE927" s="123"/>
      <c r="AF927" s="123"/>
      <c r="AG927" s="123"/>
      <c r="AH927" s="122"/>
      <c r="AI927" s="122"/>
      <c r="AJ927" s="122"/>
      <c r="AK927" s="122"/>
      <c r="AL927" s="123"/>
      <c r="AM927" s="122"/>
      <c r="AN927" s="122"/>
      <c r="AO927" s="122"/>
      <c r="AP927" s="122"/>
      <c r="AQ927" s="122"/>
      <c r="AR927" s="122"/>
      <c r="AS927" s="173"/>
      <c r="AT927" s="173"/>
      <c r="AU927" s="173"/>
      <c r="AV927" s="173"/>
      <c r="AW927" s="173"/>
      <c r="AX927" s="173"/>
      <c r="AY927" s="173"/>
      <c r="AZ927" s="173"/>
      <c r="BA927" s="173"/>
      <c r="BB927" s="123"/>
      <c r="BC927" s="123"/>
      <c r="BD927" s="123"/>
    </row>
    <row r="928" spans="2:56" x14ac:dyDescent="0.25">
      <c r="B928" s="120"/>
      <c r="C928" s="4"/>
      <c r="D928" s="14"/>
      <c r="E928" s="121"/>
      <c r="F928" s="13"/>
      <c r="G928" s="122"/>
      <c r="H928" s="123"/>
      <c r="I928" s="123"/>
      <c r="J928" s="124"/>
      <c r="K928" s="122"/>
      <c r="L928" s="122"/>
      <c r="M928" s="125"/>
      <c r="N928" s="126"/>
      <c r="O928" s="123"/>
      <c r="P928" s="123"/>
      <c r="Q928" s="122"/>
      <c r="R928" s="123"/>
      <c r="S928" s="123"/>
      <c r="T928" s="123"/>
      <c r="U928" s="123"/>
      <c r="V928" s="123"/>
      <c r="W928" s="122"/>
      <c r="X928" s="123"/>
      <c r="Y928" s="123"/>
      <c r="Z928" s="123"/>
      <c r="AA928" s="123"/>
      <c r="AB928" s="123"/>
      <c r="AC928" s="122"/>
      <c r="AD928" s="123"/>
      <c r="AE928" s="123"/>
      <c r="AF928" s="123"/>
      <c r="AG928" s="123"/>
      <c r="AH928" s="122"/>
      <c r="AI928" s="122"/>
      <c r="AJ928" s="122"/>
      <c r="AK928" s="122"/>
      <c r="AL928" s="123"/>
      <c r="AM928" s="122"/>
      <c r="AN928" s="122"/>
      <c r="AO928" s="122"/>
      <c r="AP928" s="122"/>
      <c r="AQ928" s="122"/>
      <c r="AR928" s="122"/>
      <c r="AS928" s="173"/>
      <c r="AT928" s="173"/>
      <c r="AU928" s="173"/>
      <c r="AV928" s="173"/>
      <c r="AW928" s="173"/>
      <c r="AX928" s="173"/>
      <c r="AY928" s="173"/>
      <c r="AZ928" s="173"/>
      <c r="BA928" s="173"/>
      <c r="BB928" s="123"/>
      <c r="BC928" s="123"/>
      <c r="BD928" s="123"/>
    </row>
    <row r="929" spans="2:56" x14ac:dyDescent="0.25">
      <c r="B929" s="120"/>
      <c r="C929" s="4"/>
      <c r="D929" s="14"/>
      <c r="E929" s="121"/>
      <c r="F929" s="13"/>
      <c r="G929" s="122"/>
      <c r="H929" s="123"/>
      <c r="I929" s="123"/>
      <c r="J929" s="124"/>
      <c r="K929" s="122"/>
      <c r="L929" s="122"/>
      <c r="M929" s="125"/>
      <c r="N929" s="126"/>
      <c r="O929" s="123"/>
      <c r="P929" s="123"/>
      <c r="Q929" s="122"/>
      <c r="R929" s="123"/>
      <c r="S929" s="123"/>
      <c r="T929" s="123"/>
      <c r="U929" s="123"/>
      <c r="V929" s="123"/>
      <c r="W929" s="122"/>
      <c r="X929" s="123"/>
      <c r="Y929" s="123"/>
      <c r="Z929" s="123"/>
      <c r="AA929" s="123"/>
      <c r="AB929" s="123"/>
      <c r="AC929" s="122"/>
      <c r="AD929" s="123"/>
      <c r="AE929" s="123"/>
      <c r="AF929" s="123"/>
      <c r="AG929" s="123"/>
      <c r="AH929" s="122"/>
      <c r="AI929" s="122"/>
      <c r="AJ929" s="122"/>
      <c r="AK929" s="122"/>
      <c r="AL929" s="123"/>
      <c r="AM929" s="122"/>
      <c r="AN929" s="122"/>
      <c r="AO929" s="122"/>
      <c r="AP929" s="122"/>
      <c r="AQ929" s="122"/>
      <c r="AR929" s="122"/>
      <c r="AS929" s="173"/>
      <c r="AT929" s="173"/>
      <c r="AU929" s="173"/>
      <c r="AV929" s="173"/>
      <c r="AW929" s="173"/>
      <c r="AX929" s="173"/>
      <c r="AY929" s="173"/>
      <c r="AZ929" s="173"/>
      <c r="BA929" s="173"/>
      <c r="BB929" s="123"/>
      <c r="BC929" s="123"/>
      <c r="BD929" s="123"/>
    </row>
    <row r="930" spans="2:56" x14ac:dyDescent="0.25">
      <c r="B930" s="120"/>
      <c r="C930" s="4"/>
      <c r="D930" s="14"/>
      <c r="E930" s="121"/>
      <c r="F930" s="13"/>
      <c r="G930" s="122"/>
      <c r="H930" s="123"/>
      <c r="I930" s="123"/>
      <c r="J930" s="124"/>
      <c r="K930" s="122"/>
      <c r="L930" s="122"/>
      <c r="M930" s="125"/>
      <c r="N930" s="126"/>
      <c r="O930" s="123"/>
      <c r="P930" s="123"/>
      <c r="Q930" s="122"/>
      <c r="R930" s="123"/>
      <c r="S930" s="123"/>
      <c r="T930" s="123"/>
      <c r="U930" s="123"/>
      <c r="V930" s="123"/>
      <c r="W930" s="122"/>
      <c r="X930" s="123"/>
      <c r="Y930" s="123"/>
      <c r="Z930" s="123"/>
      <c r="AA930" s="123"/>
      <c r="AB930" s="123"/>
      <c r="AC930" s="122"/>
      <c r="AD930" s="123"/>
      <c r="AE930" s="123"/>
      <c r="AF930" s="123"/>
      <c r="AG930" s="123"/>
      <c r="AH930" s="122"/>
      <c r="AI930" s="122"/>
      <c r="AJ930" s="122"/>
      <c r="AK930" s="122"/>
      <c r="AL930" s="123"/>
      <c r="AM930" s="122"/>
      <c r="AN930" s="122"/>
      <c r="AO930" s="122"/>
      <c r="AP930" s="122"/>
      <c r="AQ930" s="122"/>
      <c r="AR930" s="122"/>
      <c r="AS930" s="173"/>
      <c r="AT930" s="173"/>
      <c r="AU930" s="173"/>
      <c r="AV930" s="173"/>
      <c r="AW930" s="173"/>
      <c r="AX930" s="173"/>
      <c r="AY930" s="173"/>
      <c r="AZ930" s="173"/>
      <c r="BA930" s="173"/>
      <c r="BB930" s="123"/>
      <c r="BC930" s="123"/>
      <c r="BD930" s="123"/>
    </row>
    <row r="931" spans="2:56" x14ac:dyDescent="0.25">
      <c r="B931" s="120"/>
      <c r="C931" s="4"/>
      <c r="D931" s="14"/>
      <c r="E931" s="121"/>
      <c r="F931" s="13"/>
      <c r="G931" s="122"/>
      <c r="H931" s="123"/>
      <c r="I931" s="123"/>
      <c r="J931" s="124"/>
      <c r="K931" s="122"/>
      <c r="L931" s="122"/>
      <c r="M931" s="125"/>
      <c r="N931" s="126"/>
      <c r="O931" s="123"/>
      <c r="P931" s="123"/>
      <c r="Q931" s="122"/>
      <c r="R931" s="123"/>
      <c r="S931" s="123"/>
      <c r="T931" s="123"/>
      <c r="U931" s="123"/>
      <c r="V931" s="123"/>
      <c r="W931" s="122"/>
      <c r="X931" s="123"/>
      <c r="Y931" s="123"/>
      <c r="Z931" s="123"/>
      <c r="AA931" s="123"/>
      <c r="AB931" s="123"/>
      <c r="AC931" s="122"/>
      <c r="AD931" s="123"/>
      <c r="AE931" s="123"/>
      <c r="AF931" s="123"/>
      <c r="AG931" s="123"/>
      <c r="AH931" s="122"/>
      <c r="AI931" s="122"/>
      <c r="AJ931" s="122"/>
      <c r="AK931" s="122"/>
      <c r="AL931" s="123"/>
      <c r="AM931" s="122"/>
      <c r="AN931" s="122"/>
      <c r="AO931" s="122"/>
      <c r="AP931" s="122"/>
      <c r="AQ931" s="122"/>
      <c r="AR931" s="122"/>
      <c r="AS931" s="173"/>
      <c r="AT931" s="173"/>
      <c r="AU931" s="173"/>
      <c r="AV931" s="173"/>
      <c r="AW931" s="173"/>
      <c r="AX931" s="173"/>
      <c r="AY931" s="173"/>
      <c r="AZ931" s="173"/>
      <c r="BA931" s="173"/>
      <c r="BB931" s="123"/>
      <c r="BC931" s="123"/>
      <c r="BD931" s="123"/>
    </row>
    <row r="932" spans="2:56" x14ac:dyDescent="0.25">
      <c r="B932" s="120"/>
      <c r="C932" s="4"/>
      <c r="D932" s="14"/>
      <c r="E932" s="121"/>
      <c r="F932" s="13"/>
      <c r="G932" s="122"/>
      <c r="H932" s="123"/>
      <c r="I932" s="123"/>
      <c r="J932" s="124"/>
      <c r="K932" s="122"/>
      <c r="L932" s="122"/>
      <c r="M932" s="125"/>
      <c r="N932" s="126"/>
      <c r="O932" s="123"/>
      <c r="P932" s="123"/>
      <c r="Q932" s="122"/>
      <c r="R932" s="123"/>
      <c r="S932" s="123"/>
      <c r="T932" s="123"/>
      <c r="U932" s="123"/>
      <c r="V932" s="123"/>
      <c r="W932" s="122"/>
      <c r="X932" s="123"/>
      <c r="Y932" s="123"/>
      <c r="Z932" s="123"/>
      <c r="AA932" s="123"/>
      <c r="AB932" s="123"/>
      <c r="AC932" s="122"/>
      <c r="AD932" s="123"/>
      <c r="AE932" s="123"/>
      <c r="AF932" s="123"/>
      <c r="AG932" s="123"/>
      <c r="AH932" s="122"/>
      <c r="AI932" s="122"/>
      <c r="AJ932" s="122"/>
      <c r="AK932" s="122"/>
      <c r="AL932" s="123"/>
      <c r="AM932" s="122"/>
      <c r="AN932" s="122"/>
      <c r="AO932" s="122"/>
      <c r="AP932" s="122"/>
      <c r="AQ932" s="122"/>
      <c r="AR932" s="122"/>
      <c r="AS932" s="173"/>
      <c r="AT932" s="173"/>
      <c r="AU932" s="173"/>
      <c r="AV932" s="173"/>
      <c r="AW932" s="173"/>
      <c r="AX932" s="173"/>
      <c r="AY932" s="173"/>
      <c r="AZ932" s="173"/>
      <c r="BA932" s="173"/>
      <c r="BB932" s="123"/>
      <c r="BC932" s="123"/>
      <c r="BD932" s="123"/>
    </row>
    <row r="933" spans="2:56" x14ac:dyDescent="0.25">
      <c r="B933" s="120"/>
      <c r="C933" s="4"/>
      <c r="D933" s="14"/>
      <c r="E933" s="121"/>
      <c r="F933" s="13"/>
      <c r="G933" s="122"/>
      <c r="H933" s="123"/>
      <c r="I933" s="123"/>
      <c r="J933" s="124"/>
      <c r="K933" s="122"/>
      <c r="L933" s="122"/>
      <c r="M933" s="125"/>
      <c r="N933" s="126"/>
      <c r="O933" s="123"/>
      <c r="P933" s="123"/>
      <c r="Q933" s="122"/>
      <c r="R933" s="123"/>
      <c r="S933" s="123"/>
      <c r="T933" s="123"/>
      <c r="U933" s="123"/>
      <c r="V933" s="123"/>
      <c r="W933" s="122"/>
      <c r="X933" s="123"/>
      <c r="Y933" s="123"/>
      <c r="Z933" s="123"/>
      <c r="AA933" s="123"/>
      <c r="AB933" s="123"/>
      <c r="AC933" s="122"/>
      <c r="AD933" s="123"/>
      <c r="AE933" s="123"/>
      <c r="AF933" s="123"/>
      <c r="AG933" s="123"/>
      <c r="AH933" s="122"/>
      <c r="AI933" s="122"/>
      <c r="AJ933" s="122"/>
      <c r="AK933" s="122"/>
      <c r="AL933" s="123"/>
      <c r="AM933" s="122"/>
      <c r="AN933" s="122"/>
      <c r="AO933" s="122"/>
      <c r="AP933" s="122"/>
      <c r="AQ933" s="122"/>
      <c r="AR933" s="122"/>
      <c r="AS933" s="173"/>
      <c r="AT933" s="173"/>
      <c r="AU933" s="173"/>
      <c r="AV933" s="173"/>
      <c r="AW933" s="173"/>
      <c r="AX933" s="173"/>
      <c r="AY933" s="173"/>
      <c r="AZ933" s="173"/>
      <c r="BA933" s="173"/>
      <c r="BB933" s="123"/>
      <c r="BC933" s="123"/>
      <c r="BD933" s="123"/>
    </row>
    <row r="934" spans="2:56" x14ac:dyDescent="0.25">
      <c r="B934" s="120"/>
      <c r="C934" s="4"/>
      <c r="D934" s="14"/>
      <c r="E934" s="121"/>
      <c r="F934" s="13"/>
      <c r="G934" s="122"/>
      <c r="H934" s="123"/>
      <c r="I934" s="123"/>
      <c r="J934" s="124"/>
      <c r="K934" s="122"/>
      <c r="L934" s="122"/>
      <c r="M934" s="125"/>
      <c r="N934" s="126"/>
      <c r="O934" s="123"/>
      <c r="P934" s="123"/>
      <c r="Q934" s="122"/>
      <c r="R934" s="123"/>
      <c r="S934" s="123"/>
      <c r="T934" s="123"/>
      <c r="U934" s="123"/>
      <c r="V934" s="123"/>
      <c r="W934" s="122"/>
      <c r="X934" s="123"/>
      <c r="Y934" s="123"/>
      <c r="Z934" s="123"/>
      <c r="AA934" s="123"/>
      <c r="AB934" s="123"/>
      <c r="AC934" s="122"/>
      <c r="AD934" s="123"/>
      <c r="AE934" s="123"/>
      <c r="AF934" s="123"/>
      <c r="AG934" s="123"/>
      <c r="AH934" s="122"/>
      <c r="AI934" s="122"/>
      <c r="AJ934" s="122"/>
      <c r="AK934" s="122"/>
      <c r="AL934" s="123"/>
      <c r="AM934" s="122"/>
      <c r="AN934" s="122"/>
      <c r="AO934" s="122"/>
      <c r="AP934" s="122"/>
      <c r="AQ934" s="122"/>
      <c r="AR934" s="122"/>
      <c r="AS934" s="173"/>
      <c r="AT934" s="173"/>
      <c r="AU934" s="173"/>
      <c r="AV934" s="173"/>
      <c r="AW934" s="173"/>
      <c r="AX934" s="173"/>
      <c r="AY934" s="173"/>
      <c r="AZ934" s="173"/>
      <c r="BA934" s="173"/>
      <c r="BB934" s="123"/>
      <c r="BC934" s="123"/>
      <c r="BD934" s="123"/>
    </row>
    <row r="935" spans="2:56" x14ac:dyDescent="0.25">
      <c r="B935" s="120"/>
      <c r="C935" s="4"/>
      <c r="D935" s="14"/>
      <c r="E935" s="121"/>
      <c r="F935" s="13"/>
      <c r="G935" s="122"/>
      <c r="H935" s="123"/>
      <c r="I935" s="123"/>
      <c r="J935" s="124"/>
      <c r="K935" s="122"/>
      <c r="L935" s="122"/>
      <c r="M935" s="125"/>
      <c r="N935" s="126"/>
      <c r="O935" s="123"/>
      <c r="P935" s="123"/>
      <c r="Q935" s="122"/>
      <c r="R935" s="123"/>
      <c r="S935" s="123"/>
      <c r="T935" s="123"/>
      <c r="U935" s="123"/>
      <c r="V935" s="123"/>
      <c r="W935" s="122"/>
      <c r="X935" s="123"/>
      <c r="Y935" s="123"/>
      <c r="Z935" s="123"/>
      <c r="AA935" s="123"/>
      <c r="AB935" s="123"/>
      <c r="AC935" s="122"/>
      <c r="AD935" s="123"/>
      <c r="AE935" s="123"/>
      <c r="AF935" s="123"/>
      <c r="AG935" s="123"/>
      <c r="AH935" s="122"/>
      <c r="AI935" s="122"/>
      <c r="AJ935" s="122"/>
      <c r="AK935" s="122"/>
      <c r="AL935" s="123"/>
      <c r="AM935" s="122"/>
      <c r="AN935" s="122"/>
      <c r="AO935" s="122"/>
      <c r="AP935" s="122"/>
      <c r="AQ935" s="122"/>
      <c r="AR935" s="122"/>
      <c r="AS935" s="173"/>
      <c r="AT935" s="173"/>
      <c r="AU935" s="173"/>
      <c r="AV935" s="173"/>
      <c r="AW935" s="173"/>
      <c r="AX935" s="173"/>
      <c r="AY935" s="173"/>
      <c r="AZ935" s="173"/>
      <c r="BA935" s="173"/>
      <c r="BB935" s="123"/>
      <c r="BC935" s="123"/>
      <c r="BD935" s="123"/>
    </row>
    <row r="936" spans="2:56" x14ac:dyDescent="0.25">
      <c r="B936" s="120"/>
      <c r="C936" s="4"/>
      <c r="D936" s="14"/>
      <c r="E936" s="121"/>
      <c r="F936" s="13"/>
      <c r="G936" s="122"/>
      <c r="H936" s="123"/>
      <c r="I936" s="123"/>
      <c r="J936" s="124"/>
      <c r="K936" s="122"/>
      <c r="L936" s="122"/>
      <c r="M936" s="125"/>
      <c r="N936" s="126"/>
      <c r="O936" s="123"/>
      <c r="P936" s="123"/>
      <c r="Q936" s="122"/>
      <c r="R936" s="123"/>
      <c r="S936" s="123"/>
      <c r="T936" s="123"/>
      <c r="U936" s="123"/>
      <c r="V936" s="123"/>
      <c r="W936" s="122"/>
      <c r="X936" s="123"/>
      <c r="Y936" s="123"/>
      <c r="Z936" s="123"/>
      <c r="AA936" s="123"/>
      <c r="AB936" s="123"/>
      <c r="AC936" s="122"/>
      <c r="AD936" s="123"/>
      <c r="AE936" s="123"/>
      <c r="AF936" s="123"/>
      <c r="AG936" s="123"/>
      <c r="AH936" s="122"/>
      <c r="AI936" s="122"/>
      <c r="AJ936" s="122"/>
      <c r="AK936" s="122"/>
      <c r="AL936" s="123"/>
      <c r="AM936" s="122"/>
      <c r="AN936" s="122"/>
      <c r="AO936" s="122"/>
      <c r="AP936" s="122"/>
      <c r="AQ936" s="122"/>
      <c r="AR936" s="122"/>
      <c r="AS936" s="173"/>
      <c r="AT936" s="173"/>
      <c r="AU936" s="173"/>
      <c r="AV936" s="173"/>
      <c r="AW936" s="173"/>
      <c r="AX936" s="173"/>
      <c r="AY936" s="173"/>
      <c r="AZ936" s="173"/>
      <c r="BA936" s="173"/>
      <c r="BB936" s="123"/>
      <c r="BC936" s="123"/>
      <c r="BD936" s="123"/>
    </row>
    <row r="937" spans="2:56" x14ac:dyDescent="0.25">
      <c r="B937" s="120"/>
      <c r="C937" s="4"/>
      <c r="D937" s="14"/>
      <c r="E937" s="121"/>
      <c r="F937" s="13"/>
      <c r="G937" s="122"/>
      <c r="H937" s="123"/>
      <c r="I937" s="123"/>
      <c r="J937" s="124"/>
      <c r="K937" s="122"/>
      <c r="L937" s="122"/>
      <c r="M937" s="125"/>
      <c r="N937" s="126"/>
      <c r="O937" s="123"/>
      <c r="P937" s="123"/>
      <c r="Q937" s="122"/>
      <c r="R937" s="123"/>
      <c r="S937" s="123"/>
      <c r="T937" s="123"/>
      <c r="U937" s="123"/>
      <c r="V937" s="123"/>
      <c r="W937" s="122"/>
      <c r="X937" s="123"/>
      <c r="Y937" s="123"/>
      <c r="Z937" s="123"/>
      <c r="AA937" s="123"/>
      <c r="AB937" s="123"/>
      <c r="AC937" s="122"/>
      <c r="AD937" s="123"/>
      <c r="AE937" s="123"/>
      <c r="AF937" s="123"/>
      <c r="AG937" s="123"/>
      <c r="AH937" s="122"/>
      <c r="AI937" s="122"/>
      <c r="AJ937" s="122"/>
      <c r="AK937" s="122"/>
      <c r="AL937" s="123"/>
      <c r="AM937" s="122"/>
      <c r="AN937" s="122"/>
      <c r="AO937" s="122"/>
      <c r="AP937" s="122"/>
      <c r="AQ937" s="122"/>
      <c r="AR937" s="122"/>
      <c r="AS937" s="173"/>
      <c r="AT937" s="173"/>
      <c r="AU937" s="173"/>
      <c r="AV937" s="173"/>
      <c r="AW937" s="173"/>
      <c r="AX937" s="173"/>
      <c r="AY937" s="173"/>
      <c r="AZ937" s="173"/>
      <c r="BA937" s="173"/>
      <c r="BB937" s="123"/>
      <c r="BC937" s="123"/>
      <c r="BD937" s="123"/>
    </row>
    <row r="938" spans="2:56" x14ac:dyDescent="0.25">
      <c r="B938" s="120"/>
      <c r="C938" s="4"/>
      <c r="D938" s="14"/>
      <c r="E938" s="121"/>
      <c r="F938" s="13"/>
      <c r="G938" s="122"/>
      <c r="H938" s="123"/>
      <c r="I938" s="123"/>
      <c r="J938" s="124"/>
      <c r="K938" s="122"/>
      <c r="L938" s="122"/>
      <c r="M938" s="125"/>
      <c r="N938" s="126"/>
      <c r="O938" s="123"/>
      <c r="P938" s="123"/>
      <c r="Q938" s="122"/>
      <c r="R938" s="123"/>
      <c r="S938" s="123"/>
      <c r="T938" s="123"/>
      <c r="U938" s="123"/>
      <c r="V938" s="123"/>
      <c r="W938" s="122"/>
      <c r="X938" s="123"/>
      <c r="Y938" s="123"/>
      <c r="Z938" s="123"/>
      <c r="AA938" s="123"/>
      <c r="AB938" s="123"/>
      <c r="AC938" s="122"/>
      <c r="AD938" s="123"/>
      <c r="AE938" s="123"/>
      <c r="AF938" s="123"/>
      <c r="AG938" s="123"/>
      <c r="AH938" s="122"/>
      <c r="AI938" s="122"/>
      <c r="AJ938" s="122"/>
      <c r="AK938" s="122"/>
      <c r="AL938" s="123"/>
      <c r="AM938" s="122"/>
      <c r="AN938" s="122"/>
      <c r="AO938" s="122"/>
      <c r="AP938" s="122"/>
      <c r="AQ938" s="122"/>
      <c r="AR938" s="122"/>
      <c r="AS938" s="173"/>
      <c r="AT938" s="173"/>
      <c r="AU938" s="173"/>
      <c r="AV938" s="173"/>
      <c r="AW938" s="173"/>
      <c r="AX938" s="173"/>
      <c r="AY938" s="173"/>
      <c r="AZ938" s="173"/>
      <c r="BA938" s="173"/>
      <c r="BB938" s="123"/>
      <c r="BC938" s="123"/>
      <c r="BD938" s="123"/>
    </row>
    <row r="939" spans="2:56" x14ac:dyDescent="0.25">
      <c r="B939" s="120"/>
      <c r="C939" s="4"/>
      <c r="D939" s="14"/>
      <c r="E939" s="121"/>
      <c r="F939" s="13"/>
      <c r="G939" s="122"/>
      <c r="H939" s="123"/>
      <c r="I939" s="123"/>
      <c r="J939" s="124"/>
      <c r="K939" s="122"/>
      <c r="L939" s="122"/>
      <c r="M939" s="125"/>
      <c r="N939" s="126"/>
      <c r="O939" s="123"/>
      <c r="P939" s="123"/>
      <c r="Q939" s="122"/>
      <c r="R939" s="123"/>
      <c r="S939" s="123"/>
      <c r="T939" s="123"/>
      <c r="U939" s="123"/>
      <c r="V939" s="123"/>
      <c r="W939" s="122"/>
      <c r="X939" s="123"/>
      <c r="Y939" s="123"/>
      <c r="Z939" s="123"/>
      <c r="AA939" s="123"/>
      <c r="AB939" s="123"/>
      <c r="AC939" s="122"/>
      <c r="AD939" s="123"/>
      <c r="AE939" s="123"/>
      <c r="AF939" s="123"/>
      <c r="AG939" s="123"/>
      <c r="AH939" s="122"/>
      <c r="AI939" s="122"/>
      <c r="AJ939" s="122"/>
      <c r="AK939" s="122"/>
      <c r="AL939" s="123"/>
      <c r="AM939" s="122"/>
      <c r="AN939" s="122"/>
      <c r="AO939" s="122"/>
      <c r="AP939" s="122"/>
      <c r="AQ939" s="122"/>
      <c r="AR939" s="122"/>
      <c r="AS939" s="173"/>
      <c r="AT939" s="173"/>
      <c r="AU939" s="173"/>
      <c r="AV939" s="173"/>
      <c r="AW939" s="173"/>
      <c r="AX939" s="173"/>
      <c r="AY939" s="173"/>
      <c r="AZ939" s="173"/>
      <c r="BA939" s="173"/>
      <c r="BB939" s="123"/>
      <c r="BC939" s="123"/>
      <c r="BD939" s="123"/>
    </row>
    <row r="940" spans="2:56" x14ac:dyDescent="0.25">
      <c r="B940" s="120"/>
      <c r="C940" s="4"/>
      <c r="D940" s="14"/>
      <c r="E940" s="121"/>
      <c r="F940" s="13"/>
      <c r="G940" s="122"/>
      <c r="H940" s="123"/>
      <c r="I940" s="123"/>
      <c r="J940" s="124"/>
      <c r="K940" s="122"/>
      <c r="L940" s="122"/>
      <c r="M940" s="125"/>
      <c r="N940" s="126"/>
      <c r="O940" s="123"/>
      <c r="P940" s="123"/>
      <c r="Q940" s="122"/>
      <c r="R940" s="123"/>
      <c r="S940" s="123"/>
      <c r="T940" s="123"/>
      <c r="U940" s="123"/>
      <c r="V940" s="123"/>
      <c r="W940" s="122"/>
      <c r="X940" s="123"/>
      <c r="Y940" s="123"/>
      <c r="Z940" s="123"/>
      <c r="AA940" s="123"/>
      <c r="AB940" s="123"/>
      <c r="AC940" s="122"/>
      <c r="AD940" s="123"/>
      <c r="AE940" s="123"/>
      <c r="AF940" s="123"/>
      <c r="AG940" s="123"/>
      <c r="AH940" s="122"/>
      <c r="AI940" s="122"/>
      <c r="AJ940" s="122"/>
      <c r="AK940" s="122"/>
      <c r="AL940" s="123"/>
      <c r="AM940" s="122"/>
      <c r="AN940" s="122"/>
      <c r="AO940" s="122"/>
      <c r="AP940" s="122"/>
      <c r="AQ940" s="122"/>
      <c r="AR940" s="122"/>
      <c r="AS940" s="173"/>
      <c r="AT940" s="173"/>
      <c r="AU940" s="173"/>
      <c r="AV940" s="173"/>
      <c r="AW940" s="173"/>
      <c r="AX940" s="173"/>
      <c r="AY940" s="173"/>
      <c r="AZ940" s="173"/>
      <c r="BA940" s="173"/>
      <c r="BB940" s="123"/>
      <c r="BC940" s="123"/>
      <c r="BD940" s="123"/>
    </row>
    <row r="941" spans="2:56" x14ac:dyDescent="0.25">
      <c r="B941" s="120"/>
      <c r="C941" s="4"/>
      <c r="D941" s="14"/>
      <c r="E941" s="121"/>
      <c r="F941" s="13"/>
      <c r="G941" s="122"/>
      <c r="H941" s="123"/>
      <c r="I941" s="123"/>
      <c r="J941" s="124"/>
      <c r="K941" s="122"/>
      <c r="L941" s="122"/>
      <c r="M941" s="125"/>
      <c r="N941" s="126"/>
      <c r="O941" s="123"/>
      <c r="P941" s="123"/>
      <c r="Q941" s="122"/>
      <c r="R941" s="123"/>
      <c r="S941" s="123"/>
      <c r="T941" s="123"/>
      <c r="U941" s="123"/>
      <c r="V941" s="123"/>
      <c r="W941" s="122"/>
      <c r="X941" s="123"/>
      <c r="Y941" s="123"/>
      <c r="Z941" s="123"/>
      <c r="AA941" s="123"/>
      <c r="AB941" s="123"/>
      <c r="AC941" s="122"/>
      <c r="AD941" s="123"/>
      <c r="AE941" s="123"/>
      <c r="AF941" s="123"/>
      <c r="AG941" s="123"/>
      <c r="AH941" s="122"/>
      <c r="AI941" s="122"/>
      <c r="AJ941" s="122"/>
      <c r="AK941" s="122"/>
      <c r="AL941" s="123"/>
      <c r="AM941" s="122"/>
      <c r="AN941" s="122"/>
      <c r="AO941" s="122"/>
      <c r="AP941" s="122"/>
      <c r="AQ941" s="122"/>
      <c r="AR941" s="122"/>
      <c r="AS941" s="173"/>
      <c r="AT941" s="173"/>
      <c r="AU941" s="173"/>
      <c r="AV941" s="173"/>
      <c r="AW941" s="173"/>
      <c r="AX941" s="173"/>
      <c r="AY941" s="173"/>
      <c r="AZ941" s="173"/>
      <c r="BA941" s="173"/>
      <c r="BB941" s="123"/>
      <c r="BC941" s="123"/>
      <c r="BD941" s="123"/>
    </row>
    <row r="942" spans="2:56" x14ac:dyDescent="0.25">
      <c r="B942" s="120"/>
      <c r="C942" s="4"/>
      <c r="D942" s="14"/>
      <c r="E942" s="121"/>
      <c r="F942" s="13"/>
      <c r="G942" s="122"/>
      <c r="H942" s="123"/>
      <c r="I942" s="123"/>
      <c r="J942" s="124"/>
      <c r="K942" s="122"/>
      <c r="L942" s="122"/>
      <c r="M942" s="125"/>
      <c r="N942" s="126"/>
      <c r="O942" s="123"/>
      <c r="P942" s="123"/>
      <c r="Q942" s="122"/>
      <c r="R942" s="123"/>
      <c r="S942" s="123"/>
      <c r="T942" s="123"/>
      <c r="U942" s="123"/>
      <c r="V942" s="123"/>
      <c r="W942" s="122"/>
      <c r="X942" s="123"/>
      <c r="Y942" s="123"/>
      <c r="Z942" s="123"/>
      <c r="AA942" s="123"/>
      <c r="AB942" s="123"/>
      <c r="AC942" s="122"/>
      <c r="AD942" s="123"/>
      <c r="AE942" s="123"/>
      <c r="AF942" s="123"/>
      <c r="AG942" s="123"/>
      <c r="AH942" s="122"/>
      <c r="AI942" s="122"/>
      <c r="AJ942" s="122"/>
      <c r="AK942" s="122"/>
      <c r="AL942" s="123"/>
      <c r="AM942" s="122"/>
      <c r="AN942" s="122"/>
      <c r="AO942" s="122"/>
      <c r="AP942" s="122"/>
      <c r="AQ942" s="122"/>
      <c r="AR942" s="122"/>
      <c r="AS942" s="173"/>
      <c r="AT942" s="173"/>
      <c r="AU942" s="173"/>
      <c r="AV942" s="173"/>
      <c r="AW942" s="173"/>
      <c r="AX942" s="173"/>
      <c r="AY942" s="173"/>
      <c r="AZ942" s="173"/>
      <c r="BA942" s="173"/>
      <c r="BB942" s="123"/>
      <c r="BC942" s="123"/>
      <c r="BD942" s="123"/>
    </row>
    <row r="943" spans="2:56" x14ac:dyDescent="0.25">
      <c r="B943" s="120"/>
      <c r="C943" s="4"/>
      <c r="D943" s="14"/>
      <c r="E943" s="121"/>
      <c r="F943" s="13"/>
      <c r="G943" s="122"/>
      <c r="H943" s="123"/>
      <c r="I943" s="123"/>
      <c r="J943" s="124"/>
      <c r="K943" s="122"/>
      <c r="L943" s="122"/>
      <c r="M943" s="125"/>
      <c r="N943" s="126"/>
      <c r="O943" s="123"/>
      <c r="P943" s="123"/>
      <c r="Q943" s="122"/>
      <c r="R943" s="123"/>
      <c r="S943" s="123"/>
      <c r="T943" s="123"/>
      <c r="U943" s="123"/>
      <c r="V943" s="123"/>
      <c r="W943" s="122"/>
      <c r="X943" s="123"/>
      <c r="Y943" s="123"/>
      <c r="Z943" s="123"/>
      <c r="AA943" s="123"/>
      <c r="AB943" s="123"/>
      <c r="AC943" s="122"/>
      <c r="AD943" s="123"/>
      <c r="AE943" s="123"/>
      <c r="AF943" s="123"/>
      <c r="AG943" s="123"/>
      <c r="AH943" s="122"/>
      <c r="AI943" s="122"/>
      <c r="AJ943" s="122"/>
      <c r="AK943" s="122"/>
      <c r="AL943" s="123"/>
      <c r="AM943" s="122"/>
      <c r="AN943" s="122"/>
      <c r="AO943" s="122"/>
      <c r="AP943" s="122"/>
      <c r="AQ943" s="122"/>
      <c r="AR943" s="122"/>
      <c r="AS943" s="173"/>
      <c r="AT943" s="173"/>
      <c r="AU943" s="173"/>
      <c r="AV943" s="173"/>
      <c r="AW943" s="173"/>
      <c r="AX943" s="173"/>
      <c r="AY943" s="173"/>
      <c r="AZ943" s="173"/>
      <c r="BA943" s="173"/>
      <c r="BB943" s="123"/>
      <c r="BC943" s="123"/>
      <c r="BD943" s="123"/>
    </row>
    <row r="944" spans="2:56" x14ac:dyDescent="0.25">
      <c r="B944" s="120"/>
      <c r="C944" s="4"/>
      <c r="D944" s="14"/>
      <c r="E944" s="121"/>
      <c r="F944" s="13"/>
      <c r="G944" s="122"/>
      <c r="H944" s="123"/>
      <c r="I944" s="123"/>
      <c r="J944" s="124"/>
      <c r="K944" s="122"/>
      <c r="L944" s="122"/>
      <c r="M944" s="125"/>
      <c r="N944" s="126"/>
      <c r="O944" s="123"/>
      <c r="P944" s="123"/>
      <c r="Q944" s="122"/>
      <c r="R944" s="123"/>
      <c r="S944" s="123"/>
      <c r="T944" s="123"/>
      <c r="U944" s="123"/>
      <c r="V944" s="123"/>
      <c r="W944" s="122"/>
      <c r="X944" s="123"/>
      <c r="Y944" s="123"/>
      <c r="Z944" s="123"/>
      <c r="AA944" s="123"/>
      <c r="AB944" s="123"/>
      <c r="AC944" s="122"/>
      <c r="AD944" s="123"/>
      <c r="AE944" s="123"/>
      <c r="AF944" s="123"/>
      <c r="AG944" s="123"/>
      <c r="AH944" s="122"/>
      <c r="AI944" s="122"/>
      <c r="AJ944" s="122"/>
      <c r="AK944" s="122"/>
      <c r="AL944" s="123"/>
      <c r="AM944" s="122"/>
      <c r="AN944" s="122"/>
      <c r="AO944" s="122"/>
      <c r="AP944" s="122"/>
      <c r="AQ944" s="122"/>
      <c r="AR944" s="122"/>
      <c r="AS944" s="173"/>
      <c r="AT944" s="173"/>
      <c r="AU944" s="173"/>
      <c r="AV944" s="173"/>
      <c r="AW944" s="173"/>
      <c r="AX944" s="173"/>
      <c r="AY944" s="173"/>
      <c r="AZ944" s="173"/>
      <c r="BA944" s="173"/>
      <c r="BB944" s="123"/>
      <c r="BC944" s="123"/>
      <c r="BD944" s="123"/>
    </row>
    <row r="945" spans="2:56" x14ac:dyDescent="0.25">
      <c r="B945" s="120"/>
      <c r="C945" s="4"/>
      <c r="D945" s="14"/>
      <c r="E945" s="121"/>
      <c r="F945" s="13"/>
      <c r="G945" s="122"/>
      <c r="H945" s="123"/>
      <c r="I945" s="123"/>
      <c r="J945" s="124"/>
      <c r="K945" s="122"/>
      <c r="L945" s="122"/>
      <c r="M945" s="125"/>
      <c r="N945" s="126"/>
      <c r="O945" s="123"/>
      <c r="P945" s="123"/>
      <c r="Q945" s="122"/>
      <c r="R945" s="123"/>
      <c r="S945" s="123"/>
      <c r="T945" s="123"/>
      <c r="U945" s="123"/>
      <c r="V945" s="123"/>
      <c r="W945" s="122"/>
      <c r="X945" s="123"/>
      <c r="Y945" s="123"/>
      <c r="Z945" s="123"/>
      <c r="AA945" s="123"/>
      <c r="AB945" s="123"/>
      <c r="AC945" s="122"/>
      <c r="AD945" s="123"/>
      <c r="AE945" s="123"/>
      <c r="AF945" s="123"/>
      <c r="AG945" s="123"/>
      <c r="AH945" s="122"/>
      <c r="AI945" s="122"/>
      <c r="AJ945" s="122"/>
      <c r="AK945" s="122"/>
      <c r="AL945" s="123"/>
      <c r="AM945" s="122"/>
      <c r="AN945" s="122"/>
      <c r="AO945" s="122"/>
      <c r="AP945" s="122"/>
      <c r="AQ945" s="122"/>
      <c r="AR945" s="122"/>
      <c r="AS945" s="173"/>
      <c r="AT945" s="173"/>
      <c r="AU945" s="173"/>
      <c r="AV945" s="173"/>
      <c r="AW945" s="173"/>
      <c r="AX945" s="173"/>
      <c r="AY945" s="173"/>
      <c r="AZ945" s="173"/>
      <c r="BA945" s="173"/>
      <c r="BB945" s="123"/>
      <c r="BC945" s="123"/>
      <c r="BD945" s="123"/>
    </row>
    <row r="946" spans="2:56" x14ac:dyDescent="0.25">
      <c r="B946" s="120"/>
      <c r="C946" s="4"/>
      <c r="D946" s="14"/>
      <c r="E946" s="121"/>
      <c r="F946" s="13"/>
      <c r="G946" s="122"/>
      <c r="H946" s="123"/>
      <c r="I946" s="123"/>
      <c r="J946" s="124"/>
      <c r="K946" s="122"/>
      <c r="L946" s="122"/>
      <c r="M946" s="125"/>
      <c r="N946" s="126"/>
      <c r="O946" s="123"/>
      <c r="P946" s="123"/>
      <c r="Q946" s="122"/>
      <c r="R946" s="123"/>
      <c r="S946" s="123"/>
      <c r="T946" s="123"/>
      <c r="U946" s="123"/>
      <c r="V946" s="123"/>
      <c r="W946" s="122"/>
      <c r="X946" s="123"/>
      <c r="Y946" s="123"/>
      <c r="Z946" s="123"/>
      <c r="AA946" s="123"/>
      <c r="AB946" s="123"/>
      <c r="AC946" s="122"/>
      <c r="AD946" s="123"/>
      <c r="AE946" s="123"/>
      <c r="AF946" s="123"/>
      <c r="AG946" s="123"/>
      <c r="AH946" s="122"/>
      <c r="AI946" s="122"/>
      <c r="AJ946" s="122"/>
      <c r="AK946" s="122"/>
      <c r="AL946" s="123"/>
      <c r="AM946" s="122"/>
      <c r="AN946" s="122"/>
      <c r="AO946" s="122"/>
      <c r="AP946" s="122"/>
      <c r="AQ946" s="122"/>
      <c r="AR946" s="122"/>
      <c r="AS946" s="173"/>
      <c r="AT946" s="173"/>
      <c r="AU946" s="173"/>
      <c r="AV946" s="173"/>
      <c r="AW946" s="173"/>
      <c r="AX946" s="173"/>
      <c r="AY946" s="173"/>
      <c r="AZ946" s="173"/>
      <c r="BA946" s="173"/>
      <c r="BB946" s="123"/>
      <c r="BC946" s="123"/>
      <c r="BD946" s="123"/>
    </row>
    <row r="947" spans="2:56" x14ac:dyDescent="0.25">
      <c r="B947" s="120"/>
      <c r="C947" s="4"/>
      <c r="D947" s="14"/>
      <c r="E947" s="121"/>
      <c r="F947" s="13"/>
      <c r="G947" s="122"/>
      <c r="H947" s="123"/>
      <c r="I947" s="123"/>
      <c r="J947" s="124"/>
      <c r="K947" s="122"/>
      <c r="L947" s="122"/>
      <c r="M947" s="125"/>
      <c r="N947" s="126"/>
      <c r="O947" s="123"/>
      <c r="P947" s="123"/>
      <c r="Q947" s="122"/>
      <c r="R947" s="123"/>
      <c r="S947" s="123"/>
      <c r="T947" s="123"/>
      <c r="U947" s="123"/>
      <c r="V947" s="123"/>
      <c r="W947" s="122"/>
      <c r="X947" s="123"/>
      <c r="Y947" s="123"/>
      <c r="Z947" s="123"/>
      <c r="AA947" s="123"/>
      <c r="AB947" s="123"/>
      <c r="AC947" s="122"/>
      <c r="AD947" s="123"/>
      <c r="AE947" s="123"/>
      <c r="AF947" s="123"/>
      <c r="AG947" s="123"/>
      <c r="AH947" s="122"/>
      <c r="AI947" s="122"/>
      <c r="AJ947" s="122"/>
      <c r="AK947" s="122"/>
      <c r="AL947" s="123"/>
      <c r="AM947" s="122"/>
      <c r="AN947" s="122"/>
      <c r="AO947" s="122"/>
      <c r="AP947" s="122"/>
      <c r="AQ947" s="122"/>
      <c r="AR947" s="122"/>
      <c r="AS947" s="173"/>
      <c r="AT947" s="173"/>
      <c r="AU947" s="173"/>
      <c r="AV947" s="173"/>
      <c r="AW947" s="173"/>
      <c r="AX947" s="173"/>
      <c r="AY947" s="173"/>
      <c r="AZ947" s="173"/>
      <c r="BA947" s="173"/>
      <c r="BB947" s="123"/>
      <c r="BC947" s="123"/>
      <c r="BD947" s="123"/>
    </row>
    <row r="948" spans="2:56" x14ac:dyDescent="0.25">
      <c r="B948" s="120"/>
      <c r="C948" s="4"/>
      <c r="D948" s="14"/>
      <c r="E948" s="121"/>
      <c r="F948" s="13"/>
      <c r="G948" s="122"/>
      <c r="H948" s="123"/>
      <c r="I948" s="123"/>
      <c r="J948" s="124"/>
      <c r="K948" s="122"/>
      <c r="L948" s="122"/>
      <c r="M948" s="125"/>
      <c r="N948" s="126"/>
      <c r="O948" s="123"/>
      <c r="P948" s="123"/>
      <c r="Q948" s="122"/>
      <c r="R948" s="123"/>
      <c r="S948" s="123"/>
      <c r="T948" s="123"/>
      <c r="U948" s="123"/>
      <c r="V948" s="123"/>
      <c r="W948" s="122"/>
      <c r="X948" s="123"/>
      <c r="Y948" s="123"/>
      <c r="Z948" s="123"/>
      <c r="AA948" s="123"/>
      <c r="AB948" s="123"/>
      <c r="AC948" s="122"/>
      <c r="AD948" s="123"/>
      <c r="AE948" s="123"/>
      <c r="AF948" s="123"/>
      <c r="AG948" s="123"/>
      <c r="AH948" s="122"/>
      <c r="AI948" s="122"/>
      <c r="AJ948" s="122"/>
      <c r="AK948" s="122"/>
      <c r="AL948" s="123"/>
      <c r="AM948" s="122"/>
      <c r="AN948" s="122"/>
      <c r="AO948" s="122"/>
      <c r="AP948" s="122"/>
      <c r="AQ948" s="122"/>
      <c r="AR948" s="122"/>
      <c r="AS948" s="173"/>
      <c r="AT948" s="173"/>
      <c r="AU948" s="173"/>
      <c r="AV948" s="173"/>
      <c r="AW948" s="173"/>
      <c r="AX948" s="173"/>
      <c r="AY948" s="173"/>
      <c r="AZ948" s="173"/>
      <c r="BA948" s="173"/>
      <c r="BB948" s="123"/>
      <c r="BC948" s="123"/>
      <c r="BD948" s="123"/>
    </row>
    <row r="949" spans="2:56" x14ac:dyDescent="0.25">
      <c r="B949" s="120"/>
      <c r="C949" s="4"/>
      <c r="D949" s="14"/>
      <c r="E949" s="121"/>
      <c r="F949" s="13"/>
      <c r="G949" s="122"/>
      <c r="H949" s="123"/>
      <c r="I949" s="123"/>
      <c r="J949" s="124"/>
      <c r="K949" s="122"/>
      <c r="L949" s="122"/>
      <c r="M949" s="125"/>
      <c r="N949" s="126"/>
      <c r="O949" s="123"/>
      <c r="P949" s="123"/>
      <c r="Q949" s="122"/>
      <c r="R949" s="123"/>
      <c r="S949" s="123"/>
      <c r="T949" s="123"/>
      <c r="U949" s="123"/>
      <c r="V949" s="123"/>
      <c r="W949" s="122"/>
      <c r="X949" s="123"/>
      <c r="Y949" s="123"/>
      <c r="Z949" s="123"/>
      <c r="AA949" s="123"/>
      <c r="AB949" s="123"/>
      <c r="AC949" s="122"/>
      <c r="AD949" s="123"/>
      <c r="AE949" s="123"/>
      <c r="AF949" s="123"/>
      <c r="AG949" s="123"/>
      <c r="AH949" s="122"/>
      <c r="AI949" s="122"/>
      <c r="AJ949" s="122"/>
      <c r="AK949" s="122"/>
      <c r="AL949" s="123"/>
      <c r="AM949" s="122"/>
      <c r="AN949" s="122"/>
      <c r="AO949" s="122"/>
      <c r="AP949" s="122"/>
      <c r="AQ949" s="122"/>
      <c r="AR949" s="122"/>
      <c r="AS949" s="173"/>
      <c r="AT949" s="173"/>
      <c r="AU949" s="173"/>
      <c r="AV949" s="173"/>
      <c r="AW949" s="173"/>
      <c r="AX949" s="173"/>
      <c r="AY949" s="173"/>
      <c r="AZ949" s="173"/>
      <c r="BA949" s="173"/>
      <c r="BB949" s="123"/>
      <c r="BC949" s="123"/>
      <c r="BD949" s="123"/>
    </row>
    <row r="950" spans="2:56" x14ac:dyDescent="0.25">
      <c r="B950" s="120"/>
      <c r="C950" s="4"/>
      <c r="D950" s="14"/>
      <c r="E950" s="121"/>
      <c r="F950" s="13"/>
      <c r="G950" s="122"/>
      <c r="H950" s="123"/>
      <c r="I950" s="123"/>
      <c r="J950" s="124"/>
      <c r="K950" s="122"/>
      <c r="L950" s="122"/>
      <c r="M950" s="125"/>
      <c r="N950" s="126"/>
      <c r="O950" s="123"/>
      <c r="P950" s="123"/>
      <c r="Q950" s="122"/>
      <c r="R950" s="123"/>
      <c r="S950" s="123"/>
      <c r="T950" s="123"/>
      <c r="U950" s="123"/>
      <c r="V950" s="123"/>
      <c r="W950" s="122"/>
      <c r="X950" s="123"/>
      <c r="Y950" s="123"/>
      <c r="Z950" s="123"/>
      <c r="AA950" s="123"/>
      <c r="AB950" s="123"/>
      <c r="AC950" s="122"/>
      <c r="AD950" s="123"/>
      <c r="AE950" s="123"/>
      <c r="AF950" s="123"/>
      <c r="AG950" s="123"/>
      <c r="AH950" s="122"/>
      <c r="AI950" s="122"/>
      <c r="AJ950" s="122"/>
      <c r="AK950" s="122"/>
      <c r="AL950" s="123"/>
      <c r="AM950" s="122"/>
      <c r="AN950" s="122"/>
      <c r="AO950" s="122"/>
      <c r="AP950" s="122"/>
      <c r="AQ950" s="122"/>
      <c r="AR950" s="122"/>
      <c r="AS950" s="173"/>
      <c r="AT950" s="173"/>
      <c r="AU950" s="173"/>
      <c r="AV950" s="173"/>
      <c r="AW950" s="173"/>
      <c r="AX950" s="173"/>
      <c r="AY950" s="173"/>
      <c r="AZ950" s="173"/>
      <c r="BA950" s="173"/>
      <c r="BB950" s="123"/>
      <c r="BC950" s="123"/>
      <c r="BD950" s="123"/>
    </row>
    <row r="951" spans="2:56" x14ac:dyDescent="0.25">
      <c r="B951" s="120"/>
      <c r="C951" s="4"/>
      <c r="D951" s="14"/>
      <c r="E951" s="121"/>
      <c r="F951" s="13"/>
      <c r="G951" s="122"/>
      <c r="H951" s="123"/>
      <c r="I951" s="123"/>
      <c r="J951" s="124"/>
      <c r="K951" s="122"/>
      <c r="L951" s="122"/>
      <c r="M951" s="125"/>
      <c r="N951" s="126"/>
      <c r="O951" s="123"/>
      <c r="P951" s="123"/>
      <c r="Q951" s="122"/>
      <c r="R951" s="123"/>
      <c r="S951" s="123"/>
      <c r="T951" s="123"/>
      <c r="U951" s="123"/>
      <c r="V951" s="123"/>
      <c r="W951" s="122"/>
      <c r="X951" s="123"/>
      <c r="Y951" s="123"/>
      <c r="Z951" s="123"/>
      <c r="AA951" s="123"/>
      <c r="AB951" s="123"/>
      <c r="AC951" s="122"/>
      <c r="AD951" s="123"/>
      <c r="AE951" s="123"/>
      <c r="AF951" s="123"/>
      <c r="AG951" s="123"/>
      <c r="AH951" s="122"/>
      <c r="AI951" s="122"/>
      <c r="AJ951" s="122"/>
      <c r="AK951" s="122"/>
      <c r="AL951" s="123"/>
      <c r="AM951" s="122"/>
      <c r="AN951" s="122"/>
      <c r="AO951" s="122"/>
      <c r="AP951" s="122"/>
      <c r="AQ951" s="122"/>
      <c r="AR951" s="122"/>
      <c r="AS951" s="173"/>
      <c r="AT951" s="173"/>
      <c r="AU951" s="173"/>
      <c r="AV951" s="173"/>
      <c r="AW951" s="173"/>
      <c r="AX951" s="173"/>
      <c r="AY951" s="173"/>
      <c r="AZ951" s="173"/>
      <c r="BA951" s="173"/>
      <c r="BB951" s="123"/>
      <c r="BC951" s="123"/>
      <c r="BD951" s="123"/>
    </row>
    <row r="952" spans="2:56" x14ac:dyDescent="0.25">
      <c r="B952" s="120"/>
      <c r="C952" s="4"/>
      <c r="D952" s="14"/>
      <c r="E952" s="121"/>
      <c r="F952" s="13"/>
      <c r="G952" s="122"/>
      <c r="H952" s="123"/>
      <c r="I952" s="123"/>
      <c r="J952" s="124"/>
      <c r="K952" s="122"/>
      <c r="L952" s="122"/>
      <c r="M952" s="125"/>
      <c r="N952" s="126"/>
      <c r="O952" s="123"/>
      <c r="P952" s="123"/>
      <c r="Q952" s="122"/>
      <c r="R952" s="123"/>
      <c r="S952" s="123"/>
      <c r="T952" s="123"/>
      <c r="U952" s="123"/>
      <c r="V952" s="123"/>
      <c r="W952" s="122"/>
      <c r="X952" s="123"/>
      <c r="Y952" s="123"/>
      <c r="Z952" s="123"/>
      <c r="AA952" s="123"/>
      <c r="AB952" s="123"/>
      <c r="AC952" s="122"/>
      <c r="AD952" s="123"/>
      <c r="AE952" s="123"/>
      <c r="AF952" s="123"/>
      <c r="AG952" s="123"/>
      <c r="AH952" s="122"/>
      <c r="AI952" s="122"/>
      <c r="AJ952" s="122"/>
      <c r="AK952" s="122"/>
      <c r="AL952" s="123"/>
      <c r="AM952" s="122"/>
      <c r="AN952" s="122"/>
      <c r="AO952" s="122"/>
      <c r="AP952" s="122"/>
      <c r="AQ952" s="122"/>
      <c r="AR952" s="122"/>
      <c r="AS952" s="173"/>
      <c r="AT952" s="173"/>
      <c r="AU952" s="173"/>
      <c r="AV952" s="173"/>
      <c r="AW952" s="173"/>
      <c r="AX952" s="173"/>
      <c r="AY952" s="173"/>
      <c r="AZ952" s="173"/>
      <c r="BA952" s="173"/>
      <c r="BB952" s="123"/>
      <c r="BC952" s="123"/>
      <c r="BD952" s="123"/>
    </row>
    <row r="953" spans="2:56" x14ac:dyDescent="0.25">
      <c r="B953" s="120"/>
      <c r="C953" s="4"/>
      <c r="D953" s="14"/>
      <c r="E953" s="121"/>
      <c r="F953" s="13"/>
      <c r="G953" s="122"/>
      <c r="H953" s="123"/>
      <c r="I953" s="123"/>
      <c r="J953" s="124"/>
      <c r="K953" s="122"/>
      <c r="L953" s="122"/>
      <c r="M953" s="125"/>
      <c r="N953" s="126"/>
      <c r="O953" s="123"/>
      <c r="P953" s="123"/>
      <c r="Q953" s="122"/>
      <c r="R953" s="123"/>
      <c r="S953" s="123"/>
      <c r="T953" s="123"/>
      <c r="U953" s="123"/>
      <c r="V953" s="123"/>
      <c r="W953" s="122"/>
      <c r="X953" s="123"/>
      <c r="Y953" s="123"/>
      <c r="Z953" s="123"/>
      <c r="AA953" s="123"/>
      <c r="AB953" s="123"/>
      <c r="AC953" s="122"/>
      <c r="AD953" s="123"/>
      <c r="AE953" s="123"/>
      <c r="AF953" s="123"/>
      <c r="AG953" s="123"/>
      <c r="AH953" s="122"/>
      <c r="AI953" s="122"/>
      <c r="AJ953" s="122"/>
      <c r="AK953" s="122"/>
      <c r="AL953" s="123"/>
      <c r="AM953" s="122"/>
      <c r="AN953" s="122"/>
      <c r="AO953" s="122"/>
      <c r="AP953" s="122"/>
      <c r="AQ953" s="122"/>
      <c r="AR953" s="122"/>
      <c r="AS953" s="173"/>
      <c r="AT953" s="173"/>
      <c r="AU953" s="173"/>
      <c r="AV953" s="173"/>
      <c r="AW953" s="173"/>
      <c r="AX953" s="173"/>
      <c r="AY953" s="173"/>
      <c r="AZ953" s="173"/>
      <c r="BA953" s="173"/>
      <c r="BB953" s="123"/>
      <c r="BC953" s="123"/>
      <c r="BD953" s="123"/>
    </row>
    <row r="954" spans="2:56" x14ac:dyDescent="0.25">
      <c r="B954" s="120"/>
      <c r="C954" s="4"/>
      <c r="D954" s="14"/>
      <c r="E954" s="121"/>
      <c r="F954" s="13"/>
      <c r="G954" s="122"/>
      <c r="H954" s="123"/>
      <c r="I954" s="123"/>
      <c r="J954" s="124"/>
      <c r="K954" s="122"/>
      <c r="L954" s="122"/>
      <c r="M954" s="125"/>
      <c r="N954" s="126"/>
      <c r="O954" s="123"/>
      <c r="P954" s="123"/>
      <c r="Q954" s="122"/>
      <c r="R954" s="123"/>
      <c r="S954" s="123"/>
      <c r="T954" s="123"/>
      <c r="U954" s="123"/>
      <c r="V954" s="123"/>
      <c r="W954" s="122"/>
      <c r="X954" s="123"/>
      <c r="Y954" s="123"/>
      <c r="Z954" s="123"/>
      <c r="AA954" s="123"/>
      <c r="AB954" s="123"/>
      <c r="AC954" s="122"/>
      <c r="AD954" s="123"/>
      <c r="AE954" s="123"/>
      <c r="AF954" s="123"/>
      <c r="AG954" s="123"/>
      <c r="AH954" s="122"/>
      <c r="AI954" s="122"/>
      <c r="AJ954" s="122"/>
      <c r="AK954" s="122"/>
      <c r="AL954" s="123"/>
      <c r="AM954" s="122"/>
      <c r="AN954" s="122"/>
      <c r="AO954" s="122"/>
      <c r="AP954" s="122"/>
      <c r="AQ954" s="122"/>
      <c r="AR954" s="122"/>
      <c r="AS954" s="173"/>
      <c r="AT954" s="173"/>
      <c r="AU954" s="173"/>
      <c r="AV954" s="173"/>
      <c r="AW954" s="173"/>
      <c r="AX954" s="173"/>
      <c r="AY954" s="173"/>
      <c r="AZ954" s="173"/>
      <c r="BA954" s="173"/>
      <c r="BB954" s="123"/>
      <c r="BC954" s="123"/>
      <c r="BD954" s="123"/>
    </row>
    <row r="955" spans="2:56" x14ac:dyDescent="0.25">
      <c r="B955" s="120"/>
      <c r="C955" s="4"/>
      <c r="D955" s="14"/>
      <c r="E955" s="121"/>
      <c r="F955" s="13"/>
      <c r="G955" s="122"/>
      <c r="H955" s="123"/>
      <c r="I955" s="123"/>
      <c r="J955" s="124"/>
      <c r="K955" s="122"/>
      <c r="L955" s="122"/>
      <c r="M955" s="125"/>
      <c r="N955" s="126"/>
      <c r="O955" s="123"/>
      <c r="P955" s="123"/>
      <c r="Q955" s="122"/>
      <c r="R955" s="123"/>
      <c r="S955" s="123"/>
      <c r="T955" s="123"/>
      <c r="U955" s="123"/>
      <c r="V955" s="123"/>
      <c r="W955" s="122"/>
      <c r="X955" s="123"/>
      <c r="Y955" s="123"/>
      <c r="Z955" s="123"/>
      <c r="AA955" s="123"/>
      <c r="AB955" s="123"/>
      <c r="AC955" s="122"/>
      <c r="AD955" s="123"/>
      <c r="AE955" s="123"/>
      <c r="AF955" s="123"/>
      <c r="AG955" s="123"/>
      <c r="AH955" s="122"/>
      <c r="AI955" s="122"/>
      <c r="AJ955" s="122"/>
      <c r="AK955" s="122"/>
      <c r="AL955" s="123"/>
      <c r="AM955" s="122"/>
      <c r="AN955" s="122"/>
      <c r="AO955" s="122"/>
      <c r="AP955" s="122"/>
      <c r="AQ955" s="122"/>
      <c r="AR955" s="122"/>
      <c r="AS955" s="173"/>
      <c r="AT955" s="173"/>
      <c r="AU955" s="173"/>
      <c r="AV955" s="173"/>
      <c r="AW955" s="173"/>
      <c r="AX955" s="173"/>
      <c r="AY955" s="173"/>
      <c r="AZ955" s="173"/>
      <c r="BA955" s="173"/>
      <c r="BB955" s="123"/>
      <c r="BC955" s="123"/>
      <c r="BD955" s="123"/>
    </row>
    <row r="956" spans="2:56" x14ac:dyDescent="0.25">
      <c r="B956" s="120"/>
      <c r="C956" s="4"/>
      <c r="D956" s="14"/>
      <c r="E956" s="121"/>
      <c r="F956" s="13"/>
      <c r="G956" s="122"/>
      <c r="H956" s="123"/>
      <c r="I956" s="123"/>
      <c r="J956" s="124"/>
      <c r="K956" s="122"/>
      <c r="L956" s="122"/>
      <c r="M956" s="125"/>
      <c r="N956" s="126"/>
      <c r="O956" s="123"/>
      <c r="P956" s="123"/>
      <c r="Q956" s="122"/>
      <c r="R956" s="123"/>
      <c r="S956" s="123"/>
      <c r="T956" s="123"/>
      <c r="U956" s="123"/>
      <c r="V956" s="123"/>
      <c r="W956" s="122"/>
      <c r="X956" s="123"/>
      <c r="Y956" s="123"/>
      <c r="Z956" s="123"/>
      <c r="AA956" s="123"/>
      <c r="AB956" s="123"/>
      <c r="AC956" s="122"/>
      <c r="AD956" s="123"/>
      <c r="AE956" s="123"/>
      <c r="AF956" s="123"/>
      <c r="AG956" s="123"/>
      <c r="AH956" s="122"/>
      <c r="AI956" s="122"/>
      <c r="AJ956" s="122"/>
      <c r="AK956" s="122"/>
      <c r="AL956" s="123"/>
      <c r="AM956" s="122"/>
      <c r="AN956" s="122"/>
      <c r="AO956" s="122"/>
      <c r="AP956" s="122"/>
      <c r="AQ956" s="122"/>
      <c r="AR956" s="122"/>
      <c r="AS956" s="173"/>
      <c r="AT956" s="173"/>
      <c r="AU956" s="173"/>
      <c r="AV956" s="173"/>
      <c r="AW956" s="173"/>
      <c r="AX956" s="173"/>
      <c r="AY956" s="173"/>
      <c r="AZ956" s="173"/>
      <c r="BA956" s="173"/>
      <c r="BB956" s="123"/>
      <c r="BC956" s="123"/>
      <c r="BD956" s="123"/>
    </row>
    <row r="957" spans="2:56" x14ac:dyDescent="0.25">
      <c r="B957" s="120"/>
      <c r="C957" s="4"/>
      <c r="D957" s="14"/>
      <c r="E957" s="121"/>
      <c r="F957" s="13"/>
      <c r="G957" s="122"/>
      <c r="H957" s="123"/>
      <c r="I957" s="123"/>
      <c r="J957" s="124"/>
      <c r="K957" s="122"/>
      <c r="L957" s="122"/>
      <c r="M957" s="125"/>
      <c r="N957" s="126"/>
      <c r="O957" s="123"/>
      <c r="P957" s="123"/>
      <c r="Q957" s="122"/>
      <c r="R957" s="123"/>
      <c r="S957" s="123"/>
      <c r="T957" s="123"/>
      <c r="U957" s="123"/>
      <c r="V957" s="123"/>
      <c r="W957" s="122"/>
      <c r="X957" s="123"/>
      <c r="Y957" s="123"/>
      <c r="Z957" s="123"/>
      <c r="AA957" s="123"/>
      <c r="AB957" s="123"/>
      <c r="AC957" s="122"/>
      <c r="AD957" s="123"/>
      <c r="AE957" s="123"/>
      <c r="AF957" s="123"/>
      <c r="AG957" s="123"/>
      <c r="AH957" s="122"/>
      <c r="AI957" s="122"/>
      <c r="AJ957" s="122"/>
      <c r="AK957" s="122"/>
      <c r="AL957" s="123"/>
      <c r="AM957" s="122"/>
      <c r="AN957" s="122"/>
      <c r="AO957" s="122"/>
      <c r="AP957" s="122"/>
      <c r="AQ957" s="122"/>
      <c r="AR957" s="122"/>
      <c r="AS957" s="173"/>
      <c r="AT957" s="173"/>
      <c r="AU957" s="173"/>
      <c r="AV957" s="173"/>
      <c r="AW957" s="173"/>
      <c r="AX957" s="173"/>
      <c r="AY957" s="173"/>
      <c r="AZ957" s="173"/>
      <c r="BA957" s="173"/>
      <c r="BB957" s="123"/>
      <c r="BC957" s="123"/>
      <c r="BD957" s="123"/>
    </row>
    <row r="958" spans="2:56" x14ac:dyDescent="0.25">
      <c r="B958" s="120"/>
      <c r="C958" s="4"/>
      <c r="D958" s="14"/>
      <c r="E958" s="121"/>
      <c r="F958" s="13"/>
      <c r="G958" s="122"/>
      <c r="H958" s="123"/>
      <c r="I958" s="123"/>
      <c r="J958" s="124"/>
      <c r="K958" s="122"/>
      <c r="L958" s="122"/>
      <c r="M958" s="125"/>
      <c r="N958" s="126"/>
      <c r="O958" s="123"/>
      <c r="P958" s="123"/>
      <c r="Q958" s="122"/>
      <c r="R958" s="123"/>
      <c r="S958" s="123"/>
      <c r="T958" s="123"/>
      <c r="U958" s="123"/>
      <c r="V958" s="123"/>
      <c r="W958" s="122"/>
      <c r="X958" s="123"/>
      <c r="Y958" s="123"/>
      <c r="Z958" s="123"/>
      <c r="AA958" s="123"/>
      <c r="AB958" s="123"/>
      <c r="AC958" s="122"/>
      <c r="AD958" s="123"/>
      <c r="AE958" s="123"/>
      <c r="AF958" s="123"/>
      <c r="AG958" s="123"/>
      <c r="AH958" s="122"/>
      <c r="AI958" s="122"/>
      <c r="AJ958" s="122"/>
      <c r="AK958" s="122"/>
      <c r="AL958" s="123"/>
      <c r="AM958" s="122"/>
      <c r="AN958" s="122"/>
      <c r="AO958" s="122"/>
      <c r="AP958" s="122"/>
      <c r="AQ958" s="122"/>
      <c r="AR958" s="122"/>
      <c r="AS958" s="173"/>
      <c r="AT958" s="173"/>
      <c r="AU958" s="173"/>
      <c r="AV958" s="173"/>
      <c r="AW958" s="173"/>
      <c r="AX958" s="173"/>
      <c r="AY958" s="173"/>
      <c r="AZ958" s="173"/>
      <c r="BA958" s="173"/>
      <c r="BB958" s="123"/>
      <c r="BC958" s="123"/>
      <c r="BD958" s="123"/>
    </row>
    <row r="959" spans="2:56" x14ac:dyDescent="0.25">
      <c r="B959" s="120"/>
      <c r="C959" s="4"/>
      <c r="D959" s="14"/>
      <c r="E959" s="121"/>
      <c r="F959" s="13"/>
      <c r="G959" s="122"/>
      <c r="H959" s="123"/>
      <c r="I959" s="123"/>
      <c r="J959" s="124"/>
      <c r="K959" s="122"/>
      <c r="L959" s="122"/>
      <c r="M959" s="125"/>
      <c r="N959" s="126"/>
      <c r="O959" s="123"/>
      <c r="P959" s="123"/>
      <c r="Q959" s="122"/>
      <c r="R959" s="123"/>
      <c r="S959" s="123"/>
      <c r="T959" s="123"/>
      <c r="U959" s="123"/>
      <c r="V959" s="123"/>
      <c r="W959" s="122"/>
      <c r="X959" s="123"/>
      <c r="Y959" s="123"/>
      <c r="Z959" s="123"/>
      <c r="AA959" s="123"/>
      <c r="AB959" s="123"/>
      <c r="AC959" s="122"/>
      <c r="AD959" s="123"/>
      <c r="AE959" s="123"/>
      <c r="AF959" s="123"/>
      <c r="AG959" s="123"/>
      <c r="AH959" s="122"/>
      <c r="AI959" s="122"/>
      <c r="AJ959" s="122"/>
      <c r="AK959" s="122"/>
      <c r="AL959" s="123"/>
      <c r="AM959" s="122"/>
      <c r="AN959" s="122"/>
      <c r="AO959" s="122"/>
      <c r="AP959" s="122"/>
      <c r="AQ959" s="122"/>
      <c r="AR959" s="122"/>
      <c r="AS959" s="173"/>
      <c r="AT959" s="173"/>
      <c r="AU959" s="173"/>
      <c r="AV959" s="173"/>
      <c r="AW959" s="173"/>
      <c r="AX959" s="173"/>
      <c r="AY959" s="173"/>
      <c r="AZ959" s="173"/>
      <c r="BA959" s="173"/>
      <c r="BB959" s="123"/>
      <c r="BC959" s="123"/>
      <c r="BD959" s="123"/>
    </row>
    <row r="960" spans="2:56" x14ac:dyDescent="0.25">
      <c r="B960" s="120"/>
      <c r="C960" s="4"/>
      <c r="D960" s="14"/>
      <c r="E960" s="121"/>
      <c r="F960" s="13"/>
      <c r="G960" s="122"/>
      <c r="H960" s="123"/>
      <c r="I960" s="123"/>
      <c r="J960" s="124"/>
      <c r="K960" s="122"/>
      <c r="L960" s="122"/>
      <c r="M960" s="125"/>
      <c r="N960" s="126"/>
      <c r="O960" s="123"/>
      <c r="P960" s="123"/>
      <c r="Q960" s="122"/>
      <c r="R960" s="123"/>
      <c r="S960" s="123"/>
      <c r="T960" s="123"/>
      <c r="U960" s="123"/>
      <c r="V960" s="123"/>
      <c r="W960" s="122"/>
      <c r="X960" s="123"/>
      <c r="Y960" s="123"/>
      <c r="Z960" s="123"/>
      <c r="AA960" s="123"/>
      <c r="AB960" s="123"/>
      <c r="AC960" s="122"/>
      <c r="AD960" s="123"/>
      <c r="AE960" s="123"/>
      <c r="AF960" s="123"/>
      <c r="AG960" s="123"/>
      <c r="AH960" s="122"/>
      <c r="AI960" s="122"/>
      <c r="AJ960" s="122"/>
      <c r="AK960" s="122"/>
      <c r="AL960" s="123"/>
      <c r="AM960" s="122"/>
      <c r="AN960" s="122"/>
      <c r="AO960" s="122"/>
      <c r="AP960" s="122"/>
      <c r="AQ960" s="122"/>
      <c r="AR960" s="122"/>
      <c r="AS960" s="173"/>
      <c r="AT960" s="173"/>
      <c r="AU960" s="173"/>
      <c r="AV960" s="173"/>
      <c r="AW960" s="173"/>
      <c r="AX960" s="173"/>
      <c r="AY960" s="173"/>
      <c r="AZ960" s="173"/>
      <c r="BA960" s="173"/>
      <c r="BB960" s="123"/>
      <c r="BC960" s="123"/>
      <c r="BD960" s="123"/>
    </row>
    <row r="961" spans="2:56" x14ac:dyDescent="0.25">
      <c r="B961" s="120"/>
      <c r="C961" s="4"/>
      <c r="D961" s="14"/>
      <c r="E961" s="121"/>
      <c r="F961" s="13"/>
      <c r="G961" s="122"/>
      <c r="H961" s="123"/>
      <c r="I961" s="123"/>
      <c r="J961" s="124"/>
      <c r="K961" s="122"/>
      <c r="L961" s="122"/>
      <c r="M961" s="125"/>
      <c r="N961" s="126"/>
      <c r="O961" s="123"/>
      <c r="P961" s="123"/>
      <c r="Q961" s="122"/>
      <c r="R961" s="123"/>
      <c r="S961" s="123"/>
      <c r="T961" s="123"/>
      <c r="U961" s="123"/>
      <c r="V961" s="123"/>
      <c r="W961" s="122"/>
      <c r="X961" s="123"/>
      <c r="Y961" s="123"/>
      <c r="Z961" s="123"/>
      <c r="AA961" s="123"/>
      <c r="AB961" s="123"/>
      <c r="AC961" s="122"/>
      <c r="AD961" s="123"/>
      <c r="AE961" s="123"/>
      <c r="AF961" s="123"/>
      <c r="AG961" s="123"/>
      <c r="AH961" s="122"/>
      <c r="AI961" s="122"/>
      <c r="AJ961" s="122"/>
      <c r="AK961" s="122"/>
      <c r="AL961" s="123"/>
      <c r="AM961" s="122"/>
      <c r="AN961" s="122"/>
      <c r="AO961" s="122"/>
      <c r="AP961" s="122"/>
      <c r="AQ961" s="122"/>
      <c r="AR961" s="122"/>
      <c r="AS961" s="173"/>
      <c r="AT961" s="173"/>
      <c r="AU961" s="173"/>
      <c r="AV961" s="173"/>
      <c r="AW961" s="173"/>
      <c r="AX961" s="173"/>
      <c r="AY961" s="173"/>
      <c r="AZ961" s="173"/>
      <c r="BA961" s="173"/>
      <c r="BB961" s="123"/>
      <c r="BC961" s="123"/>
      <c r="BD961" s="123"/>
    </row>
    <row r="962" spans="2:56" x14ac:dyDescent="0.25">
      <c r="B962" s="120"/>
      <c r="C962" s="4"/>
      <c r="D962" s="14"/>
      <c r="E962" s="121"/>
      <c r="F962" s="13"/>
      <c r="G962" s="122"/>
      <c r="H962" s="123"/>
      <c r="I962" s="123"/>
      <c r="J962" s="124"/>
      <c r="K962" s="122"/>
      <c r="L962" s="122"/>
      <c r="M962" s="125"/>
      <c r="N962" s="126"/>
      <c r="O962" s="123"/>
      <c r="P962" s="123"/>
      <c r="Q962" s="122"/>
      <c r="R962" s="123"/>
      <c r="S962" s="123"/>
      <c r="T962" s="123"/>
      <c r="U962" s="123"/>
      <c r="V962" s="123"/>
      <c r="W962" s="122"/>
      <c r="X962" s="123"/>
      <c r="Y962" s="123"/>
      <c r="Z962" s="123"/>
      <c r="AA962" s="123"/>
      <c r="AB962" s="123"/>
      <c r="AC962" s="122"/>
      <c r="AD962" s="123"/>
      <c r="AE962" s="123"/>
      <c r="AF962" s="123"/>
      <c r="AG962" s="123"/>
      <c r="AH962" s="122"/>
      <c r="AI962" s="122"/>
      <c r="AJ962" s="122"/>
      <c r="AK962" s="122"/>
      <c r="AL962" s="123"/>
      <c r="AM962" s="122"/>
      <c r="AN962" s="122"/>
      <c r="AO962" s="122"/>
      <c r="AP962" s="122"/>
      <c r="AQ962" s="122"/>
      <c r="AR962" s="122"/>
      <c r="AS962" s="173"/>
      <c r="AT962" s="173"/>
      <c r="AU962" s="173"/>
      <c r="AV962" s="173"/>
      <c r="AW962" s="173"/>
      <c r="AX962" s="173"/>
      <c r="AY962" s="173"/>
      <c r="AZ962" s="173"/>
      <c r="BA962" s="173"/>
      <c r="BB962" s="123"/>
      <c r="BC962" s="123"/>
      <c r="BD962" s="123"/>
    </row>
    <row r="963" spans="2:56" x14ac:dyDescent="0.25">
      <c r="B963" s="120"/>
      <c r="C963" s="4"/>
      <c r="D963" s="14"/>
      <c r="E963" s="121"/>
      <c r="F963" s="13"/>
      <c r="G963" s="122"/>
      <c r="H963" s="123"/>
      <c r="I963" s="123"/>
      <c r="J963" s="124"/>
      <c r="K963" s="122"/>
      <c r="L963" s="122"/>
      <c r="M963" s="125"/>
      <c r="N963" s="126"/>
      <c r="O963" s="123"/>
      <c r="P963" s="123"/>
      <c r="Q963" s="122"/>
      <c r="R963" s="123"/>
      <c r="S963" s="123"/>
      <c r="T963" s="123"/>
      <c r="U963" s="123"/>
      <c r="V963" s="123"/>
      <c r="W963" s="122"/>
      <c r="X963" s="123"/>
      <c r="Y963" s="123"/>
      <c r="Z963" s="123"/>
      <c r="AA963" s="123"/>
      <c r="AB963" s="123"/>
      <c r="AC963" s="122"/>
      <c r="AD963" s="123"/>
      <c r="AE963" s="123"/>
      <c r="AF963" s="123"/>
      <c r="AG963" s="123"/>
      <c r="AH963" s="122"/>
      <c r="AI963" s="122"/>
      <c r="AJ963" s="122"/>
      <c r="AK963" s="122"/>
      <c r="AL963" s="123"/>
      <c r="AM963" s="122"/>
      <c r="AN963" s="122"/>
      <c r="AO963" s="122"/>
      <c r="AP963" s="122"/>
      <c r="AQ963" s="122"/>
      <c r="AR963" s="122"/>
      <c r="AS963" s="173"/>
      <c r="AT963" s="173"/>
      <c r="AU963" s="173"/>
      <c r="AV963" s="173"/>
      <c r="AW963" s="173"/>
      <c r="AX963" s="173"/>
      <c r="AY963" s="173"/>
      <c r="AZ963" s="173"/>
      <c r="BA963" s="173"/>
      <c r="BB963" s="123"/>
      <c r="BC963" s="123"/>
      <c r="BD963" s="123"/>
    </row>
    <row r="964" spans="2:56" x14ac:dyDescent="0.25">
      <c r="B964" s="120"/>
      <c r="C964" s="4"/>
      <c r="D964" s="14"/>
      <c r="E964" s="121"/>
      <c r="F964" s="13"/>
      <c r="G964" s="122"/>
      <c r="H964" s="123"/>
      <c r="I964" s="123"/>
      <c r="J964" s="124"/>
      <c r="K964" s="122"/>
      <c r="L964" s="122"/>
      <c r="M964" s="125"/>
      <c r="N964" s="126"/>
      <c r="O964" s="123"/>
      <c r="P964" s="123"/>
      <c r="Q964" s="122"/>
      <c r="R964" s="123"/>
      <c r="S964" s="123"/>
      <c r="T964" s="123"/>
      <c r="U964" s="123"/>
      <c r="V964" s="123"/>
      <c r="W964" s="122"/>
      <c r="X964" s="123"/>
      <c r="Y964" s="123"/>
      <c r="Z964" s="123"/>
      <c r="AA964" s="123"/>
      <c r="AB964" s="123"/>
      <c r="AC964" s="122"/>
      <c r="AD964" s="123"/>
      <c r="AE964" s="123"/>
      <c r="AF964" s="123"/>
      <c r="AG964" s="123"/>
      <c r="AH964" s="122"/>
      <c r="AI964" s="122"/>
      <c r="AJ964" s="122"/>
      <c r="AK964" s="122"/>
      <c r="AL964" s="123"/>
      <c r="AM964" s="122"/>
      <c r="AN964" s="122"/>
      <c r="AO964" s="122"/>
      <c r="AP964" s="122"/>
      <c r="AQ964" s="122"/>
      <c r="AR964" s="122"/>
      <c r="AS964" s="173"/>
      <c r="AT964" s="173"/>
      <c r="AU964" s="173"/>
      <c r="AV964" s="173"/>
      <c r="AW964" s="173"/>
      <c r="AX964" s="173"/>
      <c r="AY964" s="173"/>
      <c r="AZ964" s="173"/>
      <c r="BA964" s="173"/>
      <c r="BB964" s="123"/>
      <c r="BC964" s="123"/>
      <c r="BD964" s="123"/>
    </row>
    <row r="965" spans="2:56" x14ac:dyDescent="0.25">
      <c r="B965" s="120"/>
      <c r="C965" s="4"/>
      <c r="D965" s="14"/>
      <c r="E965" s="121"/>
      <c r="F965" s="13"/>
      <c r="G965" s="122"/>
      <c r="H965" s="123"/>
      <c r="I965" s="123"/>
      <c r="J965" s="124"/>
      <c r="K965" s="122"/>
      <c r="L965" s="122"/>
      <c r="M965" s="125"/>
      <c r="N965" s="126"/>
      <c r="O965" s="123"/>
      <c r="P965" s="123"/>
      <c r="Q965" s="122"/>
      <c r="R965" s="123"/>
      <c r="S965" s="123"/>
      <c r="T965" s="123"/>
      <c r="U965" s="123"/>
      <c r="V965" s="123"/>
      <c r="W965" s="122"/>
      <c r="X965" s="123"/>
      <c r="Y965" s="123"/>
      <c r="Z965" s="123"/>
      <c r="AA965" s="123"/>
      <c r="AB965" s="123"/>
      <c r="AC965" s="122"/>
      <c r="AD965" s="123"/>
      <c r="AE965" s="123"/>
      <c r="AF965" s="123"/>
      <c r="AG965" s="123"/>
      <c r="AH965" s="122"/>
      <c r="AI965" s="122"/>
      <c r="AJ965" s="122"/>
      <c r="AK965" s="122"/>
      <c r="AL965" s="123"/>
      <c r="AM965" s="122"/>
      <c r="AN965" s="122"/>
      <c r="AO965" s="122"/>
      <c r="AP965" s="122"/>
      <c r="AQ965" s="122"/>
      <c r="AR965" s="122"/>
      <c r="AS965" s="173"/>
      <c r="AT965" s="173"/>
      <c r="AU965" s="173"/>
      <c r="AV965" s="173"/>
      <c r="AW965" s="173"/>
      <c r="AX965" s="173"/>
      <c r="AY965" s="173"/>
      <c r="AZ965" s="173"/>
      <c r="BA965" s="173"/>
      <c r="BB965" s="123"/>
      <c r="BC965" s="123"/>
      <c r="BD965" s="123"/>
    </row>
    <row r="966" spans="2:56" x14ac:dyDescent="0.25">
      <c r="B966" s="120"/>
      <c r="C966" s="4"/>
      <c r="D966" s="14"/>
      <c r="E966" s="121"/>
      <c r="F966" s="13"/>
      <c r="G966" s="122"/>
      <c r="H966" s="123"/>
      <c r="I966" s="123"/>
      <c r="J966" s="124"/>
      <c r="K966" s="122"/>
      <c r="L966" s="122"/>
      <c r="M966" s="125"/>
      <c r="N966" s="126"/>
      <c r="O966" s="123"/>
      <c r="P966" s="123"/>
      <c r="Q966" s="122"/>
      <c r="R966" s="123"/>
      <c r="S966" s="123"/>
      <c r="T966" s="123"/>
      <c r="U966" s="123"/>
      <c r="V966" s="123"/>
      <c r="W966" s="122"/>
      <c r="X966" s="123"/>
      <c r="Y966" s="123"/>
      <c r="Z966" s="123"/>
      <c r="AA966" s="123"/>
      <c r="AB966" s="123"/>
      <c r="AC966" s="122"/>
      <c r="AD966" s="123"/>
      <c r="AE966" s="123"/>
      <c r="AF966" s="123"/>
      <c r="AG966" s="123"/>
      <c r="AH966" s="122"/>
      <c r="AI966" s="122"/>
      <c r="AJ966" s="122"/>
      <c r="AK966" s="122"/>
      <c r="AL966" s="123"/>
      <c r="AM966" s="122"/>
      <c r="AN966" s="122"/>
      <c r="AO966" s="122"/>
      <c r="AP966" s="122"/>
      <c r="AQ966" s="122"/>
      <c r="AR966" s="122"/>
      <c r="AS966" s="173"/>
      <c r="AT966" s="173"/>
      <c r="AU966" s="173"/>
      <c r="AV966" s="173"/>
      <c r="AW966" s="173"/>
      <c r="AX966" s="173"/>
      <c r="AY966" s="173"/>
      <c r="AZ966" s="173"/>
      <c r="BA966" s="173"/>
      <c r="BB966" s="123"/>
      <c r="BC966" s="123"/>
      <c r="BD966" s="123"/>
    </row>
    <row r="967" spans="2:56" x14ac:dyDescent="0.25">
      <c r="B967" s="120"/>
      <c r="C967" s="4"/>
      <c r="D967" s="14"/>
      <c r="E967" s="121"/>
      <c r="F967" s="13"/>
      <c r="G967" s="122"/>
      <c r="H967" s="123"/>
      <c r="I967" s="123"/>
      <c r="J967" s="124"/>
      <c r="K967" s="122"/>
      <c r="L967" s="122"/>
      <c r="M967" s="125"/>
      <c r="N967" s="126"/>
      <c r="O967" s="123"/>
      <c r="P967" s="123"/>
      <c r="Q967" s="122"/>
      <c r="R967" s="123"/>
      <c r="S967" s="123"/>
      <c r="T967" s="123"/>
      <c r="U967" s="123"/>
      <c r="V967" s="123"/>
      <c r="W967" s="122"/>
      <c r="X967" s="123"/>
      <c r="Y967" s="123"/>
      <c r="Z967" s="123"/>
      <c r="AA967" s="123"/>
      <c r="AB967" s="123"/>
      <c r="AC967" s="122"/>
      <c r="AD967" s="123"/>
      <c r="AE967" s="123"/>
      <c r="AF967" s="123"/>
      <c r="AG967" s="123"/>
      <c r="AH967" s="122"/>
      <c r="AI967" s="122"/>
      <c r="AJ967" s="122"/>
      <c r="AK967" s="122"/>
      <c r="AL967" s="123"/>
      <c r="AM967" s="122"/>
      <c r="AN967" s="122"/>
      <c r="AO967" s="122"/>
      <c r="AP967" s="122"/>
      <c r="AQ967" s="122"/>
      <c r="AR967" s="122"/>
      <c r="AS967" s="173"/>
      <c r="AT967" s="173"/>
      <c r="AU967" s="173"/>
      <c r="AV967" s="173"/>
      <c r="AW967" s="173"/>
      <c r="AX967" s="173"/>
      <c r="AY967" s="173"/>
      <c r="AZ967" s="173"/>
      <c r="BA967" s="173"/>
      <c r="BB967" s="123"/>
      <c r="BC967" s="123"/>
      <c r="BD967" s="123"/>
    </row>
    <row r="968" spans="2:56" x14ac:dyDescent="0.25">
      <c r="B968" s="120"/>
      <c r="C968" s="4"/>
      <c r="D968" s="14"/>
      <c r="E968" s="121"/>
      <c r="F968" s="13"/>
      <c r="G968" s="122"/>
      <c r="H968" s="123"/>
      <c r="I968" s="123"/>
      <c r="J968" s="124"/>
      <c r="K968" s="122"/>
      <c r="L968" s="122"/>
      <c r="M968" s="125"/>
      <c r="N968" s="126"/>
      <c r="O968" s="123"/>
      <c r="P968" s="123"/>
      <c r="Q968" s="122"/>
      <c r="R968" s="123"/>
      <c r="S968" s="123"/>
      <c r="T968" s="123"/>
      <c r="U968" s="123"/>
      <c r="V968" s="123"/>
      <c r="W968" s="122"/>
      <c r="X968" s="123"/>
      <c r="Y968" s="123"/>
      <c r="Z968" s="123"/>
      <c r="AA968" s="123"/>
      <c r="AB968" s="123"/>
      <c r="AC968" s="122"/>
      <c r="AD968" s="123"/>
      <c r="AE968" s="123"/>
      <c r="AF968" s="123"/>
      <c r="AG968" s="123"/>
      <c r="AH968" s="122"/>
      <c r="AI968" s="122"/>
      <c r="AJ968" s="122"/>
      <c r="AK968" s="122"/>
      <c r="AL968" s="123"/>
      <c r="AM968" s="122"/>
      <c r="AN968" s="122"/>
      <c r="AO968" s="122"/>
      <c r="AP968" s="122"/>
      <c r="AQ968" s="122"/>
      <c r="AR968" s="122"/>
      <c r="AS968" s="173"/>
      <c r="AT968" s="173"/>
      <c r="AU968" s="173"/>
      <c r="AV968" s="173"/>
      <c r="AW968" s="173"/>
      <c r="AX968" s="173"/>
      <c r="AY968" s="173"/>
      <c r="AZ968" s="173"/>
      <c r="BA968" s="173"/>
      <c r="BB968" s="123"/>
      <c r="BC968" s="123"/>
      <c r="BD968" s="123"/>
    </row>
    <row r="969" spans="2:56" x14ac:dyDescent="0.25">
      <c r="B969" s="120"/>
      <c r="C969" s="4"/>
      <c r="D969" s="14"/>
      <c r="E969" s="121"/>
      <c r="F969" s="13"/>
      <c r="G969" s="122"/>
      <c r="H969" s="123"/>
      <c r="I969" s="123"/>
      <c r="J969" s="124"/>
      <c r="K969" s="122"/>
      <c r="L969" s="122"/>
      <c r="M969" s="125"/>
      <c r="N969" s="126"/>
      <c r="O969" s="123"/>
      <c r="P969" s="123"/>
      <c r="Q969" s="122"/>
      <c r="R969" s="123"/>
      <c r="S969" s="123"/>
      <c r="T969" s="123"/>
      <c r="U969" s="123"/>
      <c r="V969" s="123"/>
      <c r="W969" s="122"/>
      <c r="X969" s="123"/>
      <c r="Y969" s="123"/>
      <c r="Z969" s="123"/>
      <c r="AA969" s="123"/>
      <c r="AB969" s="123"/>
      <c r="AC969" s="122"/>
      <c r="AD969" s="123"/>
      <c r="AE969" s="123"/>
      <c r="AF969" s="123"/>
      <c r="AG969" s="123"/>
      <c r="AH969" s="122"/>
      <c r="AI969" s="122"/>
      <c r="AJ969" s="122"/>
      <c r="AK969" s="122"/>
      <c r="AL969" s="123"/>
      <c r="AM969" s="122"/>
      <c r="AN969" s="122"/>
      <c r="AO969" s="122"/>
      <c r="AP969" s="122"/>
      <c r="AQ969" s="122"/>
      <c r="AR969" s="122"/>
      <c r="AS969" s="173"/>
      <c r="AT969" s="173"/>
      <c r="AU969" s="173"/>
      <c r="AV969" s="173"/>
      <c r="AW969" s="173"/>
      <c r="AX969" s="173"/>
      <c r="AY969" s="173"/>
      <c r="AZ969" s="173"/>
      <c r="BA969" s="173"/>
      <c r="BB969" s="123"/>
      <c r="BC969" s="123"/>
      <c r="BD969" s="123"/>
    </row>
    <row r="970" spans="2:56" x14ac:dyDescent="0.25">
      <c r="B970" s="120"/>
      <c r="C970" s="4"/>
      <c r="D970" s="14"/>
      <c r="E970" s="121"/>
      <c r="F970" s="13"/>
      <c r="G970" s="122"/>
      <c r="H970" s="123"/>
      <c r="I970" s="123"/>
      <c r="J970" s="124"/>
      <c r="K970" s="122"/>
      <c r="L970" s="122"/>
      <c r="M970" s="125"/>
      <c r="N970" s="126"/>
      <c r="O970" s="123"/>
      <c r="P970" s="123"/>
      <c r="Q970" s="122"/>
      <c r="R970" s="123"/>
      <c r="S970" s="123"/>
      <c r="T970" s="123"/>
      <c r="U970" s="123"/>
      <c r="V970" s="123"/>
      <c r="W970" s="122"/>
      <c r="X970" s="123"/>
      <c r="Y970" s="123"/>
      <c r="Z970" s="123"/>
      <c r="AA970" s="123"/>
      <c r="AB970" s="123"/>
      <c r="AC970" s="122"/>
      <c r="AD970" s="123"/>
      <c r="AE970" s="123"/>
      <c r="AF970" s="123"/>
      <c r="AG970" s="123"/>
      <c r="AH970" s="122"/>
      <c r="AI970" s="122"/>
      <c r="AJ970" s="122"/>
      <c r="AK970" s="122"/>
      <c r="AL970" s="123"/>
      <c r="AM970" s="122"/>
      <c r="AN970" s="122"/>
      <c r="AO970" s="122"/>
      <c r="AP970" s="122"/>
      <c r="AQ970" s="122"/>
      <c r="AR970" s="122"/>
      <c r="AS970" s="173"/>
      <c r="AT970" s="173"/>
      <c r="AU970" s="173"/>
      <c r="AV970" s="173"/>
      <c r="AW970" s="173"/>
      <c r="AX970" s="173"/>
      <c r="AY970" s="173"/>
      <c r="AZ970" s="173"/>
      <c r="BA970" s="173"/>
      <c r="BB970" s="123"/>
      <c r="BC970" s="123"/>
      <c r="BD970" s="123"/>
    </row>
    <row r="971" spans="2:56" x14ac:dyDescent="0.25">
      <c r="B971" s="120"/>
      <c r="C971" s="4"/>
      <c r="D971" s="14"/>
      <c r="E971" s="121"/>
      <c r="F971" s="13"/>
      <c r="G971" s="122"/>
      <c r="H971" s="123"/>
      <c r="I971" s="123"/>
      <c r="J971" s="124"/>
      <c r="K971" s="122"/>
      <c r="L971" s="122"/>
      <c r="M971" s="125"/>
      <c r="N971" s="126"/>
      <c r="O971" s="123"/>
      <c r="P971" s="123"/>
      <c r="Q971" s="122"/>
      <c r="R971" s="123"/>
      <c r="S971" s="123"/>
      <c r="T971" s="123"/>
      <c r="U971" s="123"/>
      <c r="V971" s="123"/>
      <c r="W971" s="122"/>
      <c r="X971" s="123"/>
      <c r="Y971" s="123"/>
      <c r="Z971" s="123"/>
      <c r="AA971" s="123"/>
      <c r="AB971" s="123"/>
      <c r="AC971" s="122"/>
      <c r="AD971" s="123"/>
      <c r="AE971" s="123"/>
      <c r="AF971" s="123"/>
      <c r="AG971" s="123"/>
      <c r="AH971" s="122"/>
      <c r="AI971" s="122"/>
      <c r="AJ971" s="122"/>
      <c r="AK971" s="122"/>
      <c r="AL971" s="123"/>
      <c r="AM971" s="122"/>
      <c r="AN971" s="122"/>
      <c r="AO971" s="122"/>
      <c r="AP971" s="122"/>
      <c r="AQ971" s="122"/>
      <c r="AR971" s="122"/>
      <c r="AS971" s="173"/>
      <c r="AT971" s="173"/>
      <c r="AU971" s="173"/>
      <c r="AV971" s="173"/>
      <c r="AW971" s="173"/>
      <c r="AX971" s="173"/>
      <c r="AY971" s="173"/>
      <c r="AZ971" s="173"/>
      <c r="BA971" s="173"/>
      <c r="BB971" s="123"/>
      <c r="BC971" s="123"/>
      <c r="BD971" s="123"/>
    </row>
    <row r="972" spans="2:56" x14ac:dyDescent="0.25">
      <c r="B972" s="120"/>
      <c r="C972" s="4"/>
      <c r="D972" s="14"/>
      <c r="E972" s="121"/>
      <c r="F972" s="13"/>
      <c r="G972" s="122"/>
      <c r="H972" s="123"/>
      <c r="I972" s="123"/>
      <c r="J972" s="124"/>
      <c r="K972" s="122"/>
      <c r="L972" s="122"/>
      <c r="M972" s="125"/>
      <c r="N972" s="126"/>
      <c r="O972" s="123"/>
      <c r="P972" s="123"/>
      <c r="Q972" s="122"/>
      <c r="R972" s="123"/>
      <c r="S972" s="123"/>
      <c r="T972" s="123"/>
      <c r="U972" s="123"/>
      <c r="V972" s="123"/>
      <c r="W972" s="122"/>
      <c r="X972" s="123"/>
      <c r="Y972" s="123"/>
      <c r="Z972" s="123"/>
      <c r="AA972" s="123"/>
      <c r="AB972" s="123"/>
      <c r="AC972" s="122"/>
      <c r="AD972" s="123"/>
      <c r="AE972" s="123"/>
      <c r="AF972" s="123"/>
      <c r="AG972" s="123"/>
      <c r="AH972" s="122"/>
      <c r="AI972" s="122"/>
      <c r="AJ972" s="122"/>
      <c r="AK972" s="122"/>
      <c r="AL972" s="123"/>
      <c r="AM972" s="122"/>
      <c r="AN972" s="122"/>
      <c r="AO972" s="122"/>
      <c r="AP972" s="122"/>
      <c r="AQ972" s="122"/>
      <c r="AR972" s="122"/>
      <c r="AS972" s="173"/>
      <c r="AT972" s="173"/>
      <c r="AU972" s="173"/>
      <c r="AV972" s="173"/>
      <c r="AW972" s="173"/>
      <c r="AX972" s="173"/>
      <c r="AY972" s="173"/>
      <c r="AZ972" s="173"/>
      <c r="BA972" s="173"/>
      <c r="BB972" s="123"/>
      <c r="BC972" s="123"/>
      <c r="BD972" s="123"/>
    </row>
    <row r="973" spans="2:56" x14ac:dyDescent="0.25">
      <c r="B973" s="120"/>
      <c r="C973" s="4"/>
      <c r="D973" s="14"/>
      <c r="E973" s="121"/>
      <c r="F973" s="13"/>
      <c r="G973" s="122"/>
      <c r="H973" s="123"/>
      <c r="I973" s="123"/>
      <c r="J973" s="124"/>
      <c r="K973" s="122"/>
      <c r="L973" s="122"/>
      <c r="M973" s="125"/>
      <c r="N973" s="126"/>
      <c r="O973" s="123"/>
      <c r="P973" s="123"/>
      <c r="Q973" s="122"/>
      <c r="R973" s="123"/>
      <c r="S973" s="123"/>
      <c r="T973" s="123"/>
      <c r="U973" s="123"/>
      <c r="V973" s="123"/>
      <c r="W973" s="122"/>
      <c r="X973" s="123"/>
      <c r="Y973" s="123"/>
      <c r="Z973" s="123"/>
      <c r="AA973" s="123"/>
      <c r="AB973" s="123"/>
      <c r="AC973" s="122"/>
      <c r="AD973" s="123"/>
      <c r="AE973" s="123"/>
      <c r="AF973" s="123"/>
      <c r="AG973" s="123"/>
      <c r="AH973" s="122"/>
      <c r="AI973" s="122"/>
      <c r="AJ973" s="122"/>
      <c r="AK973" s="122"/>
      <c r="AL973" s="123"/>
      <c r="AM973" s="122"/>
      <c r="AN973" s="122"/>
      <c r="AO973" s="122"/>
      <c r="AP973" s="122"/>
      <c r="AQ973" s="122"/>
      <c r="AR973" s="122"/>
      <c r="AS973" s="173"/>
      <c r="AT973" s="173"/>
      <c r="AU973" s="173"/>
      <c r="AV973" s="173"/>
      <c r="AW973" s="173"/>
      <c r="AX973" s="173"/>
      <c r="AY973" s="173"/>
      <c r="AZ973" s="173"/>
      <c r="BA973" s="173"/>
      <c r="BB973" s="123"/>
      <c r="BC973" s="123"/>
      <c r="BD973" s="123"/>
    </row>
    <row r="974" spans="2:56" x14ac:dyDescent="0.25">
      <c r="B974" s="120"/>
      <c r="C974" s="4"/>
      <c r="D974" s="14"/>
      <c r="E974" s="121"/>
      <c r="F974" s="13"/>
      <c r="G974" s="122"/>
      <c r="H974" s="123"/>
      <c r="I974" s="123"/>
      <c r="J974" s="124"/>
      <c r="K974" s="122"/>
      <c r="L974" s="122"/>
      <c r="M974" s="125"/>
      <c r="N974" s="126"/>
      <c r="O974" s="123"/>
      <c r="P974" s="123"/>
      <c r="Q974" s="122"/>
      <c r="R974" s="123"/>
      <c r="S974" s="123"/>
      <c r="T974" s="123"/>
      <c r="U974" s="123"/>
      <c r="V974" s="123"/>
      <c r="W974" s="122"/>
      <c r="X974" s="123"/>
      <c r="Y974" s="123"/>
      <c r="Z974" s="123"/>
      <c r="AA974" s="123"/>
      <c r="AB974" s="123"/>
      <c r="AC974" s="122"/>
      <c r="AD974" s="123"/>
      <c r="AE974" s="123"/>
      <c r="AF974" s="123"/>
      <c r="AG974" s="123"/>
      <c r="AH974" s="122"/>
      <c r="AI974" s="122"/>
      <c r="AJ974" s="122"/>
      <c r="AK974" s="122"/>
      <c r="AL974" s="123"/>
      <c r="AM974" s="122"/>
      <c r="AN974" s="122"/>
      <c r="AO974" s="122"/>
      <c r="AP974" s="122"/>
      <c r="AQ974" s="122"/>
      <c r="AR974" s="122"/>
      <c r="AS974" s="173"/>
      <c r="AT974" s="173"/>
      <c r="AU974" s="173"/>
      <c r="AV974" s="173"/>
      <c r="AW974" s="173"/>
      <c r="AX974" s="173"/>
      <c r="AY974" s="173"/>
      <c r="AZ974" s="173"/>
      <c r="BA974" s="173"/>
      <c r="BB974" s="123"/>
      <c r="BC974" s="123"/>
      <c r="BD974" s="123"/>
    </row>
    <row r="975" spans="2:56" x14ac:dyDescent="0.25">
      <c r="B975" s="120"/>
      <c r="C975" s="4"/>
      <c r="D975" s="14"/>
      <c r="E975" s="121"/>
      <c r="F975" s="13"/>
      <c r="G975" s="122"/>
      <c r="H975" s="123"/>
      <c r="I975" s="123"/>
      <c r="J975" s="124"/>
      <c r="K975" s="122"/>
      <c r="L975" s="122"/>
      <c r="M975" s="125"/>
      <c r="N975" s="126"/>
      <c r="O975" s="123"/>
      <c r="P975" s="123"/>
      <c r="Q975" s="122"/>
      <c r="R975" s="123"/>
      <c r="S975" s="123"/>
      <c r="T975" s="123"/>
      <c r="U975" s="123"/>
      <c r="V975" s="123"/>
      <c r="W975" s="122"/>
      <c r="X975" s="123"/>
      <c r="Y975" s="123"/>
      <c r="Z975" s="123"/>
      <c r="AA975" s="123"/>
      <c r="AB975" s="123"/>
      <c r="AC975" s="122"/>
      <c r="AD975" s="123"/>
      <c r="AE975" s="123"/>
      <c r="AF975" s="123"/>
      <c r="AG975" s="123"/>
      <c r="AH975" s="122"/>
      <c r="AI975" s="122"/>
      <c r="AJ975" s="122"/>
      <c r="AK975" s="122"/>
      <c r="AL975" s="123"/>
      <c r="AM975" s="122"/>
      <c r="AN975" s="122"/>
      <c r="AO975" s="122"/>
      <c r="AP975" s="122"/>
      <c r="AQ975" s="122"/>
      <c r="AR975" s="122"/>
      <c r="AS975" s="173"/>
      <c r="AT975" s="173"/>
      <c r="AU975" s="173"/>
      <c r="AV975" s="173"/>
      <c r="AW975" s="173"/>
      <c r="AX975" s="173"/>
      <c r="AY975" s="173"/>
      <c r="AZ975" s="173"/>
      <c r="BA975" s="173"/>
      <c r="BB975" s="123"/>
      <c r="BC975" s="123"/>
      <c r="BD975" s="123"/>
    </row>
    <row r="976" spans="2:56" x14ac:dyDescent="0.25">
      <c r="B976" s="120"/>
      <c r="C976" s="4"/>
      <c r="D976" s="14"/>
      <c r="E976" s="121"/>
      <c r="F976" s="13"/>
      <c r="G976" s="122"/>
      <c r="H976" s="123"/>
      <c r="I976" s="123"/>
      <c r="J976" s="124"/>
      <c r="K976" s="122"/>
      <c r="L976" s="122"/>
      <c r="M976" s="125"/>
      <c r="N976" s="126"/>
      <c r="O976" s="123"/>
      <c r="P976" s="123"/>
      <c r="Q976" s="122"/>
      <c r="R976" s="123"/>
      <c r="S976" s="123"/>
      <c r="T976" s="123"/>
      <c r="U976" s="123"/>
      <c r="V976" s="123"/>
      <c r="W976" s="122"/>
      <c r="X976" s="123"/>
      <c r="Y976" s="123"/>
      <c r="Z976" s="123"/>
      <c r="AA976" s="123"/>
      <c r="AB976" s="123"/>
      <c r="AC976" s="122"/>
      <c r="AD976" s="123"/>
      <c r="AE976" s="123"/>
      <c r="AF976" s="123"/>
      <c r="AG976" s="123"/>
      <c r="AH976" s="122"/>
      <c r="AI976" s="122"/>
      <c r="AJ976" s="122"/>
      <c r="AK976" s="122"/>
      <c r="AL976" s="123"/>
      <c r="AM976" s="122"/>
      <c r="AN976" s="122"/>
      <c r="AO976" s="122"/>
      <c r="AP976" s="122"/>
      <c r="AQ976" s="122"/>
      <c r="AR976" s="122"/>
      <c r="AS976" s="173"/>
      <c r="AT976" s="173"/>
      <c r="AU976" s="173"/>
      <c r="AV976" s="173"/>
      <c r="AW976" s="173"/>
      <c r="AX976" s="173"/>
      <c r="AY976" s="173"/>
      <c r="AZ976" s="173"/>
      <c r="BA976" s="173"/>
      <c r="BB976" s="123"/>
      <c r="BC976" s="123"/>
      <c r="BD976" s="123"/>
    </row>
    <row r="977" spans="2:56" x14ac:dyDescent="0.25">
      <c r="B977" s="120"/>
      <c r="C977" s="4"/>
      <c r="D977" s="14"/>
      <c r="E977" s="121"/>
      <c r="F977" s="13"/>
      <c r="G977" s="122"/>
      <c r="H977" s="123"/>
      <c r="I977" s="123"/>
      <c r="J977" s="124"/>
      <c r="K977" s="122"/>
      <c r="L977" s="122"/>
      <c r="M977" s="125"/>
      <c r="N977" s="126"/>
      <c r="O977" s="123"/>
      <c r="P977" s="123"/>
      <c r="Q977" s="122"/>
      <c r="R977" s="123"/>
      <c r="S977" s="123"/>
      <c r="T977" s="123"/>
      <c r="U977" s="123"/>
      <c r="V977" s="123"/>
      <c r="W977" s="122"/>
      <c r="X977" s="123"/>
      <c r="Y977" s="123"/>
      <c r="Z977" s="123"/>
      <c r="AA977" s="123"/>
      <c r="AB977" s="123"/>
      <c r="AC977" s="122"/>
      <c r="AD977" s="123"/>
      <c r="AE977" s="123"/>
      <c r="AF977" s="123"/>
      <c r="AG977" s="123"/>
      <c r="AH977" s="122"/>
      <c r="AI977" s="122"/>
      <c r="AJ977" s="122"/>
      <c r="AK977" s="122"/>
      <c r="AL977" s="123"/>
      <c r="AM977" s="122"/>
      <c r="AN977" s="122"/>
      <c r="AO977" s="122"/>
      <c r="AP977" s="122"/>
      <c r="AQ977" s="122"/>
      <c r="AR977" s="122"/>
      <c r="AS977" s="173"/>
      <c r="AT977" s="173"/>
      <c r="AU977" s="173"/>
      <c r="AV977" s="173"/>
      <c r="AW977" s="173"/>
      <c r="AX977" s="173"/>
      <c r="AY977" s="173"/>
      <c r="AZ977" s="173"/>
      <c r="BA977" s="173"/>
      <c r="BB977" s="123"/>
      <c r="BC977" s="123"/>
      <c r="BD977" s="123"/>
    </row>
    <row r="978" spans="2:56" x14ac:dyDescent="0.25">
      <c r="B978" s="120"/>
      <c r="C978" s="4"/>
      <c r="D978" s="14"/>
      <c r="E978" s="121"/>
      <c r="F978" s="13"/>
      <c r="G978" s="122"/>
      <c r="H978" s="123"/>
      <c r="I978" s="123"/>
      <c r="J978" s="124"/>
      <c r="K978" s="122"/>
      <c r="L978" s="122"/>
      <c r="M978" s="125"/>
      <c r="N978" s="126"/>
      <c r="O978" s="123"/>
      <c r="P978" s="123"/>
      <c r="Q978" s="122"/>
      <c r="R978" s="123"/>
      <c r="S978" s="123"/>
      <c r="T978" s="123"/>
      <c r="U978" s="123"/>
      <c r="V978" s="123"/>
      <c r="W978" s="122"/>
      <c r="X978" s="123"/>
      <c r="Y978" s="123"/>
      <c r="Z978" s="123"/>
      <c r="AA978" s="123"/>
      <c r="AB978" s="123"/>
      <c r="AC978" s="122"/>
      <c r="AD978" s="123"/>
      <c r="AE978" s="123"/>
      <c r="AF978" s="123"/>
      <c r="AG978" s="123"/>
      <c r="AH978" s="122"/>
      <c r="AI978" s="122"/>
      <c r="AJ978" s="122"/>
      <c r="AK978" s="122"/>
      <c r="AL978" s="123"/>
      <c r="AM978" s="122"/>
      <c r="AN978" s="122"/>
      <c r="AO978" s="122"/>
      <c r="AP978" s="122"/>
      <c r="AQ978" s="122"/>
      <c r="AR978" s="122"/>
      <c r="AS978" s="173"/>
      <c r="AT978" s="173"/>
      <c r="AU978" s="173"/>
      <c r="AV978" s="173"/>
      <c r="AW978" s="173"/>
      <c r="AX978" s="173"/>
      <c r="AY978" s="173"/>
      <c r="AZ978" s="173"/>
      <c r="BA978" s="173"/>
      <c r="BB978" s="123"/>
      <c r="BC978" s="123"/>
      <c r="BD978" s="123"/>
    </row>
    <row r="979" spans="2:56" x14ac:dyDescent="0.25">
      <c r="B979" s="120"/>
      <c r="C979" s="4"/>
      <c r="D979" s="14"/>
      <c r="E979" s="121"/>
      <c r="F979" s="13"/>
      <c r="G979" s="122"/>
      <c r="H979" s="123"/>
      <c r="I979" s="123"/>
      <c r="J979" s="124"/>
      <c r="K979" s="122"/>
      <c r="L979" s="122"/>
      <c r="M979" s="125"/>
      <c r="N979" s="126"/>
      <c r="O979" s="123"/>
      <c r="P979" s="123"/>
      <c r="Q979" s="122"/>
      <c r="R979" s="123"/>
      <c r="S979" s="123"/>
      <c r="T979" s="123"/>
      <c r="U979" s="123"/>
      <c r="V979" s="123"/>
      <c r="W979" s="122"/>
      <c r="X979" s="123"/>
      <c r="Y979" s="123"/>
      <c r="Z979" s="123"/>
      <c r="AA979" s="123"/>
      <c r="AB979" s="123"/>
      <c r="AC979" s="122"/>
      <c r="AD979" s="123"/>
      <c r="AE979" s="123"/>
      <c r="AF979" s="123"/>
      <c r="AG979" s="123"/>
      <c r="AH979" s="122"/>
      <c r="AI979" s="122"/>
      <c r="AJ979" s="122"/>
      <c r="AK979" s="122"/>
      <c r="AL979" s="123"/>
      <c r="AM979" s="122"/>
      <c r="AN979" s="122"/>
      <c r="AO979" s="122"/>
      <c r="AP979" s="122"/>
      <c r="AQ979" s="122"/>
      <c r="AR979" s="122"/>
      <c r="AS979" s="173"/>
      <c r="AT979" s="173"/>
      <c r="AU979" s="173"/>
      <c r="AV979" s="173"/>
      <c r="AW979" s="173"/>
      <c r="AX979" s="173"/>
      <c r="AY979" s="173"/>
      <c r="AZ979" s="173"/>
      <c r="BA979" s="173"/>
      <c r="BB979" s="123"/>
      <c r="BC979" s="123"/>
      <c r="BD979" s="123"/>
    </row>
    <row r="980" spans="2:56" x14ac:dyDescent="0.25">
      <c r="B980" s="120"/>
      <c r="C980" s="4"/>
      <c r="D980" s="14"/>
      <c r="E980" s="121"/>
      <c r="F980" s="13"/>
      <c r="G980" s="122"/>
      <c r="H980" s="123"/>
      <c r="I980" s="123"/>
      <c r="J980" s="124"/>
      <c r="K980" s="122"/>
      <c r="L980" s="122"/>
      <c r="M980" s="125"/>
      <c r="N980" s="126"/>
      <c r="O980" s="123"/>
      <c r="P980" s="123"/>
      <c r="Q980" s="122"/>
      <c r="R980" s="123"/>
      <c r="S980" s="123"/>
      <c r="T980" s="123"/>
      <c r="U980" s="123"/>
      <c r="V980" s="123"/>
      <c r="W980" s="122"/>
      <c r="X980" s="123"/>
      <c r="Y980" s="123"/>
      <c r="Z980" s="123"/>
      <c r="AA980" s="123"/>
      <c r="AB980" s="123"/>
      <c r="AC980" s="122"/>
      <c r="AD980" s="123"/>
      <c r="AE980" s="123"/>
      <c r="AF980" s="123"/>
      <c r="AG980" s="123"/>
      <c r="AH980" s="122"/>
      <c r="AI980" s="122"/>
      <c r="AJ980" s="122"/>
      <c r="AK980" s="122"/>
      <c r="AL980" s="123"/>
      <c r="AM980" s="122"/>
      <c r="AN980" s="122"/>
      <c r="AO980" s="122"/>
      <c r="AP980" s="122"/>
      <c r="AQ980" s="122"/>
      <c r="AR980" s="122"/>
      <c r="AS980" s="173"/>
      <c r="AT980" s="173"/>
      <c r="AU980" s="173"/>
      <c r="AV980" s="173"/>
      <c r="AW980" s="173"/>
      <c r="AX980" s="173"/>
      <c r="AY980" s="173"/>
      <c r="AZ980" s="173"/>
      <c r="BA980" s="173"/>
      <c r="BB980" s="123"/>
      <c r="BC980" s="123"/>
      <c r="BD980" s="123"/>
    </row>
    <row r="981" spans="2:56" x14ac:dyDescent="0.25">
      <c r="B981" s="120"/>
      <c r="C981" s="4"/>
      <c r="D981" s="14"/>
      <c r="E981" s="121"/>
      <c r="F981" s="13"/>
      <c r="G981" s="122"/>
      <c r="H981" s="123"/>
      <c r="I981" s="123"/>
      <c r="J981" s="124"/>
      <c r="K981" s="122"/>
      <c r="L981" s="122"/>
      <c r="M981" s="125"/>
      <c r="N981" s="126"/>
      <c r="O981" s="123"/>
      <c r="P981" s="123"/>
      <c r="Q981" s="122"/>
      <c r="R981" s="123"/>
      <c r="S981" s="123"/>
      <c r="T981" s="123"/>
      <c r="U981" s="123"/>
      <c r="V981" s="123"/>
      <c r="W981" s="122"/>
      <c r="X981" s="123"/>
      <c r="Y981" s="123"/>
      <c r="Z981" s="123"/>
      <c r="AA981" s="123"/>
      <c r="AB981" s="123"/>
      <c r="AC981" s="122"/>
      <c r="AD981" s="123"/>
      <c r="AE981" s="123"/>
      <c r="AF981" s="123"/>
      <c r="AG981" s="123"/>
      <c r="AH981" s="122"/>
      <c r="AI981" s="122"/>
      <c r="AJ981" s="122"/>
      <c r="AK981" s="122"/>
      <c r="AL981" s="123"/>
      <c r="AM981" s="122"/>
      <c r="AN981" s="122"/>
      <c r="AO981" s="122"/>
      <c r="AP981" s="122"/>
      <c r="AQ981" s="122"/>
      <c r="AR981" s="122"/>
      <c r="AS981" s="173"/>
      <c r="AT981" s="173"/>
      <c r="AU981" s="173"/>
      <c r="AV981" s="173"/>
      <c r="AW981" s="173"/>
      <c r="AX981" s="173"/>
      <c r="AY981" s="173"/>
      <c r="AZ981" s="173"/>
      <c r="BA981" s="173"/>
      <c r="BB981" s="123"/>
      <c r="BC981" s="123"/>
      <c r="BD981" s="123"/>
    </row>
    <row r="982" spans="2:56" x14ac:dyDescent="0.25">
      <c r="B982" s="120"/>
      <c r="C982" s="4"/>
      <c r="D982" s="14"/>
      <c r="E982" s="121"/>
      <c r="F982" s="13"/>
      <c r="G982" s="122"/>
      <c r="H982" s="123"/>
      <c r="I982" s="123"/>
      <c r="J982" s="124"/>
      <c r="K982" s="122"/>
      <c r="L982" s="122"/>
      <c r="M982" s="125"/>
      <c r="N982" s="126"/>
      <c r="O982" s="123"/>
      <c r="P982" s="123"/>
      <c r="Q982" s="122"/>
      <c r="R982" s="123"/>
      <c r="S982" s="123"/>
      <c r="T982" s="123"/>
      <c r="U982" s="123"/>
      <c r="V982" s="123"/>
      <c r="W982" s="122"/>
      <c r="X982" s="123"/>
      <c r="Y982" s="123"/>
      <c r="Z982" s="123"/>
      <c r="AA982" s="123"/>
      <c r="AB982" s="123"/>
      <c r="AC982" s="122"/>
      <c r="AD982" s="123"/>
      <c r="AE982" s="123"/>
      <c r="AF982" s="123"/>
      <c r="AG982" s="123"/>
      <c r="AH982" s="122"/>
      <c r="AI982" s="122"/>
      <c r="AJ982" s="122"/>
      <c r="AK982" s="122"/>
      <c r="AL982" s="123"/>
      <c r="AM982" s="122"/>
      <c r="AN982" s="122"/>
      <c r="AO982" s="122"/>
      <c r="AP982" s="122"/>
      <c r="AQ982" s="122"/>
      <c r="AR982" s="122"/>
      <c r="AS982" s="173"/>
      <c r="AT982" s="173"/>
      <c r="AU982" s="173"/>
      <c r="AV982" s="173"/>
      <c r="AW982" s="173"/>
      <c r="AX982" s="173"/>
      <c r="AY982" s="173"/>
      <c r="AZ982" s="173"/>
      <c r="BA982" s="173"/>
      <c r="BB982" s="123"/>
      <c r="BC982" s="123"/>
      <c r="BD982" s="123"/>
    </row>
    <row r="983" spans="2:56" x14ac:dyDescent="0.25">
      <c r="B983" s="120"/>
      <c r="C983" s="4"/>
      <c r="D983" s="14"/>
      <c r="E983" s="121"/>
      <c r="F983" s="13"/>
      <c r="G983" s="122"/>
      <c r="H983" s="123"/>
      <c r="I983" s="123"/>
      <c r="J983" s="124"/>
      <c r="K983" s="122"/>
      <c r="L983" s="122"/>
      <c r="M983" s="125"/>
      <c r="N983" s="126"/>
      <c r="O983" s="123"/>
      <c r="P983" s="123"/>
      <c r="Q983" s="122"/>
      <c r="R983" s="123"/>
      <c r="S983" s="123"/>
      <c r="T983" s="123"/>
      <c r="U983" s="123"/>
      <c r="V983" s="123"/>
      <c r="W983" s="122"/>
      <c r="X983" s="123"/>
      <c r="Y983" s="123"/>
      <c r="Z983" s="123"/>
      <c r="AA983" s="123"/>
      <c r="AB983" s="123"/>
      <c r="AC983" s="122"/>
      <c r="AD983" s="123"/>
      <c r="AE983" s="123"/>
      <c r="AF983" s="123"/>
      <c r="AG983" s="123"/>
      <c r="AH983" s="122"/>
      <c r="AI983" s="122"/>
      <c r="AJ983" s="122"/>
      <c r="AK983" s="122"/>
      <c r="AL983" s="123"/>
      <c r="AM983" s="122"/>
      <c r="AN983" s="122"/>
      <c r="AO983" s="122"/>
      <c r="AP983" s="122"/>
      <c r="AQ983" s="122"/>
      <c r="AR983" s="122"/>
      <c r="AS983" s="173"/>
      <c r="AT983" s="173"/>
      <c r="AU983" s="173"/>
      <c r="AV983" s="173"/>
      <c r="AW983" s="173"/>
      <c r="AX983" s="173"/>
      <c r="AY983" s="173"/>
      <c r="AZ983" s="173"/>
      <c r="BA983" s="173"/>
      <c r="BB983" s="123"/>
      <c r="BC983" s="123"/>
      <c r="BD983" s="123"/>
    </row>
    <row r="984" spans="2:56" x14ac:dyDescent="0.25">
      <c r="B984" s="120"/>
      <c r="C984" s="4"/>
      <c r="D984" s="14"/>
      <c r="E984" s="121"/>
      <c r="F984" s="13"/>
      <c r="G984" s="122"/>
      <c r="H984" s="123"/>
      <c r="I984" s="123"/>
      <c r="J984" s="124"/>
      <c r="K984" s="122"/>
      <c r="L984" s="122"/>
      <c r="M984" s="125"/>
      <c r="N984" s="126"/>
      <c r="O984" s="123"/>
      <c r="P984" s="123"/>
      <c r="Q984" s="122"/>
      <c r="R984" s="123"/>
      <c r="S984" s="123"/>
      <c r="T984" s="123"/>
      <c r="U984" s="123"/>
      <c r="V984" s="123"/>
      <c r="W984" s="122"/>
      <c r="X984" s="123"/>
      <c r="Y984" s="123"/>
      <c r="Z984" s="123"/>
      <c r="AA984" s="123"/>
      <c r="AB984" s="123"/>
      <c r="AC984" s="122"/>
      <c r="AD984" s="123"/>
      <c r="AE984" s="123"/>
      <c r="AF984" s="123"/>
      <c r="AG984" s="123"/>
      <c r="AH984" s="122"/>
      <c r="AI984" s="122"/>
      <c r="AJ984" s="122"/>
      <c r="AK984" s="122"/>
      <c r="AL984" s="123"/>
      <c r="AM984" s="122"/>
      <c r="AN984" s="122"/>
      <c r="AO984" s="122"/>
      <c r="AP984" s="122"/>
      <c r="AQ984" s="122"/>
      <c r="AR984" s="122"/>
      <c r="AS984" s="173"/>
      <c r="AT984" s="173"/>
      <c r="AU984" s="173"/>
      <c r="AV984" s="173"/>
      <c r="AW984" s="173"/>
      <c r="AX984" s="173"/>
      <c r="AY984" s="173"/>
      <c r="AZ984" s="173"/>
      <c r="BA984" s="173"/>
      <c r="BB984" s="123"/>
      <c r="BC984" s="123"/>
      <c r="BD984" s="123"/>
    </row>
    <row r="985" spans="2:56" x14ac:dyDescent="0.25">
      <c r="B985" s="120"/>
      <c r="C985" s="4"/>
      <c r="D985" s="14"/>
      <c r="E985" s="121"/>
      <c r="F985" s="13"/>
      <c r="G985" s="122"/>
      <c r="H985" s="123"/>
      <c r="I985" s="123"/>
      <c r="J985" s="124"/>
      <c r="K985" s="122"/>
      <c r="L985" s="122"/>
      <c r="M985" s="125"/>
      <c r="N985" s="126"/>
      <c r="O985" s="123"/>
      <c r="P985" s="123"/>
      <c r="Q985" s="122"/>
      <c r="R985" s="123"/>
      <c r="S985" s="123"/>
      <c r="T985" s="123"/>
      <c r="U985" s="123"/>
      <c r="V985" s="123"/>
      <c r="W985" s="122"/>
      <c r="X985" s="123"/>
      <c r="Y985" s="123"/>
      <c r="Z985" s="123"/>
      <c r="AA985" s="123"/>
      <c r="AB985" s="123"/>
      <c r="AC985" s="122"/>
      <c r="AD985" s="123"/>
      <c r="AE985" s="123"/>
      <c r="AF985" s="123"/>
      <c r="AG985" s="123"/>
      <c r="AH985" s="122"/>
      <c r="AI985" s="122"/>
      <c r="AJ985" s="122"/>
      <c r="AK985" s="122"/>
      <c r="AL985" s="123"/>
      <c r="AM985" s="122"/>
      <c r="AN985" s="122"/>
      <c r="AO985" s="122"/>
      <c r="AP985" s="122"/>
      <c r="AQ985" s="122"/>
      <c r="AR985" s="122"/>
      <c r="AS985" s="173"/>
      <c r="AT985" s="173"/>
      <c r="AU985" s="173"/>
      <c r="AV985" s="173"/>
      <c r="AW985" s="173"/>
      <c r="AX985" s="173"/>
      <c r="AY985" s="173"/>
      <c r="AZ985" s="173"/>
      <c r="BA985" s="173"/>
      <c r="BB985" s="123"/>
      <c r="BC985" s="123"/>
      <c r="BD985" s="123"/>
    </row>
    <row r="986" spans="2:56" x14ac:dyDescent="0.25">
      <c r="B986" s="120"/>
      <c r="C986" s="4"/>
      <c r="D986" s="14"/>
      <c r="E986" s="121"/>
      <c r="F986" s="13"/>
      <c r="G986" s="122"/>
      <c r="H986" s="123"/>
      <c r="I986" s="123"/>
      <c r="J986" s="124"/>
      <c r="K986" s="122"/>
      <c r="L986" s="122"/>
      <c r="M986" s="125"/>
      <c r="N986" s="126"/>
      <c r="O986" s="123"/>
      <c r="P986" s="123"/>
      <c r="Q986" s="122"/>
      <c r="R986" s="123"/>
      <c r="S986" s="123"/>
      <c r="T986" s="123"/>
      <c r="U986" s="123"/>
      <c r="V986" s="123"/>
      <c r="W986" s="122"/>
      <c r="X986" s="123"/>
      <c r="Y986" s="123"/>
      <c r="Z986" s="123"/>
      <c r="AA986" s="123"/>
      <c r="AB986" s="123"/>
      <c r="AC986" s="122"/>
      <c r="AD986" s="123"/>
      <c r="AE986" s="123"/>
      <c r="AF986" s="123"/>
      <c r="AG986" s="123"/>
      <c r="AH986" s="122"/>
      <c r="AI986" s="122"/>
      <c r="AJ986" s="122"/>
      <c r="AK986" s="122"/>
      <c r="AL986" s="123"/>
      <c r="AM986" s="122"/>
      <c r="AN986" s="122"/>
      <c r="AO986" s="122"/>
      <c r="AP986" s="122"/>
      <c r="AQ986" s="122"/>
      <c r="AR986" s="122"/>
      <c r="AS986" s="173"/>
      <c r="AT986" s="173"/>
      <c r="AU986" s="173"/>
      <c r="AV986" s="173"/>
      <c r="AW986" s="173"/>
      <c r="AX986" s="173"/>
      <c r="AY986" s="173"/>
      <c r="AZ986" s="173"/>
      <c r="BA986" s="173"/>
      <c r="BB986" s="123"/>
      <c r="BC986" s="123"/>
      <c r="BD986" s="123"/>
    </row>
    <row r="987" spans="2:56" x14ac:dyDescent="0.25">
      <c r="B987" s="120"/>
      <c r="C987" s="4"/>
      <c r="D987" s="14"/>
      <c r="E987" s="121"/>
      <c r="F987" s="13"/>
      <c r="G987" s="122"/>
      <c r="H987" s="123"/>
      <c r="I987" s="123"/>
      <c r="J987" s="124"/>
      <c r="K987" s="122"/>
      <c r="L987" s="122"/>
      <c r="M987" s="125"/>
      <c r="N987" s="126"/>
      <c r="O987" s="123"/>
      <c r="P987" s="123"/>
      <c r="Q987" s="122"/>
      <c r="R987" s="123"/>
      <c r="S987" s="123"/>
      <c r="T987" s="123"/>
      <c r="U987" s="123"/>
      <c r="V987" s="123"/>
      <c r="W987" s="122"/>
      <c r="X987" s="123"/>
      <c r="Y987" s="123"/>
      <c r="Z987" s="123"/>
      <c r="AA987" s="123"/>
      <c r="AB987" s="123"/>
      <c r="AC987" s="122"/>
      <c r="AD987" s="123"/>
      <c r="AE987" s="123"/>
      <c r="AF987" s="123"/>
      <c r="AG987" s="123"/>
      <c r="AH987" s="122"/>
      <c r="AI987" s="122"/>
      <c r="AJ987" s="122"/>
      <c r="AK987" s="122"/>
      <c r="AL987" s="123"/>
      <c r="AM987" s="122"/>
      <c r="AN987" s="122"/>
      <c r="AO987" s="122"/>
      <c r="AP987" s="122"/>
      <c r="AQ987" s="122"/>
      <c r="AR987" s="122"/>
      <c r="AS987" s="173"/>
      <c r="AT987" s="173"/>
      <c r="AU987" s="173"/>
      <c r="AV987" s="173"/>
      <c r="AW987" s="173"/>
      <c r="AX987" s="173"/>
      <c r="AY987" s="173"/>
      <c r="AZ987" s="173"/>
      <c r="BA987" s="173"/>
      <c r="BB987" s="123"/>
      <c r="BC987" s="123"/>
      <c r="BD987" s="123"/>
    </row>
    <row r="988" spans="2:56" x14ac:dyDescent="0.25">
      <c r="B988" s="120"/>
      <c r="C988" s="4"/>
      <c r="D988" s="14"/>
      <c r="E988" s="121"/>
      <c r="F988" s="13"/>
      <c r="G988" s="122"/>
      <c r="H988" s="123"/>
      <c r="I988" s="123"/>
      <c r="J988" s="124"/>
      <c r="K988" s="122"/>
      <c r="L988" s="122"/>
      <c r="M988" s="125"/>
      <c r="N988" s="126"/>
      <c r="O988" s="123"/>
      <c r="P988" s="123"/>
      <c r="Q988" s="122"/>
      <c r="R988" s="123"/>
      <c r="S988" s="123"/>
      <c r="T988" s="123"/>
      <c r="U988" s="123"/>
      <c r="V988" s="123"/>
      <c r="W988" s="122"/>
      <c r="X988" s="123"/>
      <c r="Y988" s="123"/>
      <c r="Z988" s="123"/>
      <c r="AA988" s="123"/>
      <c r="AB988" s="123"/>
      <c r="AC988" s="122"/>
      <c r="AD988" s="123"/>
      <c r="AE988" s="123"/>
      <c r="AF988" s="123"/>
      <c r="AG988" s="123"/>
      <c r="AH988" s="122"/>
      <c r="AI988" s="122"/>
      <c r="AJ988" s="122"/>
      <c r="AK988" s="122"/>
      <c r="AL988" s="123"/>
      <c r="AM988" s="122"/>
      <c r="AN988" s="122"/>
      <c r="AO988" s="122"/>
      <c r="AP988" s="122"/>
      <c r="AQ988" s="122"/>
      <c r="AR988" s="122"/>
      <c r="AS988" s="173"/>
      <c r="AT988" s="173"/>
      <c r="AU988" s="173"/>
      <c r="AV988" s="173"/>
      <c r="AW988" s="173"/>
      <c r="AX988" s="173"/>
      <c r="AY988" s="173"/>
      <c r="AZ988" s="173"/>
      <c r="BA988" s="173"/>
      <c r="BB988" s="123"/>
      <c r="BC988" s="123"/>
      <c r="BD988" s="123"/>
    </row>
    <row r="989" spans="2:56" x14ac:dyDescent="0.25">
      <c r="B989" s="120"/>
      <c r="C989" s="4"/>
      <c r="D989" s="14"/>
      <c r="E989" s="121"/>
      <c r="F989" s="13"/>
      <c r="G989" s="122"/>
      <c r="H989" s="123"/>
      <c r="I989" s="123"/>
      <c r="J989" s="124"/>
      <c r="K989" s="122"/>
      <c r="L989" s="122"/>
      <c r="M989" s="125"/>
      <c r="N989" s="126"/>
      <c r="O989" s="123"/>
      <c r="P989" s="123"/>
      <c r="Q989" s="122"/>
      <c r="R989" s="123"/>
      <c r="S989" s="123"/>
      <c r="T989" s="123"/>
      <c r="U989" s="123"/>
      <c r="V989" s="123"/>
      <c r="W989" s="122"/>
      <c r="X989" s="123"/>
      <c r="Y989" s="123"/>
      <c r="Z989" s="123"/>
      <c r="AA989" s="123"/>
      <c r="AB989" s="123"/>
      <c r="AC989" s="122"/>
      <c r="AD989" s="123"/>
      <c r="AE989" s="123"/>
      <c r="AF989" s="123"/>
      <c r="AG989" s="123"/>
      <c r="AH989" s="122"/>
      <c r="AI989" s="122"/>
      <c r="AJ989" s="122"/>
      <c r="AK989" s="122"/>
      <c r="AL989" s="123"/>
      <c r="AM989" s="122"/>
      <c r="AN989" s="122"/>
      <c r="AO989" s="122"/>
      <c r="AP989" s="122"/>
      <c r="AQ989" s="122"/>
      <c r="AR989" s="122"/>
      <c r="AS989" s="173"/>
      <c r="AT989" s="173"/>
      <c r="AU989" s="173"/>
      <c r="AV989" s="173"/>
      <c r="AW989" s="173"/>
      <c r="AX989" s="173"/>
      <c r="AY989" s="173"/>
      <c r="AZ989" s="173"/>
      <c r="BA989" s="173"/>
      <c r="BB989" s="123"/>
      <c r="BC989" s="123"/>
      <c r="BD989" s="123"/>
    </row>
    <row r="990" spans="2:56" x14ac:dyDescent="0.25">
      <c r="B990" s="120"/>
      <c r="C990" s="4"/>
      <c r="D990" s="14"/>
      <c r="E990" s="121"/>
      <c r="F990" s="13"/>
      <c r="G990" s="122"/>
      <c r="H990" s="123"/>
      <c r="I990" s="123"/>
      <c r="J990" s="124"/>
      <c r="K990" s="122"/>
      <c r="L990" s="122"/>
      <c r="M990" s="125"/>
      <c r="N990" s="126"/>
      <c r="O990" s="123"/>
      <c r="P990" s="123"/>
      <c r="Q990" s="122"/>
      <c r="R990" s="123"/>
      <c r="S990" s="123"/>
      <c r="T990" s="123"/>
      <c r="U990" s="123"/>
      <c r="V990" s="123"/>
      <c r="W990" s="122"/>
      <c r="X990" s="123"/>
      <c r="Y990" s="123"/>
      <c r="Z990" s="123"/>
      <c r="AA990" s="123"/>
      <c r="AB990" s="123"/>
      <c r="AC990" s="122"/>
      <c r="AD990" s="123"/>
      <c r="AE990" s="123"/>
      <c r="AF990" s="123"/>
      <c r="AG990" s="123"/>
      <c r="AH990" s="122"/>
      <c r="AI990" s="122"/>
      <c r="AJ990" s="122"/>
      <c r="AK990" s="122"/>
      <c r="AL990" s="123"/>
      <c r="AM990" s="122"/>
      <c r="AN990" s="122"/>
      <c r="AO990" s="122"/>
      <c r="AP990" s="122"/>
      <c r="AQ990" s="122"/>
      <c r="AR990" s="122"/>
      <c r="AS990" s="173"/>
      <c r="AT990" s="173"/>
      <c r="AU990" s="173"/>
      <c r="AV990" s="173"/>
      <c r="AW990" s="173"/>
      <c r="AX990" s="173"/>
      <c r="AY990" s="173"/>
      <c r="AZ990" s="173"/>
      <c r="BA990" s="173"/>
      <c r="BB990" s="123"/>
      <c r="BC990" s="123"/>
      <c r="BD990" s="123"/>
    </row>
    <row r="991" spans="2:56" x14ac:dyDescent="0.25">
      <c r="B991" s="120"/>
      <c r="C991" s="4"/>
      <c r="D991" s="14"/>
      <c r="E991" s="121"/>
      <c r="F991" s="13"/>
      <c r="G991" s="122"/>
      <c r="H991" s="123"/>
      <c r="I991" s="123"/>
      <c r="J991" s="124"/>
      <c r="K991" s="122"/>
      <c r="L991" s="122"/>
      <c r="M991" s="125"/>
      <c r="N991" s="126"/>
      <c r="O991" s="123"/>
      <c r="P991" s="123"/>
      <c r="Q991" s="122"/>
      <c r="R991" s="123"/>
      <c r="S991" s="123"/>
      <c r="T991" s="123"/>
      <c r="U991" s="123"/>
      <c r="V991" s="123"/>
      <c r="W991" s="122"/>
      <c r="X991" s="123"/>
      <c r="Y991" s="123"/>
      <c r="Z991" s="123"/>
      <c r="AA991" s="123"/>
      <c r="AB991" s="123"/>
      <c r="AC991" s="122"/>
      <c r="AD991" s="123"/>
      <c r="AE991" s="123"/>
      <c r="AF991" s="123"/>
      <c r="AG991" s="123"/>
      <c r="AH991" s="122"/>
      <c r="AI991" s="122"/>
      <c r="AJ991" s="122"/>
      <c r="AK991" s="122"/>
      <c r="AL991" s="123"/>
      <c r="AM991" s="122"/>
      <c r="AN991" s="122"/>
      <c r="AO991" s="122"/>
      <c r="AP991" s="122"/>
      <c r="AQ991" s="122"/>
      <c r="AR991" s="122"/>
      <c r="AS991" s="173"/>
      <c r="AT991" s="173"/>
      <c r="AU991" s="173"/>
      <c r="AV991" s="173"/>
      <c r="AW991" s="173"/>
      <c r="AX991" s="173"/>
      <c r="AY991" s="173"/>
      <c r="AZ991" s="173"/>
      <c r="BA991" s="173"/>
      <c r="BB991" s="123"/>
      <c r="BC991" s="123"/>
      <c r="BD991" s="123"/>
    </row>
    <row r="992" spans="2:56" x14ac:dyDescent="0.25">
      <c r="B992" s="120"/>
      <c r="C992" s="4"/>
      <c r="D992" s="14"/>
      <c r="E992" s="121"/>
      <c r="F992" s="13"/>
      <c r="G992" s="122"/>
      <c r="H992" s="123"/>
      <c r="I992" s="123"/>
      <c r="J992" s="124"/>
      <c r="K992" s="122"/>
      <c r="L992" s="122"/>
      <c r="M992" s="125"/>
      <c r="N992" s="126"/>
      <c r="O992" s="123"/>
      <c r="P992" s="123"/>
      <c r="Q992" s="122"/>
      <c r="R992" s="123"/>
      <c r="S992" s="123"/>
      <c r="T992" s="123"/>
      <c r="U992" s="123"/>
      <c r="V992" s="123"/>
      <c r="W992" s="122"/>
      <c r="X992" s="123"/>
      <c r="Y992" s="123"/>
      <c r="Z992" s="123"/>
      <c r="AA992" s="123"/>
      <c r="AB992" s="123"/>
      <c r="AC992" s="122"/>
      <c r="AD992" s="123"/>
      <c r="AE992" s="123"/>
      <c r="AF992" s="123"/>
      <c r="AG992" s="123"/>
      <c r="AH992" s="122"/>
      <c r="AI992" s="122"/>
      <c r="AJ992" s="122"/>
      <c r="AK992" s="122"/>
      <c r="AL992" s="123"/>
      <c r="AM992" s="122"/>
      <c r="AN992" s="122"/>
      <c r="AO992" s="122"/>
      <c r="AP992" s="122"/>
      <c r="AQ992" s="122"/>
      <c r="AR992" s="122"/>
      <c r="AS992" s="173"/>
      <c r="AT992" s="173"/>
      <c r="AU992" s="173"/>
      <c r="AV992" s="173"/>
      <c r="AW992" s="173"/>
      <c r="AX992" s="173"/>
      <c r="AY992" s="173"/>
      <c r="AZ992" s="173"/>
      <c r="BA992" s="173"/>
      <c r="BB992" s="123"/>
      <c r="BC992" s="123"/>
      <c r="BD992" s="123"/>
    </row>
    <row r="993" spans="2:56" x14ac:dyDescent="0.25">
      <c r="B993" s="120"/>
      <c r="C993" s="4"/>
      <c r="D993" s="14"/>
      <c r="E993" s="121"/>
      <c r="F993" s="13"/>
      <c r="G993" s="122"/>
      <c r="H993" s="123"/>
      <c r="I993" s="123"/>
      <c r="J993" s="124"/>
      <c r="K993" s="122"/>
      <c r="L993" s="122"/>
      <c r="M993" s="125"/>
      <c r="N993" s="126"/>
      <c r="O993" s="123"/>
      <c r="P993" s="123"/>
      <c r="Q993" s="122"/>
      <c r="R993" s="123"/>
      <c r="S993" s="123"/>
      <c r="T993" s="123"/>
      <c r="U993" s="123"/>
      <c r="V993" s="123"/>
      <c r="W993" s="122"/>
      <c r="X993" s="123"/>
      <c r="Y993" s="123"/>
      <c r="Z993" s="123"/>
      <c r="AA993" s="123"/>
      <c r="AB993" s="123"/>
      <c r="AC993" s="122"/>
      <c r="AD993" s="123"/>
      <c r="AE993" s="123"/>
      <c r="AF993" s="123"/>
      <c r="AG993" s="123"/>
      <c r="AH993" s="122"/>
      <c r="AI993" s="122"/>
      <c r="AJ993" s="122"/>
      <c r="AK993" s="122"/>
      <c r="AL993" s="123"/>
      <c r="AM993" s="122"/>
      <c r="AN993" s="122"/>
      <c r="AO993" s="122"/>
      <c r="AP993" s="122"/>
      <c r="AQ993" s="122"/>
      <c r="AR993" s="122"/>
      <c r="AS993" s="173"/>
      <c r="AT993" s="173"/>
      <c r="AU993" s="173"/>
      <c r="AV993" s="173"/>
      <c r="AW993" s="173"/>
      <c r="AX993" s="173"/>
      <c r="AY993" s="173"/>
      <c r="AZ993" s="173"/>
      <c r="BA993" s="173"/>
      <c r="BB993" s="123"/>
      <c r="BC993" s="123"/>
      <c r="BD993" s="123"/>
    </row>
    <row r="994" spans="2:56" x14ac:dyDescent="0.25">
      <c r="B994" s="120"/>
      <c r="C994" s="4"/>
      <c r="D994" s="14"/>
      <c r="E994" s="121"/>
      <c r="F994" s="13"/>
      <c r="G994" s="122"/>
      <c r="H994" s="123"/>
      <c r="I994" s="123"/>
      <c r="J994" s="124"/>
      <c r="K994" s="122"/>
      <c r="L994" s="122"/>
      <c r="M994" s="125"/>
      <c r="N994" s="126"/>
      <c r="O994" s="123"/>
      <c r="P994" s="123"/>
      <c r="Q994" s="122"/>
      <c r="R994" s="123"/>
      <c r="S994" s="123"/>
      <c r="T994" s="123"/>
      <c r="U994" s="123"/>
      <c r="V994" s="123"/>
      <c r="W994" s="122"/>
      <c r="X994" s="123"/>
      <c r="Y994" s="123"/>
      <c r="Z994" s="123"/>
      <c r="AA994" s="123"/>
      <c r="AB994" s="123"/>
      <c r="AC994" s="122"/>
      <c r="AD994" s="123"/>
      <c r="AE994" s="123"/>
      <c r="AF994" s="123"/>
      <c r="AG994" s="123"/>
      <c r="AH994" s="122"/>
      <c r="AI994" s="122"/>
      <c r="AJ994" s="122"/>
      <c r="AK994" s="122"/>
      <c r="AL994" s="123"/>
      <c r="AM994" s="122"/>
      <c r="AN994" s="122"/>
      <c r="AO994" s="122"/>
      <c r="AP994" s="122"/>
      <c r="AQ994" s="122"/>
      <c r="AR994" s="122"/>
      <c r="AS994" s="173"/>
      <c r="AT994" s="173"/>
      <c r="AU994" s="173"/>
      <c r="AV994" s="173"/>
      <c r="AW994" s="173"/>
      <c r="AX994" s="173"/>
      <c r="AY994" s="173"/>
      <c r="AZ994" s="173"/>
      <c r="BA994" s="173"/>
      <c r="BB994" s="123"/>
      <c r="BC994" s="123"/>
      <c r="BD994" s="123"/>
    </row>
    <row r="995" spans="2:56" x14ac:dyDescent="0.25">
      <c r="B995" s="120"/>
      <c r="C995" s="4"/>
      <c r="D995" s="14"/>
      <c r="E995" s="121"/>
      <c r="F995" s="13"/>
      <c r="G995" s="122"/>
      <c r="H995" s="123"/>
      <c r="I995" s="123"/>
      <c r="J995" s="124"/>
      <c r="K995" s="122"/>
      <c r="L995" s="122"/>
      <c r="M995" s="125"/>
      <c r="N995" s="126"/>
      <c r="O995" s="123"/>
      <c r="P995" s="123"/>
      <c r="Q995" s="122"/>
      <c r="R995" s="123"/>
      <c r="S995" s="123"/>
      <c r="T995" s="123"/>
      <c r="U995" s="123"/>
      <c r="V995" s="123"/>
      <c r="W995" s="122"/>
      <c r="X995" s="123"/>
      <c r="Y995" s="123"/>
      <c r="Z995" s="123"/>
      <c r="AA995" s="123"/>
      <c r="AB995" s="123"/>
      <c r="AC995" s="122"/>
      <c r="AD995" s="123"/>
      <c r="AE995" s="123"/>
      <c r="AF995" s="123"/>
      <c r="AG995" s="123"/>
      <c r="AH995" s="122"/>
      <c r="AI995" s="122"/>
      <c r="AJ995" s="122"/>
      <c r="AK995" s="122"/>
      <c r="AL995" s="123"/>
      <c r="AM995" s="122"/>
      <c r="AN995" s="122"/>
      <c r="AO995" s="122"/>
      <c r="AP995" s="122"/>
      <c r="AQ995" s="122"/>
      <c r="AR995" s="122"/>
      <c r="AS995" s="173"/>
      <c r="AT995" s="173"/>
      <c r="AU995" s="173"/>
      <c r="AV995" s="173"/>
      <c r="AW995" s="173"/>
      <c r="AX995" s="173"/>
      <c r="AY995" s="173"/>
      <c r="AZ995" s="173"/>
      <c r="BA995" s="173"/>
      <c r="BB995" s="123"/>
      <c r="BC995" s="123"/>
      <c r="BD995" s="123"/>
    </row>
    <row r="996" spans="2:56" x14ac:dyDescent="0.25">
      <c r="B996" s="120"/>
      <c r="C996" s="4"/>
      <c r="D996" s="14"/>
      <c r="E996" s="121"/>
      <c r="F996" s="13"/>
      <c r="G996" s="122"/>
      <c r="H996" s="123"/>
      <c r="I996" s="123"/>
      <c r="J996" s="124"/>
      <c r="K996" s="122"/>
      <c r="L996" s="122"/>
      <c r="M996" s="125"/>
      <c r="N996" s="126"/>
      <c r="O996" s="123"/>
      <c r="P996" s="123"/>
      <c r="Q996" s="122"/>
      <c r="R996" s="123"/>
      <c r="S996" s="123"/>
      <c r="T996" s="123"/>
      <c r="U996" s="123"/>
      <c r="V996" s="123"/>
      <c r="W996" s="122"/>
      <c r="X996" s="123"/>
      <c r="Y996" s="123"/>
      <c r="Z996" s="123"/>
      <c r="AA996" s="123"/>
      <c r="AB996" s="123"/>
      <c r="AC996" s="122"/>
      <c r="AD996" s="123"/>
      <c r="AE996" s="123"/>
      <c r="AF996" s="123"/>
      <c r="AG996" s="123"/>
      <c r="AH996" s="122"/>
      <c r="AI996" s="122"/>
      <c r="AJ996" s="122"/>
      <c r="AK996" s="122"/>
      <c r="AL996" s="123"/>
      <c r="AM996" s="122"/>
      <c r="AN996" s="122"/>
      <c r="AO996" s="122"/>
      <c r="AP996" s="122"/>
      <c r="AQ996" s="122"/>
      <c r="AR996" s="122"/>
      <c r="AS996" s="173"/>
      <c r="AT996" s="173"/>
      <c r="AU996" s="173"/>
      <c r="AV996" s="173"/>
      <c r="AW996" s="173"/>
      <c r="AX996" s="173"/>
      <c r="AY996" s="173"/>
      <c r="AZ996" s="173"/>
      <c r="BA996" s="173"/>
      <c r="BB996" s="123"/>
      <c r="BC996" s="123"/>
      <c r="BD996" s="123"/>
    </row>
    <row r="997" spans="2:56" x14ac:dyDescent="0.25">
      <c r="B997" s="120"/>
      <c r="C997" s="4"/>
      <c r="D997" s="14"/>
      <c r="E997" s="121"/>
      <c r="F997" s="13"/>
      <c r="G997" s="122"/>
      <c r="H997" s="123"/>
      <c r="I997" s="123"/>
      <c r="J997" s="124"/>
      <c r="K997" s="122"/>
      <c r="L997" s="122"/>
      <c r="M997" s="125"/>
      <c r="N997" s="126"/>
      <c r="O997" s="123"/>
      <c r="P997" s="123"/>
      <c r="Q997" s="122"/>
      <c r="R997" s="123"/>
      <c r="S997" s="123"/>
      <c r="T997" s="123"/>
      <c r="U997" s="123"/>
      <c r="V997" s="123"/>
      <c r="W997" s="122"/>
      <c r="X997" s="123"/>
      <c r="Y997" s="123"/>
      <c r="Z997" s="123"/>
      <c r="AA997" s="123"/>
      <c r="AB997" s="123"/>
      <c r="AC997" s="122"/>
      <c r="AD997" s="123"/>
      <c r="AE997" s="123"/>
      <c r="AF997" s="123"/>
      <c r="AG997" s="123"/>
      <c r="AH997" s="122"/>
      <c r="AI997" s="122"/>
      <c r="AJ997" s="122"/>
      <c r="AK997" s="122"/>
      <c r="AL997" s="123"/>
      <c r="AM997" s="122"/>
      <c r="AN997" s="122"/>
      <c r="AO997" s="122"/>
      <c r="AP997" s="122"/>
      <c r="AQ997" s="122"/>
      <c r="AR997" s="122"/>
      <c r="AS997" s="173"/>
      <c r="AT997" s="173"/>
      <c r="AU997" s="173"/>
      <c r="AV997" s="173"/>
      <c r="AW997" s="173"/>
      <c r="AX997" s="173"/>
      <c r="AY997" s="173"/>
      <c r="AZ997" s="173"/>
      <c r="BA997" s="173"/>
      <c r="BB997" s="123"/>
      <c r="BC997" s="123"/>
      <c r="BD997" s="123"/>
    </row>
    <row r="998" spans="2:56" x14ac:dyDescent="0.25">
      <c r="B998" s="120"/>
      <c r="C998" s="4"/>
      <c r="D998" s="14"/>
      <c r="E998" s="121"/>
      <c r="F998" s="13"/>
      <c r="G998" s="122"/>
      <c r="H998" s="123"/>
      <c r="I998" s="123"/>
      <c r="J998" s="124"/>
      <c r="K998" s="122"/>
      <c r="L998" s="122"/>
      <c r="M998" s="125"/>
      <c r="N998" s="126"/>
      <c r="O998" s="123"/>
      <c r="P998" s="123"/>
      <c r="Q998" s="122"/>
      <c r="R998" s="123"/>
      <c r="S998" s="123"/>
      <c r="T998" s="123"/>
      <c r="U998" s="123"/>
      <c r="V998" s="123"/>
      <c r="W998" s="122"/>
      <c r="X998" s="123"/>
      <c r="Y998" s="123"/>
      <c r="Z998" s="123"/>
      <c r="AA998" s="123"/>
      <c r="AB998" s="123"/>
      <c r="AC998" s="122"/>
      <c r="AD998" s="123"/>
      <c r="AE998" s="123"/>
      <c r="AF998" s="123"/>
      <c r="AG998" s="123"/>
      <c r="AH998" s="122"/>
      <c r="AI998" s="122"/>
      <c r="AJ998" s="122"/>
      <c r="AK998" s="122"/>
      <c r="AL998" s="123"/>
      <c r="AM998" s="122"/>
      <c r="AN998" s="122"/>
      <c r="AO998" s="122"/>
      <c r="AP998" s="122"/>
      <c r="AQ998" s="122"/>
      <c r="AR998" s="122"/>
      <c r="AS998" s="173"/>
      <c r="AT998" s="173"/>
      <c r="AU998" s="173"/>
      <c r="AV998" s="173"/>
      <c r="AW998" s="173"/>
      <c r="AX998" s="173"/>
      <c r="AY998" s="173"/>
      <c r="AZ998" s="173"/>
      <c r="BA998" s="173"/>
      <c r="BB998" s="123"/>
      <c r="BC998" s="123"/>
      <c r="BD998" s="123"/>
    </row>
    <row r="999" spans="2:56" x14ac:dyDescent="0.25">
      <c r="B999" s="120"/>
      <c r="C999" s="4"/>
      <c r="D999" s="14"/>
      <c r="E999" s="121"/>
      <c r="F999" s="13"/>
      <c r="G999" s="122"/>
      <c r="H999" s="123"/>
      <c r="I999" s="123"/>
      <c r="J999" s="124"/>
      <c r="K999" s="122"/>
      <c r="L999" s="122"/>
      <c r="M999" s="125"/>
      <c r="N999" s="126"/>
      <c r="O999" s="123"/>
      <c r="P999" s="123"/>
      <c r="Q999" s="122"/>
      <c r="R999" s="123"/>
      <c r="S999" s="123"/>
      <c r="T999" s="123"/>
      <c r="U999" s="123"/>
      <c r="V999" s="123"/>
      <c r="W999" s="122"/>
      <c r="X999" s="123"/>
      <c r="Y999" s="123"/>
      <c r="Z999" s="123"/>
      <c r="AA999" s="123"/>
      <c r="AB999" s="123"/>
      <c r="AC999" s="122"/>
      <c r="AD999" s="123"/>
      <c r="AE999" s="123"/>
      <c r="AF999" s="123"/>
      <c r="AG999" s="123"/>
      <c r="AH999" s="122"/>
      <c r="AI999" s="122"/>
      <c r="AJ999" s="122"/>
      <c r="AK999" s="122"/>
      <c r="AL999" s="123"/>
      <c r="AM999" s="122"/>
      <c r="AN999" s="122"/>
      <c r="AO999" s="122"/>
      <c r="AP999" s="122"/>
      <c r="AQ999" s="122"/>
      <c r="AR999" s="122"/>
      <c r="AS999" s="173"/>
      <c r="AT999" s="173"/>
      <c r="AU999" s="173"/>
      <c r="AV999" s="173"/>
      <c r="AW999" s="173"/>
      <c r="AX999" s="173"/>
      <c r="AY999" s="173"/>
      <c r="AZ999" s="173"/>
      <c r="BA999" s="173"/>
      <c r="BB999" s="123"/>
      <c r="BC999" s="123"/>
      <c r="BD999" s="123"/>
    </row>
  </sheetData>
  <autoFilter ref="B1:BD1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99"/>
  <sheetViews>
    <sheetView showGridLines="0" tabSelected="1" zoomScale="70" zoomScaleNormal="70" workbookViewId="0">
      <pane xSplit="7" ySplit="1" topLeftCell="N2" activePane="bottomRight" state="frozen"/>
      <selection pane="topRight"/>
      <selection pane="bottomLeft"/>
      <selection pane="bottomRight" activeCell="N1" sqref="N1"/>
    </sheetView>
  </sheetViews>
  <sheetFormatPr defaultColWidth="9.140625" defaultRowHeight="15" x14ac:dyDescent="0.25"/>
  <cols>
    <col min="1" max="1" width="4.28515625" customWidth="1"/>
    <col min="2" max="2" width="12.140625" customWidth="1"/>
    <col min="3" max="3" width="33.85546875" bestFit="1" customWidth="1"/>
    <col min="4" max="4" width="10.7109375" style="15" bestFit="1" customWidth="1"/>
    <col min="5" max="5" width="12.5703125" style="15" bestFit="1" customWidth="1"/>
    <col min="6" max="6" width="33.7109375" customWidth="1"/>
    <col min="7" max="7" width="36.28515625" bestFit="1" customWidth="1"/>
    <col min="8" max="8" width="14.7109375" customWidth="1"/>
    <col min="9" max="10" width="15.5703125" customWidth="1"/>
    <col min="11" max="11" width="13.85546875" customWidth="1"/>
    <col min="12" max="12" width="13.28515625" customWidth="1"/>
    <col min="13" max="13" width="17.85546875" customWidth="1"/>
    <col min="14" max="14" width="11" customWidth="1"/>
    <col min="15" max="15" width="13.7109375" customWidth="1"/>
    <col min="16" max="16" width="17.28515625" customWidth="1"/>
    <col min="17" max="17" width="16.28515625" customWidth="1"/>
    <col min="18" max="18" width="10.28515625" customWidth="1"/>
    <col min="19" max="19" width="13" customWidth="1"/>
    <col min="20" max="20" width="11.85546875" customWidth="1"/>
    <col min="21" max="21" width="9" customWidth="1"/>
    <col min="22" max="22" width="15.5703125" customWidth="1"/>
    <col min="23" max="23" width="20.140625" bestFit="1" customWidth="1"/>
    <col min="24" max="24" width="13" customWidth="1"/>
    <col min="25" max="25" width="11.85546875" customWidth="1"/>
    <col min="26" max="26" width="13.85546875" customWidth="1"/>
    <col min="27" max="28" width="13.7109375" customWidth="1"/>
    <col min="29" max="29" width="14.7109375" customWidth="1"/>
    <col min="30" max="30" width="13" customWidth="1"/>
    <col min="31" max="32" width="15.42578125" customWidth="1"/>
    <col min="33" max="33" width="13.7109375" customWidth="1"/>
    <col min="34" max="34" width="13.42578125" customWidth="1"/>
    <col min="35" max="35" width="21.7109375" customWidth="1"/>
    <col min="36" max="36" width="16.28515625" customWidth="1"/>
    <col min="37" max="37" width="18.140625" customWidth="1"/>
    <col min="38" max="38" width="13.7109375" customWidth="1"/>
    <col min="39" max="39" width="17.5703125" bestFit="1" customWidth="1"/>
    <col min="40" max="40" width="20.140625" customWidth="1"/>
    <col min="41" max="41" width="17.42578125" customWidth="1"/>
    <col min="42" max="42" width="13.7109375" customWidth="1"/>
    <col min="43" max="43" width="17.7109375" customWidth="1"/>
    <col min="44" max="44" width="16.42578125" customWidth="1"/>
    <col min="45" max="45" width="15.85546875" customWidth="1"/>
    <col min="46" max="54" width="15.85546875" style="174" customWidth="1"/>
    <col min="55" max="55" width="15.42578125" customWidth="1"/>
    <col min="56" max="56" width="15.7109375" customWidth="1"/>
    <col min="57" max="57" width="18.28515625" bestFit="1" customWidth="1"/>
  </cols>
  <sheetData>
    <row r="1" spans="1:57" s="8" customFormat="1" ht="60" x14ac:dyDescent="0.25">
      <c r="B1" s="5" t="s">
        <v>195</v>
      </c>
      <c r="C1" s="5" t="s">
        <v>194</v>
      </c>
      <c r="D1" s="5" t="s">
        <v>27</v>
      </c>
      <c r="E1" s="5" t="s">
        <v>290</v>
      </c>
      <c r="F1" s="5" t="s">
        <v>170</v>
      </c>
      <c r="G1" s="5" t="s">
        <v>171</v>
      </c>
      <c r="H1" s="5" t="s">
        <v>32</v>
      </c>
      <c r="I1" s="5" t="s">
        <v>4</v>
      </c>
      <c r="J1" s="5" t="s">
        <v>544</v>
      </c>
      <c r="K1" s="5" t="s">
        <v>29</v>
      </c>
      <c r="L1" s="5" t="s">
        <v>374</v>
      </c>
      <c r="M1" s="5" t="s">
        <v>28</v>
      </c>
      <c r="N1" s="5" t="s">
        <v>30</v>
      </c>
      <c r="O1" s="5" t="s">
        <v>31</v>
      </c>
      <c r="P1" s="5" t="s">
        <v>546</v>
      </c>
      <c r="Q1" s="5" t="s">
        <v>547</v>
      </c>
      <c r="R1" s="5" t="s">
        <v>548</v>
      </c>
      <c r="S1" s="5" t="s">
        <v>549</v>
      </c>
      <c r="T1" s="5" t="s">
        <v>550</v>
      </c>
      <c r="U1" s="5" t="s">
        <v>551</v>
      </c>
      <c r="V1" s="5" t="s">
        <v>172</v>
      </c>
      <c r="W1" s="5" t="s">
        <v>173</v>
      </c>
      <c r="X1" s="5" t="s">
        <v>174</v>
      </c>
      <c r="Y1" s="5" t="s">
        <v>175</v>
      </c>
      <c r="Z1" s="5" t="s">
        <v>176</v>
      </c>
      <c r="AA1" s="5" t="s">
        <v>177</v>
      </c>
      <c r="AB1" s="5" t="s">
        <v>178</v>
      </c>
      <c r="AC1" s="5" t="s">
        <v>179</v>
      </c>
      <c r="AD1" s="5" t="s">
        <v>180</v>
      </c>
      <c r="AE1" s="5" t="s">
        <v>181</v>
      </c>
      <c r="AF1" s="5" t="s">
        <v>182</v>
      </c>
      <c r="AG1" s="5" t="s">
        <v>183</v>
      </c>
      <c r="AH1" s="5" t="s">
        <v>5</v>
      </c>
      <c r="AI1" s="5" t="s">
        <v>7</v>
      </c>
      <c r="AJ1" s="5" t="s">
        <v>8</v>
      </c>
      <c r="AK1" s="5" t="s">
        <v>9</v>
      </c>
      <c r="AL1" s="5" t="s">
        <v>10</v>
      </c>
      <c r="AM1" s="5" t="s">
        <v>6</v>
      </c>
      <c r="AN1" s="5" t="s">
        <v>11</v>
      </c>
      <c r="AO1" s="5" t="s">
        <v>12</v>
      </c>
      <c r="AP1" s="5" t="s">
        <v>13</v>
      </c>
      <c r="AQ1" s="5" t="s">
        <v>14</v>
      </c>
      <c r="AR1" s="5" t="s">
        <v>15</v>
      </c>
      <c r="AS1" s="5" t="s">
        <v>16</v>
      </c>
      <c r="AT1" s="172" t="s">
        <v>558</v>
      </c>
      <c r="AU1" s="172" t="s">
        <v>559</v>
      </c>
      <c r="AV1" s="172" t="s">
        <v>560</v>
      </c>
      <c r="AW1" s="172" t="s">
        <v>564</v>
      </c>
      <c r="AX1" s="172" t="s">
        <v>565</v>
      </c>
      <c r="AY1" s="172" t="s">
        <v>566</v>
      </c>
      <c r="AZ1" s="172" t="s">
        <v>561</v>
      </c>
      <c r="BA1" s="172" t="s">
        <v>562</v>
      </c>
      <c r="BB1" s="172" t="s">
        <v>563</v>
      </c>
      <c r="BC1" s="5" t="s">
        <v>0</v>
      </c>
      <c r="BD1" s="5" t="s">
        <v>1</v>
      </c>
      <c r="BE1" s="5" t="s">
        <v>2</v>
      </c>
    </row>
    <row r="2" spans="1:57" s="1" customFormat="1" x14ac:dyDescent="0.25">
      <c r="A2"/>
      <c r="B2" s="120"/>
      <c r="C2" s="4"/>
      <c r="D2" s="14"/>
      <c r="E2" s="14"/>
      <c r="F2" s="121"/>
      <c r="G2" s="13"/>
      <c r="H2" s="122"/>
      <c r="I2" s="123"/>
      <c r="J2" s="123"/>
      <c r="K2" s="124"/>
      <c r="L2" s="122"/>
      <c r="M2" s="122"/>
      <c r="N2" s="125"/>
      <c r="O2" s="126"/>
      <c r="P2" s="123"/>
      <c r="Q2" s="123"/>
      <c r="R2" s="122"/>
      <c r="S2" s="123"/>
      <c r="T2" s="123"/>
      <c r="U2" s="123"/>
      <c r="V2" s="123"/>
      <c r="W2" s="123"/>
      <c r="X2" s="122"/>
      <c r="Y2" s="123"/>
      <c r="Z2" s="123"/>
      <c r="AA2" s="123"/>
      <c r="AB2" s="123"/>
      <c r="AC2" s="123"/>
      <c r="AD2" s="122"/>
      <c r="AE2" s="123"/>
      <c r="AF2" s="123"/>
      <c r="AG2" s="123"/>
      <c r="AH2" s="123"/>
      <c r="AI2" s="122"/>
      <c r="AJ2" s="122"/>
      <c r="AK2" s="122"/>
      <c r="AL2" s="122"/>
      <c r="AM2" s="123"/>
      <c r="AN2" s="122"/>
      <c r="AO2" s="122"/>
      <c r="AP2" s="122"/>
      <c r="AQ2" s="122"/>
      <c r="AR2" s="122"/>
      <c r="AS2" s="122"/>
      <c r="AT2" s="173"/>
      <c r="AU2" s="173"/>
      <c r="AV2" s="173"/>
      <c r="AW2" s="173"/>
      <c r="AX2" s="173"/>
      <c r="AY2" s="173"/>
      <c r="AZ2" s="173"/>
      <c r="BA2" s="173"/>
      <c r="BB2" s="173"/>
      <c r="BC2" s="123"/>
      <c r="BD2" s="123"/>
      <c r="BE2" s="123"/>
    </row>
    <row r="3" spans="1:57" x14ac:dyDescent="0.25">
      <c r="B3" s="120"/>
      <c r="C3" s="4"/>
      <c r="D3" s="14"/>
      <c r="E3" s="14"/>
      <c r="F3" s="121"/>
      <c r="G3" s="13"/>
      <c r="H3" s="122"/>
      <c r="I3" s="123"/>
      <c r="J3" s="123"/>
      <c r="K3" s="124"/>
      <c r="L3" s="122"/>
      <c r="M3" s="122"/>
      <c r="N3" s="125"/>
      <c r="O3" s="126"/>
      <c r="P3" s="123"/>
      <c r="Q3" s="123"/>
      <c r="R3" s="122"/>
      <c r="S3" s="123"/>
      <c r="T3" s="123"/>
      <c r="U3" s="123"/>
      <c r="V3" s="123"/>
      <c r="W3" s="123"/>
      <c r="X3" s="122"/>
      <c r="Y3" s="123"/>
      <c r="Z3" s="123"/>
      <c r="AA3" s="123"/>
      <c r="AB3" s="123"/>
      <c r="AC3" s="123"/>
      <c r="AD3" s="122"/>
      <c r="AE3" s="123"/>
      <c r="AF3" s="123"/>
      <c r="AG3" s="123"/>
      <c r="AH3" s="123"/>
      <c r="AI3" s="122"/>
      <c r="AJ3" s="122"/>
      <c r="AK3" s="122"/>
      <c r="AL3" s="122"/>
      <c r="AM3" s="123"/>
      <c r="AN3" s="122"/>
      <c r="AO3" s="122"/>
      <c r="AP3" s="122"/>
      <c r="AQ3" s="122"/>
      <c r="AR3" s="122"/>
      <c r="AS3" s="122"/>
      <c r="AT3" s="173"/>
      <c r="AU3" s="173"/>
      <c r="AV3" s="173"/>
      <c r="AW3" s="173"/>
      <c r="AX3" s="173"/>
      <c r="AY3" s="173"/>
      <c r="AZ3" s="173"/>
      <c r="BA3" s="173"/>
      <c r="BB3" s="173"/>
      <c r="BC3" s="123"/>
      <c r="BD3" s="123"/>
      <c r="BE3" s="123"/>
    </row>
    <row r="4" spans="1:57" x14ac:dyDescent="0.25">
      <c r="B4" s="120"/>
      <c r="C4" s="4"/>
      <c r="D4" s="14"/>
      <c r="E4" s="14"/>
      <c r="F4" s="121"/>
      <c r="G4" s="13"/>
      <c r="H4" s="122"/>
      <c r="I4" s="123"/>
      <c r="J4" s="123"/>
      <c r="K4" s="124"/>
      <c r="L4" s="122"/>
      <c r="M4" s="122"/>
      <c r="N4" s="125"/>
      <c r="O4" s="126"/>
      <c r="P4" s="123"/>
      <c r="Q4" s="123"/>
      <c r="R4" s="122"/>
      <c r="S4" s="123"/>
      <c r="T4" s="123"/>
      <c r="U4" s="123"/>
      <c r="V4" s="123"/>
      <c r="W4" s="123"/>
      <c r="X4" s="122"/>
      <c r="Y4" s="123"/>
      <c r="Z4" s="123"/>
      <c r="AA4" s="123"/>
      <c r="AB4" s="123"/>
      <c r="AC4" s="123"/>
      <c r="AD4" s="122"/>
      <c r="AE4" s="123"/>
      <c r="AF4" s="123"/>
      <c r="AG4" s="123"/>
      <c r="AH4" s="123"/>
      <c r="AI4" s="122"/>
      <c r="AJ4" s="122"/>
      <c r="AK4" s="122"/>
      <c r="AL4" s="122"/>
      <c r="AM4" s="123"/>
      <c r="AN4" s="122"/>
      <c r="AO4" s="122"/>
      <c r="AP4" s="122"/>
      <c r="AQ4" s="122"/>
      <c r="AR4" s="122"/>
      <c r="AS4" s="122"/>
      <c r="AT4" s="173"/>
      <c r="AU4" s="173"/>
      <c r="AV4" s="173"/>
      <c r="AW4" s="173"/>
      <c r="AX4" s="173"/>
      <c r="AY4" s="173"/>
      <c r="AZ4" s="173"/>
      <c r="BA4" s="173"/>
      <c r="BB4" s="173"/>
      <c r="BC4" s="123"/>
      <c r="BD4" s="123"/>
      <c r="BE4" s="123"/>
    </row>
    <row r="5" spans="1:57" x14ac:dyDescent="0.25">
      <c r="B5" s="120"/>
      <c r="C5" s="4"/>
      <c r="D5" s="14"/>
      <c r="E5" s="14"/>
      <c r="F5" s="121"/>
      <c r="G5" s="13"/>
      <c r="H5" s="122"/>
      <c r="I5" s="123"/>
      <c r="J5" s="123"/>
      <c r="K5" s="124"/>
      <c r="L5" s="122"/>
      <c r="M5" s="122"/>
      <c r="N5" s="125"/>
      <c r="O5" s="126"/>
      <c r="P5" s="123"/>
      <c r="Q5" s="123"/>
      <c r="R5" s="122"/>
      <c r="S5" s="123"/>
      <c r="T5" s="123"/>
      <c r="U5" s="123"/>
      <c r="V5" s="123"/>
      <c r="W5" s="123"/>
      <c r="X5" s="122"/>
      <c r="Y5" s="123"/>
      <c r="Z5" s="123"/>
      <c r="AA5" s="123"/>
      <c r="AB5" s="123"/>
      <c r="AC5" s="123"/>
      <c r="AD5" s="122"/>
      <c r="AE5" s="123"/>
      <c r="AF5" s="123"/>
      <c r="AG5" s="123"/>
      <c r="AH5" s="123"/>
      <c r="AI5" s="122"/>
      <c r="AJ5" s="122"/>
      <c r="AK5" s="122"/>
      <c r="AL5" s="122"/>
      <c r="AM5" s="123"/>
      <c r="AN5" s="122"/>
      <c r="AO5" s="122"/>
      <c r="AP5" s="122"/>
      <c r="AQ5" s="122"/>
      <c r="AR5" s="122"/>
      <c r="AS5" s="122"/>
      <c r="AT5" s="173"/>
      <c r="AU5" s="173"/>
      <c r="AV5" s="173"/>
      <c r="AW5" s="173"/>
      <c r="AX5" s="173"/>
      <c r="AY5" s="173"/>
      <c r="AZ5" s="173"/>
      <c r="BA5" s="173"/>
      <c r="BB5" s="173"/>
      <c r="BC5" s="123"/>
      <c r="BD5" s="123"/>
      <c r="BE5" s="123"/>
    </row>
    <row r="6" spans="1:57" x14ac:dyDescent="0.25">
      <c r="B6" s="120"/>
      <c r="C6" s="4"/>
      <c r="D6" s="14"/>
      <c r="E6" s="14"/>
      <c r="F6" s="121"/>
      <c r="G6" s="13"/>
      <c r="H6" s="122"/>
      <c r="I6" s="123"/>
      <c r="J6" s="123"/>
      <c r="K6" s="124"/>
      <c r="L6" s="122"/>
      <c r="M6" s="122"/>
      <c r="N6" s="125"/>
      <c r="O6" s="126"/>
      <c r="P6" s="123"/>
      <c r="Q6" s="123"/>
      <c r="R6" s="122"/>
      <c r="S6" s="123"/>
      <c r="T6" s="123"/>
      <c r="U6" s="123"/>
      <c r="V6" s="123"/>
      <c r="W6" s="123"/>
      <c r="X6" s="122"/>
      <c r="Y6" s="123"/>
      <c r="Z6" s="123"/>
      <c r="AA6" s="123"/>
      <c r="AB6" s="123"/>
      <c r="AC6" s="123"/>
      <c r="AD6" s="122"/>
      <c r="AE6" s="123"/>
      <c r="AF6" s="123"/>
      <c r="AG6" s="123"/>
      <c r="AH6" s="123"/>
      <c r="AI6" s="122"/>
      <c r="AJ6" s="122"/>
      <c r="AK6" s="122"/>
      <c r="AL6" s="122"/>
      <c r="AM6" s="123"/>
      <c r="AN6" s="122"/>
      <c r="AO6" s="122"/>
      <c r="AP6" s="122"/>
      <c r="AQ6" s="122"/>
      <c r="AR6" s="122"/>
      <c r="AS6" s="122"/>
      <c r="AT6" s="173"/>
      <c r="AU6" s="173"/>
      <c r="AV6" s="173"/>
      <c r="AW6" s="173"/>
      <c r="AX6" s="173"/>
      <c r="AY6" s="173"/>
      <c r="AZ6" s="173"/>
      <c r="BA6" s="173"/>
      <c r="BB6" s="173"/>
      <c r="BC6" s="123"/>
      <c r="BD6" s="123"/>
      <c r="BE6" s="123"/>
    </row>
    <row r="7" spans="1:57" x14ac:dyDescent="0.25">
      <c r="B7" s="120"/>
      <c r="C7" s="4"/>
      <c r="D7" s="14"/>
      <c r="E7" s="14"/>
      <c r="F7" s="121"/>
      <c r="G7" s="13"/>
      <c r="H7" s="122"/>
      <c r="I7" s="123"/>
      <c r="J7" s="123"/>
      <c r="K7" s="124"/>
      <c r="L7" s="122"/>
      <c r="M7" s="122"/>
      <c r="N7" s="125"/>
      <c r="O7" s="126"/>
      <c r="P7" s="123"/>
      <c r="Q7" s="123"/>
      <c r="R7" s="122"/>
      <c r="S7" s="123"/>
      <c r="T7" s="123"/>
      <c r="U7" s="123"/>
      <c r="V7" s="123"/>
      <c r="W7" s="123"/>
      <c r="X7" s="122"/>
      <c r="Y7" s="123"/>
      <c r="Z7" s="123"/>
      <c r="AA7" s="123"/>
      <c r="AB7" s="123"/>
      <c r="AC7" s="123"/>
      <c r="AD7" s="122"/>
      <c r="AE7" s="123"/>
      <c r="AF7" s="123"/>
      <c r="AG7" s="123"/>
      <c r="AH7" s="123"/>
      <c r="AI7" s="122"/>
      <c r="AJ7" s="122"/>
      <c r="AK7" s="122"/>
      <c r="AL7" s="122"/>
      <c r="AM7" s="123"/>
      <c r="AN7" s="122"/>
      <c r="AO7" s="122"/>
      <c r="AP7" s="122"/>
      <c r="AQ7" s="122"/>
      <c r="AR7" s="122"/>
      <c r="AS7" s="122"/>
      <c r="AT7" s="173"/>
      <c r="AU7" s="173"/>
      <c r="AV7" s="173"/>
      <c r="AW7" s="173"/>
      <c r="AX7" s="173"/>
      <c r="AY7" s="173"/>
      <c r="AZ7" s="173"/>
      <c r="BA7" s="173"/>
      <c r="BB7" s="173"/>
      <c r="BC7" s="123"/>
      <c r="BD7" s="123"/>
      <c r="BE7" s="123"/>
    </row>
    <row r="8" spans="1:57" x14ac:dyDescent="0.25">
      <c r="B8" s="120"/>
      <c r="C8" s="4"/>
      <c r="D8" s="14"/>
      <c r="E8" s="14"/>
      <c r="F8" s="121"/>
      <c r="G8" s="13"/>
      <c r="H8" s="122"/>
      <c r="I8" s="123"/>
      <c r="J8" s="123"/>
      <c r="K8" s="124"/>
      <c r="L8" s="122"/>
      <c r="M8" s="122"/>
      <c r="N8" s="125"/>
      <c r="O8" s="126"/>
      <c r="P8" s="123"/>
      <c r="Q8" s="123"/>
      <c r="R8" s="122"/>
      <c r="S8" s="123"/>
      <c r="T8" s="123"/>
      <c r="U8" s="123"/>
      <c r="V8" s="123"/>
      <c r="W8" s="123"/>
      <c r="X8" s="122"/>
      <c r="Y8" s="123"/>
      <c r="Z8" s="123"/>
      <c r="AA8" s="123"/>
      <c r="AB8" s="123"/>
      <c r="AC8" s="123"/>
      <c r="AD8" s="122"/>
      <c r="AE8" s="123"/>
      <c r="AF8" s="123"/>
      <c r="AG8" s="123"/>
      <c r="AH8" s="123"/>
      <c r="AI8" s="122"/>
      <c r="AJ8" s="122"/>
      <c r="AK8" s="122"/>
      <c r="AL8" s="122"/>
      <c r="AM8" s="123"/>
      <c r="AN8" s="122"/>
      <c r="AO8" s="122"/>
      <c r="AP8" s="122"/>
      <c r="AQ8" s="122"/>
      <c r="AR8" s="122"/>
      <c r="AS8" s="122"/>
      <c r="AT8" s="173"/>
      <c r="AU8" s="173"/>
      <c r="AV8" s="173"/>
      <c r="AW8" s="173"/>
      <c r="AX8" s="173"/>
      <c r="AY8" s="173"/>
      <c r="AZ8" s="173"/>
      <c r="BA8" s="173"/>
      <c r="BB8" s="173"/>
      <c r="BC8" s="123"/>
      <c r="BD8" s="123"/>
      <c r="BE8" s="123"/>
    </row>
    <row r="9" spans="1:57" x14ac:dyDescent="0.25">
      <c r="B9" s="120"/>
      <c r="C9" s="4"/>
      <c r="D9" s="14"/>
      <c r="E9" s="14"/>
      <c r="F9" s="121"/>
      <c r="G9" s="13"/>
      <c r="H9" s="122"/>
      <c r="I9" s="123"/>
      <c r="J9" s="123"/>
      <c r="K9" s="124"/>
      <c r="L9" s="122"/>
      <c r="M9" s="122"/>
      <c r="N9" s="125"/>
      <c r="O9" s="126"/>
      <c r="P9" s="123"/>
      <c r="Q9" s="123"/>
      <c r="R9" s="122"/>
      <c r="S9" s="123"/>
      <c r="T9" s="123"/>
      <c r="U9" s="123"/>
      <c r="V9" s="123"/>
      <c r="W9" s="123"/>
      <c r="X9" s="122"/>
      <c r="Y9" s="123"/>
      <c r="Z9" s="123"/>
      <c r="AA9" s="123"/>
      <c r="AB9" s="123"/>
      <c r="AC9" s="123"/>
      <c r="AD9" s="122"/>
      <c r="AE9" s="123"/>
      <c r="AF9" s="123"/>
      <c r="AG9" s="123"/>
      <c r="AH9" s="123"/>
      <c r="AI9" s="122"/>
      <c r="AJ9" s="122"/>
      <c r="AK9" s="122"/>
      <c r="AL9" s="122"/>
      <c r="AM9" s="123"/>
      <c r="AN9" s="122"/>
      <c r="AO9" s="122"/>
      <c r="AP9" s="122"/>
      <c r="AQ9" s="122"/>
      <c r="AR9" s="122"/>
      <c r="AS9" s="122"/>
      <c r="AT9" s="173"/>
      <c r="AU9" s="173"/>
      <c r="AV9" s="173"/>
      <c r="AW9" s="173"/>
      <c r="AX9" s="173"/>
      <c r="AY9" s="173"/>
      <c r="AZ9" s="173"/>
      <c r="BA9" s="173"/>
      <c r="BB9" s="173"/>
      <c r="BC9" s="123"/>
      <c r="BD9" s="123"/>
      <c r="BE9" s="123"/>
    </row>
    <row r="10" spans="1:57" x14ac:dyDescent="0.25">
      <c r="B10" s="120"/>
      <c r="C10" s="4"/>
      <c r="D10" s="14"/>
      <c r="E10" s="14"/>
      <c r="F10" s="121"/>
      <c r="G10" s="13"/>
      <c r="H10" s="122"/>
      <c r="I10" s="123"/>
      <c r="J10" s="123"/>
      <c r="K10" s="124"/>
      <c r="L10" s="122"/>
      <c r="M10" s="122"/>
      <c r="N10" s="125"/>
      <c r="O10" s="126"/>
      <c r="P10" s="123"/>
      <c r="Q10" s="123"/>
      <c r="R10" s="122"/>
      <c r="S10" s="123"/>
      <c r="T10" s="123"/>
      <c r="U10" s="123"/>
      <c r="V10" s="123"/>
      <c r="W10" s="123"/>
      <c r="X10" s="122"/>
      <c r="Y10" s="123"/>
      <c r="Z10" s="123"/>
      <c r="AA10" s="123"/>
      <c r="AB10" s="123"/>
      <c r="AC10" s="123"/>
      <c r="AD10" s="122"/>
      <c r="AE10" s="123"/>
      <c r="AF10" s="123"/>
      <c r="AG10" s="123"/>
      <c r="AH10" s="123"/>
      <c r="AI10" s="122"/>
      <c r="AJ10" s="122"/>
      <c r="AK10" s="122"/>
      <c r="AL10" s="122"/>
      <c r="AM10" s="123"/>
      <c r="AN10" s="122"/>
      <c r="AO10" s="122"/>
      <c r="AP10" s="122"/>
      <c r="AQ10" s="122"/>
      <c r="AR10" s="122"/>
      <c r="AS10" s="122"/>
      <c r="AT10" s="173"/>
      <c r="AU10" s="173"/>
      <c r="AV10" s="173"/>
      <c r="AW10" s="173"/>
      <c r="AX10" s="173"/>
      <c r="AY10" s="173"/>
      <c r="AZ10" s="173"/>
      <c r="BA10" s="173"/>
      <c r="BB10" s="173"/>
      <c r="BC10" s="123"/>
      <c r="BD10" s="123"/>
      <c r="BE10" s="123"/>
    </row>
    <row r="11" spans="1:57" x14ac:dyDescent="0.25">
      <c r="B11" s="120"/>
      <c r="C11" s="4"/>
      <c r="D11" s="14"/>
      <c r="E11" s="14"/>
      <c r="F11" s="121"/>
      <c r="G11" s="13"/>
      <c r="H11" s="122"/>
      <c r="I11" s="123"/>
      <c r="J11" s="123"/>
      <c r="K11" s="124"/>
      <c r="L11" s="122"/>
      <c r="M11" s="122"/>
      <c r="N11" s="125"/>
      <c r="O11" s="126"/>
      <c r="P11" s="123"/>
      <c r="Q11" s="123"/>
      <c r="R11" s="122"/>
      <c r="S11" s="123"/>
      <c r="T11" s="123"/>
      <c r="U11" s="123"/>
      <c r="V11" s="123"/>
      <c r="W11" s="123"/>
      <c r="X11" s="122"/>
      <c r="Y11" s="123"/>
      <c r="Z11" s="123"/>
      <c r="AA11" s="123"/>
      <c r="AB11" s="123"/>
      <c r="AC11" s="123"/>
      <c r="AD11" s="122"/>
      <c r="AE11" s="123"/>
      <c r="AF11" s="123"/>
      <c r="AG11" s="123"/>
      <c r="AH11" s="123"/>
      <c r="AI11" s="122"/>
      <c r="AJ11" s="122"/>
      <c r="AK11" s="122"/>
      <c r="AL11" s="122"/>
      <c r="AM11" s="123"/>
      <c r="AN11" s="122"/>
      <c r="AO11" s="122"/>
      <c r="AP11" s="122"/>
      <c r="AQ11" s="122"/>
      <c r="AR11" s="122"/>
      <c r="AS11" s="122"/>
      <c r="AT11" s="173"/>
      <c r="AU11" s="173"/>
      <c r="AV11" s="173"/>
      <c r="AW11" s="173"/>
      <c r="AX11" s="173"/>
      <c r="AY11" s="173"/>
      <c r="AZ11" s="173"/>
      <c r="BA11" s="173"/>
      <c r="BB11" s="173"/>
      <c r="BC11" s="123"/>
      <c r="BD11" s="123"/>
      <c r="BE11" s="123"/>
    </row>
    <row r="12" spans="1:57" x14ac:dyDescent="0.25">
      <c r="B12" s="120"/>
      <c r="C12" s="4"/>
      <c r="D12" s="14"/>
      <c r="E12" s="14"/>
      <c r="F12" s="121"/>
      <c r="G12" s="13"/>
      <c r="H12" s="122"/>
      <c r="I12" s="123"/>
      <c r="J12" s="123"/>
      <c r="K12" s="124"/>
      <c r="L12" s="122"/>
      <c r="M12" s="122"/>
      <c r="N12" s="125"/>
      <c r="O12" s="126"/>
      <c r="P12" s="123"/>
      <c r="Q12" s="123"/>
      <c r="R12" s="122"/>
      <c r="S12" s="123"/>
      <c r="T12" s="123"/>
      <c r="U12" s="123"/>
      <c r="V12" s="123"/>
      <c r="W12" s="123"/>
      <c r="X12" s="122"/>
      <c r="Y12" s="123"/>
      <c r="Z12" s="123"/>
      <c r="AA12" s="123"/>
      <c r="AB12" s="123"/>
      <c r="AC12" s="123"/>
      <c r="AD12" s="122"/>
      <c r="AE12" s="123"/>
      <c r="AF12" s="123"/>
      <c r="AG12" s="123"/>
      <c r="AH12" s="123"/>
      <c r="AI12" s="122"/>
      <c r="AJ12" s="122"/>
      <c r="AK12" s="122"/>
      <c r="AL12" s="122"/>
      <c r="AM12" s="123"/>
      <c r="AN12" s="122"/>
      <c r="AO12" s="122"/>
      <c r="AP12" s="122"/>
      <c r="AQ12" s="122"/>
      <c r="AR12" s="122"/>
      <c r="AS12" s="122"/>
      <c r="AT12" s="173"/>
      <c r="AU12" s="173"/>
      <c r="AV12" s="173"/>
      <c r="AW12" s="173"/>
      <c r="AX12" s="173"/>
      <c r="AY12" s="173"/>
      <c r="AZ12" s="173"/>
      <c r="BA12" s="173"/>
      <c r="BB12" s="173"/>
      <c r="BC12" s="123"/>
      <c r="BD12" s="123"/>
      <c r="BE12" s="123"/>
    </row>
    <row r="13" spans="1:57" x14ac:dyDescent="0.25">
      <c r="B13" s="120"/>
      <c r="C13" s="4"/>
      <c r="D13" s="14"/>
      <c r="E13" s="14"/>
      <c r="F13" s="121"/>
      <c r="G13" s="13"/>
      <c r="H13" s="122"/>
      <c r="I13" s="123"/>
      <c r="J13" s="123"/>
      <c r="K13" s="124"/>
      <c r="L13" s="122"/>
      <c r="M13" s="122"/>
      <c r="N13" s="125"/>
      <c r="O13" s="126"/>
      <c r="P13" s="123"/>
      <c r="Q13" s="123"/>
      <c r="R13" s="122"/>
      <c r="S13" s="123"/>
      <c r="T13" s="123"/>
      <c r="U13" s="123"/>
      <c r="V13" s="123"/>
      <c r="W13" s="123"/>
      <c r="X13" s="122"/>
      <c r="Y13" s="123"/>
      <c r="Z13" s="123"/>
      <c r="AA13" s="123"/>
      <c r="AB13" s="123"/>
      <c r="AC13" s="123"/>
      <c r="AD13" s="122"/>
      <c r="AE13" s="123"/>
      <c r="AF13" s="123"/>
      <c r="AG13" s="123"/>
      <c r="AH13" s="123"/>
      <c r="AI13" s="122"/>
      <c r="AJ13" s="122"/>
      <c r="AK13" s="122"/>
      <c r="AL13" s="122"/>
      <c r="AM13" s="123"/>
      <c r="AN13" s="122"/>
      <c r="AO13" s="122"/>
      <c r="AP13" s="122"/>
      <c r="AQ13" s="122"/>
      <c r="AR13" s="122"/>
      <c r="AS13" s="122"/>
      <c r="AT13" s="173"/>
      <c r="AU13" s="173"/>
      <c r="AV13" s="173"/>
      <c r="AW13" s="173"/>
      <c r="AX13" s="173"/>
      <c r="AY13" s="173"/>
      <c r="AZ13" s="173"/>
      <c r="BA13" s="173"/>
      <c r="BB13" s="173"/>
      <c r="BC13" s="123"/>
      <c r="BD13" s="123"/>
      <c r="BE13" s="123"/>
    </row>
    <row r="14" spans="1:57" x14ac:dyDescent="0.25">
      <c r="B14" s="120"/>
      <c r="C14" s="4"/>
      <c r="D14" s="14"/>
      <c r="E14" s="14"/>
      <c r="F14" s="121"/>
      <c r="G14" s="13"/>
      <c r="H14" s="122"/>
      <c r="I14" s="123"/>
      <c r="J14" s="123"/>
      <c r="K14" s="124"/>
      <c r="L14" s="122"/>
      <c r="M14" s="122"/>
      <c r="N14" s="125"/>
      <c r="O14" s="126"/>
      <c r="P14" s="123"/>
      <c r="Q14" s="123"/>
      <c r="R14" s="122"/>
      <c r="S14" s="123"/>
      <c r="T14" s="123"/>
      <c r="U14" s="123"/>
      <c r="V14" s="123"/>
      <c r="W14" s="123"/>
      <c r="X14" s="122"/>
      <c r="Y14" s="123"/>
      <c r="Z14" s="123"/>
      <c r="AA14" s="123"/>
      <c r="AB14" s="123"/>
      <c r="AC14" s="123"/>
      <c r="AD14" s="122"/>
      <c r="AE14" s="123"/>
      <c r="AF14" s="123"/>
      <c r="AG14" s="123"/>
      <c r="AH14" s="123"/>
      <c r="AI14" s="122"/>
      <c r="AJ14" s="122"/>
      <c r="AK14" s="122"/>
      <c r="AL14" s="122"/>
      <c r="AM14" s="123"/>
      <c r="AN14" s="122"/>
      <c r="AO14" s="122"/>
      <c r="AP14" s="122"/>
      <c r="AQ14" s="122"/>
      <c r="AR14" s="122"/>
      <c r="AS14" s="122"/>
      <c r="AT14" s="173"/>
      <c r="AU14" s="173"/>
      <c r="AV14" s="173"/>
      <c r="AW14" s="173"/>
      <c r="AX14" s="173"/>
      <c r="AY14" s="173"/>
      <c r="AZ14" s="173"/>
      <c r="BA14" s="173"/>
      <c r="BB14" s="173"/>
      <c r="BC14" s="123"/>
      <c r="BD14" s="123"/>
      <c r="BE14" s="123"/>
    </row>
    <row r="15" spans="1:57" x14ac:dyDescent="0.25">
      <c r="B15" s="120"/>
      <c r="C15" s="4"/>
      <c r="D15" s="14"/>
      <c r="E15" s="14"/>
      <c r="F15" s="121"/>
      <c r="G15" s="13"/>
      <c r="H15" s="122"/>
      <c r="I15" s="123"/>
      <c r="J15" s="123"/>
      <c r="K15" s="124"/>
      <c r="L15" s="122"/>
      <c r="M15" s="122"/>
      <c r="N15" s="125"/>
      <c r="O15" s="126"/>
      <c r="P15" s="123"/>
      <c r="Q15" s="123"/>
      <c r="R15" s="122"/>
      <c r="S15" s="123"/>
      <c r="T15" s="123"/>
      <c r="U15" s="123"/>
      <c r="V15" s="123"/>
      <c r="W15" s="123"/>
      <c r="X15" s="122"/>
      <c r="Y15" s="123"/>
      <c r="Z15" s="123"/>
      <c r="AA15" s="123"/>
      <c r="AB15" s="123"/>
      <c r="AC15" s="123"/>
      <c r="AD15" s="122"/>
      <c r="AE15" s="123"/>
      <c r="AF15" s="123"/>
      <c r="AG15" s="123"/>
      <c r="AH15" s="123"/>
      <c r="AI15" s="122"/>
      <c r="AJ15" s="122"/>
      <c r="AK15" s="122"/>
      <c r="AL15" s="122"/>
      <c r="AM15" s="123"/>
      <c r="AN15" s="122"/>
      <c r="AO15" s="122"/>
      <c r="AP15" s="122"/>
      <c r="AQ15" s="122"/>
      <c r="AR15" s="122"/>
      <c r="AS15" s="122"/>
      <c r="AT15" s="173"/>
      <c r="AU15" s="173"/>
      <c r="AV15" s="173"/>
      <c r="AW15" s="173"/>
      <c r="AX15" s="173"/>
      <c r="AY15" s="173"/>
      <c r="AZ15" s="173"/>
      <c r="BA15" s="173"/>
      <c r="BB15" s="173"/>
      <c r="BC15" s="123"/>
      <c r="BD15" s="123"/>
      <c r="BE15" s="123"/>
    </row>
    <row r="16" spans="1:57" x14ac:dyDescent="0.25">
      <c r="B16" s="120"/>
      <c r="C16" s="4"/>
      <c r="D16" s="14"/>
      <c r="E16" s="14"/>
      <c r="F16" s="121"/>
      <c r="G16" s="13"/>
      <c r="H16" s="122"/>
      <c r="I16" s="123"/>
      <c r="J16" s="123"/>
      <c r="K16" s="124"/>
      <c r="L16" s="122"/>
      <c r="M16" s="122"/>
      <c r="N16" s="125"/>
      <c r="O16" s="126"/>
      <c r="P16" s="123"/>
      <c r="Q16" s="123"/>
      <c r="R16" s="122"/>
      <c r="S16" s="123"/>
      <c r="T16" s="123"/>
      <c r="U16" s="123"/>
      <c r="V16" s="123"/>
      <c r="W16" s="123"/>
      <c r="X16" s="122"/>
      <c r="Y16" s="123"/>
      <c r="Z16" s="123"/>
      <c r="AA16" s="123"/>
      <c r="AB16" s="123"/>
      <c r="AC16" s="123"/>
      <c r="AD16" s="122"/>
      <c r="AE16" s="123"/>
      <c r="AF16" s="123"/>
      <c r="AG16" s="123"/>
      <c r="AH16" s="123"/>
      <c r="AI16" s="122"/>
      <c r="AJ16" s="122"/>
      <c r="AK16" s="122"/>
      <c r="AL16" s="122"/>
      <c r="AM16" s="123"/>
      <c r="AN16" s="122"/>
      <c r="AO16" s="122"/>
      <c r="AP16" s="122"/>
      <c r="AQ16" s="122"/>
      <c r="AR16" s="122"/>
      <c r="AS16" s="122"/>
      <c r="AT16" s="173"/>
      <c r="AU16" s="173"/>
      <c r="AV16" s="173"/>
      <c r="AW16" s="173"/>
      <c r="AX16" s="173"/>
      <c r="AY16" s="173"/>
      <c r="AZ16" s="173"/>
      <c r="BA16" s="173"/>
      <c r="BB16" s="173"/>
      <c r="BC16" s="123"/>
      <c r="BD16" s="123"/>
      <c r="BE16" s="123"/>
    </row>
    <row r="17" spans="2:57" x14ac:dyDescent="0.25">
      <c r="B17" s="120"/>
      <c r="C17" s="4"/>
      <c r="D17" s="14"/>
      <c r="E17" s="14"/>
      <c r="F17" s="121"/>
      <c r="G17" s="13"/>
      <c r="H17" s="122"/>
      <c r="I17" s="123"/>
      <c r="J17" s="123"/>
      <c r="K17" s="124"/>
      <c r="L17" s="122"/>
      <c r="M17" s="122"/>
      <c r="N17" s="125"/>
      <c r="O17" s="126"/>
      <c r="P17" s="123"/>
      <c r="Q17" s="123"/>
      <c r="R17" s="122"/>
      <c r="S17" s="123"/>
      <c r="T17" s="123"/>
      <c r="U17" s="123"/>
      <c r="V17" s="123"/>
      <c r="W17" s="123"/>
      <c r="X17" s="122"/>
      <c r="Y17" s="123"/>
      <c r="Z17" s="123"/>
      <c r="AA17" s="123"/>
      <c r="AB17" s="123"/>
      <c r="AC17" s="123"/>
      <c r="AD17" s="122"/>
      <c r="AE17" s="123"/>
      <c r="AF17" s="123"/>
      <c r="AG17" s="123"/>
      <c r="AH17" s="123"/>
      <c r="AI17" s="122"/>
      <c r="AJ17" s="122"/>
      <c r="AK17" s="122"/>
      <c r="AL17" s="122"/>
      <c r="AM17" s="123"/>
      <c r="AN17" s="122"/>
      <c r="AO17" s="122"/>
      <c r="AP17" s="122"/>
      <c r="AQ17" s="122"/>
      <c r="AR17" s="122"/>
      <c r="AS17" s="122"/>
      <c r="AT17" s="173"/>
      <c r="AU17" s="173"/>
      <c r="AV17" s="173"/>
      <c r="AW17" s="173"/>
      <c r="AX17" s="173"/>
      <c r="AY17" s="173"/>
      <c r="AZ17" s="173"/>
      <c r="BA17" s="173"/>
      <c r="BB17" s="173"/>
      <c r="BC17" s="123"/>
      <c r="BD17" s="123"/>
      <c r="BE17" s="123"/>
    </row>
    <row r="18" spans="2:57" x14ac:dyDescent="0.25">
      <c r="B18" s="120"/>
      <c r="C18" s="4"/>
      <c r="D18" s="14"/>
      <c r="E18" s="14"/>
      <c r="F18" s="121"/>
      <c r="G18" s="13"/>
      <c r="H18" s="122"/>
      <c r="I18" s="123"/>
      <c r="J18" s="123"/>
      <c r="K18" s="124"/>
      <c r="L18" s="122"/>
      <c r="M18" s="122"/>
      <c r="N18" s="125"/>
      <c r="O18" s="126"/>
      <c r="P18" s="123"/>
      <c r="Q18" s="123"/>
      <c r="R18" s="122"/>
      <c r="S18" s="123"/>
      <c r="T18" s="123"/>
      <c r="U18" s="123"/>
      <c r="V18" s="123"/>
      <c r="W18" s="123"/>
      <c r="X18" s="122"/>
      <c r="Y18" s="123"/>
      <c r="Z18" s="123"/>
      <c r="AA18" s="123"/>
      <c r="AB18" s="123"/>
      <c r="AC18" s="123"/>
      <c r="AD18" s="122"/>
      <c r="AE18" s="123"/>
      <c r="AF18" s="123"/>
      <c r="AG18" s="123"/>
      <c r="AH18" s="123"/>
      <c r="AI18" s="122"/>
      <c r="AJ18" s="122"/>
      <c r="AK18" s="122"/>
      <c r="AL18" s="122"/>
      <c r="AM18" s="123"/>
      <c r="AN18" s="122"/>
      <c r="AO18" s="122"/>
      <c r="AP18" s="122"/>
      <c r="AQ18" s="122"/>
      <c r="AR18" s="122"/>
      <c r="AS18" s="122"/>
      <c r="AT18" s="173"/>
      <c r="AU18" s="173"/>
      <c r="AV18" s="173"/>
      <c r="AW18" s="173"/>
      <c r="AX18" s="173"/>
      <c r="AY18" s="173"/>
      <c r="AZ18" s="173"/>
      <c r="BA18" s="173"/>
      <c r="BB18" s="173"/>
      <c r="BC18" s="123"/>
      <c r="BD18" s="123"/>
      <c r="BE18" s="123"/>
    </row>
    <row r="19" spans="2:57" x14ac:dyDescent="0.25">
      <c r="B19" s="120"/>
      <c r="C19" s="4"/>
      <c r="D19" s="14"/>
      <c r="E19" s="14"/>
      <c r="F19" s="121"/>
      <c r="G19" s="13"/>
      <c r="H19" s="122"/>
      <c r="I19" s="123"/>
      <c r="J19" s="123"/>
      <c r="K19" s="124"/>
      <c r="L19" s="122"/>
      <c r="M19" s="122"/>
      <c r="N19" s="125"/>
      <c r="O19" s="126"/>
      <c r="P19" s="123"/>
      <c r="Q19" s="123"/>
      <c r="R19" s="122"/>
      <c r="S19" s="123"/>
      <c r="T19" s="123"/>
      <c r="U19" s="123"/>
      <c r="V19" s="123"/>
      <c r="W19" s="123"/>
      <c r="X19" s="122"/>
      <c r="Y19" s="123"/>
      <c r="Z19" s="123"/>
      <c r="AA19" s="123"/>
      <c r="AB19" s="123"/>
      <c r="AC19" s="123"/>
      <c r="AD19" s="122"/>
      <c r="AE19" s="123"/>
      <c r="AF19" s="123"/>
      <c r="AG19" s="123"/>
      <c r="AH19" s="123"/>
      <c r="AI19" s="122"/>
      <c r="AJ19" s="122"/>
      <c r="AK19" s="122"/>
      <c r="AL19" s="122"/>
      <c r="AM19" s="123"/>
      <c r="AN19" s="122"/>
      <c r="AO19" s="122"/>
      <c r="AP19" s="122"/>
      <c r="AQ19" s="122"/>
      <c r="AR19" s="122"/>
      <c r="AS19" s="122"/>
      <c r="AT19" s="173"/>
      <c r="AU19" s="173"/>
      <c r="AV19" s="173"/>
      <c r="AW19" s="173"/>
      <c r="AX19" s="173"/>
      <c r="AY19" s="173"/>
      <c r="AZ19" s="173"/>
      <c r="BA19" s="173"/>
      <c r="BB19" s="173"/>
      <c r="BC19" s="123"/>
      <c r="BD19" s="123"/>
      <c r="BE19" s="123"/>
    </row>
    <row r="20" spans="2:57" x14ac:dyDescent="0.25">
      <c r="B20" s="120"/>
      <c r="C20" s="4"/>
      <c r="D20" s="14"/>
      <c r="E20" s="14"/>
      <c r="F20" s="121"/>
      <c r="G20" s="13"/>
      <c r="H20" s="122"/>
      <c r="I20" s="123"/>
      <c r="J20" s="123"/>
      <c r="K20" s="124"/>
      <c r="L20" s="122"/>
      <c r="M20" s="122"/>
      <c r="N20" s="125"/>
      <c r="O20" s="126"/>
      <c r="P20" s="123"/>
      <c r="Q20" s="123"/>
      <c r="R20" s="122"/>
      <c r="S20" s="123"/>
      <c r="T20" s="123"/>
      <c r="U20" s="123"/>
      <c r="V20" s="123"/>
      <c r="W20" s="123"/>
      <c r="X20" s="122"/>
      <c r="Y20" s="123"/>
      <c r="Z20" s="123"/>
      <c r="AA20" s="123"/>
      <c r="AB20" s="123"/>
      <c r="AC20" s="123"/>
      <c r="AD20" s="122"/>
      <c r="AE20" s="123"/>
      <c r="AF20" s="123"/>
      <c r="AG20" s="123"/>
      <c r="AH20" s="123"/>
      <c r="AI20" s="122"/>
      <c r="AJ20" s="122"/>
      <c r="AK20" s="122"/>
      <c r="AL20" s="122"/>
      <c r="AM20" s="123"/>
      <c r="AN20" s="122"/>
      <c r="AO20" s="122"/>
      <c r="AP20" s="122"/>
      <c r="AQ20" s="122"/>
      <c r="AR20" s="122"/>
      <c r="AS20" s="122"/>
      <c r="AT20" s="173"/>
      <c r="AU20" s="173"/>
      <c r="AV20" s="173"/>
      <c r="AW20" s="173"/>
      <c r="AX20" s="173"/>
      <c r="AY20" s="173"/>
      <c r="AZ20" s="173"/>
      <c r="BA20" s="173"/>
      <c r="BB20" s="173"/>
      <c r="BC20" s="123"/>
      <c r="BD20" s="123"/>
      <c r="BE20" s="123"/>
    </row>
    <row r="21" spans="2:57" x14ac:dyDescent="0.25">
      <c r="B21" s="120"/>
      <c r="C21" s="4"/>
      <c r="D21" s="14"/>
      <c r="E21" s="14"/>
      <c r="F21" s="121"/>
      <c r="G21" s="13"/>
      <c r="H21" s="122"/>
      <c r="I21" s="123"/>
      <c r="J21" s="123"/>
      <c r="K21" s="124"/>
      <c r="L21" s="122"/>
      <c r="M21" s="122"/>
      <c r="N21" s="125"/>
      <c r="O21" s="126"/>
      <c r="P21" s="123"/>
      <c r="Q21" s="123"/>
      <c r="R21" s="122"/>
      <c r="S21" s="123"/>
      <c r="T21" s="123"/>
      <c r="U21" s="123"/>
      <c r="V21" s="123"/>
      <c r="W21" s="123"/>
      <c r="X21" s="122"/>
      <c r="Y21" s="123"/>
      <c r="Z21" s="123"/>
      <c r="AA21" s="123"/>
      <c r="AB21" s="123"/>
      <c r="AC21" s="123"/>
      <c r="AD21" s="122"/>
      <c r="AE21" s="123"/>
      <c r="AF21" s="123"/>
      <c r="AG21" s="123"/>
      <c r="AH21" s="123"/>
      <c r="AI21" s="122"/>
      <c r="AJ21" s="122"/>
      <c r="AK21" s="122"/>
      <c r="AL21" s="122"/>
      <c r="AM21" s="123"/>
      <c r="AN21" s="122"/>
      <c r="AO21" s="122"/>
      <c r="AP21" s="122"/>
      <c r="AQ21" s="122"/>
      <c r="AR21" s="122"/>
      <c r="AS21" s="122"/>
      <c r="AT21" s="173"/>
      <c r="AU21" s="173"/>
      <c r="AV21" s="173"/>
      <c r="AW21" s="173"/>
      <c r="AX21" s="173"/>
      <c r="AY21" s="173"/>
      <c r="AZ21" s="173"/>
      <c r="BA21" s="173"/>
      <c r="BB21" s="173"/>
      <c r="BC21" s="123"/>
      <c r="BD21" s="123"/>
      <c r="BE21" s="123"/>
    </row>
    <row r="22" spans="2:57" x14ac:dyDescent="0.25">
      <c r="B22" s="120"/>
      <c r="C22" s="4"/>
      <c r="D22" s="14"/>
      <c r="E22" s="14"/>
      <c r="F22" s="121"/>
      <c r="G22" s="13"/>
      <c r="H22" s="122"/>
      <c r="I22" s="123"/>
      <c r="J22" s="123"/>
      <c r="K22" s="124"/>
      <c r="L22" s="122"/>
      <c r="M22" s="122"/>
      <c r="N22" s="125"/>
      <c r="O22" s="126"/>
      <c r="P22" s="123"/>
      <c r="Q22" s="123"/>
      <c r="R22" s="122"/>
      <c r="S22" s="123"/>
      <c r="T22" s="123"/>
      <c r="U22" s="123"/>
      <c r="V22" s="123"/>
      <c r="W22" s="123"/>
      <c r="X22" s="122"/>
      <c r="Y22" s="123"/>
      <c r="Z22" s="123"/>
      <c r="AA22" s="123"/>
      <c r="AB22" s="123"/>
      <c r="AC22" s="123"/>
      <c r="AD22" s="122"/>
      <c r="AE22" s="123"/>
      <c r="AF22" s="123"/>
      <c r="AG22" s="123"/>
      <c r="AH22" s="123"/>
      <c r="AI22" s="122"/>
      <c r="AJ22" s="122"/>
      <c r="AK22" s="122"/>
      <c r="AL22" s="122"/>
      <c r="AM22" s="123"/>
      <c r="AN22" s="122"/>
      <c r="AO22" s="122"/>
      <c r="AP22" s="122"/>
      <c r="AQ22" s="122"/>
      <c r="AR22" s="122"/>
      <c r="AS22" s="122"/>
      <c r="AT22" s="173"/>
      <c r="AU22" s="173"/>
      <c r="AV22" s="173"/>
      <c r="AW22" s="173"/>
      <c r="AX22" s="173"/>
      <c r="AY22" s="173"/>
      <c r="AZ22" s="173"/>
      <c r="BA22" s="173"/>
      <c r="BB22" s="173"/>
      <c r="BC22" s="123"/>
      <c r="BD22" s="123"/>
      <c r="BE22" s="123"/>
    </row>
    <row r="23" spans="2:57" x14ac:dyDescent="0.25">
      <c r="B23" s="120"/>
      <c r="C23" s="4"/>
      <c r="D23" s="14"/>
      <c r="E23" s="14"/>
      <c r="F23" s="121"/>
      <c r="G23" s="13"/>
      <c r="H23" s="122"/>
      <c r="I23" s="123"/>
      <c r="J23" s="123"/>
      <c r="K23" s="124"/>
      <c r="L23" s="122"/>
      <c r="M23" s="122"/>
      <c r="N23" s="125"/>
      <c r="O23" s="126"/>
      <c r="P23" s="123"/>
      <c r="Q23" s="123"/>
      <c r="R23" s="122"/>
      <c r="S23" s="123"/>
      <c r="T23" s="123"/>
      <c r="U23" s="123"/>
      <c r="V23" s="123"/>
      <c r="W23" s="123"/>
      <c r="X23" s="122"/>
      <c r="Y23" s="123"/>
      <c r="Z23" s="123"/>
      <c r="AA23" s="123"/>
      <c r="AB23" s="123"/>
      <c r="AC23" s="123"/>
      <c r="AD23" s="122"/>
      <c r="AE23" s="123"/>
      <c r="AF23" s="123"/>
      <c r="AG23" s="123"/>
      <c r="AH23" s="123"/>
      <c r="AI23" s="122"/>
      <c r="AJ23" s="122"/>
      <c r="AK23" s="122"/>
      <c r="AL23" s="122"/>
      <c r="AM23" s="123"/>
      <c r="AN23" s="122"/>
      <c r="AO23" s="122"/>
      <c r="AP23" s="122"/>
      <c r="AQ23" s="122"/>
      <c r="AR23" s="122"/>
      <c r="AS23" s="122"/>
      <c r="AT23" s="173"/>
      <c r="AU23" s="173"/>
      <c r="AV23" s="173"/>
      <c r="AW23" s="173"/>
      <c r="AX23" s="173"/>
      <c r="AY23" s="173"/>
      <c r="AZ23" s="173"/>
      <c r="BA23" s="173"/>
      <c r="BB23" s="173"/>
      <c r="BC23" s="123"/>
      <c r="BD23" s="123"/>
      <c r="BE23" s="123"/>
    </row>
    <row r="24" spans="2:57" x14ac:dyDescent="0.25">
      <c r="B24" s="120"/>
      <c r="C24" s="4"/>
      <c r="D24" s="14"/>
      <c r="E24" s="14"/>
      <c r="F24" s="121"/>
      <c r="G24" s="13"/>
      <c r="H24" s="122"/>
      <c r="I24" s="123"/>
      <c r="J24" s="123"/>
      <c r="K24" s="124"/>
      <c r="L24" s="122"/>
      <c r="M24" s="122"/>
      <c r="N24" s="125"/>
      <c r="O24" s="126"/>
      <c r="P24" s="123"/>
      <c r="Q24" s="123"/>
      <c r="R24" s="122"/>
      <c r="S24" s="123"/>
      <c r="T24" s="123"/>
      <c r="U24" s="123"/>
      <c r="V24" s="123"/>
      <c r="W24" s="123"/>
      <c r="X24" s="122"/>
      <c r="Y24" s="123"/>
      <c r="Z24" s="123"/>
      <c r="AA24" s="123"/>
      <c r="AB24" s="123"/>
      <c r="AC24" s="123"/>
      <c r="AD24" s="122"/>
      <c r="AE24" s="123"/>
      <c r="AF24" s="123"/>
      <c r="AG24" s="123"/>
      <c r="AH24" s="123"/>
      <c r="AI24" s="122"/>
      <c r="AJ24" s="122"/>
      <c r="AK24" s="122"/>
      <c r="AL24" s="122"/>
      <c r="AM24" s="123"/>
      <c r="AN24" s="122"/>
      <c r="AO24" s="122"/>
      <c r="AP24" s="122"/>
      <c r="AQ24" s="122"/>
      <c r="AR24" s="122"/>
      <c r="AS24" s="122"/>
      <c r="AT24" s="173"/>
      <c r="AU24" s="173"/>
      <c r="AV24" s="173"/>
      <c r="AW24" s="173"/>
      <c r="AX24" s="173"/>
      <c r="AY24" s="173"/>
      <c r="AZ24" s="173"/>
      <c r="BA24" s="173"/>
      <c r="BB24" s="173"/>
      <c r="BC24" s="123"/>
      <c r="BD24" s="123"/>
      <c r="BE24" s="123"/>
    </row>
    <row r="25" spans="2:57" x14ac:dyDescent="0.25">
      <c r="B25" s="120"/>
      <c r="C25" s="4"/>
      <c r="D25" s="14"/>
      <c r="E25" s="14"/>
      <c r="F25" s="121"/>
      <c r="G25" s="13"/>
      <c r="H25" s="122"/>
      <c r="I25" s="123"/>
      <c r="J25" s="123"/>
      <c r="K25" s="124"/>
      <c r="L25" s="122"/>
      <c r="M25" s="122"/>
      <c r="N25" s="125"/>
      <c r="O25" s="126"/>
      <c r="P25" s="123"/>
      <c r="Q25" s="123"/>
      <c r="R25" s="122"/>
      <c r="S25" s="123"/>
      <c r="T25" s="123"/>
      <c r="U25" s="123"/>
      <c r="V25" s="123"/>
      <c r="W25" s="123"/>
      <c r="X25" s="122"/>
      <c r="Y25" s="123"/>
      <c r="Z25" s="123"/>
      <c r="AA25" s="123"/>
      <c r="AB25" s="123"/>
      <c r="AC25" s="123"/>
      <c r="AD25" s="122"/>
      <c r="AE25" s="123"/>
      <c r="AF25" s="123"/>
      <c r="AG25" s="123"/>
      <c r="AH25" s="123"/>
      <c r="AI25" s="122"/>
      <c r="AJ25" s="122"/>
      <c r="AK25" s="122"/>
      <c r="AL25" s="122"/>
      <c r="AM25" s="123"/>
      <c r="AN25" s="122"/>
      <c r="AO25" s="122"/>
      <c r="AP25" s="122"/>
      <c r="AQ25" s="122"/>
      <c r="AR25" s="122"/>
      <c r="AS25" s="122"/>
      <c r="AT25" s="173"/>
      <c r="AU25" s="173"/>
      <c r="AV25" s="173"/>
      <c r="AW25" s="173"/>
      <c r="AX25" s="173"/>
      <c r="AY25" s="173"/>
      <c r="AZ25" s="173"/>
      <c r="BA25" s="173"/>
      <c r="BB25" s="173"/>
      <c r="BC25" s="123"/>
      <c r="BD25" s="123"/>
      <c r="BE25" s="123"/>
    </row>
    <row r="26" spans="2:57" x14ac:dyDescent="0.25">
      <c r="B26" s="120"/>
      <c r="C26" s="4"/>
      <c r="D26" s="14"/>
      <c r="E26" s="14"/>
      <c r="F26" s="121"/>
      <c r="G26" s="13"/>
      <c r="H26" s="122"/>
      <c r="I26" s="123"/>
      <c r="J26" s="123"/>
      <c r="K26" s="124"/>
      <c r="L26" s="122"/>
      <c r="M26" s="122"/>
      <c r="N26" s="125"/>
      <c r="O26" s="126"/>
      <c r="P26" s="123"/>
      <c r="Q26" s="123"/>
      <c r="R26" s="122"/>
      <c r="S26" s="123"/>
      <c r="T26" s="123"/>
      <c r="U26" s="123"/>
      <c r="V26" s="123"/>
      <c r="W26" s="123"/>
      <c r="X26" s="122"/>
      <c r="Y26" s="123"/>
      <c r="Z26" s="123"/>
      <c r="AA26" s="123"/>
      <c r="AB26" s="123"/>
      <c r="AC26" s="123"/>
      <c r="AD26" s="122"/>
      <c r="AE26" s="123"/>
      <c r="AF26" s="123"/>
      <c r="AG26" s="123"/>
      <c r="AH26" s="123"/>
      <c r="AI26" s="122"/>
      <c r="AJ26" s="122"/>
      <c r="AK26" s="122"/>
      <c r="AL26" s="122"/>
      <c r="AM26" s="123"/>
      <c r="AN26" s="122"/>
      <c r="AO26" s="122"/>
      <c r="AP26" s="122"/>
      <c r="AQ26" s="122"/>
      <c r="AR26" s="122"/>
      <c r="AS26" s="122"/>
      <c r="AT26" s="173"/>
      <c r="AU26" s="173"/>
      <c r="AV26" s="173"/>
      <c r="AW26" s="173"/>
      <c r="AX26" s="173"/>
      <c r="AY26" s="173"/>
      <c r="AZ26" s="173"/>
      <c r="BA26" s="173"/>
      <c r="BB26" s="173"/>
      <c r="BC26" s="123"/>
      <c r="BD26" s="123"/>
      <c r="BE26" s="123"/>
    </row>
    <row r="27" spans="2:57" x14ac:dyDescent="0.25">
      <c r="B27" s="120"/>
      <c r="C27" s="4"/>
      <c r="D27" s="14"/>
      <c r="E27" s="14"/>
      <c r="F27" s="121"/>
      <c r="G27" s="13"/>
      <c r="H27" s="122"/>
      <c r="I27" s="123"/>
      <c r="J27" s="123"/>
      <c r="K27" s="124"/>
      <c r="L27" s="122"/>
      <c r="M27" s="122"/>
      <c r="N27" s="125"/>
      <c r="O27" s="126"/>
      <c r="P27" s="123"/>
      <c r="Q27" s="123"/>
      <c r="R27" s="122"/>
      <c r="S27" s="123"/>
      <c r="T27" s="123"/>
      <c r="U27" s="123"/>
      <c r="V27" s="123"/>
      <c r="W27" s="123"/>
      <c r="X27" s="122"/>
      <c r="Y27" s="123"/>
      <c r="Z27" s="123"/>
      <c r="AA27" s="123"/>
      <c r="AB27" s="123"/>
      <c r="AC27" s="123"/>
      <c r="AD27" s="122"/>
      <c r="AE27" s="123"/>
      <c r="AF27" s="123"/>
      <c r="AG27" s="123"/>
      <c r="AH27" s="123"/>
      <c r="AI27" s="122"/>
      <c r="AJ27" s="122"/>
      <c r="AK27" s="122"/>
      <c r="AL27" s="122"/>
      <c r="AM27" s="123"/>
      <c r="AN27" s="122"/>
      <c r="AO27" s="122"/>
      <c r="AP27" s="122"/>
      <c r="AQ27" s="122"/>
      <c r="AR27" s="122"/>
      <c r="AS27" s="122"/>
      <c r="AT27" s="173"/>
      <c r="AU27" s="173"/>
      <c r="AV27" s="173"/>
      <c r="AW27" s="173"/>
      <c r="AX27" s="173"/>
      <c r="AY27" s="173"/>
      <c r="AZ27" s="173"/>
      <c r="BA27" s="173"/>
      <c r="BB27" s="173"/>
      <c r="BC27" s="123"/>
      <c r="BD27" s="123"/>
      <c r="BE27" s="123"/>
    </row>
    <row r="28" spans="2:57" x14ac:dyDescent="0.25">
      <c r="B28" s="120"/>
      <c r="C28" s="4"/>
      <c r="D28" s="14"/>
      <c r="E28" s="14"/>
      <c r="F28" s="121"/>
      <c r="G28" s="13"/>
      <c r="H28" s="122"/>
      <c r="I28" s="123"/>
      <c r="J28" s="123"/>
      <c r="K28" s="124"/>
      <c r="L28" s="122"/>
      <c r="M28" s="122"/>
      <c r="N28" s="125"/>
      <c r="O28" s="126"/>
      <c r="P28" s="123"/>
      <c r="Q28" s="123"/>
      <c r="R28" s="122"/>
      <c r="S28" s="123"/>
      <c r="T28" s="123"/>
      <c r="U28" s="123"/>
      <c r="V28" s="123"/>
      <c r="W28" s="123"/>
      <c r="X28" s="122"/>
      <c r="Y28" s="123"/>
      <c r="Z28" s="123"/>
      <c r="AA28" s="123"/>
      <c r="AB28" s="123"/>
      <c r="AC28" s="123"/>
      <c r="AD28" s="122"/>
      <c r="AE28" s="123"/>
      <c r="AF28" s="123"/>
      <c r="AG28" s="123"/>
      <c r="AH28" s="123"/>
      <c r="AI28" s="122"/>
      <c r="AJ28" s="122"/>
      <c r="AK28" s="122"/>
      <c r="AL28" s="122"/>
      <c r="AM28" s="123"/>
      <c r="AN28" s="122"/>
      <c r="AO28" s="122"/>
      <c r="AP28" s="122"/>
      <c r="AQ28" s="122"/>
      <c r="AR28" s="122"/>
      <c r="AS28" s="122"/>
      <c r="AT28" s="173"/>
      <c r="AU28" s="173"/>
      <c r="AV28" s="173"/>
      <c r="AW28" s="173"/>
      <c r="AX28" s="173"/>
      <c r="AY28" s="173"/>
      <c r="AZ28" s="173"/>
      <c r="BA28" s="173"/>
      <c r="BB28" s="173"/>
      <c r="BC28" s="123"/>
      <c r="BD28" s="123"/>
      <c r="BE28" s="123"/>
    </row>
    <row r="29" spans="2:57" x14ac:dyDescent="0.25">
      <c r="B29" s="120"/>
      <c r="C29" s="4"/>
      <c r="D29" s="14"/>
      <c r="E29" s="14"/>
      <c r="F29" s="121"/>
      <c r="G29" s="13"/>
      <c r="H29" s="122"/>
      <c r="I29" s="123"/>
      <c r="J29" s="123"/>
      <c r="K29" s="124"/>
      <c r="L29" s="122"/>
      <c r="M29" s="122"/>
      <c r="N29" s="125"/>
      <c r="O29" s="126"/>
      <c r="P29" s="123"/>
      <c r="Q29" s="123"/>
      <c r="R29" s="122"/>
      <c r="S29" s="123"/>
      <c r="T29" s="123"/>
      <c r="U29" s="123"/>
      <c r="V29" s="123"/>
      <c r="W29" s="123"/>
      <c r="X29" s="122"/>
      <c r="Y29" s="123"/>
      <c r="Z29" s="123"/>
      <c r="AA29" s="123"/>
      <c r="AB29" s="123"/>
      <c r="AC29" s="123"/>
      <c r="AD29" s="122"/>
      <c r="AE29" s="123"/>
      <c r="AF29" s="123"/>
      <c r="AG29" s="123"/>
      <c r="AH29" s="123"/>
      <c r="AI29" s="122"/>
      <c r="AJ29" s="122"/>
      <c r="AK29" s="122"/>
      <c r="AL29" s="122"/>
      <c r="AM29" s="123"/>
      <c r="AN29" s="122"/>
      <c r="AO29" s="122"/>
      <c r="AP29" s="122"/>
      <c r="AQ29" s="122"/>
      <c r="AR29" s="122"/>
      <c r="AS29" s="122"/>
      <c r="AT29" s="173"/>
      <c r="AU29" s="173"/>
      <c r="AV29" s="173"/>
      <c r="AW29" s="173"/>
      <c r="AX29" s="173"/>
      <c r="AY29" s="173"/>
      <c r="AZ29" s="173"/>
      <c r="BA29" s="173"/>
      <c r="BB29" s="173"/>
      <c r="BC29" s="123"/>
      <c r="BD29" s="123"/>
      <c r="BE29" s="123"/>
    </row>
    <row r="30" spans="2:57" x14ac:dyDescent="0.25">
      <c r="B30" s="120"/>
      <c r="C30" s="4"/>
      <c r="D30" s="14"/>
      <c r="E30" s="14"/>
      <c r="F30" s="121"/>
      <c r="G30" s="13"/>
      <c r="H30" s="122"/>
      <c r="I30" s="123"/>
      <c r="J30" s="123"/>
      <c r="K30" s="124"/>
      <c r="L30" s="122"/>
      <c r="M30" s="122"/>
      <c r="N30" s="125"/>
      <c r="O30" s="126"/>
      <c r="P30" s="123"/>
      <c r="Q30" s="123"/>
      <c r="R30" s="122"/>
      <c r="S30" s="123"/>
      <c r="T30" s="123"/>
      <c r="U30" s="123"/>
      <c r="V30" s="123"/>
      <c r="W30" s="123"/>
      <c r="X30" s="122"/>
      <c r="Y30" s="123"/>
      <c r="Z30" s="123"/>
      <c r="AA30" s="123"/>
      <c r="AB30" s="123"/>
      <c r="AC30" s="123"/>
      <c r="AD30" s="122"/>
      <c r="AE30" s="123"/>
      <c r="AF30" s="123"/>
      <c r="AG30" s="123"/>
      <c r="AH30" s="123"/>
      <c r="AI30" s="122"/>
      <c r="AJ30" s="122"/>
      <c r="AK30" s="122"/>
      <c r="AL30" s="122"/>
      <c r="AM30" s="123"/>
      <c r="AN30" s="122"/>
      <c r="AO30" s="122"/>
      <c r="AP30" s="122"/>
      <c r="AQ30" s="122"/>
      <c r="AR30" s="122"/>
      <c r="AS30" s="122"/>
      <c r="AT30" s="173"/>
      <c r="AU30" s="173"/>
      <c r="AV30" s="173"/>
      <c r="AW30" s="173"/>
      <c r="AX30" s="173"/>
      <c r="AY30" s="173"/>
      <c r="AZ30" s="173"/>
      <c r="BA30" s="173"/>
      <c r="BB30" s="173"/>
      <c r="BC30" s="123"/>
      <c r="BD30" s="123"/>
      <c r="BE30" s="123"/>
    </row>
    <row r="31" spans="2:57" x14ac:dyDescent="0.25">
      <c r="B31" s="120"/>
      <c r="C31" s="4"/>
      <c r="D31" s="14"/>
      <c r="E31" s="14"/>
      <c r="F31" s="121"/>
      <c r="G31" s="13"/>
      <c r="H31" s="122"/>
      <c r="I31" s="123"/>
      <c r="J31" s="123"/>
      <c r="K31" s="124"/>
      <c r="L31" s="122"/>
      <c r="M31" s="122"/>
      <c r="N31" s="125"/>
      <c r="O31" s="126"/>
      <c r="P31" s="123"/>
      <c r="Q31" s="123"/>
      <c r="R31" s="122"/>
      <c r="S31" s="123"/>
      <c r="T31" s="123"/>
      <c r="U31" s="123"/>
      <c r="V31" s="123"/>
      <c r="W31" s="123"/>
      <c r="X31" s="122"/>
      <c r="Y31" s="123"/>
      <c r="Z31" s="123"/>
      <c r="AA31" s="123"/>
      <c r="AB31" s="123"/>
      <c r="AC31" s="123"/>
      <c r="AD31" s="122"/>
      <c r="AE31" s="123"/>
      <c r="AF31" s="123"/>
      <c r="AG31" s="123"/>
      <c r="AH31" s="123"/>
      <c r="AI31" s="122"/>
      <c r="AJ31" s="122"/>
      <c r="AK31" s="122"/>
      <c r="AL31" s="122"/>
      <c r="AM31" s="123"/>
      <c r="AN31" s="122"/>
      <c r="AO31" s="122"/>
      <c r="AP31" s="122"/>
      <c r="AQ31" s="122"/>
      <c r="AR31" s="122"/>
      <c r="AS31" s="122"/>
      <c r="AT31" s="173"/>
      <c r="AU31" s="173"/>
      <c r="AV31" s="173"/>
      <c r="AW31" s="173"/>
      <c r="AX31" s="173"/>
      <c r="AY31" s="173"/>
      <c r="AZ31" s="173"/>
      <c r="BA31" s="173"/>
      <c r="BB31" s="173"/>
      <c r="BC31" s="123"/>
      <c r="BD31" s="123"/>
      <c r="BE31" s="123"/>
    </row>
    <row r="32" spans="2:57" x14ac:dyDescent="0.25">
      <c r="B32" s="120"/>
      <c r="C32" s="4"/>
      <c r="D32" s="14"/>
      <c r="E32" s="14"/>
      <c r="F32" s="121"/>
      <c r="G32" s="13"/>
      <c r="H32" s="122"/>
      <c r="I32" s="123"/>
      <c r="J32" s="123"/>
      <c r="K32" s="124"/>
      <c r="L32" s="122"/>
      <c r="M32" s="122"/>
      <c r="N32" s="125"/>
      <c r="O32" s="126"/>
      <c r="P32" s="123"/>
      <c r="Q32" s="123"/>
      <c r="R32" s="122"/>
      <c r="S32" s="123"/>
      <c r="T32" s="123"/>
      <c r="U32" s="123"/>
      <c r="V32" s="123"/>
      <c r="W32" s="123"/>
      <c r="X32" s="122"/>
      <c r="Y32" s="123"/>
      <c r="Z32" s="123"/>
      <c r="AA32" s="123"/>
      <c r="AB32" s="123"/>
      <c r="AC32" s="123"/>
      <c r="AD32" s="122"/>
      <c r="AE32" s="123"/>
      <c r="AF32" s="123"/>
      <c r="AG32" s="123"/>
      <c r="AH32" s="123"/>
      <c r="AI32" s="122"/>
      <c r="AJ32" s="122"/>
      <c r="AK32" s="122"/>
      <c r="AL32" s="122"/>
      <c r="AM32" s="123"/>
      <c r="AN32" s="122"/>
      <c r="AO32" s="122"/>
      <c r="AP32" s="122"/>
      <c r="AQ32" s="122"/>
      <c r="AR32" s="122"/>
      <c r="AS32" s="122"/>
      <c r="AT32" s="173"/>
      <c r="AU32" s="173"/>
      <c r="AV32" s="173"/>
      <c r="AW32" s="173"/>
      <c r="AX32" s="173"/>
      <c r="AY32" s="173"/>
      <c r="AZ32" s="173"/>
      <c r="BA32" s="173"/>
      <c r="BB32" s="173"/>
      <c r="BC32" s="123"/>
      <c r="BD32" s="123"/>
      <c r="BE32" s="123"/>
    </row>
    <row r="33" spans="2:57" x14ac:dyDescent="0.25">
      <c r="B33" s="120"/>
      <c r="C33" s="4"/>
      <c r="D33" s="14"/>
      <c r="E33" s="14"/>
      <c r="F33" s="121"/>
      <c r="G33" s="13"/>
      <c r="H33" s="122"/>
      <c r="I33" s="123"/>
      <c r="J33" s="123"/>
      <c r="K33" s="124"/>
      <c r="L33" s="122"/>
      <c r="M33" s="122"/>
      <c r="N33" s="125"/>
      <c r="O33" s="126"/>
      <c r="P33" s="123"/>
      <c r="Q33" s="123"/>
      <c r="R33" s="122"/>
      <c r="S33" s="123"/>
      <c r="T33" s="123"/>
      <c r="U33" s="123"/>
      <c r="V33" s="123"/>
      <c r="W33" s="123"/>
      <c r="X33" s="122"/>
      <c r="Y33" s="123"/>
      <c r="Z33" s="123"/>
      <c r="AA33" s="123"/>
      <c r="AB33" s="123"/>
      <c r="AC33" s="123"/>
      <c r="AD33" s="122"/>
      <c r="AE33" s="123"/>
      <c r="AF33" s="123"/>
      <c r="AG33" s="123"/>
      <c r="AH33" s="123"/>
      <c r="AI33" s="122"/>
      <c r="AJ33" s="122"/>
      <c r="AK33" s="122"/>
      <c r="AL33" s="122"/>
      <c r="AM33" s="123"/>
      <c r="AN33" s="122"/>
      <c r="AO33" s="122"/>
      <c r="AP33" s="122"/>
      <c r="AQ33" s="122"/>
      <c r="AR33" s="122"/>
      <c r="AS33" s="122"/>
      <c r="AT33" s="173"/>
      <c r="AU33" s="173"/>
      <c r="AV33" s="173"/>
      <c r="AW33" s="173"/>
      <c r="AX33" s="173"/>
      <c r="AY33" s="173"/>
      <c r="AZ33" s="173"/>
      <c r="BA33" s="173"/>
      <c r="BB33" s="173"/>
      <c r="BC33" s="123"/>
      <c r="BD33" s="123"/>
      <c r="BE33" s="123"/>
    </row>
    <row r="34" spans="2:57" x14ac:dyDescent="0.25">
      <c r="B34" s="120"/>
      <c r="C34" s="4"/>
      <c r="D34" s="14"/>
      <c r="E34" s="14"/>
      <c r="F34" s="121"/>
      <c r="G34" s="13"/>
      <c r="H34" s="122"/>
      <c r="I34" s="123"/>
      <c r="J34" s="123"/>
      <c r="K34" s="124"/>
      <c r="L34" s="122"/>
      <c r="M34" s="122"/>
      <c r="N34" s="125"/>
      <c r="O34" s="126"/>
      <c r="P34" s="123"/>
      <c r="Q34" s="123"/>
      <c r="R34" s="122"/>
      <c r="S34" s="123"/>
      <c r="T34" s="123"/>
      <c r="U34" s="123"/>
      <c r="V34" s="123"/>
      <c r="W34" s="123"/>
      <c r="X34" s="122"/>
      <c r="Y34" s="123"/>
      <c r="Z34" s="123"/>
      <c r="AA34" s="123"/>
      <c r="AB34" s="123"/>
      <c r="AC34" s="123"/>
      <c r="AD34" s="122"/>
      <c r="AE34" s="123"/>
      <c r="AF34" s="123"/>
      <c r="AG34" s="123"/>
      <c r="AH34" s="123"/>
      <c r="AI34" s="122"/>
      <c r="AJ34" s="122"/>
      <c r="AK34" s="122"/>
      <c r="AL34" s="122"/>
      <c r="AM34" s="123"/>
      <c r="AN34" s="122"/>
      <c r="AO34" s="122"/>
      <c r="AP34" s="122"/>
      <c r="AQ34" s="122"/>
      <c r="AR34" s="122"/>
      <c r="AS34" s="122"/>
      <c r="AT34" s="173"/>
      <c r="AU34" s="173"/>
      <c r="AV34" s="173"/>
      <c r="AW34" s="173"/>
      <c r="AX34" s="173"/>
      <c r="AY34" s="173"/>
      <c r="AZ34" s="173"/>
      <c r="BA34" s="173"/>
      <c r="BB34" s="173"/>
      <c r="BC34" s="123"/>
      <c r="BD34" s="123"/>
      <c r="BE34" s="123"/>
    </row>
    <row r="35" spans="2:57" x14ac:dyDescent="0.25">
      <c r="B35" s="120"/>
      <c r="C35" s="4"/>
      <c r="D35" s="14"/>
      <c r="E35" s="14"/>
      <c r="F35" s="121"/>
      <c r="G35" s="13"/>
      <c r="H35" s="122"/>
      <c r="I35" s="123"/>
      <c r="J35" s="123"/>
      <c r="K35" s="124"/>
      <c r="L35" s="122"/>
      <c r="M35" s="122"/>
      <c r="N35" s="125"/>
      <c r="O35" s="126"/>
      <c r="P35" s="123"/>
      <c r="Q35" s="123"/>
      <c r="R35" s="122"/>
      <c r="S35" s="123"/>
      <c r="T35" s="123"/>
      <c r="U35" s="123"/>
      <c r="V35" s="123"/>
      <c r="W35" s="123"/>
      <c r="X35" s="122"/>
      <c r="Y35" s="123"/>
      <c r="Z35" s="123"/>
      <c r="AA35" s="123"/>
      <c r="AB35" s="123"/>
      <c r="AC35" s="123"/>
      <c r="AD35" s="122"/>
      <c r="AE35" s="123"/>
      <c r="AF35" s="123"/>
      <c r="AG35" s="123"/>
      <c r="AH35" s="123"/>
      <c r="AI35" s="122"/>
      <c r="AJ35" s="122"/>
      <c r="AK35" s="122"/>
      <c r="AL35" s="122"/>
      <c r="AM35" s="123"/>
      <c r="AN35" s="122"/>
      <c r="AO35" s="122"/>
      <c r="AP35" s="122"/>
      <c r="AQ35" s="122"/>
      <c r="AR35" s="122"/>
      <c r="AS35" s="122"/>
      <c r="AT35" s="173"/>
      <c r="AU35" s="173"/>
      <c r="AV35" s="173"/>
      <c r="AW35" s="173"/>
      <c r="AX35" s="173"/>
      <c r="AY35" s="173"/>
      <c r="AZ35" s="173"/>
      <c r="BA35" s="173"/>
      <c r="BB35" s="173"/>
      <c r="BC35" s="123"/>
      <c r="BD35" s="123"/>
      <c r="BE35" s="123"/>
    </row>
    <row r="36" spans="2:57" x14ac:dyDescent="0.25">
      <c r="B36" s="120"/>
      <c r="C36" s="4"/>
      <c r="D36" s="14"/>
      <c r="E36" s="14"/>
      <c r="F36" s="121"/>
      <c r="G36" s="13"/>
      <c r="H36" s="122"/>
      <c r="I36" s="123"/>
      <c r="J36" s="123"/>
      <c r="K36" s="124"/>
      <c r="L36" s="122"/>
      <c r="M36" s="122"/>
      <c r="N36" s="125"/>
      <c r="O36" s="126"/>
      <c r="P36" s="123"/>
      <c r="Q36" s="123"/>
      <c r="R36" s="122"/>
      <c r="S36" s="123"/>
      <c r="T36" s="123"/>
      <c r="U36" s="123"/>
      <c r="V36" s="123"/>
      <c r="W36" s="123"/>
      <c r="X36" s="122"/>
      <c r="Y36" s="123"/>
      <c r="Z36" s="123"/>
      <c r="AA36" s="123"/>
      <c r="AB36" s="123"/>
      <c r="AC36" s="123"/>
      <c r="AD36" s="122"/>
      <c r="AE36" s="123"/>
      <c r="AF36" s="123"/>
      <c r="AG36" s="123"/>
      <c r="AH36" s="123"/>
      <c r="AI36" s="122"/>
      <c r="AJ36" s="122"/>
      <c r="AK36" s="122"/>
      <c r="AL36" s="122"/>
      <c r="AM36" s="123"/>
      <c r="AN36" s="122"/>
      <c r="AO36" s="122"/>
      <c r="AP36" s="122"/>
      <c r="AQ36" s="122"/>
      <c r="AR36" s="122"/>
      <c r="AS36" s="122"/>
      <c r="AT36" s="173"/>
      <c r="AU36" s="173"/>
      <c r="AV36" s="173"/>
      <c r="AW36" s="173"/>
      <c r="AX36" s="173"/>
      <c r="AY36" s="173"/>
      <c r="AZ36" s="173"/>
      <c r="BA36" s="173"/>
      <c r="BB36" s="173"/>
      <c r="BC36" s="123"/>
      <c r="BD36" s="123"/>
      <c r="BE36" s="123"/>
    </row>
    <row r="37" spans="2:57" x14ac:dyDescent="0.25">
      <c r="B37" s="120"/>
      <c r="C37" s="4"/>
      <c r="D37" s="14"/>
      <c r="E37" s="14"/>
      <c r="F37" s="121"/>
      <c r="G37" s="13"/>
      <c r="H37" s="122"/>
      <c r="I37" s="123"/>
      <c r="J37" s="123"/>
      <c r="K37" s="124"/>
      <c r="L37" s="122"/>
      <c r="M37" s="122"/>
      <c r="N37" s="125"/>
      <c r="O37" s="126"/>
      <c r="P37" s="123"/>
      <c r="Q37" s="123"/>
      <c r="R37" s="122"/>
      <c r="S37" s="123"/>
      <c r="T37" s="123"/>
      <c r="U37" s="123"/>
      <c r="V37" s="123"/>
      <c r="W37" s="123"/>
      <c r="X37" s="122"/>
      <c r="Y37" s="123"/>
      <c r="Z37" s="123"/>
      <c r="AA37" s="123"/>
      <c r="AB37" s="123"/>
      <c r="AC37" s="123"/>
      <c r="AD37" s="122"/>
      <c r="AE37" s="123"/>
      <c r="AF37" s="123"/>
      <c r="AG37" s="123"/>
      <c r="AH37" s="123"/>
      <c r="AI37" s="122"/>
      <c r="AJ37" s="122"/>
      <c r="AK37" s="122"/>
      <c r="AL37" s="122"/>
      <c r="AM37" s="123"/>
      <c r="AN37" s="122"/>
      <c r="AO37" s="122"/>
      <c r="AP37" s="122"/>
      <c r="AQ37" s="122"/>
      <c r="AR37" s="122"/>
      <c r="AS37" s="122"/>
      <c r="AT37" s="173"/>
      <c r="AU37" s="173"/>
      <c r="AV37" s="173"/>
      <c r="AW37" s="173"/>
      <c r="AX37" s="173"/>
      <c r="AY37" s="173"/>
      <c r="AZ37" s="173"/>
      <c r="BA37" s="173"/>
      <c r="BB37" s="173"/>
      <c r="BC37" s="123"/>
      <c r="BD37" s="123"/>
      <c r="BE37" s="123"/>
    </row>
    <row r="38" spans="2:57" x14ac:dyDescent="0.25">
      <c r="B38" s="120"/>
      <c r="C38" s="4"/>
      <c r="D38" s="14"/>
      <c r="E38" s="14"/>
      <c r="F38" s="121"/>
      <c r="G38" s="13"/>
      <c r="H38" s="122"/>
      <c r="I38" s="123"/>
      <c r="J38" s="123"/>
      <c r="K38" s="124"/>
      <c r="L38" s="122"/>
      <c r="M38" s="122"/>
      <c r="N38" s="125"/>
      <c r="O38" s="126"/>
      <c r="P38" s="123"/>
      <c r="Q38" s="123"/>
      <c r="R38" s="122"/>
      <c r="S38" s="123"/>
      <c r="T38" s="123"/>
      <c r="U38" s="123"/>
      <c r="V38" s="123"/>
      <c r="W38" s="123"/>
      <c r="X38" s="122"/>
      <c r="Y38" s="123"/>
      <c r="Z38" s="123"/>
      <c r="AA38" s="123"/>
      <c r="AB38" s="123"/>
      <c r="AC38" s="123"/>
      <c r="AD38" s="122"/>
      <c r="AE38" s="123"/>
      <c r="AF38" s="123"/>
      <c r="AG38" s="123"/>
      <c r="AH38" s="123"/>
      <c r="AI38" s="122"/>
      <c r="AJ38" s="122"/>
      <c r="AK38" s="122"/>
      <c r="AL38" s="122"/>
      <c r="AM38" s="123"/>
      <c r="AN38" s="122"/>
      <c r="AO38" s="122"/>
      <c r="AP38" s="122"/>
      <c r="AQ38" s="122"/>
      <c r="AR38" s="122"/>
      <c r="AS38" s="122"/>
      <c r="AT38" s="173"/>
      <c r="AU38" s="173"/>
      <c r="AV38" s="173"/>
      <c r="AW38" s="173"/>
      <c r="AX38" s="173"/>
      <c r="AY38" s="173"/>
      <c r="AZ38" s="173"/>
      <c r="BA38" s="173"/>
      <c r="BB38" s="173"/>
      <c r="BC38" s="123"/>
      <c r="BD38" s="123"/>
      <c r="BE38" s="123"/>
    </row>
    <row r="39" spans="2:57" x14ac:dyDescent="0.25">
      <c r="B39" s="120"/>
      <c r="C39" s="4"/>
      <c r="D39" s="14"/>
      <c r="E39" s="14"/>
      <c r="F39" s="121"/>
      <c r="G39" s="13"/>
      <c r="H39" s="122"/>
      <c r="I39" s="123"/>
      <c r="J39" s="123"/>
      <c r="K39" s="124"/>
      <c r="L39" s="122"/>
      <c r="M39" s="122"/>
      <c r="N39" s="125"/>
      <c r="O39" s="126"/>
      <c r="P39" s="123"/>
      <c r="Q39" s="123"/>
      <c r="R39" s="122"/>
      <c r="S39" s="123"/>
      <c r="T39" s="123"/>
      <c r="U39" s="123"/>
      <c r="V39" s="123"/>
      <c r="W39" s="123"/>
      <c r="X39" s="122"/>
      <c r="Y39" s="123"/>
      <c r="Z39" s="123"/>
      <c r="AA39" s="123"/>
      <c r="AB39" s="123"/>
      <c r="AC39" s="123"/>
      <c r="AD39" s="122"/>
      <c r="AE39" s="123"/>
      <c r="AF39" s="123"/>
      <c r="AG39" s="123"/>
      <c r="AH39" s="123"/>
      <c r="AI39" s="122"/>
      <c r="AJ39" s="122"/>
      <c r="AK39" s="122"/>
      <c r="AL39" s="122"/>
      <c r="AM39" s="123"/>
      <c r="AN39" s="122"/>
      <c r="AO39" s="122"/>
      <c r="AP39" s="122"/>
      <c r="AQ39" s="122"/>
      <c r="AR39" s="122"/>
      <c r="AS39" s="122"/>
      <c r="AT39" s="173"/>
      <c r="AU39" s="173"/>
      <c r="AV39" s="173"/>
      <c r="AW39" s="173"/>
      <c r="AX39" s="173"/>
      <c r="AY39" s="173"/>
      <c r="AZ39" s="173"/>
      <c r="BA39" s="173"/>
      <c r="BB39" s="173"/>
      <c r="BC39" s="123"/>
      <c r="BD39" s="123"/>
      <c r="BE39" s="123"/>
    </row>
    <row r="40" spans="2:57" x14ac:dyDescent="0.25">
      <c r="B40" s="120"/>
      <c r="C40" s="4"/>
      <c r="D40" s="14"/>
      <c r="E40" s="14"/>
      <c r="F40" s="121"/>
      <c r="G40" s="13"/>
      <c r="H40" s="122"/>
      <c r="I40" s="123"/>
      <c r="J40" s="123"/>
      <c r="K40" s="124"/>
      <c r="L40" s="122"/>
      <c r="M40" s="122"/>
      <c r="N40" s="125"/>
      <c r="O40" s="126"/>
      <c r="P40" s="123"/>
      <c r="Q40" s="123"/>
      <c r="R40" s="122"/>
      <c r="S40" s="123"/>
      <c r="T40" s="123"/>
      <c r="U40" s="123"/>
      <c r="V40" s="123"/>
      <c r="W40" s="123"/>
      <c r="X40" s="122"/>
      <c r="Y40" s="123"/>
      <c r="Z40" s="123"/>
      <c r="AA40" s="123"/>
      <c r="AB40" s="123"/>
      <c r="AC40" s="123"/>
      <c r="AD40" s="122"/>
      <c r="AE40" s="123"/>
      <c r="AF40" s="123"/>
      <c r="AG40" s="123"/>
      <c r="AH40" s="123"/>
      <c r="AI40" s="122"/>
      <c r="AJ40" s="122"/>
      <c r="AK40" s="122"/>
      <c r="AL40" s="122"/>
      <c r="AM40" s="123"/>
      <c r="AN40" s="122"/>
      <c r="AO40" s="122"/>
      <c r="AP40" s="122"/>
      <c r="AQ40" s="122"/>
      <c r="AR40" s="122"/>
      <c r="AS40" s="122"/>
      <c r="AT40" s="173"/>
      <c r="AU40" s="173"/>
      <c r="AV40" s="173"/>
      <c r="AW40" s="173"/>
      <c r="AX40" s="173"/>
      <c r="AY40" s="173"/>
      <c r="AZ40" s="173"/>
      <c r="BA40" s="173"/>
      <c r="BB40" s="173"/>
      <c r="BC40" s="123"/>
      <c r="BD40" s="123"/>
      <c r="BE40" s="123"/>
    </row>
    <row r="41" spans="2:57" x14ac:dyDescent="0.25">
      <c r="B41" s="120"/>
      <c r="C41" s="4"/>
      <c r="D41" s="14"/>
      <c r="E41" s="14"/>
      <c r="F41" s="121"/>
      <c r="G41" s="13"/>
      <c r="H41" s="122"/>
      <c r="I41" s="123"/>
      <c r="J41" s="123"/>
      <c r="K41" s="124"/>
      <c r="L41" s="122"/>
      <c r="M41" s="122"/>
      <c r="N41" s="125"/>
      <c r="O41" s="126"/>
      <c r="P41" s="123"/>
      <c r="Q41" s="123"/>
      <c r="R41" s="122"/>
      <c r="S41" s="123"/>
      <c r="T41" s="123"/>
      <c r="U41" s="123"/>
      <c r="V41" s="123"/>
      <c r="W41" s="123"/>
      <c r="X41" s="122"/>
      <c r="Y41" s="123"/>
      <c r="Z41" s="123"/>
      <c r="AA41" s="123"/>
      <c r="AB41" s="123"/>
      <c r="AC41" s="123"/>
      <c r="AD41" s="122"/>
      <c r="AE41" s="123"/>
      <c r="AF41" s="123"/>
      <c r="AG41" s="123"/>
      <c r="AH41" s="123"/>
      <c r="AI41" s="122"/>
      <c r="AJ41" s="122"/>
      <c r="AK41" s="122"/>
      <c r="AL41" s="122"/>
      <c r="AM41" s="123"/>
      <c r="AN41" s="122"/>
      <c r="AO41" s="122"/>
      <c r="AP41" s="122"/>
      <c r="AQ41" s="122"/>
      <c r="AR41" s="122"/>
      <c r="AS41" s="122"/>
      <c r="AT41" s="173"/>
      <c r="AU41" s="173"/>
      <c r="AV41" s="173"/>
      <c r="AW41" s="173"/>
      <c r="AX41" s="173"/>
      <c r="AY41" s="173"/>
      <c r="AZ41" s="173"/>
      <c r="BA41" s="173"/>
      <c r="BB41" s="173"/>
      <c r="BC41" s="123"/>
      <c r="BD41" s="123"/>
      <c r="BE41" s="123"/>
    </row>
    <row r="42" spans="2:57" x14ac:dyDescent="0.25">
      <c r="B42" s="120"/>
      <c r="C42" s="4"/>
      <c r="D42" s="14"/>
      <c r="E42" s="14"/>
      <c r="F42" s="121"/>
      <c r="G42" s="13"/>
      <c r="H42" s="122"/>
      <c r="I42" s="123"/>
      <c r="J42" s="123"/>
      <c r="K42" s="124"/>
      <c r="L42" s="122"/>
      <c r="M42" s="122"/>
      <c r="N42" s="125"/>
      <c r="O42" s="126"/>
      <c r="P42" s="123"/>
      <c r="Q42" s="123"/>
      <c r="R42" s="122"/>
      <c r="S42" s="123"/>
      <c r="T42" s="123"/>
      <c r="U42" s="123"/>
      <c r="V42" s="123"/>
      <c r="W42" s="123"/>
      <c r="X42" s="122"/>
      <c r="Y42" s="123"/>
      <c r="Z42" s="123"/>
      <c r="AA42" s="123"/>
      <c r="AB42" s="123"/>
      <c r="AC42" s="123"/>
      <c r="AD42" s="122"/>
      <c r="AE42" s="123"/>
      <c r="AF42" s="123"/>
      <c r="AG42" s="123"/>
      <c r="AH42" s="123"/>
      <c r="AI42" s="122"/>
      <c r="AJ42" s="122"/>
      <c r="AK42" s="122"/>
      <c r="AL42" s="122"/>
      <c r="AM42" s="123"/>
      <c r="AN42" s="122"/>
      <c r="AO42" s="122"/>
      <c r="AP42" s="122"/>
      <c r="AQ42" s="122"/>
      <c r="AR42" s="122"/>
      <c r="AS42" s="122"/>
      <c r="AT42" s="173"/>
      <c r="AU42" s="173"/>
      <c r="AV42" s="173"/>
      <c r="AW42" s="173"/>
      <c r="AX42" s="173"/>
      <c r="AY42" s="173"/>
      <c r="AZ42" s="173"/>
      <c r="BA42" s="173"/>
      <c r="BB42" s="173"/>
      <c r="BC42" s="123"/>
      <c r="BD42" s="123"/>
      <c r="BE42" s="123"/>
    </row>
    <row r="43" spans="2:57" x14ac:dyDescent="0.25">
      <c r="B43" s="120"/>
      <c r="C43" s="4"/>
      <c r="D43" s="14"/>
      <c r="E43" s="14"/>
      <c r="F43" s="121"/>
      <c r="G43" s="13"/>
      <c r="H43" s="122"/>
      <c r="I43" s="123"/>
      <c r="J43" s="123"/>
      <c r="K43" s="124"/>
      <c r="L43" s="122"/>
      <c r="M43" s="122"/>
      <c r="N43" s="125"/>
      <c r="O43" s="126"/>
      <c r="P43" s="123"/>
      <c r="Q43" s="123"/>
      <c r="R43" s="122"/>
      <c r="S43" s="123"/>
      <c r="T43" s="123"/>
      <c r="U43" s="123"/>
      <c r="V43" s="123"/>
      <c r="W43" s="123"/>
      <c r="X43" s="122"/>
      <c r="Y43" s="123"/>
      <c r="Z43" s="123"/>
      <c r="AA43" s="123"/>
      <c r="AB43" s="123"/>
      <c r="AC43" s="123"/>
      <c r="AD43" s="122"/>
      <c r="AE43" s="123"/>
      <c r="AF43" s="123"/>
      <c r="AG43" s="123"/>
      <c r="AH43" s="123"/>
      <c r="AI43" s="122"/>
      <c r="AJ43" s="122"/>
      <c r="AK43" s="122"/>
      <c r="AL43" s="122"/>
      <c r="AM43" s="123"/>
      <c r="AN43" s="122"/>
      <c r="AO43" s="122"/>
      <c r="AP43" s="122"/>
      <c r="AQ43" s="122"/>
      <c r="AR43" s="122"/>
      <c r="AS43" s="122"/>
      <c r="AT43" s="173"/>
      <c r="AU43" s="173"/>
      <c r="AV43" s="173"/>
      <c r="AW43" s="173"/>
      <c r="AX43" s="173"/>
      <c r="AY43" s="173"/>
      <c r="AZ43" s="173"/>
      <c r="BA43" s="173"/>
      <c r="BB43" s="173"/>
      <c r="BC43" s="123"/>
      <c r="BD43" s="123"/>
      <c r="BE43" s="123"/>
    </row>
    <row r="44" spans="2:57" x14ac:dyDescent="0.25">
      <c r="B44" s="120"/>
      <c r="C44" s="4"/>
      <c r="D44" s="14"/>
      <c r="E44" s="14"/>
      <c r="F44" s="121"/>
      <c r="G44" s="13"/>
      <c r="H44" s="122"/>
      <c r="I44" s="123"/>
      <c r="J44" s="123"/>
      <c r="K44" s="124"/>
      <c r="L44" s="122"/>
      <c r="M44" s="122"/>
      <c r="N44" s="125"/>
      <c r="O44" s="126"/>
      <c r="P44" s="123"/>
      <c r="Q44" s="123"/>
      <c r="R44" s="122"/>
      <c r="S44" s="123"/>
      <c r="T44" s="123"/>
      <c r="U44" s="123"/>
      <c r="V44" s="123"/>
      <c r="W44" s="123"/>
      <c r="X44" s="122"/>
      <c r="Y44" s="123"/>
      <c r="Z44" s="123"/>
      <c r="AA44" s="123"/>
      <c r="AB44" s="123"/>
      <c r="AC44" s="123"/>
      <c r="AD44" s="122"/>
      <c r="AE44" s="123"/>
      <c r="AF44" s="123"/>
      <c r="AG44" s="123"/>
      <c r="AH44" s="123"/>
      <c r="AI44" s="122"/>
      <c r="AJ44" s="122"/>
      <c r="AK44" s="122"/>
      <c r="AL44" s="122"/>
      <c r="AM44" s="123"/>
      <c r="AN44" s="122"/>
      <c r="AO44" s="122"/>
      <c r="AP44" s="122"/>
      <c r="AQ44" s="122"/>
      <c r="AR44" s="122"/>
      <c r="AS44" s="122"/>
      <c r="AT44" s="173"/>
      <c r="AU44" s="173"/>
      <c r="AV44" s="173"/>
      <c r="AW44" s="173"/>
      <c r="AX44" s="173"/>
      <c r="AY44" s="173"/>
      <c r="AZ44" s="173"/>
      <c r="BA44" s="173"/>
      <c r="BB44" s="173"/>
      <c r="BC44" s="123"/>
      <c r="BD44" s="123"/>
      <c r="BE44" s="123"/>
    </row>
    <row r="45" spans="2:57" x14ac:dyDescent="0.25">
      <c r="B45" s="120"/>
      <c r="C45" s="4"/>
      <c r="D45" s="14"/>
      <c r="E45" s="14"/>
      <c r="F45" s="121"/>
      <c r="G45" s="13"/>
      <c r="H45" s="122"/>
      <c r="I45" s="123"/>
      <c r="J45" s="123"/>
      <c r="K45" s="124"/>
      <c r="L45" s="122"/>
      <c r="M45" s="122"/>
      <c r="N45" s="125"/>
      <c r="O45" s="126"/>
      <c r="P45" s="123"/>
      <c r="Q45" s="123"/>
      <c r="R45" s="122"/>
      <c r="S45" s="123"/>
      <c r="T45" s="123"/>
      <c r="U45" s="123"/>
      <c r="V45" s="123"/>
      <c r="W45" s="123"/>
      <c r="X45" s="122"/>
      <c r="Y45" s="123"/>
      <c r="Z45" s="123"/>
      <c r="AA45" s="123"/>
      <c r="AB45" s="123"/>
      <c r="AC45" s="123"/>
      <c r="AD45" s="122"/>
      <c r="AE45" s="123"/>
      <c r="AF45" s="123"/>
      <c r="AG45" s="123"/>
      <c r="AH45" s="123"/>
      <c r="AI45" s="122"/>
      <c r="AJ45" s="122"/>
      <c r="AK45" s="122"/>
      <c r="AL45" s="122"/>
      <c r="AM45" s="123"/>
      <c r="AN45" s="122"/>
      <c r="AO45" s="122"/>
      <c r="AP45" s="122"/>
      <c r="AQ45" s="122"/>
      <c r="AR45" s="122"/>
      <c r="AS45" s="122"/>
      <c r="AT45" s="173"/>
      <c r="AU45" s="173"/>
      <c r="AV45" s="173"/>
      <c r="AW45" s="173"/>
      <c r="AX45" s="173"/>
      <c r="AY45" s="173"/>
      <c r="AZ45" s="173"/>
      <c r="BA45" s="173"/>
      <c r="BB45" s="173"/>
      <c r="BC45" s="123"/>
      <c r="BD45" s="123"/>
      <c r="BE45" s="123"/>
    </row>
    <row r="46" spans="2:57" x14ac:dyDescent="0.25">
      <c r="B46" s="120"/>
      <c r="C46" s="4"/>
      <c r="D46" s="14"/>
      <c r="E46" s="14"/>
      <c r="F46" s="121"/>
      <c r="G46" s="13"/>
      <c r="H46" s="122"/>
      <c r="I46" s="123"/>
      <c r="J46" s="123"/>
      <c r="K46" s="124"/>
      <c r="L46" s="122"/>
      <c r="M46" s="122"/>
      <c r="N46" s="125"/>
      <c r="O46" s="126"/>
      <c r="P46" s="123"/>
      <c r="Q46" s="123"/>
      <c r="R46" s="122"/>
      <c r="S46" s="123"/>
      <c r="T46" s="123"/>
      <c r="U46" s="123"/>
      <c r="V46" s="123"/>
      <c r="W46" s="123"/>
      <c r="X46" s="122"/>
      <c r="Y46" s="123"/>
      <c r="Z46" s="123"/>
      <c r="AA46" s="123"/>
      <c r="AB46" s="123"/>
      <c r="AC46" s="123"/>
      <c r="AD46" s="122"/>
      <c r="AE46" s="123"/>
      <c r="AF46" s="123"/>
      <c r="AG46" s="123"/>
      <c r="AH46" s="123"/>
      <c r="AI46" s="122"/>
      <c r="AJ46" s="122"/>
      <c r="AK46" s="122"/>
      <c r="AL46" s="122"/>
      <c r="AM46" s="123"/>
      <c r="AN46" s="122"/>
      <c r="AO46" s="122"/>
      <c r="AP46" s="122"/>
      <c r="AQ46" s="122"/>
      <c r="AR46" s="122"/>
      <c r="AS46" s="122"/>
      <c r="AT46" s="173"/>
      <c r="AU46" s="173"/>
      <c r="AV46" s="173"/>
      <c r="AW46" s="173"/>
      <c r="AX46" s="173"/>
      <c r="AY46" s="173"/>
      <c r="AZ46" s="173"/>
      <c r="BA46" s="173"/>
      <c r="BB46" s="173"/>
      <c r="BC46" s="123"/>
      <c r="BD46" s="123"/>
      <c r="BE46" s="123"/>
    </row>
    <row r="47" spans="2:57" x14ac:dyDescent="0.25">
      <c r="B47" s="120"/>
      <c r="C47" s="4"/>
      <c r="D47" s="14"/>
      <c r="E47" s="14"/>
      <c r="F47" s="121"/>
      <c r="G47" s="13"/>
      <c r="H47" s="122"/>
      <c r="I47" s="123"/>
      <c r="J47" s="123"/>
      <c r="K47" s="124"/>
      <c r="L47" s="122"/>
      <c r="M47" s="122"/>
      <c r="N47" s="125"/>
      <c r="O47" s="126"/>
      <c r="P47" s="123"/>
      <c r="Q47" s="123"/>
      <c r="R47" s="122"/>
      <c r="S47" s="123"/>
      <c r="T47" s="123"/>
      <c r="U47" s="123"/>
      <c r="V47" s="123"/>
      <c r="W47" s="123"/>
      <c r="X47" s="122"/>
      <c r="Y47" s="123"/>
      <c r="Z47" s="123"/>
      <c r="AA47" s="123"/>
      <c r="AB47" s="123"/>
      <c r="AC47" s="123"/>
      <c r="AD47" s="122"/>
      <c r="AE47" s="123"/>
      <c r="AF47" s="123"/>
      <c r="AG47" s="123"/>
      <c r="AH47" s="123"/>
      <c r="AI47" s="122"/>
      <c r="AJ47" s="122"/>
      <c r="AK47" s="122"/>
      <c r="AL47" s="122"/>
      <c r="AM47" s="123"/>
      <c r="AN47" s="122"/>
      <c r="AO47" s="122"/>
      <c r="AP47" s="122"/>
      <c r="AQ47" s="122"/>
      <c r="AR47" s="122"/>
      <c r="AS47" s="122"/>
      <c r="AT47" s="173"/>
      <c r="AU47" s="173"/>
      <c r="AV47" s="173"/>
      <c r="AW47" s="173"/>
      <c r="AX47" s="173"/>
      <c r="AY47" s="173"/>
      <c r="AZ47" s="173"/>
      <c r="BA47" s="173"/>
      <c r="BB47" s="173"/>
      <c r="BC47" s="123"/>
      <c r="BD47" s="123"/>
      <c r="BE47" s="123"/>
    </row>
    <row r="48" spans="2:57" x14ac:dyDescent="0.25">
      <c r="B48" s="120"/>
      <c r="C48" s="4"/>
      <c r="D48" s="14"/>
      <c r="E48" s="14"/>
      <c r="F48" s="121"/>
      <c r="G48" s="13"/>
      <c r="H48" s="122"/>
      <c r="I48" s="123"/>
      <c r="J48" s="123"/>
      <c r="K48" s="124"/>
      <c r="L48" s="122"/>
      <c r="M48" s="122"/>
      <c r="N48" s="125"/>
      <c r="O48" s="126"/>
      <c r="P48" s="123"/>
      <c r="Q48" s="123"/>
      <c r="R48" s="122"/>
      <c r="S48" s="123"/>
      <c r="T48" s="123"/>
      <c r="U48" s="123"/>
      <c r="V48" s="123"/>
      <c r="W48" s="123"/>
      <c r="X48" s="122"/>
      <c r="Y48" s="123"/>
      <c r="Z48" s="123"/>
      <c r="AA48" s="123"/>
      <c r="AB48" s="123"/>
      <c r="AC48" s="123"/>
      <c r="AD48" s="122"/>
      <c r="AE48" s="123"/>
      <c r="AF48" s="123"/>
      <c r="AG48" s="123"/>
      <c r="AH48" s="123"/>
      <c r="AI48" s="122"/>
      <c r="AJ48" s="122"/>
      <c r="AK48" s="122"/>
      <c r="AL48" s="122"/>
      <c r="AM48" s="123"/>
      <c r="AN48" s="122"/>
      <c r="AO48" s="122"/>
      <c r="AP48" s="122"/>
      <c r="AQ48" s="122"/>
      <c r="AR48" s="122"/>
      <c r="AS48" s="122"/>
      <c r="AT48" s="173"/>
      <c r="AU48" s="173"/>
      <c r="AV48" s="173"/>
      <c r="AW48" s="173"/>
      <c r="AX48" s="173"/>
      <c r="AY48" s="173"/>
      <c r="AZ48" s="173"/>
      <c r="BA48" s="173"/>
      <c r="BB48" s="173"/>
      <c r="BC48" s="123"/>
      <c r="BD48" s="123"/>
      <c r="BE48" s="123"/>
    </row>
    <row r="49" spans="2:57" x14ac:dyDescent="0.25">
      <c r="B49" s="120"/>
      <c r="C49" s="4"/>
      <c r="D49" s="14"/>
      <c r="E49" s="14"/>
      <c r="F49" s="121"/>
      <c r="G49" s="13"/>
      <c r="H49" s="122"/>
      <c r="I49" s="123"/>
      <c r="J49" s="123"/>
      <c r="K49" s="124"/>
      <c r="L49" s="122"/>
      <c r="M49" s="122"/>
      <c r="N49" s="125"/>
      <c r="O49" s="126"/>
      <c r="P49" s="123"/>
      <c r="Q49" s="123"/>
      <c r="R49" s="122"/>
      <c r="S49" s="123"/>
      <c r="T49" s="123"/>
      <c r="U49" s="123"/>
      <c r="V49" s="123"/>
      <c r="W49" s="123"/>
      <c r="X49" s="122"/>
      <c r="Y49" s="123"/>
      <c r="Z49" s="123"/>
      <c r="AA49" s="123"/>
      <c r="AB49" s="123"/>
      <c r="AC49" s="123"/>
      <c r="AD49" s="122"/>
      <c r="AE49" s="123"/>
      <c r="AF49" s="123"/>
      <c r="AG49" s="123"/>
      <c r="AH49" s="123"/>
      <c r="AI49" s="122"/>
      <c r="AJ49" s="122"/>
      <c r="AK49" s="122"/>
      <c r="AL49" s="122"/>
      <c r="AM49" s="123"/>
      <c r="AN49" s="122"/>
      <c r="AO49" s="122"/>
      <c r="AP49" s="122"/>
      <c r="AQ49" s="122"/>
      <c r="AR49" s="122"/>
      <c r="AS49" s="122"/>
      <c r="AT49" s="173"/>
      <c r="AU49" s="173"/>
      <c r="AV49" s="173"/>
      <c r="AW49" s="173"/>
      <c r="AX49" s="173"/>
      <c r="AY49" s="173"/>
      <c r="AZ49" s="173"/>
      <c r="BA49" s="173"/>
      <c r="BB49" s="173"/>
      <c r="BC49" s="123"/>
      <c r="BD49" s="123"/>
      <c r="BE49" s="123"/>
    </row>
    <row r="50" spans="2:57" x14ac:dyDescent="0.25">
      <c r="B50" s="120"/>
      <c r="C50" s="4"/>
      <c r="D50" s="14"/>
      <c r="E50" s="14"/>
      <c r="F50" s="121"/>
      <c r="G50" s="13"/>
      <c r="H50" s="122"/>
      <c r="I50" s="123"/>
      <c r="J50" s="123"/>
      <c r="K50" s="124"/>
      <c r="L50" s="122"/>
      <c r="M50" s="122"/>
      <c r="N50" s="125"/>
      <c r="O50" s="126"/>
      <c r="P50" s="123"/>
      <c r="Q50" s="123"/>
      <c r="R50" s="122"/>
      <c r="S50" s="123"/>
      <c r="T50" s="123"/>
      <c r="U50" s="123"/>
      <c r="V50" s="123"/>
      <c r="W50" s="123"/>
      <c r="X50" s="122"/>
      <c r="Y50" s="123"/>
      <c r="Z50" s="123"/>
      <c r="AA50" s="123"/>
      <c r="AB50" s="123"/>
      <c r="AC50" s="123"/>
      <c r="AD50" s="122"/>
      <c r="AE50" s="123"/>
      <c r="AF50" s="123"/>
      <c r="AG50" s="123"/>
      <c r="AH50" s="123"/>
      <c r="AI50" s="122"/>
      <c r="AJ50" s="122"/>
      <c r="AK50" s="122"/>
      <c r="AL50" s="122"/>
      <c r="AM50" s="123"/>
      <c r="AN50" s="122"/>
      <c r="AO50" s="122"/>
      <c r="AP50" s="122"/>
      <c r="AQ50" s="122"/>
      <c r="AR50" s="122"/>
      <c r="AS50" s="122"/>
      <c r="AT50" s="173"/>
      <c r="AU50" s="173"/>
      <c r="AV50" s="173"/>
      <c r="AW50" s="173"/>
      <c r="AX50" s="173"/>
      <c r="AY50" s="173"/>
      <c r="AZ50" s="173"/>
      <c r="BA50" s="173"/>
      <c r="BB50" s="173"/>
      <c r="BC50" s="123"/>
      <c r="BD50" s="123"/>
      <c r="BE50" s="123"/>
    </row>
    <row r="51" spans="2:57" x14ac:dyDescent="0.25">
      <c r="B51" s="120"/>
      <c r="C51" s="4"/>
      <c r="D51" s="14"/>
      <c r="E51" s="14"/>
      <c r="F51" s="121"/>
      <c r="G51" s="13"/>
      <c r="H51" s="122"/>
      <c r="I51" s="123"/>
      <c r="J51" s="123"/>
      <c r="K51" s="124"/>
      <c r="L51" s="122"/>
      <c r="M51" s="122"/>
      <c r="N51" s="125"/>
      <c r="O51" s="126"/>
      <c r="P51" s="123"/>
      <c r="Q51" s="123"/>
      <c r="R51" s="122"/>
      <c r="S51" s="123"/>
      <c r="T51" s="123"/>
      <c r="U51" s="123"/>
      <c r="V51" s="123"/>
      <c r="W51" s="123"/>
      <c r="X51" s="122"/>
      <c r="Y51" s="123"/>
      <c r="Z51" s="123"/>
      <c r="AA51" s="123"/>
      <c r="AB51" s="123"/>
      <c r="AC51" s="123"/>
      <c r="AD51" s="122"/>
      <c r="AE51" s="123"/>
      <c r="AF51" s="123"/>
      <c r="AG51" s="123"/>
      <c r="AH51" s="123"/>
      <c r="AI51" s="122"/>
      <c r="AJ51" s="122"/>
      <c r="AK51" s="122"/>
      <c r="AL51" s="122"/>
      <c r="AM51" s="123"/>
      <c r="AN51" s="122"/>
      <c r="AO51" s="122"/>
      <c r="AP51" s="122"/>
      <c r="AQ51" s="122"/>
      <c r="AR51" s="122"/>
      <c r="AS51" s="122"/>
      <c r="AT51" s="173"/>
      <c r="AU51" s="173"/>
      <c r="AV51" s="173"/>
      <c r="AW51" s="173"/>
      <c r="AX51" s="173"/>
      <c r="AY51" s="173"/>
      <c r="AZ51" s="173"/>
      <c r="BA51" s="173"/>
      <c r="BB51" s="173"/>
      <c r="BC51" s="123"/>
      <c r="BD51" s="123"/>
      <c r="BE51" s="123"/>
    </row>
    <row r="52" spans="2:57" x14ac:dyDescent="0.25">
      <c r="B52" s="120"/>
      <c r="C52" s="4"/>
      <c r="D52" s="14"/>
      <c r="E52" s="14"/>
      <c r="F52" s="121"/>
      <c r="G52" s="13"/>
      <c r="H52" s="122"/>
      <c r="I52" s="123"/>
      <c r="J52" s="123"/>
      <c r="K52" s="124"/>
      <c r="L52" s="122"/>
      <c r="M52" s="122"/>
      <c r="N52" s="125"/>
      <c r="O52" s="126"/>
      <c r="P52" s="123"/>
      <c r="Q52" s="123"/>
      <c r="R52" s="122"/>
      <c r="S52" s="123"/>
      <c r="T52" s="123"/>
      <c r="U52" s="123"/>
      <c r="V52" s="123"/>
      <c r="W52" s="123"/>
      <c r="X52" s="122"/>
      <c r="Y52" s="123"/>
      <c r="Z52" s="123"/>
      <c r="AA52" s="123"/>
      <c r="AB52" s="123"/>
      <c r="AC52" s="123"/>
      <c r="AD52" s="122"/>
      <c r="AE52" s="123"/>
      <c r="AF52" s="123"/>
      <c r="AG52" s="123"/>
      <c r="AH52" s="123"/>
      <c r="AI52" s="122"/>
      <c r="AJ52" s="122"/>
      <c r="AK52" s="122"/>
      <c r="AL52" s="122"/>
      <c r="AM52" s="123"/>
      <c r="AN52" s="122"/>
      <c r="AO52" s="122"/>
      <c r="AP52" s="122"/>
      <c r="AQ52" s="122"/>
      <c r="AR52" s="122"/>
      <c r="AS52" s="122"/>
      <c r="AT52" s="173"/>
      <c r="AU52" s="173"/>
      <c r="AV52" s="173"/>
      <c r="AW52" s="173"/>
      <c r="AX52" s="173"/>
      <c r="AY52" s="173"/>
      <c r="AZ52" s="173"/>
      <c r="BA52" s="173"/>
      <c r="BB52" s="173"/>
      <c r="BC52" s="123"/>
      <c r="BD52" s="123"/>
      <c r="BE52" s="123"/>
    </row>
    <row r="53" spans="2:57" x14ac:dyDescent="0.25">
      <c r="B53" s="120"/>
      <c r="C53" s="4"/>
      <c r="D53" s="14"/>
      <c r="E53" s="14"/>
      <c r="F53" s="121"/>
      <c r="G53" s="13"/>
      <c r="H53" s="122"/>
      <c r="I53" s="123"/>
      <c r="J53" s="123"/>
      <c r="K53" s="124"/>
      <c r="L53" s="122"/>
      <c r="M53" s="122"/>
      <c r="N53" s="125"/>
      <c r="O53" s="126"/>
      <c r="P53" s="123"/>
      <c r="Q53" s="123"/>
      <c r="R53" s="122"/>
      <c r="S53" s="123"/>
      <c r="T53" s="123"/>
      <c r="U53" s="123"/>
      <c r="V53" s="123"/>
      <c r="W53" s="123"/>
      <c r="X53" s="122"/>
      <c r="Y53" s="123"/>
      <c r="Z53" s="123"/>
      <c r="AA53" s="123"/>
      <c r="AB53" s="123"/>
      <c r="AC53" s="123"/>
      <c r="AD53" s="122"/>
      <c r="AE53" s="123"/>
      <c r="AF53" s="123"/>
      <c r="AG53" s="123"/>
      <c r="AH53" s="123"/>
      <c r="AI53" s="122"/>
      <c r="AJ53" s="122"/>
      <c r="AK53" s="122"/>
      <c r="AL53" s="122"/>
      <c r="AM53" s="123"/>
      <c r="AN53" s="122"/>
      <c r="AO53" s="122"/>
      <c r="AP53" s="122"/>
      <c r="AQ53" s="122"/>
      <c r="AR53" s="122"/>
      <c r="AS53" s="122"/>
      <c r="AT53" s="173"/>
      <c r="AU53" s="173"/>
      <c r="AV53" s="173"/>
      <c r="AW53" s="173"/>
      <c r="AX53" s="173"/>
      <c r="AY53" s="173"/>
      <c r="AZ53" s="173"/>
      <c r="BA53" s="173"/>
      <c r="BB53" s="173"/>
      <c r="BC53" s="123"/>
      <c r="BD53" s="123"/>
      <c r="BE53" s="123"/>
    </row>
    <row r="54" spans="2:57" x14ac:dyDescent="0.25">
      <c r="B54" s="120"/>
      <c r="C54" s="4"/>
      <c r="D54" s="14"/>
      <c r="E54" s="14"/>
      <c r="F54" s="121"/>
      <c r="G54" s="13"/>
      <c r="H54" s="122"/>
      <c r="I54" s="123"/>
      <c r="J54" s="123"/>
      <c r="K54" s="124"/>
      <c r="L54" s="122"/>
      <c r="M54" s="122"/>
      <c r="N54" s="125"/>
      <c r="O54" s="126"/>
      <c r="P54" s="123"/>
      <c r="Q54" s="123"/>
      <c r="R54" s="122"/>
      <c r="S54" s="123"/>
      <c r="T54" s="123"/>
      <c r="U54" s="123"/>
      <c r="V54" s="123"/>
      <c r="W54" s="123"/>
      <c r="X54" s="122"/>
      <c r="Y54" s="123"/>
      <c r="Z54" s="123"/>
      <c r="AA54" s="123"/>
      <c r="AB54" s="123"/>
      <c r="AC54" s="123"/>
      <c r="AD54" s="122"/>
      <c r="AE54" s="123"/>
      <c r="AF54" s="123"/>
      <c r="AG54" s="123"/>
      <c r="AH54" s="123"/>
      <c r="AI54" s="122"/>
      <c r="AJ54" s="122"/>
      <c r="AK54" s="122"/>
      <c r="AL54" s="122"/>
      <c r="AM54" s="123"/>
      <c r="AN54" s="122"/>
      <c r="AO54" s="122"/>
      <c r="AP54" s="122"/>
      <c r="AQ54" s="122"/>
      <c r="AR54" s="122"/>
      <c r="AS54" s="122"/>
      <c r="AT54" s="173"/>
      <c r="AU54" s="173"/>
      <c r="AV54" s="173"/>
      <c r="AW54" s="173"/>
      <c r="AX54" s="173"/>
      <c r="AY54" s="173"/>
      <c r="AZ54" s="173"/>
      <c r="BA54" s="173"/>
      <c r="BB54" s="173"/>
      <c r="BC54" s="123"/>
      <c r="BD54" s="123"/>
      <c r="BE54" s="123"/>
    </row>
    <row r="55" spans="2:57" x14ac:dyDescent="0.25">
      <c r="B55" s="120"/>
      <c r="C55" s="4"/>
      <c r="D55" s="14"/>
      <c r="E55" s="14"/>
      <c r="F55" s="121"/>
      <c r="G55" s="13"/>
      <c r="H55" s="122"/>
      <c r="I55" s="123"/>
      <c r="J55" s="123"/>
      <c r="K55" s="124"/>
      <c r="L55" s="122"/>
      <c r="M55" s="122"/>
      <c r="N55" s="125"/>
      <c r="O55" s="126"/>
      <c r="P55" s="123"/>
      <c r="Q55" s="123"/>
      <c r="R55" s="122"/>
      <c r="S55" s="123"/>
      <c r="T55" s="123"/>
      <c r="U55" s="123"/>
      <c r="V55" s="123"/>
      <c r="W55" s="123"/>
      <c r="X55" s="122"/>
      <c r="Y55" s="123"/>
      <c r="Z55" s="123"/>
      <c r="AA55" s="123"/>
      <c r="AB55" s="123"/>
      <c r="AC55" s="123"/>
      <c r="AD55" s="122"/>
      <c r="AE55" s="123"/>
      <c r="AF55" s="123"/>
      <c r="AG55" s="123"/>
      <c r="AH55" s="123"/>
      <c r="AI55" s="122"/>
      <c r="AJ55" s="122"/>
      <c r="AK55" s="122"/>
      <c r="AL55" s="122"/>
      <c r="AM55" s="123"/>
      <c r="AN55" s="122"/>
      <c r="AO55" s="122"/>
      <c r="AP55" s="122"/>
      <c r="AQ55" s="122"/>
      <c r="AR55" s="122"/>
      <c r="AS55" s="122"/>
      <c r="AT55" s="173"/>
      <c r="AU55" s="173"/>
      <c r="AV55" s="173"/>
      <c r="AW55" s="173"/>
      <c r="AX55" s="173"/>
      <c r="AY55" s="173"/>
      <c r="AZ55" s="173"/>
      <c r="BA55" s="173"/>
      <c r="BB55" s="173"/>
      <c r="BC55" s="123"/>
      <c r="BD55" s="123"/>
      <c r="BE55" s="123"/>
    </row>
    <row r="56" spans="2:57" x14ac:dyDescent="0.25">
      <c r="B56" s="120"/>
      <c r="C56" s="4"/>
      <c r="D56" s="14"/>
      <c r="E56" s="14"/>
      <c r="F56" s="121"/>
      <c r="G56" s="13"/>
      <c r="H56" s="122"/>
      <c r="I56" s="123"/>
      <c r="J56" s="123"/>
      <c r="K56" s="124"/>
      <c r="L56" s="122"/>
      <c r="M56" s="122"/>
      <c r="N56" s="125"/>
      <c r="O56" s="126"/>
      <c r="P56" s="123"/>
      <c r="Q56" s="123"/>
      <c r="R56" s="122"/>
      <c r="S56" s="123"/>
      <c r="T56" s="123"/>
      <c r="U56" s="123"/>
      <c r="V56" s="123"/>
      <c r="W56" s="123"/>
      <c r="X56" s="122"/>
      <c r="Y56" s="123"/>
      <c r="Z56" s="123"/>
      <c r="AA56" s="123"/>
      <c r="AB56" s="123"/>
      <c r="AC56" s="123"/>
      <c r="AD56" s="122"/>
      <c r="AE56" s="123"/>
      <c r="AF56" s="123"/>
      <c r="AG56" s="123"/>
      <c r="AH56" s="123"/>
      <c r="AI56" s="122"/>
      <c r="AJ56" s="122"/>
      <c r="AK56" s="122"/>
      <c r="AL56" s="122"/>
      <c r="AM56" s="123"/>
      <c r="AN56" s="122"/>
      <c r="AO56" s="122"/>
      <c r="AP56" s="122"/>
      <c r="AQ56" s="122"/>
      <c r="AR56" s="122"/>
      <c r="AS56" s="122"/>
      <c r="AT56" s="173"/>
      <c r="AU56" s="173"/>
      <c r="AV56" s="173"/>
      <c r="AW56" s="173"/>
      <c r="AX56" s="173"/>
      <c r="AY56" s="173"/>
      <c r="AZ56" s="173"/>
      <c r="BA56" s="173"/>
      <c r="BB56" s="173"/>
      <c r="BC56" s="123"/>
      <c r="BD56" s="123"/>
      <c r="BE56" s="123"/>
    </row>
    <row r="57" spans="2:57" x14ac:dyDescent="0.25">
      <c r="B57" s="120"/>
      <c r="C57" s="4"/>
      <c r="D57" s="14"/>
      <c r="E57" s="14"/>
      <c r="F57" s="121"/>
      <c r="G57" s="13"/>
      <c r="H57" s="122"/>
      <c r="I57" s="123"/>
      <c r="J57" s="123"/>
      <c r="K57" s="124"/>
      <c r="L57" s="122"/>
      <c r="M57" s="122"/>
      <c r="N57" s="125"/>
      <c r="O57" s="126"/>
      <c r="P57" s="123"/>
      <c r="Q57" s="123"/>
      <c r="R57" s="122"/>
      <c r="S57" s="123"/>
      <c r="T57" s="123"/>
      <c r="U57" s="123"/>
      <c r="V57" s="123"/>
      <c r="W57" s="123"/>
      <c r="X57" s="122"/>
      <c r="Y57" s="123"/>
      <c r="Z57" s="123"/>
      <c r="AA57" s="123"/>
      <c r="AB57" s="123"/>
      <c r="AC57" s="123"/>
      <c r="AD57" s="122"/>
      <c r="AE57" s="123"/>
      <c r="AF57" s="123"/>
      <c r="AG57" s="123"/>
      <c r="AH57" s="123"/>
      <c r="AI57" s="122"/>
      <c r="AJ57" s="122"/>
      <c r="AK57" s="122"/>
      <c r="AL57" s="122"/>
      <c r="AM57" s="123"/>
      <c r="AN57" s="122"/>
      <c r="AO57" s="122"/>
      <c r="AP57" s="122"/>
      <c r="AQ57" s="122"/>
      <c r="AR57" s="122"/>
      <c r="AS57" s="122"/>
      <c r="AT57" s="173"/>
      <c r="AU57" s="173"/>
      <c r="AV57" s="173"/>
      <c r="AW57" s="173"/>
      <c r="AX57" s="173"/>
      <c r="AY57" s="173"/>
      <c r="AZ57" s="173"/>
      <c r="BA57" s="173"/>
      <c r="BB57" s="173"/>
      <c r="BC57" s="123"/>
      <c r="BD57" s="123"/>
      <c r="BE57" s="123"/>
    </row>
    <row r="58" spans="2:57" x14ac:dyDescent="0.25">
      <c r="B58" s="120"/>
      <c r="C58" s="4"/>
      <c r="D58" s="14"/>
      <c r="E58" s="14"/>
      <c r="F58" s="121"/>
      <c r="G58" s="13"/>
      <c r="H58" s="122"/>
      <c r="I58" s="123"/>
      <c r="J58" s="123"/>
      <c r="K58" s="124"/>
      <c r="L58" s="122"/>
      <c r="M58" s="122"/>
      <c r="N58" s="125"/>
      <c r="O58" s="126"/>
      <c r="P58" s="123"/>
      <c r="Q58" s="123"/>
      <c r="R58" s="122"/>
      <c r="S58" s="123"/>
      <c r="T58" s="123"/>
      <c r="U58" s="123"/>
      <c r="V58" s="123"/>
      <c r="W58" s="123"/>
      <c r="X58" s="122"/>
      <c r="Y58" s="123"/>
      <c r="Z58" s="123"/>
      <c r="AA58" s="123"/>
      <c r="AB58" s="123"/>
      <c r="AC58" s="123"/>
      <c r="AD58" s="122"/>
      <c r="AE58" s="123"/>
      <c r="AF58" s="123"/>
      <c r="AG58" s="123"/>
      <c r="AH58" s="123"/>
      <c r="AI58" s="122"/>
      <c r="AJ58" s="122"/>
      <c r="AK58" s="122"/>
      <c r="AL58" s="122"/>
      <c r="AM58" s="123"/>
      <c r="AN58" s="122"/>
      <c r="AO58" s="122"/>
      <c r="AP58" s="122"/>
      <c r="AQ58" s="122"/>
      <c r="AR58" s="122"/>
      <c r="AS58" s="122"/>
      <c r="AT58" s="173"/>
      <c r="AU58" s="173"/>
      <c r="AV58" s="173"/>
      <c r="AW58" s="173"/>
      <c r="AX58" s="173"/>
      <c r="AY58" s="173"/>
      <c r="AZ58" s="173"/>
      <c r="BA58" s="173"/>
      <c r="BB58" s="173"/>
      <c r="BC58" s="123"/>
      <c r="BD58" s="123"/>
      <c r="BE58" s="123"/>
    </row>
    <row r="59" spans="2:57" x14ac:dyDescent="0.25">
      <c r="B59" s="120"/>
      <c r="C59" s="4"/>
      <c r="D59" s="14"/>
      <c r="E59" s="14"/>
      <c r="F59" s="121"/>
      <c r="G59" s="13"/>
      <c r="H59" s="122"/>
      <c r="I59" s="123"/>
      <c r="J59" s="123"/>
      <c r="K59" s="124"/>
      <c r="L59" s="122"/>
      <c r="M59" s="122"/>
      <c r="N59" s="125"/>
      <c r="O59" s="126"/>
      <c r="P59" s="123"/>
      <c r="Q59" s="123"/>
      <c r="R59" s="122"/>
      <c r="S59" s="123"/>
      <c r="T59" s="123"/>
      <c r="U59" s="123"/>
      <c r="V59" s="123"/>
      <c r="W59" s="123"/>
      <c r="X59" s="122"/>
      <c r="Y59" s="123"/>
      <c r="Z59" s="123"/>
      <c r="AA59" s="123"/>
      <c r="AB59" s="123"/>
      <c r="AC59" s="123"/>
      <c r="AD59" s="122"/>
      <c r="AE59" s="123"/>
      <c r="AF59" s="123"/>
      <c r="AG59" s="123"/>
      <c r="AH59" s="123"/>
      <c r="AI59" s="122"/>
      <c r="AJ59" s="122"/>
      <c r="AK59" s="122"/>
      <c r="AL59" s="122"/>
      <c r="AM59" s="123"/>
      <c r="AN59" s="122"/>
      <c r="AO59" s="122"/>
      <c r="AP59" s="122"/>
      <c r="AQ59" s="122"/>
      <c r="AR59" s="122"/>
      <c r="AS59" s="122"/>
      <c r="AT59" s="173"/>
      <c r="AU59" s="173"/>
      <c r="AV59" s="173"/>
      <c r="AW59" s="173"/>
      <c r="AX59" s="173"/>
      <c r="AY59" s="173"/>
      <c r="AZ59" s="173"/>
      <c r="BA59" s="173"/>
      <c r="BB59" s="173"/>
      <c r="BC59" s="123"/>
      <c r="BD59" s="123"/>
      <c r="BE59" s="123"/>
    </row>
    <row r="60" spans="2:57" x14ac:dyDescent="0.25">
      <c r="B60" s="120"/>
      <c r="C60" s="4"/>
      <c r="D60" s="14"/>
      <c r="E60" s="14"/>
      <c r="F60" s="121"/>
      <c r="G60" s="13"/>
      <c r="H60" s="122"/>
      <c r="I60" s="123"/>
      <c r="J60" s="123"/>
      <c r="K60" s="124"/>
      <c r="L60" s="122"/>
      <c r="M60" s="122"/>
      <c r="N60" s="125"/>
      <c r="O60" s="126"/>
      <c r="P60" s="123"/>
      <c r="Q60" s="123"/>
      <c r="R60" s="122"/>
      <c r="S60" s="123"/>
      <c r="T60" s="123"/>
      <c r="U60" s="123"/>
      <c r="V60" s="123"/>
      <c r="W60" s="123"/>
      <c r="X60" s="122"/>
      <c r="Y60" s="123"/>
      <c r="Z60" s="123"/>
      <c r="AA60" s="123"/>
      <c r="AB60" s="123"/>
      <c r="AC60" s="123"/>
      <c r="AD60" s="122"/>
      <c r="AE60" s="123"/>
      <c r="AF60" s="123"/>
      <c r="AG60" s="123"/>
      <c r="AH60" s="123"/>
      <c r="AI60" s="122"/>
      <c r="AJ60" s="122"/>
      <c r="AK60" s="122"/>
      <c r="AL60" s="122"/>
      <c r="AM60" s="123"/>
      <c r="AN60" s="122"/>
      <c r="AO60" s="122"/>
      <c r="AP60" s="122"/>
      <c r="AQ60" s="122"/>
      <c r="AR60" s="122"/>
      <c r="AS60" s="122"/>
      <c r="AT60" s="173"/>
      <c r="AU60" s="173"/>
      <c r="AV60" s="173"/>
      <c r="AW60" s="173"/>
      <c r="AX60" s="173"/>
      <c r="AY60" s="173"/>
      <c r="AZ60" s="173"/>
      <c r="BA60" s="173"/>
      <c r="BB60" s="173"/>
      <c r="BC60" s="123"/>
      <c r="BD60" s="123"/>
      <c r="BE60" s="123"/>
    </row>
    <row r="61" spans="2:57" x14ac:dyDescent="0.25">
      <c r="B61" s="120"/>
      <c r="C61" s="4"/>
      <c r="D61" s="14"/>
      <c r="E61" s="14"/>
      <c r="F61" s="121"/>
      <c r="G61" s="13"/>
      <c r="H61" s="122"/>
      <c r="I61" s="123"/>
      <c r="J61" s="123"/>
      <c r="K61" s="124"/>
      <c r="L61" s="122"/>
      <c r="M61" s="122"/>
      <c r="N61" s="125"/>
      <c r="O61" s="126"/>
      <c r="P61" s="123"/>
      <c r="Q61" s="123"/>
      <c r="R61" s="122"/>
      <c r="S61" s="123"/>
      <c r="T61" s="123"/>
      <c r="U61" s="123"/>
      <c r="V61" s="123"/>
      <c r="W61" s="123"/>
      <c r="X61" s="122"/>
      <c r="Y61" s="123"/>
      <c r="Z61" s="123"/>
      <c r="AA61" s="123"/>
      <c r="AB61" s="123"/>
      <c r="AC61" s="123"/>
      <c r="AD61" s="122"/>
      <c r="AE61" s="123"/>
      <c r="AF61" s="123"/>
      <c r="AG61" s="123"/>
      <c r="AH61" s="123"/>
      <c r="AI61" s="122"/>
      <c r="AJ61" s="122"/>
      <c r="AK61" s="122"/>
      <c r="AL61" s="122"/>
      <c r="AM61" s="123"/>
      <c r="AN61" s="122"/>
      <c r="AO61" s="122"/>
      <c r="AP61" s="122"/>
      <c r="AQ61" s="122"/>
      <c r="AR61" s="122"/>
      <c r="AS61" s="122"/>
      <c r="AT61" s="173"/>
      <c r="AU61" s="173"/>
      <c r="AV61" s="173"/>
      <c r="AW61" s="173"/>
      <c r="AX61" s="173"/>
      <c r="AY61" s="173"/>
      <c r="AZ61" s="173"/>
      <c r="BA61" s="173"/>
      <c r="BB61" s="173"/>
      <c r="BC61" s="123"/>
      <c r="BD61" s="123"/>
      <c r="BE61" s="123"/>
    </row>
    <row r="62" spans="2:57" x14ac:dyDescent="0.25">
      <c r="B62" s="120"/>
      <c r="C62" s="4"/>
      <c r="D62" s="14"/>
      <c r="E62" s="14"/>
      <c r="F62" s="121"/>
      <c r="G62" s="13"/>
      <c r="H62" s="122"/>
      <c r="I62" s="123"/>
      <c r="J62" s="123"/>
      <c r="K62" s="124"/>
      <c r="L62" s="122"/>
      <c r="M62" s="122"/>
      <c r="N62" s="125"/>
      <c r="O62" s="126"/>
      <c r="P62" s="123"/>
      <c r="Q62" s="123"/>
      <c r="R62" s="122"/>
      <c r="S62" s="123"/>
      <c r="T62" s="123"/>
      <c r="U62" s="123"/>
      <c r="V62" s="123"/>
      <c r="W62" s="123"/>
      <c r="X62" s="122"/>
      <c r="Y62" s="123"/>
      <c r="Z62" s="123"/>
      <c r="AA62" s="123"/>
      <c r="AB62" s="123"/>
      <c r="AC62" s="123"/>
      <c r="AD62" s="122"/>
      <c r="AE62" s="123"/>
      <c r="AF62" s="123"/>
      <c r="AG62" s="123"/>
      <c r="AH62" s="123"/>
      <c r="AI62" s="122"/>
      <c r="AJ62" s="122"/>
      <c r="AK62" s="122"/>
      <c r="AL62" s="122"/>
      <c r="AM62" s="123"/>
      <c r="AN62" s="122"/>
      <c r="AO62" s="122"/>
      <c r="AP62" s="122"/>
      <c r="AQ62" s="122"/>
      <c r="AR62" s="122"/>
      <c r="AS62" s="122"/>
      <c r="AT62" s="173"/>
      <c r="AU62" s="173"/>
      <c r="AV62" s="173"/>
      <c r="AW62" s="173"/>
      <c r="AX62" s="173"/>
      <c r="AY62" s="173"/>
      <c r="AZ62" s="173"/>
      <c r="BA62" s="173"/>
      <c r="BB62" s="173"/>
      <c r="BC62" s="123"/>
      <c r="BD62" s="123"/>
      <c r="BE62" s="123"/>
    </row>
    <row r="63" spans="2:57" x14ac:dyDescent="0.25">
      <c r="B63" s="120"/>
      <c r="C63" s="4"/>
      <c r="D63" s="14"/>
      <c r="E63" s="14"/>
      <c r="F63" s="121"/>
      <c r="G63" s="13"/>
      <c r="H63" s="122"/>
      <c r="I63" s="123"/>
      <c r="J63" s="123"/>
      <c r="K63" s="124"/>
      <c r="L63" s="122"/>
      <c r="M63" s="122"/>
      <c r="N63" s="125"/>
      <c r="O63" s="126"/>
      <c r="P63" s="123"/>
      <c r="Q63" s="123"/>
      <c r="R63" s="122"/>
      <c r="S63" s="123"/>
      <c r="T63" s="123"/>
      <c r="U63" s="123"/>
      <c r="V63" s="123"/>
      <c r="W63" s="123"/>
      <c r="X63" s="122"/>
      <c r="Y63" s="123"/>
      <c r="Z63" s="123"/>
      <c r="AA63" s="123"/>
      <c r="AB63" s="123"/>
      <c r="AC63" s="123"/>
      <c r="AD63" s="122"/>
      <c r="AE63" s="123"/>
      <c r="AF63" s="123"/>
      <c r="AG63" s="123"/>
      <c r="AH63" s="123"/>
      <c r="AI63" s="122"/>
      <c r="AJ63" s="122"/>
      <c r="AK63" s="122"/>
      <c r="AL63" s="122"/>
      <c r="AM63" s="123"/>
      <c r="AN63" s="122"/>
      <c r="AO63" s="122"/>
      <c r="AP63" s="122"/>
      <c r="AQ63" s="122"/>
      <c r="AR63" s="122"/>
      <c r="AS63" s="122"/>
      <c r="AT63" s="173"/>
      <c r="AU63" s="173"/>
      <c r="AV63" s="173"/>
      <c r="AW63" s="173"/>
      <c r="AX63" s="173"/>
      <c r="AY63" s="173"/>
      <c r="AZ63" s="173"/>
      <c r="BA63" s="173"/>
      <c r="BB63" s="173"/>
      <c r="BC63" s="123"/>
      <c r="BD63" s="123"/>
      <c r="BE63" s="123"/>
    </row>
    <row r="64" spans="2:57" x14ac:dyDescent="0.25">
      <c r="B64" s="120"/>
      <c r="C64" s="4"/>
      <c r="D64" s="14"/>
      <c r="E64" s="14"/>
      <c r="F64" s="121"/>
      <c r="G64" s="13"/>
      <c r="H64" s="122"/>
      <c r="I64" s="123"/>
      <c r="J64" s="123"/>
      <c r="K64" s="124"/>
      <c r="L64" s="122"/>
      <c r="M64" s="122"/>
      <c r="N64" s="125"/>
      <c r="O64" s="126"/>
      <c r="P64" s="123"/>
      <c r="Q64" s="123"/>
      <c r="R64" s="122"/>
      <c r="S64" s="123"/>
      <c r="T64" s="123"/>
      <c r="U64" s="123"/>
      <c r="V64" s="123"/>
      <c r="W64" s="123"/>
      <c r="X64" s="122"/>
      <c r="Y64" s="123"/>
      <c r="Z64" s="123"/>
      <c r="AA64" s="123"/>
      <c r="AB64" s="123"/>
      <c r="AC64" s="123"/>
      <c r="AD64" s="122"/>
      <c r="AE64" s="123"/>
      <c r="AF64" s="123"/>
      <c r="AG64" s="123"/>
      <c r="AH64" s="123"/>
      <c r="AI64" s="122"/>
      <c r="AJ64" s="122"/>
      <c r="AK64" s="122"/>
      <c r="AL64" s="122"/>
      <c r="AM64" s="123"/>
      <c r="AN64" s="122"/>
      <c r="AO64" s="122"/>
      <c r="AP64" s="122"/>
      <c r="AQ64" s="122"/>
      <c r="AR64" s="122"/>
      <c r="AS64" s="122"/>
      <c r="AT64" s="173"/>
      <c r="AU64" s="173"/>
      <c r="AV64" s="173"/>
      <c r="AW64" s="173"/>
      <c r="AX64" s="173"/>
      <c r="AY64" s="173"/>
      <c r="AZ64" s="173"/>
      <c r="BA64" s="173"/>
      <c r="BB64" s="173"/>
      <c r="BC64" s="123"/>
      <c r="BD64" s="123"/>
      <c r="BE64" s="123"/>
    </row>
    <row r="65" spans="2:57" x14ac:dyDescent="0.25">
      <c r="B65" s="120"/>
      <c r="C65" s="4"/>
      <c r="D65" s="14"/>
      <c r="E65" s="14"/>
      <c r="F65" s="121"/>
      <c r="G65" s="13"/>
      <c r="H65" s="122"/>
      <c r="I65" s="123"/>
      <c r="J65" s="123"/>
      <c r="K65" s="124"/>
      <c r="L65" s="122"/>
      <c r="M65" s="122"/>
      <c r="N65" s="125"/>
      <c r="O65" s="126"/>
      <c r="P65" s="123"/>
      <c r="Q65" s="123"/>
      <c r="R65" s="122"/>
      <c r="S65" s="123"/>
      <c r="T65" s="123"/>
      <c r="U65" s="123"/>
      <c r="V65" s="123"/>
      <c r="W65" s="123"/>
      <c r="X65" s="122"/>
      <c r="Y65" s="123"/>
      <c r="Z65" s="123"/>
      <c r="AA65" s="123"/>
      <c r="AB65" s="123"/>
      <c r="AC65" s="123"/>
      <c r="AD65" s="122"/>
      <c r="AE65" s="123"/>
      <c r="AF65" s="123"/>
      <c r="AG65" s="123"/>
      <c r="AH65" s="123"/>
      <c r="AI65" s="122"/>
      <c r="AJ65" s="122"/>
      <c r="AK65" s="122"/>
      <c r="AL65" s="122"/>
      <c r="AM65" s="123"/>
      <c r="AN65" s="122"/>
      <c r="AO65" s="122"/>
      <c r="AP65" s="122"/>
      <c r="AQ65" s="122"/>
      <c r="AR65" s="122"/>
      <c r="AS65" s="122"/>
      <c r="AT65" s="173"/>
      <c r="AU65" s="173"/>
      <c r="AV65" s="173"/>
      <c r="AW65" s="173"/>
      <c r="AX65" s="173"/>
      <c r="AY65" s="173"/>
      <c r="AZ65" s="173"/>
      <c r="BA65" s="173"/>
      <c r="BB65" s="173"/>
      <c r="BC65" s="123"/>
      <c r="BD65" s="123"/>
      <c r="BE65" s="123"/>
    </row>
    <row r="66" spans="2:57" x14ac:dyDescent="0.25">
      <c r="B66" s="120"/>
      <c r="C66" s="4"/>
      <c r="D66" s="14"/>
      <c r="E66" s="14"/>
      <c r="F66" s="121"/>
      <c r="G66" s="13"/>
      <c r="H66" s="122"/>
      <c r="I66" s="123"/>
      <c r="J66" s="123"/>
      <c r="K66" s="124"/>
      <c r="L66" s="122"/>
      <c r="M66" s="122"/>
      <c r="N66" s="125"/>
      <c r="O66" s="126"/>
      <c r="P66" s="123"/>
      <c r="Q66" s="123"/>
      <c r="R66" s="122"/>
      <c r="S66" s="123"/>
      <c r="T66" s="123"/>
      <c r="U66" s="123"/>
      <c r="V66" s="123"/>
      <c r="W66" s="123"/>
      <c r="X66" s="122"/>
      <c r="Y66" s="123"/>
      <c r="Z66" s="123"/>
      <c r="AA66" s="123"/>
      <c r="AB66" s="123"/>
      <c r="AC66" s="123"/>
      <c r="AD66" s="122"/>
      <c r="AE66" s="123"/>
      <c r="AF66" s="123"/>
      <c r="AG66" s="123"/>
      <c r="AH66" s="123"/>
      <c r="AI66" s="122"/>
      <c r="AJ66" s="122"/>
      <c r="AK66" s="122"/>
      <c r="AL66" s="122"/>
      <c r="AM66" s="123"/>
      <c r="AN66" s="122"/>
      <c r="AO66" s="122"/>
      <c r="AP66" s="122"/>
      <c r="AQ66" s="122"/>
      <c r="AR66" s="122"/>
      <c r="AS66" s="122"/>
      <c r="AT66" s="173"/>
      <c r="AU66" s="173"/>
      <c r="AV66" s="173"/>
      <c r="AW66" s="173"/>
      <c r="AX66" s="173"/>
      <c r="AY66" s="173"/>
      <c r="AZ66" s="173"/>
      <c r="BA66" s="173"/>
      <c r="BB66" s="173"/>
      <c r="BC66" s="123"/>
      <c r="BD66" s="123"/>
      <c r="BE66" s="123"/>
    </row>
    <row r="67" spans="2:57" x14ac:dyDescent="0.25">
      <c r="B67" s="120"/>
      <c r="C67" s="4"/>
      <c r="D67" s="14"/>
      <c r="E67" s="14"/>
      <c r="F67" s="121"/>
      <c r="G67" s="13"/>
      <c r="H67" s="122"/>
      <c r="I67" s="123"/>
      <c r="J67" s="123"/>
      <c r="K67" s="124"/>
      <c r="L67" s="122"/>
      <c r="M67" s="122"/>
      <c r="N67" s="125"/>
      <c r="O67" s="126"/>
      <c r="P67" s="123"/>
      <c r="Q67" s="123"/>
      <c r="R67" s="122"/>
      <c r="S67" s="123"/>
      <c r="T67" s="123"/>
      <c r="U67" s="123"/>
      <c r="V67" s="123"/>
      <c r="W67" s="123"/>
      <c r="X67" s="122"/>
      <c r="Y67" s="123"/>
      <c r="Z67" s="123"/>
      <c r="AA67" s="123"/>
      <c r="AB67" s="123"/>
      <c r="AC67" s="123"/>
      <c r="AD67" s="122"/>
      <c r="AE67" s="123"/>
      <c r="AF67" s="123"/>
      <c r="AG67" s="123"/>
      <c r="AH67" s="123"/>
      <c r="AI67" s="122"/>
      <c r="AJ67" s="122"/>
      <c r="AK67" s="122"/>
      <c r="AL67" s="122"/>
      <c r="AM67" s="123"/>
      <c r="AN67" s="122"/>
      <c r="AO67" s="122"/>
      <c r="AP67" s="122"/>
      <c r="AQ67" s="122"/>
      <c r="AR67" s="122"/>
      <c r="AS67" s="122"/>
      <c r="AT67" s="173"/>
      <c r="AU67" s="173"/>
      <c r="AV67" s="173"/>
      <c r="AW67" s="173"/>
      <c r="AX67" s="173"/>
      <c r="AY67" s="173"/>
      <c r="AZ67" s="173"/>
      <c r="BA67" s="173"/>
      <c r="BB67" s="173"/>
      <c r="BC67" s="123"/>
      <c r="BD67" s="123"/>
      <c r="BE67" s="123"/>
    </row>
    <row r="68" spans="2:57" x14ac:dyDescent="0.25">
      <c r="B68" s="120"/>
      <c r="C68" s="4"/>
      <c r="D68" s="14"/>
      <c r="E68" s="14"/>
      <c r="F68" s="121"/>
      <c r="G68" s="13"/>
      <c r="H68" s="122"/>
      <c r="I68" s="123"/>
      <c r="J68" s="123"/>
      <c r="K68" s="124"/>
      <c r="L68" s="122"/>
      <c r="M68" s="122"/>
      <c r="N68" s="125"/>
      <c r="O68" s="126"/>
      <c r="P68" s="123"/>
      <c r="Q68" s="123"/>
      <c r="R68" s="122"/>
      <c r="S68" s="123"/>
      <c r="T68" s="123"/>
      <c r="U68" s="123"/>
      <c r="V68" s="123"/>
      <c r="W68" s="123"/>
      <c r="X68" s="122"/>
      <c r="Y68" s="123"/>
      <c r="Z68" s="123"/>
      <c r="AA68" s="123"/>
      <c r="AB68" s="123"/>
      <c r="AC68" s="123"/>
      <c r="AD68" s="122"/>
      <c r="AE68" s="123"/>
      <c r="AF68" s="123"/>
      <c r="AG68" s="123"/>
      <c r="AH68" s="123"/>
      <c r="AI68" s="122"/>
      <c r="AJ68" s="122"/>
      <c r="AK68" s="122"/>
      <c r="AL68" s="122"/>
      <c r="AM68" s="123"/>
      <c r="AN68" s="122"/>
      <c r="AO68" s="122"/>
      <c r="AP68" s="122"/>
      <c r="AQ68" s="122"/>
      <c r="AR68" s="122"/>
      <c r="AS68" s="122"/>
      <c r="AT68" s="173"/>
      <c r="AU68" s="173"/>
      <c r="AV68" s="173"/>
      <c r="AW68" s="173"/>
      <c r="AX68" s="173"/>
      <c r="AY68" s="173"/>
      <c r="AZ68" s="173"/>
      <c r="BA68" s="173"/>
      <c r="BB68" s="173"/>
      <c r="BC68" s="123"/>
      <c r="BD68" s="123"/>
      <c r="BE68" s="123"/>
    </row>
    <row r="69" spans="2:57" x14ac:dyDescent="0.25">
      <c r="B69" s="120"/>
      <c r="C69" s="4"/>
      <c r="D69" s="14"/>
      <c r="E69" s="14"/>
      <c r="F69" s="121"/>
      <c r="G69" s="13"/>
      <c r="H69" s="122"/>
      <c r="I69" s="123"/>
      <c r="J69" s="123"/>
      <c r="K69" s="124"/>
      <c r="L69" s="122"/>
      <c r="M69" s="122"/>
      <c r="N69" s="125"/>
      <c r="O69" s="126"/>
      <c r="P69" s="123"/>
      <c r="Q69" s="123"/>
      <c r="R69" s="122"/>
      <c r="S69" s="123"/>
      <c r="T69" s="123"/>
      <c r="U69" s="123"/>
      <c r="V69" s="123"/>
      <c r="W69" s="123"/>
      <c r="X69" s="122"/>
      <c r="Y69" s="123"/>
      <c r="Z69" s="123"/>
      <c r="AA69" s="123"/>
      <c r="AB69" s="123"/>
      <c r="AC69" s="123"/>
      <c r="AD69" s="122"/>
      <c r="AE69" s="123"/>
      <c r="AF69" s="123"/>
      <c r="AG69" s="123"/>
      <c r="AH69" s="123"/>
      <c r="AI69" s="122"/>
      <c r="AJ69" s="122"/>
      <c r="AK69" s="122"/>
      <c r="AL69" s="122"/>
      <c r="AM69" s="123"/>
      <c r="AN69" s="122"/>
      <c r="AO69" s="122"/>
      <c r="AP69" s="122"/>
      <c r="AQ69" s="122"/>
      <c r="AR69" s="122"/>
      <c r="AS69" s="122"/>
      <c r="AT69" s="173"/>
      <c r="AU69" s="173"/>
      <c r="AV69" s="173"/>
      <c r="AW69" s="173"/>
      <c r="AX69" s="173"/>
      <c r="AY69" s="173"/>
      <c r="AZ69" s="173"/>
      <c r="BA69" s="173"/>
      <c r="BB69" s="173"/>
      <c r="BC69" s="123"/>
      <c r="BD69" s="123"/>
      <c r="BE69" s="123"/>
    </row>
    <row r="70" spans="2:57" x14ac:dyDescent="0.25">
      <c r="B70" s="120"/>
      <c r="C70" s="4"/>
      <c r="D70" s="14"/>
      <c r="E70" s="14"/>
      <c r="F70" s="121"/>
      <c r="G70" s="13"/>
      <c r="H70" s="122"/>
      <c r="I70" s="123"/>
      <c r="J70" s="123"/>
      <c r="K70" s="124"/>
      <c r="L70" s="122"/>
      <c r="M70" s="122"/>
      <c r="N70" s="125"/>
      <c r="O70" s="126"/>
      <c r="P70" s="123"/>
      <c r="Q70" s="123"/>
      <c r="R70" s="122"/>
      <c r="S70" s="123"/>
      <c r="T70" s="123"/>
      <c r="U70" s="123"/>
      <c r="V70" s="123"/>
      <c r="W70" s="123"/>
      <c r="X70" s="122"/>
      <c r="Y70" s="123"/>
      <c r="Z70" s="123"/>
      <c r="AA70" s="123"/>
      <c r="AB70" s="123"/>
      <c r="AC70" s="123"/>
      <c r="AD70" s="122"/>
      <c r="AE70" s="123"/>
      <c r="AF70" s="123"/>
      <c r="AG70" s="123"/>
      <c r="AH70" s="123"/>
      <c r="AI70" s="122"/>
      <c r="AJ70" s="122"/>
      <c r="AK70" s="122"/>
      <c r="AL70" s="122"/>
      <c r="AM70" s="123"/>
      <c r="AN70" s="122"/>
      <c r="AO70" s="122"/>
      <c r="AP70" s="122"/>
      <c r="AQ70" s="122"/>
      <c r="AR70" s="122"/>
      <c r="AS70" s="122"/>
      <c r="AT70" s="173"/>
      <c r="AU70" s="173"/>
      <c r="AV70" s="173"/>
      <c r="AW70" s="173"/>
      <c r="AX70" s="173"/>
      <c r="AY70" s="173"/>
      <c r="AZ70" s="173"/>
      <c r="BA70" s="173"/>
      <c r="BB70" s="173"/>
      <c r="BC70" s="123"/>
      <c r="BD70" s="123"/>
      <c r="BE70" s="123"/>
    </row>
    <row r="71" spans="2:57" x14ac:dyDescent="0.25">
      <c r="B71" s="120"/>
      <c r="C71" s="4"/>
      <c r="D71" s="14"/>
      <c r="E71" s="14"/>
      <c r="F71" s="121"/>
      <c r="G71" s="13"/>
      <c r="H71" s="122"/>
      <c r="I71" s="123"/>
      <c r="J71" s="123"/>
      <c r="K71" s="124"/>
      <c r="L71" s="122"/>
      <c r="M71" s="122"/>
      <c r="N71" s="125"/>
      <c r="O71" s="126"/>
      <c r="P71" s="123"/>
      <c r="Q71" s="123"/>
      <c r="R71" s="122"/>
      <c r="S71" s="123"/>
      <c r="T71" s="123"/>
      <c r="U71" s="123"/>
      <c r="V71" s="123"/>
      <c r="W71" s="123"/>
      <c r="X71" s="122"/>
      <c r="Y71" s="123"/>
      <c r="Z71" s="123"/>
      <c r="AA71" s="123"/>
      <c r="AB71" s="123"/>
      <c r="AC71" s="123"/>
      <c r="AD71" s="122"/>
      <c r="AE71" s="123"/>
      <c r="AF71" s="123"/>
      <c r="AG71" s="123"/>
      <c r="AH71" s="123"/>
      <c r="AI71" s="122"/>
      <c r="AJ71" s="122"/>
      <c r="AK71" s="122"/>
      <c r="AL71" s="122"/>
      <c r="AM71" s="123"/>
      <c r="AN71" s="122"/>
      <c r="AO71" s="122"/>
      <c r="AP71" s="122"/>
      <c r="AQ71" s="122"/>
      <c r="AR71" s="122"/>
      <c r="AS71" s="122"/>
      <c r="AT71" s="173"/>
      <c r="AU71" s="173"/>
      <c r="AV71" s="173"/>
      <c r="AW71" s="173"/>
      <c r="AX71" s="173"/>
      <c r="AY71" s="173"/>
      <c r="AZ71" s="173"/>
      <c r="BA71" s="173"/>
      <c r="BB71" s="173"/>
      <c r="BC71" s="123"/>
      <c r="BD71" s="123"/>
      <c r="BE71" s="123"/>
    </row>
    <row r="72" spans="2:57" x14ac:dyDescent="0.25">
      <c r="B72" s="120"/>
      <c r="C72" s="4"/>
      <c r="D72" s="14"/>
      <c r="E72" s="14"/>
      <c r="F72" s="121"/>
      <c r="G72" s="13"/>
      <c r="H72" s="122"/>
      <c r="I72" s="123"/>
      <c r="J72" s="123"/>
      <c r="K72" s="124"/>
      <c r="L72" s="122"/>
      <c r="M72" s="122"/>
      <c r="N72" s="125"/>
      <c r="O72" s="126"/>
      <c r="P72" s="123"/>
      <c r="Q72" s="123"/>
      <c r="R72" s="122"/>
      <c r="S72" s="123"/>
      <c r="T72" s="123"/>
      <c r="U72" s="123"/>
      <c r="V72" s="123"/>
      <c r="W72" s="123"/>
      <c r="X72" s="122"/>
      <c r="Y72" s="123"/>
      <c r="Z72" s="123"/>
      <c r="AA72" s="123"/>
      <c r="AB72" s="123"/>
      <c r="AC72" s="123"/>
      <c r="AD72" s="122"/>
      <c r="AE72" s="123"/>
      <c r="AF72" s="123"/>
      <c r="AG72" s="123"/>
      <c r="AH72" s="123"/>
      <c r="AI72" s="122"/>
      <c r="AJ72" s="122"/>
      <c r="AK72" s="122"/>
      <c r="AL72" s="122"/>
      <c r="AM72" s="123"/>
      <c r="AN72" s="122"/>
      <c r="AO72" s="122"/>
      <c r="AP72" s="122"/>
      <c r="AQ72" s="122"/>
      <c r="AR72" s="122"/>
      <c r="AS72" s="122"/>
      <c r="AT72" s="173"/>
      <c r="AU72" s="173"/>
      <c r="AV72" s="173"/>
      <c r="AW72" s="173"/>
      <c r="AX72" s="173"/>
      <c r="AY72" s="173"/>
      <c r="AZ72" s="173"/>
      <c r="BA72" s="173"/>
      <c r="BB72" s="173"/>
      <c r="BC72" s="123"/>
      <c r="BD72" s="123"/>
      <c r="BE72" s="123"/>
    </row>
    <row r="73" spans="2:57" x14ac:dyDescent="0.25">
      <c r="B73" s="120"/>
      <c r="C73" s="4"/>
      <c r="D73" s="14"/>
      <c r="E73" s="14"/>
      <c r="F73" s="121"/>
      <c r="G73" s="13"/>
      <c r="H73" s="122"/>
      <c r="I73" s="123"/>
      <c r="J73" s="123"/>
      <c r="K73" s="124"/>
      <c r="L73" s="122"/>
      <c r="M73" s="122"/>
      <c r="N73" s="125"/>
      <c r="O73" s="126"/>
      <c r="P73" s="123"/>
      <c r="Q73" s="123"/>
      <c r="R73" s="122"/>
      <c r="S73" s="123"/>
      <c r="T73" s="123"/>
      <c r="U73" s="123"/>
      <c r="V73" s="123"/>
      <c r="W73" s="123"/>
      <c r="X73" s="122"/>
      <c r="Y73" s="123"/>
      <c r="Z73" s="123"/>
      <c r="AA73" s="123"/>
      <c r="AB73" s="123"/>
      <c r="AC73" s="123"/>
      <c r="AD73" s="122"/>
      <c r="AE73" s="123"/>
      <c r="AF73" s="123"/>
      <c r="AG73" s="123"/>
      <c r="AH73" s="123"/>
      <c r="AI73" s="122"/>
      <c r="AJ73" s="122"/>
      <c r="AK73" s="122"/>
      <c r="AL73" s="122"/>
      <c r="AM73" s="123"/>
      <c r="AN73" s="122"/>
      <c r="AO73" s="122"/>
      <c r="AP73" s="122"/>
      <c r="AQ73" s="122"/>
      <c r="AR73" s="122"/>
      <c r="AS73" s="122"/>
      <c r="AT73" s="173"/>
      <c r="AU73" s="173"/>
      <c r="AV73" s="173"/>
      <c r="AW73" s="173"/>
      <c r="AX73" s="173"/>
      <c r="AY73" s="173"/>
      <c r="AZ73" s="173"/>
      <c r="BA73" s="173"/>
      <c r="BB73" s="173"/>
      <c r="BC73" s="123"/>
      <c r="BD73" s="123"/>
      <c r="BE73" s="123"/>
    </row>
    <row r="74" spans="2:57" x14ac:dyDescent="0.25">
      <c r="B74" s="120"/>
      <c r="C74" s="4"/>
      <c r="D74" s="14"/>
      <c r="E74" s="14"/>
      <c r="F74" s="121"/>
      <c r="G74" s="13"/>
      <c r="H74" s="122"/>
      <c r="I74" s="123"/>
      <c r="J74" s="123"/>
      <c r="K74" s="124"/>
      <c r="L74" s="122"/>
      <c r="M74" s="122"/>
      <c r="N74" s="125"/>
      <c r="O74" s="126"/>
      <c r="P74" s="123"/>
      <c r="Q74" s="123"/>
      <c r="R74" s="122"/>
      <c r="S74" s="123"/>
      <c r="T74" s="123"/>
      <c r="U74" s="123"/>
      <c r="V74" s="123"/>
      <c r="W74" s="123"/>
      <c r="X74" s="122"/>
      <c r="Y74" s="123"/>
      <c r="Z74" s="123"/>
      <c r="AA74" s="123"/>
      <c r="AB74" s="123"/>
      <c r="AC74" s="123"/>
      <c r="AD74" s="122"/>
      <c r="AE74" s="123"/>
      <c r="AF74" s="123"/>
      <c r="AG74" s="123"/>
      <c r="AH74" s="123"/>
      <c r="AI74" s="122"/>
      <c r="AJ74" s="122"/>
      <c r="AK74" s="122"/>
      <c r="AL74" s="122"/>
      <c r="AM74" s="123"/>
      <c r="AN74" s="122"/>
      <c r="AO74" s="122"/>
      <c r="AP74" s="122"/>
      <c r="AQ74" s="122"/>
      <c r="AR74" s="122"/>
      <c r="AS74" s="122"/>
      <c r="AT74" s="173"/>
      <c r="AU74" s="173"/>
      <c r="AV74" s="173"/>
      <c r="AW74" s="173"/>
      <c r="AX74" s="173"/>
      <c r="AY74" s="173"/>
      <c r="AZ74" s="173"/>
      <c r="BA74" s="173"/>
      <c r="BB74" s="173"/>
      <c r="BC74" s="123"/>
      <c r="BD74" s="123"/>
      <c r="BE74" s="123"/>
    </row>
    <row r="75" spans="2:57" x14ac:dyDescent="0.25">
      <c r="B75" s="120"/>
      <c r="C75" s="4"/>
      <c r="D75" s="14"/>
      <c r="E75" s="14"/>
      <c r="F75" s="121"/>
      <c r="G75" s="13"/>
      <c r="H75" s="122"/>
      <c r="I75" s="123"/>
      <c r="J75" s="123"/>
      <c r="K75" s="124"/>
      <c r="L75" s="122"/>
      <c r="M75" s="122"/>
      <c r="N75" s="125"/>
      <c r="O75" s="126"/>
      <c r="P75" s="123"/>
      <c r="Q75" s="123"/>
      <c r="R75" s="122"/>
      <c r="S75" s="123"/>
      <c r="T75" s="123"/>
      <c r="U75" s="123"/>
      <c r="V75" s="123"/>
      <c r="W75" s="123"/>
      <c r="X75" s="122"/>
      <c r="Y75" s="123"/>
      <c r="Z75" s="123"/>
      <c r="AA75" s="123"/>
      <c r="AB75" s="123"/>
      <c r="AC75" s="123"/>
      <c r="AD75" s="122"/>
      <c r="AE75" s="123"/>
      <c r="AF75" s="123"/>
      <c r="AG75" s="123"/>
      <c r="AH75" s="123"/>
      <c r="AI75" s="122"/>
      <c r="AJ75" s="122"/>
      <c r="AK75" s="122"/>
      <c r="AL75" s="122"/>
      <c r="AM75" s="123"/>
      <c r="AN75" s="122"/>
      <c r="AO75" s="122"/>
      <c r="AP75" s="122"/>
      <c r="AQ75" s="122"/>
      <c r="AR75" s="122"/>
      <c r="AS75" s="122"/>
      <c r="AT75" s="173"/>
      <c r="AU75" s="173"/>
      <c r="AV75" s="173"/>
      <c r="AW75" s="173"/>
      <c r="AX75" s="173"/>
      <c r="AY75" s="173"/>
      <c r="AZ75" s="173"/>
      <c r="BA75" s="173"/>
      <c r="BB75" s="173"/>
      <c r="BC75" s="123"/>
      <c r="BD75" s="123"/>
      <c r="BE75" s="123"/>
    </row>
    <row r="76" spans="2:57" x14ac:dyDescent="0.25">
      <c r="B76" s="120"/>
      <c r="C76" s="4"/>
      <c r="D76" s="14"/>
      <c r="E76" s="14"/>
      <c r="F76" s="121"/>
      <c r="G76" s="13"/>
      <c r="H76" s="122"/>
      <c r="I76" s="123"/>
      <c r="J76" s="123"/>
      <c r="K76" s="124"/>
      <c r="L76" s="122"/>
      <c r="M76" s="122"/>
      <c r="N76" s="125"/>
      <c r="O76" s="126"/>
      <c r="P76" s="123"/>
      <c r="Q76" s="123"/>
      <c r="R76" s="122"/>
      <c r="S76" s="123"/>
      <c r="T76" s="123"/>
      <c r="U76" s="123"/>
      <c r="V76" s="123"/>
      <c r="W76" s="123"/>
      <c r="X76" s="122"/>
      <c r="Y76" s="123"/>
      <c r="Z76" s="123"/>
      <c r="AA76" s="123"/>
      <c r="AB76" s="123"/>
      <c r="AC76" s="123"/>
      <c r="AD76" s="122"/>
      <c r="AE76" s="123"/>
      <c r="AF76" s="123"/>
      <c r="AG76" s="123"/>
      <c r="AH76" s="123"/>
      <c r="AI76" s="122"/>
      <c r="AJ76" s="122"/>
      <c r="AK76" s="122"/>
      <c r="AL76" s="122"/>
      <c r="AM76" s="123"/>
      <c r="AN76" s="122"/>
      <c r="AO76" s="122"/>
      <c r="AP76" s="122"/>
      <c r="AQ76" s="122"/>
      <c r="AR76" s="122"/>
      <c r="AS76" s="122"/>
      <c r="AT76" s="173"/>
      <c r="AU76" s="173"/>
      <c r="AV76" s="173"/>
      <c r="AW76" s="173"/>
      <c r="AX76" s="173"/>
      <c r="AY76" s="173"/>
      <c r="AZ76" s="173"/>
      <c r="BA76" s="173"/>
      <c r="BB76" s="173"/>
      <c r="BC76" s="123"/>
      <c r="BD76" s="123"/>
      <c r="BE76" s="123"/>
    </row>
    <row r="77" spans="2:57" x14ac:dyDescent="0.25">
      <c r="B77" s="120"/>
      <c r="C77" s="4"/>
      <c r="D77" s="14"/>
      <c r="E77" s="14"/>
      <c r="F77" s="121"/>
      <c r="G77" s="13"/>
      <c r="H77" s="122"/>
      <c r="I77" s="123"/>
      <c r="J77" s="123"/>
      <c r="K77" s="124"/>
      <c r="L77" s="122"/>
      <c r="M77" s="122"/>
      <c r="N77" s="125"/>
      <c r="O77" s="126"/>
      <c r="P77" s="123"/>
      <c r="Q77" s="123"/>
      <c r="R77" s="122"/>
      <c r="S77" s="123"/>
      <c r="T77" s="123"/>
      <c r="U77" s="123"/>
      <c r="V77" s="123"/>
      <c r="W77" s="123"/>
      <c r="X77" s="122"/>
      <c r="Y77" s="123"/>
      <c r="Z77" s="123"/>
      <c r="AA77" s="123"/>
      <c r="AB77" s="123"/>
      <c r="AC77" s="123"/>
      <c r="AD77" s="122"/>
      <c r="AE77" s="123"/>
      <c r="AF77" s="123"/>
      <c r="AG77" s="123"/>
      <c r="AH77" s="123"/>
      <c r="AI77" s="122"/>
      <c r="AJ77" s="122"/>
      <c r="AK77" s="122"/>
      <c r="AL77" s="122"/>
      <c r="AM77" s="123"/>
      <c r="AN77" s="122"/>
      <c r="AO77" s="122"/>
      <c r="AP77" s="122"/>
      <c r="AQ77" s="122"/>
      <c r="AR77" s="122"/>
      <c r="AS77" s="122"/>
      <c r="AT77" s="173"/>
      <c r="AU77" s="173"/>
      <c r="AV77" s="173"/>
      <c r="AW77" s="173"/>
      <c r="AX77" s="173"/>
      <c r="AY77" s="173"/>
      <c r="AZ77" s="173"/>
      <c r="BA77" s="173"/>
      <c r="BB77" s="173"/>
      <c r="BC77" s="123"/>
      <c r="BD77" s="123"/>
      <c r="BE77" s="123"/>
    </row>
    <row r="78" spans="2:57" x14ac:dyDescent="0.25">
      <c r="B78" s="120"/>
      <c r="C78" s="4"/>
      <c r="D78" s="14"/>
      <c r="E78" s="14"/>
      <c r="F78" s="121"/>
      <c r="G78" s="13"/>
      <c r="H78" s="122"/>
      <c r="I78" s="123"/>
      <c r="J78" s="123"/>
      <c r="K78" s="124"/>
      <c r="L78" s="122"/>
      <c r="M78" s="122"/>
      <c r="N78" s="125"/>
      <c r="O78" s="126"/>
      <c r="P78" s="123"/>
      <c r="Q78" s="123"/>
      <c r="R78" s="122"/>
      <c r="S78" s="123"/>
      <c r="T78" s="123"/>
      <c r="U78" s="123"/>
      <c r="V78" s="123"/>
      <c r="W78" s="123"/>
      <c r="X78" s="122"/>
      <c r="Y78" s="123"/>
      <c r="Z78" s="123"/>
      <c r="AA78" s="123"/>
      <c r="AB78" s="123"/>
      <c r="AC78" s="123"/>
      <c r="AD78" s="122"/>
      <c r="AE78" s="123"/>
      <c r="AF78" s="123"/>
      <c r="AG78" s="123"/>
      <c r="AH78" s="123"/>
      <c r="AI78" s="122"/>
      <c r="AJ78" s="122"/>
      <c r="AK78" s="122"/>
      <c r="AL78" s="122"/>
      <c r="AM78" s="123"/>
      <c r="AN78" s="122"/>
      <c r="AO78" s="122"/>
      <c r="AP78" s="122"/>
      <c r="AQ78" s="122"/>
      <c r="AR78" s="122"/>
      <c r="AS78" s="122"/>
      <c r="AT78" s="173"/>
      <c r="AU78" s="173"/>
      <c r="AV78" s="173"/>
      <c r="AW78" s="173"/>
      <c r="AX78" s="173"/>
      <c r="AY78" s="173"/>
      <c r="AZ78" s="173"/>
      <c r="BA78" s="173"/>
      <c r="BB78" s="173"/>
      <c r="BC78" s="123"/>
      <c r="BD78" s="123"/>
      <c r="BE78" s="123"/>
    </row>
    <row r="79" spans="2:57" x14ac:dyDescent="0.25">
      <c r="B79" s="120"/>
      <c r="C79" s="4"/>
      <c r="D79" s="14"/>
      <c r="E79" s="14"/>
      <c r="F79" s="121"/>
      <c r="G79" s="13"/>
      <c r="H79" s="122"/>
      <c r="I79" s="123"/>
      <c r="J79" s="123"/>
      <c r="K79" s="124"/>
      <c r="L79" s="122"/>
      <c r="M79" s="122"/>
      <c r="N79" s="125"/>
      <c r="O79" s="126"/>
      <c r="P79" s="123"/>
      <c r="Q79" s="123"/>
      <c r="R79" s="122"/>
      <c r="S79" s="123"/>
      <c r="T79" s="123"/>
      <c r="U79" s="123"/>
      <c r="V79" s="123"/>
      <c r="W79" s="123"/>
      <c r="X79" s="122"/>
      <c r="Y79" s="123"/>
      <c r="Z79" s="123"/>
      <c r="AA79" s="123"/>
      <c r="AB79" s="123"/>
      <c r="AC79" s="123"/>
      <c r="AD79" s="122"/>
      <c r="AE79" s="123"/>
      <c r="AF79" s="123"/>
      <c r="AG79" s="123"/>
      <c r="AH79" s="123"/>
      <c r="AI79" s="122"/>
      <c r="AJ79" s="122"/>
      <c r="AK79" s="122"/>
      <c r="AL79" s="122"/>
      <c r="AM79" s="123"/>
      <c r="AN79" s="122"/>
      <c r="AO79" s="122"/>
      <c r="AP79" s="122"/>
      <c r="AQ79" s="122"/>
      <c r="AR79" s="122"/>
      <c r="AS79" s="122"/>
      <c r="AT79" s="173"/>
      <c r="AU79" s="173"/>
      <c r="AV79" s="173"/>
      <c r="AW79" s="173"/>
      <c r="AX79" s="173"/>
      <c r="AY79" s="173"/>
      <c r="AZ79" s="173"/>
      <c r="BA79" s="173"/>
      <c r="BB79" s="173"/>
      <c r="BC79" s="123"/>
      <c r="BD79" s="123"/>
      <c r="BE79" s="123"/>
    </row>
    <row r="80" spans="2:57" x14ac:dyDescent="0.25">
      <c r="B80" s="120"/>
      <c r="C80" s="4"/>
      <c r="D80" s="14"/>
      <c r="E80" s="14"/>
      <c r="F80" s="121"/>
      <c r="G80" s="13"/>
      <c r="H80" s="122"/>
      <c r="I80" s="123"/>
      <c r="J80" s="123"/>
      <c r="K80" s="124"/>
      <c r="L80" s="122"/>
      <c r="M80" s="122"/>
      <c r="N80" s="125"/>
      <c r="O80" s="126"/>
      <c r="P80" s="123"/>
      <c r="Q80" s="123"/>
      <c r="R80" s="122"/>
      <c r="S80" s="123"/>
      <c r="T80" s="123"/>
      <c r="U80" s="123"/>
      <c r="V80" s="123"/>
      <c r="W80" s="123"/>
      <c r="X80" s="122"/>
      <c r="Y80" s="123"/>
      <c r="Z80" s="123"/>
      <c r="AA80" s="123"/>
      <c r="AB80" s="123"/>
      <c r="AC80" s="123"/>
      <c r="AD80" s="122"/>
      <c r="AE80" s="123"/>
      <c r="AF80" s="123"/>
      <c r="AG80" s="123"/>
      <c r="AH80" s="123"/>
      <c r="AI80" s="122"/>
      <c r="AJ80" s="122"/>
      <c r="AK80" s="122"/>
      <c r="AL80" s="122"/>
      <c r="AM80" s="123"/>
      <c r="AN80" s="122"/>
      <c r="AO80" s="122"/>
      <c r="AP80" s="122"/>
      <c r="AQ80" s="122"/>
      <c r="AR80" s="122"/>
      <c r="AS80" s="122"/>
      <c r="AT80" s="173"/>
      <c r="AU80" s="173"/>
      <c r="AV80" s="173"/>
      <c r="AW80" s="173"/>
      <c r="AX80" s="173"/>
      <c r="AY80" s="173"/>
      <c r="AZ80" s="173"/>
      <c r="BA80" s="173"/>
      <c r="BB80" s="173"/>
      <c r="BC80" s="123"/>
      <c r="BD80" s="123"/>
      <c r="BE80" s="123"/>
    </row>
    <row r="81" spans="2:57" x14ac:dyDescent="0.25">
      <c r="B81" s="120"/>
      <c r="C81" s="4"/>
      <c r="D81" s="14"/>
      <c r="E81" s="14"/>
      <c r="F81" s="121"/>
      <c r="G81" s="13"/>
      <c r="H81" s="122"/>
      <c r="I81" s="123"/>
      <c r="J81" s="123"/>
      <c r="K81" s="124"/>
      <c r="L81" s="122"/>
      <c r="M81" s="122"/>
      <c r="N81" s="125"/>
      <c r="O81" s="126"/>
      <c r="P81" s="123"/>
      <c r="Q81" s="123"/>
      <c r="R81" s="122"/>
      <c r="S81" s="123"/>
      <c r="T81" s="123"/>
      <c r="U81" s="123"/>
      <c r="V81" s="123"/>
      <c r="W81" s="123"/>
      <c r="X81" s="122"/>
      <c r="Y81" s="123"/>
      <c r="Z81" s="123"/>
      <c r="AA81" s="123"/>
      <c r="AB81" s="123"/>
      <c r="AC81" s="123"/>
      <c r="AD81" s="122"/>
      <c r="AE81" s="123"/>
      <c r="AF81" s="123"/>
      <c r="AG81" s="123"/>
      <c r="AH81" s="123"/>
      <c r="AI81" s="122"/>
      <c r="AJ81" s="122"/>
      <c r="AK81" s="122"/>
      <c r="AL81" s="122"/>
      <c r="AM81" s="123"/>
      <c r="AN81" s="122"/>
      <c r="AO81" s="122"/>
      <c r="AP81" s="122"/>
      <c r="AQ81" s="122"/>
      <c r="AR81" s="122"/>
      <c r="AS81" s="122"/>
      <c r="AT81" s="173"/>
      <c r="AU81" s="173"/>
      <c r="AV81" s="173"/>
      <c r="AW81" s="173"/>
      <c r="AX81" s="173"/>
      <c r="AY81" s="173"/>
      <c r="AZ81" s="173"/>
      <c r="BA81" s="173"/>
      <c r="BB81" s="173"/>
      <c r="BC81" s="123"/>
      <c r="BD81" s="123"/>
      <c r="BE81" s="123"/>
    </row>
    <row r="82" spans="2:57" x14ac:dyDescent="0.25">
      <c r="B82" s="120"/>
      <c r="C82" s="4"/>
      <c r="D82" s="14"/>
      <c r="E82" s="14"/>
      <c r="F82" s="121"/>
      <c r="G82" s="13"/>
      <c r="H82" s="122"/>
      <c r="I82" s="123"/>
      <c r="J82" s="123"/>
      <c r="K82" s="124"/>
      <c r="L82" s="122"/>
      <c r="M82" s="122"/>
      <c r="N82" s="125"/>
      <c r="O82" s="126"/>
      <c r="P82" s="123"/>
      <c r="Q82" s="123"/>
      <c r="R82" s="122"/>
      <c r="S82" s="123"/>
      <c r="T82" s="123"/>
      <c r="U82" s="123"/>
      <c r="V82" s="123"/>
      <c r="W82" s="123"/>
      <c r="X82" s="122"/>
      <c r="Y82" s="123"/>
      <c r="Z82" s="123"/>
      <c r="AA82" s="123"/>
      <c r="AB82" s="123"/>
      <c r="AC82" s="123"/>
      <c r="AD82" s="122"/>
      <c r="AE82" s="123"/>
      <c r="AF82" s="123"/>
      <c r="AG82" s="123"/>
      <c r="AH82" s="123"/>
      <c r="AI82" s="122"/>
      <c r="AJ82" s="122"/>
      <c r="AK82" s="122"/>
      <c r="AL82" s="122"/>
      <c r="AM82" s="123"/>
      <c r="AN82" s="122"/>
      <c r="AO82" s="122"/>
      <c r="AP82" s="122"/>
      <c r="AQ82" s="122"/>
      <c r="AR82" s="122"/>
      <c r="AS82" s="122"/>
      <c r="AT82" s="173"/>
      <c r="AU82" s="173"/>
      <c r="AV82" s="173"/>
      <c r="AW82" s="173"/>
      <c r="AX82" s="173"/>
      <c r="AY82" s="173"/>
      <c r="AZ82" s="173"/>
      <c r="BA82" s="173"/>
      <c r="BB82" s="173"/>
      <c r="BC82" s="123"/>
      <c r="BD82" s="123"/>
      <c r="BE82" s="123"/>
    </row>
    <row r="83" spans="2:57" x14ac:dyDescent="0.25">
      <c r="B83" s="120"/>
      <c r="C83" s="4"/>
      <c r="D83" s="14"/>
      <c r="E83" s="14"/>
      <c r="F83" s="121"/>
      <c r="G83" s="13"/>
      <c r="H83" s="122"/>
      <c r="I83" s="123"/>
      <c r="J83" s="123"/>
      <c r="K83" s="124"/>
      <c r="L83" s="122"/>
      <c r="M83" s="122"/>
      <c r="N83" s="125"/>
      <c r="O83" s="126"/>
      <c r="P83" s="123"/>
      <c r="Q83" s="123"/>
      <c r="R83" s="122"/>
      <c r="S83" s="123"/>
      <c r="T83" s="123"/>
      <c r="U83" s="123"/>
      <c r="V83" s="123"/>
      <c r="W83" s="123"/>
      <c r="X83" s="122"/>
      <c r="Y83" s="123"/>
      <c r="Z83" s="123"/>
      <c r="AA83" s="123"/>
      <c r="AB83" s="123"/>
      <c r="AC83" s="123"/>
      <c r="AD83" s="122"/>
      <c r="AE83" s="123"/>
      <c r="AF83" s="123"/>
      <c r="AG83" s="123"/>
      <c r="AH83" s="123"/>
      <c r="AI83" s="122"/>
      <c r="AJ83" s="122"/>
      <c r="AK83" s="122"/>
      <c r="AL83" s="122"/>
      <c r="AM83" s="123"/>
      <c r="AN83" s="122"/>
      <c r="AO83" s="122"/>
      <c r="AP83" s="122"/>
      <c r="AQ83" s="122"/>
      <c r="AR83" s="122"/>
      <c r="AS83" s="122"/>
      <c r="AT83" s="173"/>
      <c r="AU83" s="173"/>
      <c r="AV83" s="173"/>
      <c r="AW83" s="173"/>
      <c r="AX83" s="173"/>
      <c r="AY83" s="173"/>
      <c r="AZ83" s="173"/>
      <c r="BA83" s="173"/>
      <c r="BB83" s="173"/>
      <c r="BC83" s="123"/>
      <c r="BD83" s="123"/>
      <c r="BE83" s="123"/>
    </row>
    <row r="84" spans="2:57" x14ac:dyDescent="0.25">
      <c r="B84" s="120"/>
      <c r="C84" s="4"/>
      <c r="D84" s="14"/>
      <c r="E84" s="14"/>
      <c r="F84" s="121"/>
      <c r="G84" s="13"/>
      <c r="H84" s="122"/>
      <c r="I84" s="123"/>
      <c r="J84" s="123"/>
      <c r="K84" s="124"/>
      <c r="L84" s="122"/>
      <c r="M84" s="122"/>
      <c r="N84" s="125"/>
      <c r="O84" s="126"/>
      <c r="P84" s="123"/>
      <c r="Q84" s="123"/>
      <c r="R84" s="122"/>
      <c r="S84" s="123"/>
      <c r="T84" s="123"/>
      <c r="U84" s="123"/>
      <c r="V84" s="123"/>
      <c r="W84" s="123"/>
      <c r="X84" s="122"/>
      <c r="Y84" s="123"/>
      <c r="Z84" s="123"/>
      <c r="AA84" s="123"/>
      <c r="AB84" s="123"/>
      <c r="AC84" s="123"/>
      <c r="AD84" s="122"/>
      <c r="AE84" s="123"/>
      <c r="AF84" s="123"/>
      <c r="AG84" s="123"/>
      <c r="AH84" s="123"/>
      <c r="AI84" s="122"/>
      <c r="AJ84" s="122"/>
      <c r="AK84" s="122"/>
      <c r="AL84" s="122"/>
      <c r="AM84" s="123"/>
      <c r="AN84" s="122"/>
      <c r="AO84" s="122"/>
      <c r="AP84" s="122"/>
      <c r="AQ84" s="122"/>
      <c r="AR84" s="122"/>
      <c r="AS84" s="122"/>
      <c r="AT84" s="173"/>
      <c r="AU84" s="173"/>
      <c r="AV84" s="173"/>
      <c r="AW84" s="173"/>
      <c r="AX84" s="173"/>
      <c r="AY84" s="173"/>
      <c r="AZ84" s="173"/>
      <c r="BA84" s="173"/>
      <c r="BB84" s="173"/>
      <c r="BC84" s="123"/>
      <c r="BD84" s="123"/>
      <c r="BE84" s="123"/>
    </row>
    <row r="85" spans="2:57" x14ac:dyDescent="0.25">
      <c r="B85" s="120"/>
      <c r="C85" s="4"/>
      <c r="D85" s="14"/>
      <c r="E85" s="14"/>
      <c r="F85" s="121"/>
      <c r="G85" s="13"/>
      <c r="H85" s="122"/>
      <c r="I85" s="123"/>
      <c r="J85" s="123"/>
      <c r="K85" s="124"/>
      <c r="L85" s="122"/>
      <c r="M85" s="122"/>
      <c r="N85" s="125"/>
      <c r="O85" s="126"/>
      <c r="P85" s="123"/>
      <c r="Q85" s="123"/>
      <c r="R85" s="122"/>
      <c r="S85" s="123"/>
      <c r="T85" s="123"/>
      <c r="U85" s="123"/>
      <c r="V85" s="123"/>
      <c r="W85" s="123"/>
      <c r="X85" s="122"/>
      <c r="Y85" s="123"/>
      <c r="Z85" s="123"/>
      <c r="AA85" s="123"/>
      <c r="AB85" s="123"/>
      <c r="AC85" s="123"/>
      <c r="AD85" s="122"/>
      <c r="AE85" s="123"/>
      <c r="AF85" s="123"/>
      <c r="AG85" s="123"/>
      <c r="AH85" s="123"/>
      <c r="AI85" s="122"/>
      <c r="AJ85" s="122"/>
      <c r="AK85" s="122"/>
      <c r="AL85" s="122"/>
      <c r="AM85" s="123"/>
      <c r="AN85" s="122"/>
      <c r="AO85" s="122"/>
      <c r="AP85" s="122"/>
      <c r="AQ85" s="122"/>
      <c r="AR85" s="122"/>
      <c r="AS85" s="122"/>
      <c r="AT85" s="173"/>
      <c r="AU85" s="173"/>
      <c r="AV85" s="173"/>
      <c r="AW85" s="173"/>
      <c r="AX85" s="173"/>
      <c r="AY85" s="173"/>
      <c r="AZ85" s="173"/>
      <c r="BA85" s="173"/>
      <c r="BB85" s="173"/>
      <c r="BC85" s="123"/>
      <c r="BD85" s="123"/>
      <c r="BE85" s="123"/>
    </row>
    <row r="86" spans="2:57" x14ac:dyDescent="0.25">
      <c r="B86" s="120"/>
      <c r="C86" s="4"/>
      <c r="D86" s="14"/>
      <c r="E86" s="14"/>
      <c r="F86" s="121"/>
      <c r="G86" s="13"/>
      <c r="H86" s="122"/>
      <c r="I86" s="123"/>
      <c r="J86" s="123"/>
      <c r="K86" s="124"/>
      <c r="L86" s="122"/>
      <c r="M86" s="122"/>
      <c r="N86" s="125"/>
      <c r="O86" s="126"/>
      <c r="P86" s="123"/>
      <c r="Q86" s="123"/>
      <c r="R86" s="122"/>
      <c r="S86" s="123"/>
      <c r="T86" s="123"/>
      <c r="U86" s="123"/>
      <c r="V86" s="123"/>
      <c r="W86" s="123"/>
      <c r="X86" s="122"/>
      <c r="Y86" s="123"/>
      <c r="Z86" s="123"/>
      <c r="AA86" s="123"/>
      <c r="AB86" s="123"/>
      <c r="AC86" s="123"/>
      <c r="AD86" s="122"/>
      <c r="AE86" s="123"/>
      <c r="AF86" s="123"/>
      <c r="AG86" s="123"/>
      <c r="AH86" s="123"/>
      <c r="AI86" s="122"/>
      <c r="AJ86" s="122"/>
      <c r="AK86" s="122"/>
      <c r="AL86" s="122"/>
      <c r="AM86" s="123"/>
      <c r="AN86" s="122"/>
      <c r="AO86" s="122"/>
      <c r="AP86" s="122"/>
      <c r="AQ86" s="122"/>
      <c r="AR86" s="122"/>
      <c r="AS86" s="122"/>
      <c r="AT86" s="173"/>
      <c r="AU86" s="173"/>
      <c r="AV86" s="173"/>
      <c r="AW86" s="173"/>
      <c r="AX86" s="173"/>
      <c r="AY86" s="173"/>
      <c r="AZ86" s="173"/>
      <c r="BA86" s="173"/>
      <c r="BB86" s="173"/>
      <c r="BC86" s="123"/>
      <c r="BD86" s="123"/>
      <c r="BE86" s="123"/>
    </row>
    <row r="87" spans="2:57" x14ac:dyDescent="0.25">
      <c r="B87" s="120"/>
      <c r="C87" s="4"/>
      <c r="D87" s="14"/>
      <c r="E87" s="14"/>
      <c r="F87" s="121"/>
      <c r="G87" s="13"/>
      <c r="H87" s="122"/>
      <c r="I87" s="123"/>
      <c r="J87" s="123"/>
      <c r="K87" s="124"/>
      <c r="L87" s="122"/>
      <c r="M87" s="122"/>
      <c r="N87" s="125"/>
      <c r="O87" s="126"/>
      <c r="P87" s="123"/>
      <c r="Q87" s="123"/>
      <c r="R87" s="122"/>
      <c r="S87" s="123"/>
      <c r="T87" s="123"/>
      <c r="U87" s="123"/>
      <c r="V87" s="123"/>
      <c r="W87" s="123"/>
      <c r="X87" s="122"/>
      <c r="Y87" s="123"/>
      <c r="Z87" s="123"/>
      <c r="AA87" s="123"/>
      <c r="AB87" s="123"/>
      <c r="AC87" s="123"/>
      <c r="AD87" s="122"/>
      <c r="AE87" s="123"/>
      <c r="AF87" s="123"/>
      <c r="AG87" s="123"/>
      <c r="AH87" s="123"/>
      <c r="AI87" s="122"/>
      <c r="AJ87" s="122"/>
      <c r="AK87" s="122"/>
      <c r="AL87" s="122"/>
      <c r="AM87" s="123"/>
      <c r="AN87" s="122"/>
      <c r="AO87" s="122"/>
      <c r="AP87" s="122"/>
      <c r="AQ87" s="122"/>
      <c r="AR87" s="122"/>
      <c r="AS87" s="122"/>
      <c r="AT87" s="173"/>
      <c r="AU87" s="173"/>
      <c r="AV87" s="173"/>
      <c r="AW87" s="173"/>
      <c r="AX87" s="173"/>
      <c r="AY87" s="173"/>
      <c r="AZ87" s="173"/>
      <c r="BA87" s="173"/>
      <c r="BB87" s="173"/>
      <c r="BC87" s="123"/>
      <c r="BD87" s="123"/>
      <c r="BE87" s="123"/>
    </row>
    <row r="88" spans="2:57" x14ac:dyDescent="0.25">
      <c r="B88" s="120"/>
      <c r="C88" s="4"/>
      <c r="D88" s="14"/>
      <c r="E88" s="14"/>
      <c r="F88" s="121"/>
      <c r="G88" s="13"/>
      <c r="H88" s="122"/>
      <c r="I88" s="123"/>
      <c r="J88" s="123"/>
      <c r="K88" s="124"/>
      <c r="L88" s="122"/>
      <c r="M88" s="122"/>
      <c r="N88" s="125"/>
      <c r="O88" s="126"/>
      <c r="P88" s="123"/>
      <c r="Q88" s="123"/>
      <c r="R88" s="122"/>
      <c r="S88" s="123"/>
      <c r="T88" s="123"/>
      <c r="U88" s="123"/>
      <c r="V88" s="123"/>
      <c r="W88" s="123"/>
      <c r="X88" s="122"/>
      <c r="Y88" s="123"/>
      <c r="Z88" s="123"/>
      <c r="AA88" s="123"/>
      <c r="AB88" s="123"/>
      <c r="AC88" s="123"/>
      <c r="AD88" s="122"/>
      <c r="AE88" s="123"/>
      <c r="AF88" s="123"/>
      <c r="AG88" s="123"/>
      <c r="AH88" s="123"/>
      <c r="AI88" s="122"/>
      <c r="AJ88" s="122"/>
      <c r="AK88" s="122"/>
      <c r="AL88" s="122"/>
      <c r="AM88" s="123"/>
      <c r="AN88" s="122"/>
      <c r="AO88" s="122"/>
      <c r="AP88" s="122"/>
      <c r="AQ88" s="122"/>
      <c r="AR88" s="122"/>
      <c r="AS88" s="122"/>
      <c r="AT88" s="173"/>
      <c r="AU88" s="173"/>
      <c r="AV88" s="173"/>
      <c r="AW88" s="173"/>
      <c r="AX88" s="173"/>
      <c r="AY88" s="173"/>
      <c r="AZ88" s="173"/>
      <c r="BA88" s="173"/>
      <c r="BB88" s="173"/>
      <c r="BC88" s="123"/>
      <c r="BD88" s="123"/>
      <c r="BE88" s="123"/>
    </row>
    <row r="89" spans="2:57" x14ac:dyDescent="0.25">
      <c r="B89" s="120"/>
      <c r="C89" s="4"/>
      <c r="D89" s="14"/>
      <c r="E89" s="14"/>
      <c r="F89" s="121"/>
      <c r="G89" s="13"/>
      <c r="H89" s="122"/>
      <c r="I89" s="123"/>
      <c r="J89" s="123"/>
      <c r="K89" s="124"/>
      <c r="L89" s="122"/>
      <c r="M89" s="122"/>
      <c r="N89" s="125"/>
      <c r="O89" s="126"/>
      <c r="P89" s="123"/>
      <c r="Q89" s="123"/>
      <c r="R89" s="122"/>
      <c r="S89" s="123"/>
      <c r="T89" s="123"/>
      <c r="U89" s="123"/>
      <c r="V89" s="123"/>
      <c r="W89" s="123"/>
      <c r="X89" s="122"/>
      <c r="Y89" s="123"/>
      <c r="Z89" s="123"/>
      <c r="AA89" s="123"/>
      <c r="AB89" s="123"/>
      <c r="AC89" s="123"/>
      <c r="AD89" s="122"/>
      <c r="AE89" s="123"/>
      <c r="AF89" s="123"/>
      <c r="AG89" s="123"/>
      <c r="AH89" s="123"/>
      <c r="AI89" s="122"/>
      <c r="AJ89" s="122"/>
      <c r="AK89" s="122"/>
      <c r="AL89" s="122"/>
      <c r="AM89" s="123"/>
      <c r="AN89" s="122"/>
      <c r="AO89" s="122"/>
      <c r="AP89" s="122"/>
      <c r="AQ89" s="122"/>
      <c r="AR89" s="122"/>
      <c r="AS89" s="122"/>
      <c r="AT89" s="173"/>
      <c r="AU89" s="173"/>
      <c r="AV89" s="173"/>
      <c r="AW89" s="173"/>
      <c r="AX89" s="173"/>
      <c r="AY89" s="173"/>
      <c r="AZ89" s="173"/>
      <c r="BA89" s="173"/>
      <c r="BB89" s="173"/>
      <c r="BC89" s="123"/>
      <c r="BD89" s="123"/>
      <c r="BE89" s="123"/>
    </row>
    <row r="90" spans="2:57" x14ac:dyDescent="0.25">
      <c r="B90" s="120"/>
      <c r="C90" s="4"/>
      <c r="D90" s="14"/>
      <c r="E90" s="14"/>
      <c r="F90" s="121"/>
      <c r="G90" s="13"/>
      <c r="H90" s="122"/>
      <c r="I90" s="123"/>
      <c r="J90" s="123"/>
      <c r="K90" s="124"/>
      <c r="L90" s="122"/>
      <c r="M90" s="122"/>
      <c r="N90" s="125"/>
      <c r="O90" s="126"/>
      <c r="P90" s="123"/>
      <c r="Q90" s="123"/>
      <c r="R90" s="122"/>
      <c r="S90" s="123"/>
      <c r="T90" s="123"/>
      <c r="U90" s="123"/>
      <c r="V90" s="123"/>
      <c r="W90" s="123"/>
      <c r="X90" s="122"/>
      <c r="Y90" s="123"/>
      <c r="Z90" s="123"/>
      <c r="AA90" s="123"/>
      <c r="AB90" s="123"/>
      <c r="AC90" s="123"/>
      <c r="AD90" s="122"/>
      <c r="AE90" s="123"/>
      <c r="AF90" s="123"/>
      <c r="AG90" s="123"/>
      <c r="AH90" s="123"/>
      <c r="AI90" s="122"/>
      <c r="AJ90" s="122"/>
      <c r="AK90" s="122"/>
      <c r="AL90" s="122"/>
      <c r="AM90" s="123"/>
      <c r="AN90" s="122"/>
      <c r="AO90" s="122"/>
      <c r="AP90" s="122"/>
      <c r="AQ90" s="122"/>
      <c r="AR90" s="122"/>
      <c r="AS90" s="122"/>
      <c r="AT90" s="173"/>
      <c r="AU90" s="173"/>
      <c r="AV90" s="173"/>
      <c r="AW90" s="173"/>
      <c r="AX90" s="173"/>
      <c r="AY90" s="173"/>
      <c r="AZ90" s="173"/>
      <c r="BA90" s="173"/>
      <c r="BB90" s="173"/>
      <c r="BC90" s="123"/>
      <c r="BD90" s="123"/>
      <c r="BE90" s="123"/>
    </row>
    <row r="91" spans="2:57" x14ac:dyDescent="0.25">
      <c r="B91" s="120"/>
      <c r="C91" s="4"/>
      <c r="D91" s="14"/>
      <c r="E91" s="14"/>
      <c r="F91" s="121"/>
      <c r="G91" s="13"/>
      <c r="H91" s="122"/>
      <c r="I91" s="123"/>
      <c r="J91" s="123"/>
      <c r="K91" s="124"/>
      <c r="L91" s="122"/>
      <c r="M91" s="122"/>
      <c r="N91" s="125"/>
      <c r="O91" s="126"/>
      <c r="P91" s="123"/>
      <c r="Q91" s="123"/>
      <c r="R91" s="122"/>
      <c r="S91" s="123"/>
      <c r="T91" s="123"/>
      <c r="U91" s="123"/>
      <c r="V91" s="123"/>
      <c r="W91" s="123"/>
      <c r="X91" s="122"/>
      <c r="Y91" s="123"/>
      <c r="Z91" s="123"/>
      <c r="AA91" s="123"/>
      <c r="AB91" s="123"/>
      <c r="AC91" s="123"/>
      <c r="AD91" s="122"/>
      <c r="AE91" s="123"/>
      <c r="AF91" s="123"/>
      <c r="AG91" s="123"/>
      <c r="AH91" s="123"/>
      <c r="AI91" s="122"/>
      <c r="AJ91" s="122"/>
      <c r="AK91" s="122"/>
      <c r="AL91" s="122"/>
      <c r="AM91" s="123"/>
      <c r="AN91" s="122"/>
      <c r="AO91" s="122"/>
      <c r="AP91" s="122"/>
      <c r="AQ91" s="122"/>
      <c r="AR91" s="122"/>
      <c r="AS91" s="122"/>
      <c r="AT91" s="173"/>
      <c r="AU91" s="173"/>
      <c r="AV91" s="173"/>
      <c r="AW91" s="173"/>
      <c r="AX91" s="173"/>
      <c r="AY91" s="173"/>
      <c r="AZ91" s="173"/>
      <c r="BA91" s="173"/>
      <c r="BB91" s="173"/>
      <c r="BC91" s="123"/>
      <c r="BD91" s="123"/>
      <c r="BE91" s="123"/>
    </row>
    <row r="92" spans="2:57" x14ac:dyDescent="0.25">
      <c r="B92" s="120"/>
      <c r="C92" s="4"/>
      <c r="D92" s="14"/>
      <c r="E92" s="14"/>
      <c r="F92" s="121"/>
      <c r="G92" s="13"/>
      <c r="H92" s="122"/>
      <c r="I92" s="123"/>
      <c r="J92" s="123"/>
      <c r="K92" s="124"/>
      <c r="L92" s="122"/>
      <c r="M92" s="122"/>
      <c r="N92" s="125"/>
      <c r="O92" s="126"/>
      <c r="P92" s="123"/>
      <c r="Q92" s="123"/>
      <c r="R92" s="122"/>
      <c r="S92" s="123"/>
      <c r="T92" s="123"/>
      <c r="U92" s="123"/>
      <c r="V92" s="123"/>
      <c r="W92" s="123"/>
      <c r="X92" s="122"/>
      <c r="Y92" s="123"/>
      <c r="Z92" s="123"/>
      <c r="AA92" s="123"/>
      <c r="AB92" s="123"/>
      <c r="AC92" s="123"/>
      <c r="AD92" s="122"/>
      <c r="AE92" s="123"/>
      <c r="AF92" s="123"/>
      <c r="AG92" s="123"/>
      <c r="AH92" s="123"/>
      <c r="AI92" s="122"/>
      <c r="AJ92" s="122"/>
      <c r="AK92" s="122"/>
      <c r="AL92" s="122"/>
      <c r="AM92" s="123"/>
      <c r="AN92" s="122"/>
      <c r="AO92" s="122"/>
      <c r="AP92" s="122"/>
      <c r="AQ92" s="122"/>
      <c r="AR92" s="122"/>
      <c r="AS92" s="122"/>
      <c r="AT92" s="173"/>
      <c r="AU92" s="173"/>
      <c r="AV92" s="173"/>
      <c r="AW92" s="173"/>
      <c r="AX92" s="173"/>
      <c r="AY92" s="173"/>
      <c r="AZ92" s="173"/>
      <c r="BA92" s="173"/>
      <c r="BB92" s="173"/>
      <c r="BC92" s="123"/>
      <c r="BD92" s="123"/>
      <c r="BE92" s="123"/>
    </row>
    <row r="93" spans="2:57" x14ac:dyDescent="0.25">
      <c r="B93" s="120"/>
      <c r="C93" s="4"/>
      <c r="D93" s="14"/>
      <c r="E93" s="14"/>
      <c r="F93" s="121"/>
      <c r="G93" s="13"/>
      <c r="H93" s="122"/>
      <c r="I93" s="123"/>
      <c r="J93" s="123"/>
      <c r="K93" s="124"/>
      <c r="L93" s="122"/>
      <c r="M93" s="122"/>
      <c r="N93" s="125"/>
      <c r="O93" s="126"/>
      <c r="P93" s="123"/>
      <c r="Q93" s="123"/>
      <c r="R93" s="122"/>
      <c r="S93" s="123"/>
      <c r="T93" s="123"/>
      <c r="U93" s="123"/>
      <c r="V93" s="123"/>
      <c r="W93" s="123"/>
      <c r="X93" s="122"/>
      <c r="Y93" s="123"/>
      <c r="Z93" s="123"/>
      <c r="AA93" s="123"/>
      <c r="AB93" s="123"/>
      <c r="AC93" s="123"/>
      <c r="AD93" s="122"/>
      <c r="AE93" s="123"/>
      <c r="AF93" s="123"/>
      <c r="AG93" s="123"/>
      <c r="AH93" s="123"/>
      <c r="AI93" s="122"/>
      <c r="AJ93" s="122"/>
      <c r="AK93" s="122"/>
      <c r="AL93" s="122"/>
      <c r="AM93" s="123"/>
      <c r="AN93" s="122"/>
      <c r="AO93" s="122"/>
      <c r="AP93" s="122"/>
      <c r="AQ93" s="122"/>
      <c r="AR93" s="122"/>
      <c r="AS93" s="122"/>
      <c r="AT93" s="173"/>
      <c r="AU93" s="173"/>
      <c r="AV93" s="173"/>
      <c r="AW93" s="173"/>
      <c r="AX93" s="173"/>
      <c r="AY93" s="173"/>
      <c r="AZ93" s="173"/>
      <c r="BA93" s="173"/>
      <c r="BB93" s="173"/>
      <c r="BC93" s="123"/>
      <c r="BD93" s="123"/>
      <c r="BE93" s="123"/>
    </row>
    <row r="94" spans="2:57" x14ac:dyDescent="0.25">
      <c r="B94" s="120"/>
      <c r="C94" s="4"/>
      <c r="D94" s="14"/>
      <c r="E94" s="14"/>
      <c r="F94" s="121"/>
      <c r="G94" s="13"/>
      <c r="H94" s="122"/>
      <c r="I94" s="123"/>
      <c r="J94" s="123"/>
      <c r="K94" s="124"/>
      <c r="L94" s="122"/>
      <c r="M94" s="122"/>
      <c r="N94" s="125"/>
      <c r="O94" s="126"/>
      <c r="P94" s="123"/>
      <c r="Q94" s="123"/>
      <c r="R94" s="122"/>
      <c r="S94" s="123"/>
      <c r="T94" s="123"/>
      <c r="U94" s="123"/>
      <c r="V94" s="123"/>
      <c r="W94" s="123"/>
      <c r="X94" s="122"/>
      <c r="Y94" s="123"/>
      <c r="Z94" s="123"/>
      <c r="AA94" s="123"/>
      <c r="AB94" s="123"/>
      <c r="AC94" s="123"/>
      <c r="AD94" s="122"/>
      <c r="AE94" s="123"/>
      <c r="AF94" s="123"/>
      <c r="AG94" s="123"/>
      <c r="AH94" s="123"/>
      <c r="AI94" s="122"/>
      <c r="AJ94" s="122"/>
      <c r="AK94" s="122"/>
      <c r="AL94" s="122"/>
      <c r="AM94" s="123"/>
      <c r="AN94" s="122"/>
      <c r="AO94" s="122"/>
      <c r="AP94" s="122"/>
      <c r="AQ94" s="122"/>
      <c r="AR94" s="122"/>
      <c r="AS94" s="122"/>
      <c r="AT94" s="173"/>
      <c r="AU94" s="173"/>
      <c r="AV94" s="173"/>
      <c r="AW94" s="173"/>
      <c r="AX94" s="173"/>
      <c r="AY94" s="173"/>
      <c r="AZ94" s="173"/>
      <c r="BA94" s="173"/>
      <c r="BB94" s="173"/>
      <c r="BC94" s="123"/>
      <c r="BD94" s="123"/>
      <c r="BE94" s="123"/>
    </row>
    <row r="95" spans="2:57" x14ac:dyDescent="0.25">
      <c r="B95" s="120"/>
      <c r="C95" s="4"/>
      <c r="D95" s="14"/>
      <c r="E95" s="14"/>
      <c r="F95" s="121"/>
      <c r="G95" s="13"/>
      <c r="H95" s="122"/>
      <c r="I95" s="123"/>
      <c r="J95" s="123"/>
      <c r="K95" s="124"/>
      <c r="L95" s="122"/>
      <c r="M95" s="122"/>
      <c r="N95" s="125"/>
      <c r="O95" s="126"/>
      <c r="P95" s="123"/>
      <c r="Q95" s="123"/>
      <c r="R95" s="122"/>
      <c r="S95" s="123"/>
      <c r="T95" s="123"/>
      <c r="U95" s="123"/>
      <c r="V95" s="123"/>
      <c r="W95" s="123"/>
      <c r="X95" s="122"/>
      <c r="Y95" s="123"/>
      <c r="Z95" s="123"/>
      <c r="AA95" s="123"/>
      <c r="AB95" s="123"/>
      <c r="AC95" s="123"/>
      <c r="AD95" s="122"/>
      <c r="AE95" s="123"/>
      <c r="AF95" s="123"/>
      <c r="AG95" s="123"/>
      <c r="AH95" s="123"/>
      <c r="AI95" s="122"/>
      <c r="AJ95" s="122"/>
      <c r="AK95" s="122"/>
      <c r="AL95" s="122"/>
      <c r="AM95" s="123"/>
      <c r="AN95" s="122"/>
      <c r="AO95" s="122"/>
      <c r="AP95" s="122"/>
      <c r="AQ95" s="122"/>
      <c r="AR95" s="122"/>
      <c r="AS95" s="122"/>
      <c r="AT95" s="173"/>
      <c r="AU95" s="173"/>
      <c r="AV95" s="173"/>
      <c r="AW95" s="173"/>
      <c r="AX95" s="173"/>
      <c r="AY95" s="173"/>
      <c r="AZ95" s="173"/>
      <c r="BA95" s="173"/>
      <c r="BB95" s="173"/>
      <c r="BC95" s="123"/>
      <c r="BD95" s="123"/>
      <c r="BE95" s="123"/>
    </row>
    <row r="96" spans="2:57" x14ac:dyDescent="0.25">
      <c r="B96" s="120"/>
      <c r="C96" s="4"/>
      <c r="D96" s="14"/>
      <c r="E96" s="14"/>
      <c r="F96" s="121"/>
      <c r="G96" s="13"/>
      <c r="H96" s="122"/>
      <c r="I96" s="123"/>
      <c r="J96" s="123"/>
      <c r="K96" s="124"/>
      <c r="L96" s="122"/>
      <c r="M96" s="122"/>
      <c r="N96" s="125"/>
      <c r="O96" s="126"/>
      <c r="P96" s="123"/>
      <c r="Q96" s="123"/>
      <c r="R96" s="122"/>
      <c r="S96" s="123"/>
      <c r="T96" s="123"/>
      <c r="U96" s="123"/>
      <c r="V96" s="123"/>
      <c r="W96" s="123"/>
      <c r="X96" s="122"/>
      <c r="Y96" s="123"/>
      <c r="Z96" s="123"/>
      <c r="AA96" s="123"/>
      <c r="AB96" s="123"/>
      <c r="AC96" s="123"/>
      <c r="AD96" s="122"/>
      <c r="AE96" s="123"/>
      <c r="AF96" s="123"/>
      <c r="AG96" s="123"/>
      <c r="AH96" s="123"/>
      <c r="AI96" s="122"/>
      <c r="AJ96" s="122"/>
      <c r="AK96" s="122"/>
      <c r="AL96" s="122"/>
      <c r="AM96" s="123"/>
      <c r="AN96" s="122"/>
      <c r="AO96" s="122"/>
      <c r="AP96" s="122"/>
      <c r="AQ96" s="122"/>
      <c r="AR96" s="122"/>
      <c r="AS96" s="122"/>
      <c r="AT96" s="173"/>
      <c r="AU96" s="173"/>
      <c r="AV96" s="173"/>
      <c r="AW96" s="173"/>
      <c r="AX96" s="173"/>
      <c r="AY96" s="173"/>
      <c r="AZ96" s="173"/>
      <c r="BA96" s="173"/>
      <c r="BB96" s="173"/>
      <c r="BC96" s="123"/>
      <c r="BD96" s="123"/>
      <c r="BE96" s="123"/>
    </row>
    <row r="97" spans="2:57" x14ac:dyDescent="0.25">
      <c r="B97" s="120"/>
      <c r="C97" s="4"/>
      <c r="D97" s="14"/>
      <c r="E97" s="14"/>
      <c r="F97" s="121"/>
      <c r="G97" s="13"/>
      <c r="H97" s="122"/>
      <c r="I97" s="123"/>
      <c r="J97" s="123"/>
      <c r="K97" s="124"/>
      <c r="L97" s="122"/>
      <c r="M97" s="122"/>
      <c r="N97" s="125"/>
      <c r="O97" s="126"/>
      <c r="P97" s="123"/>
      <c r="Q97" s="123"/>
      <c r="R97" s="122"/>
      <c r="S97" s="123"/>
      <c r="T97" s="123"/>
      <c r="U97" s="123"/>
      <c r="V97" s="123"/>
      <c r="W97" s="123"/>
      <c r="X97" s="122"/>
      <c r="Y97" s="123"/>
      <c r="Z97" s="123"/>
      <c r="AA97" s="123"/>
      <c r="AB97" s="123"/>
      <c r="AC97" s="123"/>
      <c r="AD97" s="122"/>
      <c r="AE97" s="123"/>
      <c r="AF97" s="123"/>
      <c r="AG97" s="123"/>
      <c r="AH97" s="123"/>
      <c r="AI97" s="122"/>
      <c r="AJ97" s="122"/>
      <c r="AK97" s="122"/>
      <c r="AL97" s="122"/>
      <c r="AM97" s="123"/>
      <c r="AN97" s="122"/>
      <c r="AO97" s="122"/>
      <c r="AP97" s="122"/>
      <c r="AQ97" s="122"/>
      <c r="AR97" s="122"/>
      <c r="AS97" s="122"/>
      <c r="AT97" s="173"/>
      <c r="AU97" s="173"/>
      <c r="AV97" s="173"/>
      <c r="AW97" s="173"/>
      <c r="AX97" s="173"/>
      <c r="AY97" s="173"/>
      <c r="AZ97" s="173"/>
      <c r="BA97" s="173"/>
      <c r="BB97" s="173"/>
      <c r="BC97" s="123"/>
      <c r="BD97" s="123"/>
      <c r="BE97" s="123"/>
    </row>
    <row r="98" spans="2:57" x14ac:dyDescent="0.25">
      <c r="B98" s="120"/>
      <c r="C98" s="4"/>
      <c r="D98" s="14"/>
      <c r="E98" s="14"/>
      <c r="F98" s="121"/>
      <c r="G98" s="13"/>
      <c r="H98" s="122"/>
      <c r="I98" s="123"/>
      <c r="J98" s="123"/>
      <c r="K98" s="124"/>
      <c r="L98" s="122"/>
      <c r="M98" s="122"/>
      <c r="N98" s="125"/>
      <c r="O98" s="126"/>
      <c r="P98" s="123"/>
      <c r="Q98" s="123"/>
      <c r="R98" s="122"/>
      <c r="S98" s="123"/>
      <c r="T98" s="123"/>
      <c r="U98" s="123"/>
      <c r="V98" s="123"/>
      <c r="W98" s="123"/>
      <c r="X98" s="122"/>
      <c r="Y98" s="123"/>
      <c r="Z98" s="123"/>
      <c r="AA98" s="123"/>
      <c r="AB98" s="123"/>
      <c r="AC98" s="123"/>
      <c r="AD98" s="122"/>
      <c r="AE98" s="123"/>
      <c r="AF98" s="123"/>
      <c r="AG98" s="123"/>
      <c r="AH98" s="123"/>
      <c r="AI98" s="122"/>
      <c r="AJ98" s="122"/>
      <c r="AK98" s="122"/>
      <c r="AL98" s="122"/>
      <c r="AM98" s="123"/>
      <c r="AN98" s="122"/>
      <c r="AO98" s="122"/>
      <c r="AP98" s="122"/>
      <c r="AQ98" s="122"/>
      <c r="AR98" s="122"/>
      <c r="AS98" s="122"/>
      <c r="AT98" s="173"/>
      <c r="AU98" s="173"/>
      <c r="AV98" s="173"/>
      <c r="AW98" s="173"/>
      <c r="AX98" s="173"/>
      <c r="AY98" s="173"/>
      <c r="AZ98" s="173"/>
      <c r="BA98" s="173"/>
      <c r="BB98" s="173"/>
      <c r="BC98" s="123"/>
      <c r="BD98" s="123"/>
      <c r="BE98" s="123"/>
    </row>
    <row r="99" spans="2:57" x14ac:dyDescent="0.25">
      <c r="B99" s="120"/>
      <c r="C99" s="4"/>
      <c r="D99" s="14"/>
      <c r="E99" s="14"/>
      <c r="F99" s="121"/>
      <c r="G99" s="13"/>
      <c r="H99" s="122"/>
      <c r="I99" s="123"/>
      <c r="J99" s="123"/>
      <c r="K99" s="124"/>
      <c r="L99" s="122"/>
      <c r="M99" s="122"/>
      <c r="N99" s="125"/>
      <c r="O99" s="126"/>
      <c r="P99" s="123"/>
      <c r="Q99" s="123"/>
      <c r="R99" s="122"/>
      <c r="S99" s="123"/>
      <c r="T99" s="123"/>
      <c r="U99" s="123"/>
      <c r="V99" s="123"/>
      <c r="W99" s="123"/>
      <c r="X99" s="122"/>
      <c r="Y99" s="123"/>
      <c r="Z99" s="123"/>
      <c r="AA99" s="123"/>
      <c r="AB99" s="123"/>
      <c r="AC99" s="123"/>
      <c r="AD99" s="122"/>
      <c r="AE99" s="123"/>
      <c r="AF99" s="123"/>
      <c r="AG99" s="123"/>
      <c r="AH99" s="123"/>
      <c r="AI99" s="122"/>
      <c r="AJ99" s="122"/>
      <c r="AK99" s="122"/>
      <c r="AL99" s="122"/>
      <c r="AM99" s="123"/>
      <c r="AN99" s="122"/>
      <c r="AO99" s="122"/>
      <c r="AP99" s="122"/>
      <c r="AQ99" s="122"/>
      <c r="AR99" s="122"/>
      <c r="AS99" s="122"/>
      <c r="AT99" s="173"/>
      <c r="AU99" s="173"/>
      <c r="AV99" s="173"/>
      <c r="AW99" s="173"/>
      <c r="AX99" s="173"/>
      <c r="AY99" s="173"/>
      <c r="AZ99" s="173"/>
      <c r="BA99" s="173"/>
      <c r="BB99" s="173"/>
      <c r="BC99" s="123"/>
      <c r="BD99" s="123"/>
      <c r="BE99" s="123"/>
    </row>
    <row r="100" spans="2:57" x14ac:dyDescent="0.25">
      <c r="B100" s="120"/>
      <c r="C100" s="4"/>
      <c r="D100" s="14"/>
      <c r="E100" s="14"/>
      <c r="F100" s="121"/>
      <c r="G100" s="13"/>
      <c r="H100" s="122"/>
      <c r="I100" s="123"/>
      <c r="J100" s="123"/>
      <c r="K100" s="124"/>
      <c r="L100" s="122"/>
      <c r="M100" s="122"/>
      <c r="N100" s="125"/>
      <c r="O100" s="126"/>
      <c r="P100" s="123"/>
      <c r="Q100" s="123"/>
      <c r="R100" s="122"/>
      <c r="S100" s="123"/>
      <c r="T100" s="123"/>
      <c r="U100" s="123"/>
      <c r="V100" s="123"/>
      <c r="W100" s="123"/>
      <c r="X100" s="122"/>
      <c r="Y100" s="123"/>
      <c r="Z100" s="123"/>
      <c r="AA100" s="123"/>
      <c r="AB100" s="123"/>
      <c r="AC100" s="123"/>
      <c r="AD100" s="122"/>
      <c r="AE100" s="123"/>
      <c r="AF100" s="123"/>
      <c r="AG100" s="123"/>
      <c r="AH100" s="123"/>
      <c r="AI100" s="122"/>
      <c r="AJ100" s="122"/>
      <c r="AK100" s="122"/>
      <c r="AL100" s="122"/>
      <c r="AM100" s="123"/>
      <c r="AN100" s="122"/>
      <c r="AO100" s="122"/>
      <c r="AP100" s="122"/>
      <c r="AQ100" s="122"/>
      <c r="AR100" s="122"/>
      <c r="AS100" s="122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23"/>
      <c r="BD100" s="123"/>
      <c r="BE100" s="123"/>
    </row>
    <row r="101" spans="2:57" x14ac:dyDescent="0.25">
      <c r="B101" s="120"/>
      <c r="C101" s="4"/>
      <c r="D101" s="14"/>
      <c r="E101" s="14"/>
      <c r="F101" s="121"/>
      <c r="G101" s="13"/>
      <c r="H101" s="122"/>
      <c r="I101" s="123"/>
      <c r="J101" s="123"/>
      <c r="K101" s="124"/>
      <c r="L101" s="122"/>
      <c r="M101" s="122"/>
      <c r="N101" s="125"/>
      <c r="O101" s="126"/>
      <c r="P101" s="123"/>
      <c r="Q101" s="123"/>
      <c r="R101" s="122"/>
      <c r="S101" s="123"/>
      <c r="T101" s="123"/>
      <c r="U101" s="123"/>
      <c r="V101" s="123"/>
      <c r="W101" s="123"/>
      <c r="X101" s="122"/>
      <c r="Y101" s="123"/>
      <c r="Z101" s="123"/>
      <c r="AA101" s="123"/>
      <c r="AB101" s="123"/>
      <c r="AC101" s="123"/>
      <c r="AD101" s="122"/>
      <c r="AE101" s="123"/>
      <c r="AF101" s="123"/>
      <c r="AG101" s="123"/>
      <c r="AH101" s="123"/>
      <c r="AI101" s="122"/>
      <c r="AJ101" s="122"/>
      <c r="AK101" s="122"/>
      <c r="AL101" s="122"/>
      <c r="AM101" s="123"/>
      <c r="AN101" s="122"/>
      <c r="AO101" s="122"/>
      <c r="AP101" s="122"/>
      <c r="AQ101" s="122"/>
      <c r="AR101" s="122"/>
      <c r="AS101" s="122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23"/>
      <c r="BD101" s="123"/>
      <c r="BE101" s="123"/>
    </row>
    <row r="102" spans="2:57" x14ac:dyDescent="0.25">
      <c r="B102" s="120"/>
      <c r="C102" s="4"/>
      <c r="D102" s="14"/>
      <c r="E102" s="14"/>
      <c r="F102" s="121"/>
      <c r="G102" s="13"/>
      <c r="H102" s="122"/>
      <c r="I102" s="123"/>
      <c r="J102" s="123"/>
      <c r="K102" s="124"/>
      <c r="L102" s="122"/>
      <c r="M102" s="122"/>
      <c r="N102" s="125"/>
      <c r="O102" s="126"/>
      <c r="P102" s="123"/>
      <c r="Q102" s="123"/>
      <c r="R102" s="122"/>
      <c r="S102" s="123"/>
      <c r="T102" s="123"/>
      <c r="U102" s="123"/>
      <c r="V102" s="123"/>
      <c r="W102" s="123"/>
      <c r="X102" s="122"/>
      <c r="Y102" s="123"/>
      <c r="Z102" s="123"/>
      <c r="AA102" s="123"/>
      <c r="AB102" s="123"/>
      <c r="AC102" s="123"/>
      <c r="AD102" s="122"/>
      <c r="AE102" s="123"/>
      <c r="AF102" s="123"/>
      <c r="AG102" s="123"/>
      <c r="AH102" s="123"/>
      <c r="AI102" s="122"/>
      <c r="AJ102" s="122"/>
      <c r="AK102" s="122"/>
      <c r="AL102" s="122"/>
      <c r="AM102" s="123"/>
      <c r="AN102" s="122"/>
      <c r="AO102" s="122"/>
      <c r="AP102" s="122"/>
      <c r="AQ102" s="122"/>
      <c r="AR102" s="122"/>
      <c r="AS102" s="122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23"/>
      <c r="BD102" s="123"/>
      <c r="BE102" s="123"/>
    </row>
    <row r="103" spans="2:57" x14ac:dyDescent="0.25">
      <c r="B103" s="120"/>
      <c r="C103" s="4"/>
      <c r="D103" s="14"/>
      <c r="E103" s="14"/>
      <c r="F103" s="121"/>
      <c r="G103" s="13"/>
      <c r="H103" s="122"/>
      <c r="I103" s="123"/>
      <c r="J103" s="123"/>
      <c r="K103" s="124"/>
      <c r="L103" s="122"/>
      <c r="M103" s="122"/>
      <c r="N103" s="125"/>
      <c r="O103" s="126"/>
      <c r="P103" s="123"/>
      <c r="Q103" s="123"/>
      <c r="R103" s="122"/>
      <c r="S103" s="123"/>
      <c r="T103" s="123"/>
      <c r="U103" s="123"/>
      <c r="V103" s="123"/>
      <c r="W103" s="123"/>
      <c r="X103" s="122"/>
      <c r="Y103" s="123"/>
      <c r="Z103" s="123"/>
      <c r="AA103" s="123"/>
      <c r="AB103" s="123"/>
      <c r="AC103" s="123"/>
      <c r="AD103" s="122"/>
      <c r="AE103" s="123"/>
      <c r="AF103" s="123"/>
      <c r="AG103" s="123"/>
      <c r="AH103" s="123"/>
      <c r="AI103" s="122"/>
      <c r="AJ103" s="122"/>
      <c r="AK103" s="122"/>
      <c r="AL103" s="122"/>
      <c r="AM103" s="123"/>
      <c r="AN103" s="122"/>
      <c r="AO103" s="122"/>
      <c r="AP103" s="122"/>
      <c r="AQ103" s="122"/>
      <c r="AR103" s="122"/>
      <c r="AS103" s="122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23"/>
      <c r="BD103" s="123"/>
      <c r="BE103" s="123"/>
    </row>
    <row r="104" spans="2:57" x14ac:dyDescent="0.25">
      <c r="B104" s="120"/>
      <c r="C104" s="4"/>
      <c r="D104" s="14"/>
      <c r="E104" s="14"/>
      <c r="F104" s="121"/>
      <c r="G104" s="13"/>
      <c r="H104" s="122"/>
      <c r="I104" s="123"/>
      <c r="J104" s="123"/>
      <c r="K104" s="124"/>
      <c r="L104" s="122"/>
      <c r="M104" s="122"/>
      <c r="N104" s="125"/>
      <c r="O104" s="126"/>
      <c r="P104" s="123"/>
      <c r="Q104" s="123"/>
      <c r="R104" s="122"/>
      <c r="S104" s="123"/>
      <c r="T104" s="123"/>
      <c r="U104" s="123"/>
      <c r="V104" s="123"/>
      <c r="W104" s="123"/>
      <c r="X104" s="122"/>
      <c r="Y104" s="123"/>
      <c r="Z104" s="123"/>
      <c r="AA104" s="123"/>
      <c r="AB104" s="123"/>
      <c r="AC104" s="123"/>
      <c r="AD104" s="122"/>
      <c r="AE104" s="123"/>
      <c r="AF104" s="123"/>
      <c r="AG104" s="123"/>
      <c r="AH104" s="123"/>
      <c r="AI104" s="122"/>
      <c r="AJ104" s="122"/>
      <c r="AK104" s="122"/>
      <c r="AL104" s="122"/>
      <c r="AM104" s="123"/>
      <c r="AN104" s="122"/>
      <c r="AO104" s="122"/>
      <c r="AP104" s="122"/>
      <c r="AQ104" s="122"/>
      <c r="AR104" s="122"/>
      <c r="AS104" s="122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23"/>
      <c r="BD104" s="123"/>
      <c r="BE104" s="123"/>
    </row>
    <row r="105" spans="2:57" x14ac:dyDescent="0.25">
      <c r="B105" s="120"/>
      <c r="C105" s="4"/>
      <c r="D105" s="14"/>
      <c r="E105" s="14"/>
      <c r="F105" s="121"/>
      <c r="G105" s="13"/>
      <c r="H105" s="122"/>
      <c r="I105" s="123"/>
      <c r="J105" s="123"/>
      <c r="K105" s="124"/>
      <c r="L105" s="122"/>
      <c r="M105" s="122"/>
      <c r="N105" s="125"/>
      <c r="O105" s="126"/>
      <c r="P105" s="123"/>
      <c r="Q105" s="123"/>
      <c r="R105" s="122"/>
      <c r="S105" s="123"/>
      <c r="T105" s="123"/>
      <c r="U105" s="123"/>
      <c r="V105" s="123"/>
      <c r="W105" s="123"/>
      <c r="X105" s="122"/>
      <c r="Y105" s="123"/>
      <c r="Z105" s="123"/>
      <c r="AA105" s="123"/>
      <c r="AB105" s="123"/>
      <c r="AC105" s="123"/>
      <c r="AD105" s="122"/>
      <c r="AE105" s="123"/>
      <c r="AF105" s="123"/>
      <c r="AG105" s="123"/>
      <c r="AH105" s="123"/>
      <c r="AI105" s="122"/>
      <c r="AJ105" s="122"/>
      <c r="AK105" s="122"/>
      <c r="AL105" s="122"/>
      <c r="AM105" s="123"/>
      <c r="AN105" s="122"/>
      <c r="AO105" s="122"/>
      <c r="AP105" s="122"/>
      <c r="AQ105" s="122"/>
      <c r="AR105" s="122"/>
      <c r="AS105" s="122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23"/>
      <c r="BD105" s="123"/>
      <c r="BE105" s="123"/>
    </row>
    <row r="106" spans="2:57" x14ac:dyDescent="0.25">
      <c r="B106" s="120"/>
      <c r="C106" s="4"/>
      <c r="D106" s="14"/>
      <c r="E106" s="14"/>
      <c r="F106" s="121"/>
      <c r="G106" s="13"/>
      <c r="H106" s="122"/>
      <c r="I106" s="123"/>
      <c r="J106" s="123"/>
      <c r="K106" s="124"/>
      <c r="L106" s="122"/>
      <c r="M106" s="122"/>
      <c r="N106" s="125"/>
      <c r="O106" s="126"/>
      <c r="P106" s="123"/>
      <c r="Q106" s="123"/>
      <c r="R106" s="122"/>
      <c r="S106" s="123"/>
      <c r="T106" s="123"/>
      <c r="U106" s="123"/>
      <c r="V106" s="123"/>
      <c r="W106" s="123"/>
      <c r="X106" s="122"/>
      <c r="Y106" s="123"/>
      <c r="Z106" s="123"/>
      <c r="AA106" s="123"/>
      <c r="AB106" s="123"/>
      <c r="AC106" s="123"/>
      <c r="AD106" s="122"/>
      <c r="AE106" s="123"/>
      <c r="AF106" s="123"/>
      <c r="AG106" s="123"/>
      <c r="AH106" s="123"/>
      <c r="AI106" s="122"/>
      <c r="AJ106" s="122"/>
      <c r="AK106" s="122"/>
      <c r="AL106" s="122"/>
      <c r="AM106" s="123"/>
      <c r="AN106" s="122"/>
      <c r="AO106" s="122"/>
      <c r="AP106" s="122"/>
      <c r="AQ106" s="122"/>
      <c r="AR106" s="122"/>
      <c r="AS106" s="122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23"/>
      <c r="BD106" s="123"/>
      <c r="BE106" s="123"/>
    </row>
    <row r="107" spans="2:57" x14ac:dyDescent="0.25">
      <c r="B107" s="120"/>
      <c r="C107" s="4"/>
      <c r="D107" s="14"/>
      <c r="E107" s="14"/>
      <c r="F107" s="121"/>
      <c r="G107" s="13"/>
      <c r="H107" s="122"/>
      <c r="I107" s="123"/>
      <c r="J107" s="123"/>
      <c r="K107" s="124"/>
      <c r="L107" s="122"/>
      <c r="M107" s="122"/>
      <c r="N107" s="125"/>
      <c r="O107" s="126"/>
      <c r="P107" s="123"/>
      <c r="Q107" s="123"/>
      <c r="R107" s="122"/>
      <c r="S107" s="123"/>
      <c r="T107" s="123"/>
      <c r="U107" s="123"/>
      <c r="V107" s="123"/>
      <c r="W107" s="123"/>
      <c r="X107" s="122"/>
      <c r="Y107" s="123"/>
      <c r="Z107" s="123"/>
      <c r="AA107" s="123"/>
      <c r="AB107" s="123"/>
      <c r="AC107" s="123"/>
      <c r="AD107" s="122"/>
      <c r="AE107" s="123"/>
      <c r="AF107" s="123"/>
      <c r="AG107" s="123"/>
      <c r="AH107" s="123"/>
      <c r="AI107" s="122"/>
      <c r="AJ107" s="122"/>
      <c r="AK107" s="122"/>
      <c r="AL107" s="122"/>
      <c r="AM107" s="123"/>
      <c r="AN107" s="122"/>
      <c r="AO107" s="122"/>
      <c r="AP107" s="122"/>
      <c r="AQ107" s="122"/>
      <c r="AR107" s="122"/>
      <c r="AS107" s="122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23"/>
      <c r="BD107" s="123"/>
      <c r="BE107" s="123"/>
    </row>
    <row r="108" spans="2:57" x14ac:dyDescent="0.25">
      <c r="B108" s="120"/>
      <c r="C108" s="4"/>
      <c r="D108" s="14"/>
      <c r="E108" s="14"/>
      <c r="F108" s="121"/>
      <c r="G108" s="13"/>
      <c r="H108" s="122"/>
      <c r="I108" s="123"/>
      <c r="J108" s="123"/>
      <c r="K108" s="124"/>
      <c r="L108" s="122"/>
      <c r="M108" s="122"/>
      <c r="N108" s="125"/>
      <c r="O108" s="126"/>
      <c r="P108" s="123"/>
      <c r="Q108" s="123"/>
      <c r="R108" s="122"/>
      <c r="S108" s="123"/>
      <c r="T108" s="123"/>
      <c r="U108" s="123"/>
      <c r="V108" s="123"/>
      <c r="W108" s="123"/>
      <c r="X108" s="122"/>
      <c r="Y108" s="123"/>
      <c r="Z108" s="123"/>
      <c r="AA108" s="123"/>
      <c r="AB108" s="123"/>
      <c r="AC108" s="123"/>
      <c r="AD108" s="122"/>
      <c r="AE108" s="123"/>
      <c r="AF108" s="123"/>
      <c r="AG108" s="123"/>
      <c r="AH108" s="123"/>
      <c r="AI108" s="122"/>
      <c r="AJ108" s="122"/>
      <c r="AK108" s="122"/>
      <c r="AL108" s="122"/>
      <c r="AM108" s="123"/>
      <c r="AN108" s="122"/>
      <c r="AO108" s="122"/>
      <c r="AP108" s="122"/>
      <c r="AQ108" s="122"/>
      <c r="AR108" s="122"/>
      <c r="AS108" s="122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23"/>
      <c r="BD108" s="123"/>
      <c r="BE108" s="123"/>
    </row>
    <row r="109" spans="2:57" x14ac:dyDescent="0.25">
      <c r="B109" s="120"/>
      <c r="C109" s="4"/>
      <c r="D109" s="14"/>
      <c r="E109" s="14"/>
      <c r="F109" s="121"/>
      <c r="G109" s="13"/>
      <c r="H109" s="122"/>
      <c r="I109" s="123"/>
      <c r="J109" s="123"/>
      <c r="K109" s="124"/>
      <c r="L109" s="122"/>
      <c r="M109" s="122"/>
      <c r="N109" s="125"/>
      <c r="O109" s="126"/>
      <c r="P109" s="123"/>
      <c r="Q109" s="123"/>
      <c r="R109" s="122"/>
      <c r="S109" s="123"/>
      <c r="T109" s="123"/>
      <c r="U109" s="123"/>
      <c r="V109" s="123"/>
      <c r="W109" s="123"/>
      <c r="X109" s="122"/>
      <c r="Y109" s="123"/>
      <c r="Z109" s="123"/>
      <c r="AA109" s="123"/>
      <c r="AB109" s="123"/>
      <c r="AC109" s="123"/>
      <c r="AD109" s="122"/>
      <c r="AE109" s="123"/>
      <c r="AF109" s="123"/>
      <c r="AG109" s="123"/>
      <c r="AH109" s="123"/>
      <c r="AI109" s="122"/>
      <c r="AJ109" s="122"/>
      <c r="AK109" s="122"/>
      <c r="AL109" s="122"/>
      <c r="AM109" s="123"/>
      <c r="AN109" s="122"/>
      <c r="AO109" s="122"/>
      <c r="AP109" s="122"/>
      <c r="AQ109" s="122"/>
      <c r="AR109" s="122"/>
      <c r="AS109" s="122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23"/>
      <c r="BD109" s="123"/>
      <c r="BE109" s="123"/>
    </row>
    <row r="110" spans="2:57" x14ac:dyDescent="0.25">
      <c r="B110" s="120"/>
      <c r="C110" s="4"/>
      <c r="D110" s="14"/>
      <c r="E110" s="14"/>
      <c r="F110" s="121"/>
      <c r="G110" s="13"/>
      <c r="H110" s="122"/>
      <c r="I110" s="123"/>
      <c r="J110" s="123"/>
      <c r="K110" s="124"/>
      <c r="L110" s="122"/>
      <c r="M110" s="122"/>
      <c r="N110" s="125"/>
      <c r="O110" s="126"/>
      <c r="P110" s="123"/>
      <c r="Q110" s="123"/>
      <c r="R110" s="122"/>
      <c r="S110" s="123"/>
      <c r="T110" s="123"/>
      <c r="U110" s="123"/>
      <c r="V110" s="123"/>
      <c r="W110" s="123"/>
      <c r="X110" s="122"/>
      <c r="Y110" s="123"/>
      <c r="Z110" s="123"/>
      <c r="AA110" s="123"/>
      <c r="AB110" s="123"/>
      <c r="AC110" s="123"/>
      <c r="AD110" s="122"/>
      <c r="AE110" s="123"/>
      <c r="AF110" s="123"/>
      <c r="AG110" s="123"/>
      <c r="AH110" s="123"/>
      <c r="AI110" s="122"/>
      <c r="AJ110" s="122"/>
      <c r="AK110" s="122"/>
      <c r="AL110" s="122"/>
      <c r="AM110" s="123"/>
      <c r="AN110" s="122"/>
      <c r="AO110" s="122"/>
      <c r="AP110" s="122"/>
      <c r="AQ110" s="122"/>
      <c r="AR110" s="122"/>
      <c r="AS110" s="122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23"/>
      <c r="BD110" s="123"/>
      <c r="BE110" s="123"/>
    </row>
    <row r="111" spans="2:57" x14ac:dyDescent="0.25">
      <c r="B111" s="120"/>
      <c r="C111" s="4"/>
      <c r="D111" s="14"/>
      <c r="E111" s="14"/>
      <c r="F111" s="121"/>
      <c r="G111" s="13"/>
      <c r="H111" s="122"/>
      <c r="I111" s="123"/>
      <c r="J111" s="123"/>
      <c r="K111" s="124"/>
      <c r="L111" s="122"/>
      <c r="M111" s="122"/>
      <c r="N111" s="125"/>
      <c r="O111" s="126"/>
      <c r="P111" s="123"/>
      <c r="Q111" s="123"/>
      <c r="R111" s="122"/>
      <c r="S111" s="123"/>
      <c r="T111" s="123"/>
      <c r="U111" s="123"/>
      <c r="V111" s="123"/>
      <c r="W111" s="123"/>
      <c r="X111" s="122"/>
      <c r="Y111" s="123"/>
      <c r="Z111" s="123"/>
      <c r="AA111" s="123"/>
      <c r="AB111" s="123"/>
      <c r="AC111" s="123"/>
      <c r="AD111" s="122"/>
      <c r="AE111" s="123"/>
      <c r="AF111" s="123"/>
      <c r="AG111" s="123"/>
      <c r="AH111" s="123"/>
      <c r="AI111" s="122"/>
      <c r="AJ111" s="122"/>
      <c r="AK111" s="122"/>
      <c r="AL111" s="122"/>
      <c r="AM111" s="123"/>
      <c r="AN111" s="122"/>
      <c r="AO111" s="122"/>
      <c r="AP111" s="122"/>
      <c r="AQ111" s="122"/>
      <c r="AR111" s="122"/>
      <c r="AS111" s="122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23"/>
      <c r="BD111" s="123"/>
      <c r="BE111" s="123"/>
    </row>
    <row r="112" spans="2:57" x14ac:dyDescent="0.25">
      <c r="B112" s="120"/>
      <c r="C112" s="4"/>
      <c r="D112" s="14"/>
      <c r="E112" s="14"/>
      <c r="F112" s="121"/>
      <c r="G112" s="13"/>
      <c r="H112" s="122"/>
      <c r="I112" s="123"/>
      <c r="J112" s="123"/>
      <c r="K112" s="124"/>
      <c r="L112" s="122"/>
      <c r="M112" s="122"/>
      <c r="N112" s="125"/>
      <c r="O112" s="126"/>
      <c r="P112" s="123"/>
      <c r="Q112" s="123"/>
      <c r="R112" s="122"/>
      <c r="S112" s="123"/>
      <c r="T112" s="123"/>
      <c r="U112" s="123"/>
      <c r="V112" s="123"/>
      <c r="W112" s="123"/>
      <c r="X112" s="122"/>
      <c r="Y112" s="123"/>
      <c r="Z112" s="123"/>
      <c r="AA112" s="123"/>
      <c r="AB112" s="123"/>
      <c r="AC112" s="123"/>
      <c r="AD112" s="122"/>
      <c r="AE112" s="123"/>
      <c r="AF112" s="123"/>
      <c r="AG112" s="123"/>
      <c r="AH112" s="123"/>
      <c r="AI112" s="122"/>
      <c r="AJ112" s="122"/>
      <c r="AK112" s="122"/>
      <c r="AL112" s="122"/>
      <c r="AM112" s="123"/>
      <c r="AN112" s="122"/>
      <c r="AO112" s="122"/>
      <c r="AP112" s="122"/>
      <c r="AQ112" s="122"/>
      <c r="AR112" s="122"/>
      <c r="AS112" s="122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23"/>
      <c r="BD112" s="123"/>
      <c r="BE112" s="123"/>
    </row>
    <row r="113" spans="2:57" x14ac:dyDescent="0.25">
      <c r="B113" s="120"/>
      <c r="C113" s="4"/>
      <c r="D113" s="14"/>
      <c r="E113" s="14"/>
      <c r="F113" s="121"/>
      <c r="G113" s="13"/>
      <c r="H113" s="122"/>
      <c r="I113" s="123"/>
      <c r="J113" s="123"/>
      <c r="K113" s="124"/>
      <c r="L113" s="122"/>
      <c r="M113" s="122"/>
      <c r="N113" s="125"/>
      <c r="O113" s="126"/>
      <c r="P113" s="123"/>
      <c r="Q113" s="123"/>
      <c r="R113" s="122"/>
      <c r="S113" s="123"/>
      <c r="T113" s="123"/>
      <c r="U113" s="123"/>
      <c r="V113" s="123"/>
      <c r="W113" s="123"/>
      <c r="X113" s="122"/>
      <c r="Y113" s="123"/>
      <c r="Z113" s="123"/>
      <c r="AA113" s="123"/>
      <c r="AB113" s="123"/>
      <c r="AC113" s="123"/>
      <c r="AD113" s="122"/>
      <c r="AE113" s="123"/>
      <c r="AF113" s="123"/>
      <c r="AG113" s="123"/>
      <c r="AH113" s="123"/>
      <c r="AI113" s="122"/>
      <c r="AJ113" s="122"/>
      <c r="AK113" s="122"/>
      <c r="AL113" s="122"/>
      <c r="AM113" s="123"/>
      <c r="AN113" s="122"/>
      <c r="AO113" s="122"/>
      <c r="AP113" s="122"/>
      <c r="AQ113" s="122"/>
      <c r="AR113" s="122"/>
      <c r="AS113" s="122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23"/>
      <c r="BD113" s="123"/>
      <c r="BE113" s="123"/>
    </row>
    <row r="114" spans="2:57" x14ac:dyDescent="0.25">
      <c r="B114" s="120"/>
      <c r="C114" s="4"/>
      <c r="D114" s="14"/>
      <c r="E114" s="14"/>
      <c r="F114" s="121"/>
      <c r="G114" s="13"/>
      <c r="H114" s="122"/>
      <c r="I114" s="123"/>
      <c r="J114" s="123"/>
      <c r="K114" s="124"/>
      <c r="L114" s="122"/>
      <c r="M114" s="122"/>
      <c r="N114" s="125"/>
      <c r="O114" s="126"/>
      <c r="P114" s="123"/>
      <c r="Q114" s="123"/>
      <c r="R114" s="122"/>
      <c r="S114" s="123"/>
      <c r="T114" s="123"/>
      <c r="U114" s="123"/>
      <c r="V114" s="123"/>
      <c r="W114" s="123"/>
      <c r="X114" s="122"/>
      <c r="Y114" s="123"/>
      <c r="Z114" s="123"/>
      <c r="AA114" s="123"/>
      <c r="AB114" s="123"/>
      <c r="AC114" s="123"/>
      <c r="AD114" s="122"/>
      <c r="AE114" s="123"/>
      <c r="AF114" s="123"/>
      <c r="AG114" s="123"/>
      <c r="AH114" s="123"/>
      <c r="AI114" s="122"/>
      <c r="AJ114" s="122"/>
      <c r="AK114" s="122"/>
      <c r="AL114" s="122"/>
      <c r="AM114" s="123"/>
      <c r="AN114" s="122"/>
      <c r="AO114" s="122"/>
      <c r="AP114" s="122"/>
      <c r="AQ114" s="122"/>
      <c r="AR114" s="122"/>
      <c r="AS114" s="122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23"/>
      <c r="BD114" s="123"/>
      <c r="BE114" s="123"/>
    </row>
    <row r="115" spans="2:57" x14ac:dyDescent="0.25">
      <c r="B115" s="120"/>
      <c r="C115" s="4"/>
      <c r="D115" s="14"/>
      <c r="E115" s="14"/>
      <c r="F115" s="121"/>
      <c r="G115" s="13"/>
      <c r="H115" s="122"/>
      <c r="I115" s="123"/>
      <c r="J115" s="123"/>
      <c r="K115" s="124"/>
      <c r="L115" s="122"/>
      <c r="M115" s="122"/>
      <c r="N115" s="125"/>
      <c r="O115" s="126"/>
      <c r="P115" s="123"/>
      <c r="Q115" s="123"/>
      <c r="R115" s="122"/>
      <c r="S115" s="123"/>
      <c r="T115" s="123"/>
      <c r="U115" s="123"/>
      <c r="V115" s="123"/>
      <c r="W115" s="123"/>
      <c r="X115" s="122"/>
      <c r="Y115" s="123"/>
      <c r="Z115" s="123"/>
      <c r="AA115" s="123"/>
      <c r="AB115" s="123"/>
      <c r="AC115" s="123"/>
      <c r="AD115" s="122"/>
      <c r="AE115" s="123"/>
      <c r="AF115" s="123"/>
      <c r="AG115" s="123"/>
      <c r="AH115" s="123"/>
      <c r="AI115" s="122"/>
      <c r="AJ115" s="122"/>
      <c r="AK115" s="122"/>
      <c r="AL115" s="122"/>
      <c r="AM115" s="123"/>
      <c r="AN115" s="122"/>
      <c r="AO115" s="122"/>
      <c r="AP115" s="122"/>
      <c r="AQ115" s="122"/>
      <c r="AR115" s="122"/>
      <c r="AS115" s="122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23"/>
      <c r="BD115" s="123"/>
      <c r="BE115" s="123"/>
    </row>
    <row r="116" spans="2:57" x14ac:dyDescent="0.25">
      <c r="B116" s="120"/>
      <c r="C116" s="4"/>
      <c r="D116" s="14"/>
      <c r="E116" s="14"/>
      <c r="F116" s="121"/>
      <c r="G116" s="13"/>
      <c r="H116" s="122"/>
      <c r="I116" s="123"/>
      <c r="J116" s="123"/>
      <c r="K116" s="124"/>
      <c r="L116" s="122"/>
      <c r="M116" s="122"/>
      <c r="N116" s="125"/>
      <c r="O116" s="126"/>
      <c r="P116" s="123"/>
      <c r="Q116" s="123"/>
      <c r="R116" s="122"/>
      <c r="S116" s="123"/>
      <c r="T116" s="123"/>
      <c r="U116" s="123"/>
      <c r="V116" s="123"/>
      <c r="W116" s="123"/>
      <c r="X116" s="122"/>
      <c r="Y116" s="123"/>
      <c r="Z116" s="123"/>
      <c r="AA116" s="123"/>
      <c r="AB116" s="123"/>
      <c r="AC116" s="123"/>
      <c r="AD116" s="122"/>
      <c r="AE116" s="123"/>
      <c r="AF116" s="123"/>
      <c r="AG116" s="123"/>
      <c r="AH116" s="123"/>
      <c r="AI116" s="122"/>
      <c r="AJ116" s="122"/>
      <c r="AK116" s="122"/>
      <c r="AL116" s="122"/>
      <c r="AM116" s="123"/>
      <c r="AN116" s="122"/>
      <c r="AO116" s="122"/>
      <c r="AP116" s="122"/>
      <c r="AQ116" s="122"/>
      <c r="AR116" s="122"/>
      <c r="AS116" s="122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23"/>
      <c r="BD116" s="123"/>
      <c r="BE116" s="123"/>
    </row>
    <row r="117" spans="2:57" x14ac:dyDescent="0.25">
      <c r="B117" s="120"/>
      <c r="C117" s="4"/>
      <c r="D117" s="14"/>
      <c r="E117" s="14"/>
      <c r="F117" s="121"/>
      <c r="G117" s="13"/>
      <c r="H117" s="122"/>
      <c r="I117" s="123"/>
      <c r="J117" s="123"/>
      <c r="K117" s="124"/>
      <c r="L117" s="122"/>
      <c r="M117" s="122"/>
      <c r="N117" s="125"/>
      <c r="O117" s="126"/>
      <c r="P117" s="123"/>
      <c r="Q117" s="123"/>
      <c r="R117" s="122"/>
      <c r="S117" s="123"/>
      <c r="T117" s="123"/>
      <c r="U117" s="123"/>
      <c r="V117" s="123"/>
      <c r="W117" s="123"/>
      <c r="X117" s="122"/>
      <c r="Y117" s="123"/>
      <c r="Z117" s="123"/>
      <c r="AA117" s="123"/>
      <c r="AB117" s="123"/>
      <c r="AC117" s="123"/>
      <c r="AD117" s="122"/>
      <c r="AE117" s="123"/>
      <c r="AF117" s="123"/>
      <c r="AG117" s="123"/>
      <c r="AH117" s="123"/>
      <c r="AI117" s="122"/>
      <c r="AJ117" s="122"/>
      <c r="AK117" s="122"/>
      <c r="AL117" s="122"/>
      <c r="AM117" s="123"/>
      <c r="AN117" s="122"/>
      <c r="AO117" s="122"/>
      <c r="AP117" s="122"/>
      <c r="AQ117" s="122"/>
      <c r="AR117" s="122"/>
      <c r="AS117" s="122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23"/>
      <c r="BD117" s="123"/>
      <c r="BE117" s="123"/>
    </row>
    <row r="118" spans="2:57" x14ac:dyDescent="0.25">
      <c r="B118" s="120"/>
      <c r="C118" s="4"/>
      <c r="D118" s="14"/>
      <c r="E118" s="14"/>
      <c r="F118" s="121"/>
      <c r="G118" s="13"/>
      <c r="H118" s="122"/>
      <c r="I118" s="123"/>
      <c r="J118" s="123"/>
      <c r="K118" s="124"/>
      <c r="L118" s="122"/>
      <c r="M118" s="122"/>
      <c r="N118" s="125"/>
      <c r="O118" s="126"/>
      <c r="P118" s="123"/>
      <c r="Q118" s="123"/>
      <c r="R118" s="122"/>
      <c r="S118" s="123"/>
      <c r="T118" s="123"/>
      <c r="U118" s="123"/>
      <c r="V118" s="123"/>
      <c r="W118" s="123"/>
      <c r="X118" s="122"/>
      <c r="Y118" s="123"/>
      <c r="Z118" s="123"/>
      <c r="AA118" s="123"/>
      <c r="AB118" s="123"/>
      <c r="AC118" s="123"/>
      <c r="AD118" s="122"/>
      <c r="AE118" s="123"/>
      <c r="AF118" s="123"/>
      <c r="AG118" s="123"/>
      <c r="AH118" s="123"/>
      <c r="AI118" s="122"/>
      <c r="AJ118" s="122"/>
      <c r="AK118" s="122"/>
      <c r="AL118" s="122"/>
      <c r="AM118" s="123"/>
      <c r="AN118" s="122"/>
      <c r="AO118" s="122"/>
      <c r="AP118" s="122"/>
      <c r="AQ118" s="122"/>
      <c r="AR118" s="122"/>
      <c r="AS118" s="122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23"/>
      <c r="BD118" s="123"/>
      <c r="BE118" s="123"/>
    </row>
    <row r="119" spans="2:57" x14ac:dyDescent="0.25">
      <c r="B119" s="120"/>
      <c r="C119" s="4"/>
      <c r="D119" s="14"/>
      <c r="E119" s="14"/>
      <c r="F119" s="121"/>
      <c r="G119" s="13"/>
      <c r="H119" s="122"/>
      <c r="I119" s="123"/>
      <c r="J119" s="123"/>
      <c r="K119" s="124"/>
      <c r="L119" s="122"/>
      <c r="M119" s="122"/>
      <c r="N119" s="125"/>
      <c r="O119" s="126"/>
      <c r="P119" s="123"/>
      <c r="Q119" s="123"/>
      <c r="R119" s="122"/>
      <c r="S119" s="123"/>
      <c r="T119" s="123"/>
      <c r="U119" s="123"/>
      <c r="V119" s="123"/>
      <c r="W119" s="123"/>
      <c r="X119" s="122"/>
      <c r="Y119" s="123"/>
      <c r="Z119" s="123"/>
      <c r="AA119" s="123"/>
      <c r="AB119" s="123"/>
      <c r="AC119" s="123"/>
      <c r="AD119" s="122"/>
      <c r="AE119" s="123"/>
      <c r="AF119" s="123"/>
      <c r="AG119" s="123"/>
      <c r="AH119" s="123"/>
      <c r="AI119" s="122"/>
      <c r="AJ119" s="122"/>
      <c r="AK119" s="122"/>
      <c r="AL119" s="122"/>
      <c r="AM119" s="123"/>
      <c r="AN119" s="122"/>
      <c r="AO119" s="122"/>
      <c r="AP119" s="122"/>
      <c r="AQ119" s="122"/>
      <c r="AR119" s="122"/>
      <c r="AS119" s="122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23"/>
      <c r="BD119" s="123"/>
      <c r="BE119" s="123"/>
    </row>
    <row r="120" spans="2:57" x14ac:dyDescent="0.25">
      <c r="B120" s="120"/>
      <c r="C120" s="4"/>
      <c r="D120" s="14"/>
      <c r="E120" s="14"/>
      <c r="F120" s="121"/>
      <c r="G120" s="13"/>
      <c r="H120" s="122"/>
      <c r="I120" s="123"/>
      <c r="J120" s="123"/>
      <c r="K120" s="124"/>
      <c r="L120" s="122"/>
      <c r="M120" s="122"/>
      <c r="N120" s="125"/>
      <c r="O120" s="126"/>
      <c r="P120" s="123"/>
      <c r="Q120" s="123"/>
      <c r="R120" s="122"/>
      <c r="S120" s="123"/>
      <c r="T120" s="123"/>
      <c r="U120" s="123"/>
      <c r="V120" s="123"/>
      <c r="W120" s="123"/>
      <c r="X120" s="122"/>
      <c r="Y120" s="123"/>
      <c r="Z120" s="123"/>
      <c r="AA120" s="123"/>
      <c r="AB120" s="123"/>
      <c r="AC120" s="123"/>
      <c r="AD120" s="122"/>
      <c r="AE120" s="123"/>
      <c r="AF120" s="123"/>
      <c r="AG120" s="123"/>
      <c r="AH120" s="123"/>
      <c r="AI120" s="122"/>
      <c r="AJ120" s="122"/>
      <c r="AK120" s="122"/>
      <c r="AL120" s="122"/>
      <c r="AM120" s="123"/>
      <c r="AN120" s="122"/>
      <c r="AO120" s="122"/>
      <c r="AP120" s="122"/>
      <c r="AQ120" s="122"/>
      <c r="AR120" s="122"/>
      <c r="AS120" s="122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23"/>
      <c r="BD120" s="123"/>
      <c r="BE120" s="123"/>
    </row>
    <row r="121" spans="2:57" x14ac:dyDescent="0.25">
      <c r="B121" s="120"/>
      <c r="C121" s="4"/>
      <c r="D121" s="14"/>
      <c r="E121" s="14"/>
      <c r="F121" s="121"/>
      <c r="G121" s="13"/>
      <c r="H121" s="122"/>
      <c r="I121" s="123"/>
      <c r="J121" s="123"/>
      <c r="K121" s="124"/>
      <c r="L121" s="122"/>
      <c r="M121" s="122"/>
      <c r="N121" s="125"/>
      <c r="O121" s="126"/>
      <c r="P121" s="123"/>
      <c r="Q121" s="123"/>
      <c r="R121" s="122"/>
      <c r="S121" s="123"/>
      <c r="T121" s="123"/>
      <c r="U121" s="123"/>
      <c r="V121" s="123"/>
      <c r="W121" s="123"/>
      <c r="X121" s="122"/>
      <c r="Y121" s="123"/>
      <c r="Z121" s="123"/>
      <c r="AA121" s="123"/>
      <c r="AB121" s="123"/>
      <c r="AC121" s="123"/>
      <c r="AD121" s="122"/>
      <c r="AE121" s="123"/>
      <c r="AF121" s="123"/>
      <c r="AG121" s="123"/>
      <c r="AH121" s="123"/>
      <c r="AI121" s="122"/>
      <c r="AJ121" s="122"/>
      <c r="AK121" s="122"/>
      <c r="AL121" s="122"/>
      <c r="AM121" s="123"/>
      <c r="AN121" s="122"/>
      <c r="AO121" s="122"/>
      <c r="AP121" s="122"/>
      <c r="AQ121" s="122"/>
      <c r="AR121" s="122"/>
      <c r="AS121" s="122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23"/>
      <c r="BD121" s="123"/>
      <c r="BE121" s="123"/>
    </row>
    <row r="122" spans="2:57" x14ac:dyDescent="0.25">
      <c r="B122" s="120"/>
      <c r="C122" s="4"/>
      <c r="D122" s="14"/>
      <c r="E122" s="14"/>
      <c r="F122" s="121"/>
      <c r="G122" s="13"/>
      <c r="H122" s="122"/>
      <c r="I122" s="123"/>
      <c r="J122" s="123"/>
      <c r="K122" s="124"/>
      <c r="L122" s="122"/>
      <c r="M122" s="122"/>
      <c r="N122" s="125"/>
      <c r="O122" s="126"/>
      <c r="P122" s="123"/>
      <c r="Q122" s="123"/>
      <c r="R122" s="122"/>
      <c r="S122" s="123"/>
      <c r="T122" s="123"/>
      <c r="U122" s="123"/>
      <c r="V122" s="123"/>
      <c r="W122" s="123"/>
      <c r="X122" s="122"/>
      <c r="Y122" s="123"/>
      <c r="Z122" s="123"/>
      <c r="AA122" s="123"/>
      <c r="AB122" s="123"/>
      <c r="AC122" s="123"/>
      <c r="AD122" s="122"/>
      <c r="AE122" s="123"/>
      <c r="AF122" s="123"/>
      <c r="AG122" s="123"/>
      <c r="AH122" s="123"/>
      <c r="AI122" s="122"/>
      <c r="AJ122" s="122"/>
      <c r="AK122" s="122"/>
      <c r="AL122" s="122"/>
      <c r="AM122" s="123"/>
      <c r="AN122" s="122"/>
      <c r="AO122" s="122"/>
      <c r="AP122" s="122"/>
      <c r="AQ122" s="122"/>
      <c r="AR122" s="122"/>
      <c r="AS122" s="122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23"/>
      <c r="BD122" s="123"/>
      <c r="BE122" s="123"/>
    </row>
    <row r="123" spans="2:57" x14ac:dyDescent="0.25">
      <c r="B123" s="120"/>
      <c r="C123" s="4"/>
      <c r="D123" s="14"/>
      <c r="E123" s="14"/>
      <c r="F123" s="121"/>
      <c r="G123" s="13"/>
      <c r="H123" s="122"/>
      <c r="I123" s="123"/>
      <c r="J123" s="123"/>
      <c r="K123" s="124"/>
      <c r="L123" s="122"/>
      <c r="M123" s="122"/>
      <c r="N123" s="125"/>
      <c r="O123" s="126"/>
      <c r="P123" s="123"/>
      <c r="Q123" s="123"/>
      <c r="R123" s="122"/>
      <c r="S123" s="123"/>
      <c r="T123" s="123"/>
      <c r="U123" s="123"/>
      <c r="V123" s="123"/>
      <c r="W123" s="123"/>
      <c r="X123" s="122"/>
      <c r="Y123" s="123"/>
      <c r="Z123" s="123"/>
      <c r="AA123" s="123"/>
      <c r="AB123" s="123"/>
      <c r="AC123" s="123"/>
      <c r="AD123" s="122"/>
      <c r="AE123" s="123"/>
      <c r="AF123" s="123"/>
      <c r="AG123" s="123"/>
      <c r="AH123" s="123"/>
      <c r="AI123" s="122"/>
      <c r="AJ123" s="122"/>
      <c r="AK123" s="122"/>
      <c r="AL123" s="122"/>
      <c r="AM123" s="123"/>
      <c r="AN123" s="122"/>
      <c r="AO123" s="122"/>
      <c r="AP123" s="122"/>
      <c r="AQ123" s="122"/>
      <c r="AR123" s="122"/>
      <c r="AS123" s="122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23"/>
      <c r="BD123" s="123"/>
      <c r="BE123" s="123"/>
    </row>
    <row r="124" spans="2:57" x14ac:dyDescent="0.25">
      <c r="B124" s="120"/>
      <c r="C124" s="4"/>
      <c r="D124" s="14"/>
      <c r="E124" s="14"/>
      <c r="F124" s="121"/>
      <c r="G124" s="13"/>
      <c r="H124" s="122"/>
      <c r="I124" s="123"/>
      <c r="J124" s="123"/>
      <c r="K124" s="124"/>
      <c r="L124" s="122"/>
      <c r="M124" s="122"/>
      <c r="N124" s="125"/>
      <c r="O124" s="126"/>
      <c r="P124" s="123"/>
      <c r="Q124" s="123"/>
      <c r="R124" s="122"/>
      <c r="S124" s="123"/>
      <c r="T124" s="123"/>
      <c r="U124" s="123"/>
      <c r="V124" s="123"/>
      <c r="W124" s="123"/>
      <c r="X124" s="122"/>
      <c r="Y124" s="123"/>
      <c r="Z124" s="123"/>
      <c r="AA124" s="123"/>
      <c r="AB124" s="123"/>
      <c r="AC124" s="123"/>
      <c r="AD124" s="122"/>
      <c r="AE124" s="123"/>
      <c r="AF124" s="123"/>
      <c r="AG124" s="123"/>
      <c r="AH124" s="123"/>
      <c r="AI124" s="122"/>
      <c r="AJ124" s="122"/>
      <c r="AK124" s="122"/>
      <c r="AL124" s="122"/>
      <c r="AM124" s="123"/>
      <c r="AN124" s="122"/>
      <c r="AO124" s="122"/>
      <c r="AP124" s="122"/>
      <c r="AQ124" s="122"/>
      <c r="AR124" s="122"/>
      <c r="AS124" s="122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23"/>
      <c r="BD124" s="123"/>
      <c r="BE124" s="123"/>
    </row>
    <row r="125" spans="2:57" x14ac:dyDescent="0.25">
      <c r="B125" s="120"/>
      <c r="C125" s="4"/>
      <c r="D125" s="14"/>
      <c r="E125" s="14"/>
      <c r="F125" s="121"/>
      <c r="G125" s="13"/>
      <c r="H125" s="122"/>
      <c r="I125" s="123"/>
      <c r="J125" s="123"/>
      <c r="K125" s="124"/>
      <c r="L125" s="122"/>
      <c r="M125" s="122"/>
      <c r="N125" s="125"/>
      <c r="O125" s="126"/>
      <c r="P125" s="123"/>
      <c r="Q125" s="123"/>
      <c r="R125" s="122"/>
      <c r="S125" s="123"/>
      <c r="T125" s="123"/>
      <c r="U125" s="123"/>
      <c r="V125" s="123"/>
      <c r="W125" s="123"/>
      <c r="X125" s="122"/>
      <c r="Y125" s="123"/>
      <c r="Z125" s="123"/>
      <c r="AA125" s="123"/>
      <c r="AB125" s="123"/>
      <c r="AC125" s="123"/>
      <c r="AD125" s="122"/>
      <c r="AE125" s="123"/>
      <c r="AF125" s="123"/>
      <c r="AG125" s="123"/>
      <c r="AH125" s="123"/>
      <c r="AI125" s="122"/>
      <c r="AJ125" s="122"/>
      <c r="AK125" s="122"/>
      <c r="AL125" s="122"/>
      <c r="AM125" s="123"/>
      <c r="AN125" s="122"/>
      <c r="AO125" s="122"/>
      <c r="AP125" s="122"/>
      <c r="AQ125" s="122"/>
      <c r="AR125" s="122"/>
      <c r="AS125" s="122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23"/>
      <c r="BD125" s="123"/>
      <c r="BE125" s="123"/>
    </row>
    <row r="126" spans="2:57" x14ac:dyDescent="0.25">
      <c r="B126" s="120"/>
      <c r="C126" s="4"/>
      <c r="D126" s="14"/>
      <c r="E126" s="14"/>
      <c r="F126" s="121"/>
      <c r="G126" s="13"/>
      <c r="H126" s="122"/>
      <c r="I126" s="123"/>
      <c r="J126" s="123"/>
      <c r="K126" s="124"/>
      <c r="L126" s="122"/>
      <c r="M126" s="122"/>
      <c r="N126" s="125"/>
      <c r="O126" s="126"/>
      <c r="P126" s="123"/>
      <c r="Q126" s="123"/>
      <c r="R126" s="122"/>
      <c r="S126" s="123"/>
      <c r="T126" s="123"/>
      <c r="U126" s="123"/>
      <c r="V126" s="123"/>
      <c r="W126" s="123"/>
      <c r="X126" s="122"/>
      <c r="Y126" s="123"/>
      <c r="Z126" s="123"/>
      <c r="AA126" s="123"/>
      <c r="AB126" s="123"/>
      <c r="AC126" s="123"/>
      <c r="AD126" s="122"/>
      <c r="AE126" s="123"/>
      <c r="AF126" s="123"/>
      <c r="AG126" s="123"/>
      <c r="AH126" s="123"/>
      <c r="AI126" s="122"/>
      <c r="AJ126" s="122"/>
      <c r="AK126" s="122"/>
      <c r="AL126" s="122"/>
      <c r="AM126" s="123"/>
      <c r="AN126" s="122"/>
      <c r="AO126" s="122"/>
      <c r="AP126" s="122"/>
      <c r="AQ126" s="122"/>
      <c r="AR126" s="122"/>
      <c r="AS126" s="122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23"/>
      <c r="BD126" s="123"/>
      <c r="BE126" s="123"/>
    </row>
    <row r="127" spans="2:57" x14ac:dyDescent="0.25">
      <c r="B127" s="120"/>
      <c r="C127" s="4"/>
      <c r="D127" s="14"/>
      <c r="E127" s="14"/>
      <c r="F127" s="121"/>
      <c r="G127" s="13"/>
      <c r="H127" s="122"/>
      <c r="I127" s="123"/>
      <c r="J127" s="123"/>
      <c r="K127" s="124"/>
      <c r="L127" s="122"/>
      <c r="M127" s="122"/>
      <c r="N127" s="125"/>
      <c r="O127" s="126"/>
      <c r="P127" s="123"/>
      <c r="Q127" s="123"/>
      <c r="R127" s="122"/>
      <c r="S127" s="123"/>
      <c r="T127" s="123"/>
      <c r="U127" s="123"/>
      <c r="V127" s="123"/>
      <c r="W127" s="123"/>
      <c r="X127" s="122"/>
      <c r="Y127" s="123"/>
      <c r="Z127" s="123"/>
      <c r="AA127" s="123"/>
      <c r="AB127" s="123"/>
      <c r="AC127" s="123"/>
      <c r="AD127" s="122"/>
      <c r="AE127" s="123"/>
      <c r="AF127" s="123"/>
      <c r="AG127" s="123"/>
      <c r="AH127" s="123"/>
      <c r="AI127" s="122"/>
      <c r="AJ127" s="122"/>
      <c r="AK127" s="122"/>
      <c r="AL127" s="122"/>
      <c r="AM127" s="123"/>
      <c r="AN127" s="122"/>
      <c r="AO127" s="122"/>
      <c r="AP127" s="122"/>
      <c r="AQ127" s="122"/>
      <c r="AR127" s="122"/>
      <c r="AS127" s="122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23"/>
      <c r="BD127" s="123"/>
      <c r="BE127" s="123"/>
    </row>
    <row r="128" spans="2:57" x14ac:dyDescent="0.25">
      <c r="B128" s="120"/>
      <c r="C128" s="4"/>
      <c r="D128" s="14"/>
      <c r="E128" s="14"/>
      <c r="F128" s="121"/>
      <c r="G128" s="13"/>
      <c r="H128" s="122"/>
      <c r="I128" s="123"/>
      <c r="J128" s="123"/>
      <c r="K128" s="124"/>
      <c r="L128" s="122"/>
      <c r="M128" s="122"/>
      <c r="N128" s="125"/>
      <c r="O128" s="126"/>
      <c r="P128" s="123"/>
      <c r="Q128" s="123"/>
      <c r="R128" s="122"/>
      <c r="S128" s="123"/>
      <c r="T128" s="123"/>
      <c r="U128" s="123"/>
      <c r="V128" s="123"/>
      <c r="W128" s="123"/>
      <c r="X128" s="122"/>
      <c r="Y128" s="123"/>
      <c r="Z128" s="123"/>
      <c r="AA128" s="123"/>
      <c r="AB128" s="123"/>
      <c r="AC128" s="123"/>
      <c r="AD128" s="122"/>
      <c r="AE128" s="123"/>
      <c r="AF128" s="123"/>
      <c r="AG128" s="123"/>
      <c r="AH128" s="123"/>
      <c r="AI128" s="122"/>
      <c r="AJ128" s="122"/>
      <c r="AK128" s="122"/>
      <c r="AL128" s="122"/>
      <c r="AM128" s="123"/>
      <c r="AN128" s="122"/>
      <c r="AO128" s="122"/>
      <c r="AP128" s="122"/>
      <c r="AQ128" s="122"/>
      <c r="AR128" s="122"/>
      <c r="AS128" s="122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23"/>
      <c r="BD128" s="123"/>
      <c r="BE128" s="123"/>
    </row>
    <row r="129" spans="2:57" x14ac:dyDescent="0.25">
      <c r="B129" s="120"/>
      <c r="C129" s="4"/>
      <c r="D129" s="14"/>
      <c r="E129" s="14"/>
      <c r="F129" s="121"/>
      <c r="G129" s="13"/>
      <c r="H129" s="122"/>
      <c r="I129" s="123"/>
      <c r="J129" s="123"/>
      <c r="K129" s="124"/>
      <c r="L129" s="122"/>
      <c r="M129" s="122"/>
      <c r="N129" s="125"/>
      <c r="O129" s="126"/>
      <c r="P129" s="123"/>
      <c r="Q129" s="123"/>
      <c r="R129" s="122"/>
      <c r="S129" s="123"/>
      <c r="T129" s="123"/>
      <c r="U129" s="123"/>
      <c r="V129" s="123"/>
      <c r="W129" s="123"/>
      <c r="X129" s="122"/>
      <c r="Y129" s="123"/>
      <c r="Z129" s="123"/>
      <c r="AA129" s="123"/>
      <c r="AB129" s="123"/>
      <c r="AC129" s="123"/>
      <c r="AD129" s="122"/>
      <c r="AE129" s="123"/>
      <c r="AF129" s="123"/>
      <c r="AG129" s="123"/>
      <c r="AH129" s="123"/>
      <c r="AI129" s="122"/>
      <c r="AJ129" s="122"/>
      <c r="AK129" s="122"/>
      <c r="AL129" s="122"/>
      <c r="AM129" s="123"/>
      <c r="AN129" s="122"/>
      <c r="AO129" s="122"/>
      <c r="AP129" s="122"/>
      <c r="AQ129" s="122"/>
      <c r="AR129" s="122"/>
      <c r="AS129" s="122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23"/>
      <c r="BD129" s="123"/>
      <c r="BE129" s="123"/>
    </row>
    <row r="130" spans="2:57" x14ac:dyDescent="0.25">
      <c r="B130" s="120"/>
      <c r="C130" s="4"/>
      <c r="D130" s="14"/>
      <c r="E130" s="14"/>
      <c r="F130" s="121"/>
      <c r="G130" s="13"/>
      <c r="H130" s="122"/>
      <c r="I130" s="123"/>
      <c r="J130" s="123"/>
      <c r="K130" s="124"/>
      <c r="L130" s="122"/>
      <c r="M130" s="122"/>
      <c r="N130" s="125"/>
      <c r="O130" s="126"/>
      <c r="P130" s="123"/>
      <c r="Q130" s="123"/>
      <c r="R130" s="122"/>
      <c r="S130" s="123"/>
      <c r="T130" s="123"/>
      <c r="U130" s="123"/>
      <c r="V130" s="123"/>
      <c r="W130" s="123"/>
      <c r="X130" s="122"/>
      <c r="Y130" s="123"/>
      <c r="Z130" s="123"/>
      <c r="AA130" s="123"/>
      <c r="AB130" s="123"/>
      <c r="AC130" s="123"/>
      <c r="AD130" s="122"/>
      <c r="AE130" s="123"/>
      <c r="AF130" s="123"/>
      <c r="AG130" s="123"/>
      <c r="AH130" s="123"/>
      <c r="AI130" s="122"/>
      <c r="AJ130" s="122"/>
      <c r="AK130" s="122"/>
      <c r="AL130" s="122"/>
      <c r="AM130" s="123"/>
      <c r="AN130" s="122"/>
      <c r="AO130" s="122"/>
      <c r="AP130" s="122"/>
      <c r="AQ130" s="122"/>
      <c r="AR130" s="122"/>
      <c r="AS130" s="122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23"/>
      <c r="BD130" s="123"/>
      <c r="BE130" s="123"/>
    </row>
    <row r="131" spans="2:57" x14ac:dyDescent="0.25">
      <c r="B131" s="120"/>
      <c r="C131" s="4"/>
      <c r="D131" s="14"/>
      <c r="E131" s="14"/>
      <c r="F131" s="121"/>
      <c r="G131" s="13"/>
      <c r="H131" s="122"/>
      <c r="I131" s="123"/>
      <c r="J131" s="123"/>
      <c r="K131" s="124"/>
      <c r="L131" s="122"/>
      <c r="M131" s="122"/>
      <c r="N131" s="125"/>
      <c r="O131" s="126"/>
      <c r="P131" s="123"/>
      <c r="Q131" s="123"/>
      <c r="R131" s="122"/>
      <c r="S131" s="123"/>
      <c r="T131" s="123"/>
      <c r="U131" s="123"/>
      <c r="V131" s="123"/>
      <c r="W131" s="123"/>
      <c r="X131" s="122"/>
      <c r="Y131" s="123"/>
      <c r="Z131" s="123"/>
      <c r="AA131" s="123"/>
      <c r="AB131" s="123"/>
      <c r="AC131" s="123"/>
      <c r="AD131" s="122"/>
      <c r="AE131" s="123"/>
      <c r="AF131" s="123"/>
      <c r="AG131" s="123"/>
      <c r="AH131" s="123"/>
      <c r="AI131" s="122"/>
      <c r="AJ131" s="122"/>
      <c r="AK131" s="122"/>
      <c r="AL131" s="122"/>
      <c r="AM131" s="123"/>
      <c r="AN131" s="122"/>
      <c r="AO131" s="122"/>
      <c r="AP131" s="122"/>
      <c r="AQ131" s="122"/>
      <c r="AR131" s="122"/>
      <c r="AS131" s="122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23"/>
      <c r="BD131" s="123"/>
      <c r="BE131" s="123"/>
    </row>
    <row r="132" spans="2:57" x14ac:dyDescent="0.25">
      <c r="B132" s="120"/>
      <c r="C132" s="4"/>
      <c r="D132" s="14"/>
      <c r="E132" s="14"/>
      <c r="F132" s="121"/>
      <c r="G132" s="13"/>
      <c r="H132" s="122"/>
      <c r="I132" s="123"/>
      <c r="J132" s="123"/>
      <c r="K132" s="124"/>
      <c r="L132" s="122"/>
      <c r="M132" s="122"/>
      <c r="N132" s="125"/>
      <c r="O132" s="126"/>
      <c r="P132" s="123"/>
      <c r="Q132" s="123"/>
      <c r="R132" s="122"/>
      <c r="S132" s="123"/>
      <c r="T132" s="123"/>
      <c r="U132" s="123"/>
      <c r="V132" s="123"/>
      <c r="W132" s="123"/>
      <c r="X132" s="122"/>
      <c r="Y132" s="123"/>
      <c r="Z132" s="123"/>
      <c r="AA132" s="123"/>
      <c r="AB132" s="123"/>
      <c r="AC132" s="123"/>
      <c r="AD132" s="122"/>
      <c r="AE132" s="123"/>
      <c r="AF132" s="123"/>
      <c r="AG132" s="123"/>
      <c r="AH132" s="123"/>
      <c r="AI132" s="122"/>
      <c r="AJ132" s="122"/>
      <c r="AK132" s="122"/>
      <c r="AL132" s="122"/>
      <c r="AM132" s="123"/>
      <c r="AN132" s="122"/>
      <c r="AO132" s="122"/>
      <c r="AP132" s="122"/>
      <c r="AQ132" s="122"/>
      <c r="AR132" s="122"/>
      <c r="AS132" s="122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23"/>
      <c r="BD132" s="123"/>
      <c r="BE132" s="123"/>
    </row>
    <row r="133" spans="2:57" x14ac:dyDescent="0.25">
      <c r="B133" s="120"/>
      <c r="C133" s="4"/>
      <c r="D133" s="14"/>
      <c r="E133" s="14"/>
      <c r="F133" s="121"/>
      <c r="G133" s="13"/>
      <c r="H133" s="122"/>
      <c r="I133" s="123"/>
      <c r="J133" s="123"/>
      <c r="K133" s="124"/>
      <c r="L133" s="122"/>
      <c r="M133" s="122"/>
      <c r="N133" s="125"/>
      <c r="O133" s="126"/>
      <c r="P133" s="123"/>
      <c r="Q133" s="123"/>
      <c r="R133" s="122"/>
      <c r="S133" s="123"/>
      <c r="T133" s="123"/>
      <c r="U133" s="123"/>
      <c r="V133" s="123"/>
      <c r="W133" s="123"/>
      <c r="X133" s="122"/>
      <c r="Y133" s="123"/>
      <c r="Z133" s="123"/>
      <c r="AA133" s="123"/>
      <c r="AB133" s="123"/>
      <c r="AC133" s="123"/>
      <c r="AD133" s="122"/>
      <c r="AE133" s="123"/>
      <c r="AF133" s="123"/>
      <c r="AG133" s="123"/>
      <c r="AH133" s="123"/>
      <c r="AI133" s="122"/>
      <c r="AJ133" s="122"/>
      <c r="AK133" s="122"/>
      <c r="AL133" s="122"/>
      <c r="AM133" s="123"/>
      <c r="AN133" s="122"/>
      <c r="AO133" s="122"/>
      <c r="AP133" s="122"/>
      <c r="AQ133" s="122"/>
      <c r="AR133" s="122"/>
      <c r="AS133" s="122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23"/>
      <c r="BD133" s="123"/>
      <c r="BE133" s="123"/>
    </row>
    <row r="134" spans="2:57" x14ac:dyDescent="0.25">
      <c r="B134" s="120"/>
      <c r="C134" s="4"/>
      <c r="D134" s="14"/>
      <c r="E134" s="14"/>
      <c r="F134" s="121"/>
      <c r="G134" s="13"/>
      <c r="H134" s="122"/>
      <c r="I134" s="123"/>
      <c r="J134" s="123"/>
      <c r="K134" s="124"/>
      <c r="L134" s="122"/>
      <c r="M134" s="122"/>
      <c r="N134" s="125"/>
      <c r="O134" s="126"/>
      <c r="P134" s="123"/>
      <c r="Q134" s="123"/>
      <c r="R134" s="122"/>
      <c r="S134" s="123"/>
      <c r="T134" s="123"/>
      <c r="U134" s="123"/>
      <c r="V134" s="123"/>
      <c r="W134" s="123"/>
      <c r="X134" s="122"/>
      <c r="Y134" s="123"/>
      <c r="Z134" s="123"/>
      <c r="AA134" s="123"/>
      <c r="AB134" s="123"/>
      <c r="AC134" s="123"/>
      <c r="AD134" s="122"/>
      <c r="AE134" s="123"/>
      <c r="AF134" s="123"/>
      <c r="AG134" s="123"/>
      <c r="AH134" s="123"/>
      <c r="AI134" s="122"/>
      <c r="AJ134" s="122"/>
      <c r="AK134" s="122"/>
      <c r="AL134" s="122"/>
      <c r="AM134" s="123"/>
      <c r="AN134" s="122"/>
      <c r="AO134" s="122"/>
      <c r="AP134" s="122"/>
      <c r="AQ134" s="122"/>
      <c r="AR134" s="122"/>
      <c r="AS134" s="122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23"/>
      <c r="BD134" s="123"/>
      <c r="BE134" s="123"/>
    </row>
    <row r="135" spans="2:57" x14ac:dyDescent="0.25">
      <c r="B135" s="120"/>
      <c r="C135" s="4"/>
      <c r="D135" s="14"/>
      <c r="E135" s="14"/>
      <c r="F135" s="121"/>
      <c r="G135" s="13"/>
      <c r="H135" s="122"/>
      <c r="I135" s="123"/>
      <c r="J135" s="123"/>
      <c r="K135" s="124"/>
      <c r="L135" s="122"/>
      <c r="M135" s="122"/>
      <c r="N135" s="125"/>
      <c r="O135" s="126"/>
      <c r="P135" s="123"/>
      <c r="Q135" s="123"/>
      <c r="R135" s="122"/>
      <c r="S135" s="123"/>
      <c r="T135" s="123"/>
      <c r="U135" s="123"/>
      <c r="V135" s="123"/>
      <c r="W135" s="123"/>
      <c r="X135" s="122"/>
      <c r="Y135" s="123"/>
      <c r="Z135" s="123"/>
      <c r="AA135" s="123"/>
      <c r="AB135" s="123"/>
      <c r="AC135" s="123"/>
      <c r="AD135" s="122"/>
      <c r="AE135" s="123"/>
      <c r="AF135" s="123"/>
      <c r="AG135" s="123"/>
      <c r="AH135" s="123"/>
      <c r="AI135" s="122"/>
      <c r="AJ135" s="122"/>
      <c r="AK135" s="122"/>
      <c r="AL135" s="122"/>
      <c r="AM135" s="123"/>
      <c r="AN135" s="122"/>
      <c r="AO135" s="122"/>
      <c r="AP135" s="122"/>
      <c r="AQ135" s="122"/>
      <c r="AR135" s="122"/>
      <c r="AS135" s="122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23"/>
      <c r="BD135" s="123"/>
      <c r="BE135" s="123"/>
    </row>
    <row r="136" spans="2:57" x14ac:dyDescent="0.25">
      <c r="B136" s="120"/>
      <c r="C136" s="4"/>
      <c r="D136" s="14"/>
      <c r="E136" s="14"/>
      <c r="F136" s="121"/>
      <c r="G136" s="13"/>
      <c r="H136" s="122"/>
      <c r="I136" s="123"/>
      <c r="J136" s="123"/>
      <c r="K136" s="124"/>
      <c r="L136" s="122"/>
      <c r="M136" s="122"/>
      <c r="N136" s="125"/>
      <c r="O136" s="126"/>
      <c r="P136" s="123"/>
      <c r="Q136" s="123"/>
      <c r="R136" s="122"/>
      <c r="S136" s="123"/>
      <c r="T136" s="123"/>
      <c r="U136" s="123"/>
      <c r="V136" s="123"/>
      <c r="W136" s="123"/>
      <c r="X136" s="122"/>
      <c r="Y136" s="123"/>
      <c r="Z136" s="123"/>
      <c r="AA136" s="123"/>
      <c r="AB136" s="123"/>
      <c r="AC136" s="123"/>
      <c r="AD136" s="122"/>
      <c r="AE136" s="123"/>
      <c r="AF136" s="123"/>
      <c r="AG136" s="123"/>
      <c r="AH136" s="123"/>
      <c r="AI136" s="122"/>
      <c r="AJ136" s="122"/>
      <c r="AK136" s="122"/>
      <c r="AL136" s="122"/>
      <c r="AM136" s="123"/>
      <c r="AN136" s="122"/>
      <c r="AO136" s="122"/>
      <c r="AP136" s="122"/>
      <c r="AQ136" s="122"/>
      <c r="AR136" s="122"/>
      <c r="AS136" s="122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23"/>
      <c r="BD136" s="123"/>
      <c r="BE136" s="123"/>
    </row>
    <row r="137" spans="2:57" x14ac:dyDescent="0.25">
      <c r="B137" s="120"/>
      <c r="C137" s="4"/>
      <c r="D137" s="14"/>
      <c r="E137" s="14"/>
      <c r="F137" s="121"/>
      <c r="G137" s="13"/>
      <c r="H137" s="122"/>
      <c r="I137" s="123"/>
      <c r="J137" s="123"/>
      <c r="K137" s="124"/>
      <c r="L137" s="122"/>
      <c r="M137" s="122"/>
      <c r="N137" s="125"/>
      <c r="O137" s="126"/>
      <c r="P137" s="123"/>
      <c r="Q137" s="123"/>
      <c r="R137" s="122"/>
      <c r="S137" s="123"/>
      <c r="T137" s="123"/>
      <c r="U137" s="123"/>
      <c r="V137" s="123"/>
      <c r="W137" s="123"/>
      <c r="X137" s="122"/>
      <c r="Y137" s="123"/>
      <c r="Z137" s="123"/>
      <c r="AA137" s="123"/>
      <c r="AB137" s="123"/>
      <c r="AC137" s="123"/>
      <c r="AD137" s="122"/>
      <c r="AE137" s="123"/>
      <c r="AF137" s="123"/>
      <c r="AG137" s="123"/>
      <c r="AH137" s="123"/>
      <c r="AI137" s="122"/>
      <c r="AJ137" s="122"/>
      <c r="AK137" s="122"/>
      <c r="AL137" s="122"/>
      <c r="AM137" s="123"/>
      <c r="AN137" s="122"/>
      <c r="AO137" s="122"/>
      <c r="AP137" s="122"/>
      <c r="AQ137" s="122"/>
      <c r="AR137" s="122"/>
      <c r="AS137" s="122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23"/>
      <c r="BD137" s="123"/>
      <c r="BE137" s="123"/>
    </row>
    <row r="138" spans="2:57" x14ac:dyDescent="0.25">
      <c r="B138" s="120"/>
      <c r="C138" s="4"/>
      <c r="D138" s="14"/>
      <c r="E138" s="14"/>
      <c r="F138" s="121"/>
      <c r="G138" s="13"/>
      <c r="H138" s="122"/>
      <c r="I138" s="123"/>
      <c r="J138" s="123"/>
      <c r="K138" s="124"/>
      <c r="L138" s="122"/>
      <c r="M138" s="122"/>
      <c r="N138" s="125"/>
      <c r="O138" s="126"/>
      <c r="P138" s="123"/>
      <c r="Q138" s="123"/>
      <c r="R138" s="122"/>
      <c r="S138" s="123"/>
      <c r="T138" s="123"/>
      <c r="U138" s="123"/>
      <c r="V138" s="123"/>
      <c r="W138" s="123"/>
      <c r="X138" s="122"/>
      <c r="Y138" s="123"/>
      <c r="Z138" s="123"/>
      <c r="AA138" s="123"/>
      <c r="AB138" s="123"/>
      <c r="AC138" s="123"/>
      <c r="AD138" s="122"/>
      <c r="AE138" s="123"/>
      <c r="AF138" s="123"/>
      <c r="AG138" s="123"/>
      <c r="AH138" s="123"/>
      <c r="AI138" s="122"/>
      <c r="AJ138" s="122"/>
      <c r="AK138" s="122"/>
      <c r="AL138" s="122"/>
      <c r="AM138" s="123"/>
      <c r="AN138" s="122"/>
      <c r="AO138" s="122"/>
      <c r="AP138" s="122"/>
      <c r="AQ138" s="122"/>
      <c r="AR138" s="122"/>
      <c r="AS138" s="122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23"/>
      <c r="BD138" s="123"/>
      <c r="BE138" s="123"/>
    </row>
    <row r="139" spans="2:57" x14ac:dyDescent="0.25">
      <c r="B139" s="120"/>
      <c r="C139" s="4"/>
      <c r="D139" s="14"/>
      <c r="E139" s="14"/>
      <c r="F139" s="121"/>
      <c r="G139" s="13"/>
      <c r="H139" s="122"/>
      <c r="I139" s="123"/>
      <c r="J139" s="123"/>
      <c r="K139" s="124"/>
      <c r="L139" s="122"/>
      <c r="M139" s="122"/>
      <c r="N139" s="125"/>
      <c r="O139" s="126"/>
      <c r="P139" s="123"/>
      <c r="Q139" s="123"/>
      <c r="R139" s="122"/>
      <c r="S139" s="123"/>
      <c r="T139" s="123"/>
      <c r="U139" s="123"/>
      <c r="V139" s="123"/>
      <c r="W139" s="123"/>
      <c r="X139" s="122"/>
      <c r="Y139" s="123"/>
      <c r="Z139" s="123"/>
      <c r="AA139" s="123"/>
      <c r="AB139" s="123"/>
      <c r="AC139" s="123"/>
      <c r="AD139" s="122"/>
      <c r="AE139" s="123"/>
      <c r="AF139" s="123"/>
      <c r="AG139" s="123"/>
      <c r="AH139" s="123"/>
      <c r="AI139" s="122"/>
      <c r="AJ139" s="122"/>
      <c r="AK139" s="122"/>
      <c r="AL139" s="122"/>
      <c r="AM139" s="123"/>
      <c r="AN139" s="122"/>
      <c r="AO139" s="122"/>
      <c r="AP139" s="122"/>
      <c r="AQ139" s="122"/>
      <c r="AR139" s="122"/>
      <c r="AS139" s="122"/>
      <c r="AT139" s="173"/>
      <c r="AU139" s="173"/>
      <c r="AV139" s="173"/>
      <c r="AW139" s="173"/>
      <c r="AX139" s="173"/>
      <c r="AY139" s="173"/>
      <c r="AZ139" s="173"/>
      <c r="BA139" s="173"/>
      <c r="BB139" s="173"/>
      <c r="BC139" s="123"/>
      <c r="BD139" s="123"/>
      <c r="BE139" s="123"/>
    </row>
    <row r="140" spans="2:57" x14ac:dyDescent="0.25">
      <c r="B140" s="120"/>
      <c r="C140" s="4"/>
      <c r="D140" s="14"/>
      <c r="E140" s="14"/>
      <c r="F140" s="121"/>
      <c r="G140" s="13"/>
      <c r="H140" s="122"/>
      <c r="I140" s="123"/>
      <c r="J140" s="123"/>
      <c r="K140" s="124"/>
      <c r="L140" s="122"/>
      <c r="M140" s="122"/>
      <c r="N140" s="125"/>
      <c r="O140" s="126"/>
      <c r="P140" s="123"/>
      <c r="Q140" s="123"/>
      <c r="R140" s="122"/>
      <c r="S140" s="123"/>
      <c r="T140" s="123"/>
      <c r="U140" s="123"/>
      <c r="V140" s="123"/>
      <c r="W140" s="123"/>
      <c r="X140" s="122"/>
      <c r="Y140" s="123"/>
      <c r="Z140" s="123"/>
      <c r="AA140" s="123"/>
      <c r="AB140" s="123"/>
      <c r="AC140" s="123"/>
      <c r="AD140" s="122"/>
      <c r="AE140" s="123"/>
      <c r="AF140" s="123"/>
      <c r="AG140" s="123"/>
      <c r="AH140" s="123"/>
      <c r="AI140" s="122"/>
      <c r="AJ140" s="122"/>
      <c r="AK140" s="122"/>
      <c r="AL140" s="122"/>
      <c r="AM140" s="123"/>
      <c r="AN140" s="122"/>
      <c r="AO140" s="122"/>
      <c r="AP140" s="122"/>
      <c r="AQ140" s="122"/>
      <c r="AR140" s="122"/>
      <c r="AS140" s="122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23"/>
      <c r="BD140" s="123"/>
      <c r="BE140" s="123"/>
    </row>
    <row r="141" spans="2:57" x14ac:dyDescent="0.25">
      <c r="B141" s="120"/>
      <c r="C141" s="4"/>
      <c r="D141" s="14"/>
      <c r="E141" s="14"/>
      <c r="F141" s="121"/>
      <c r="G141" s="13"/>
      <c r="H141" s="122"/>
      <c r="I141" s="123"/>
      <c r="J141" s="123"/>
      <c r="K141" s="124"/>
      <c r="L141" s="122"/>
      <c r="M141" s="122"/>
      <c r="N141" s="125"/>
      <c r="O141" s="126"/>
      <c r="P141" s="123"/>
      <c r="Q141" s="123"/>
      <c r="R141" s="122"/>
      <c r="S141" s="123"/>
      <c r="T141" s="123"/>
      <c r="U141" s="123"/>
      <c r="V141" s="123"/>
      <c r="W141" s="123"/>
      <c r="X141" s="122"/>
      <c r="Y141" s="123"/>
      <c r="Z141" s="123"/>
      <c r="AA141" s="123"/>
      <c r="AB141" s="123"/>
      <c r="AC141" s="123"/>
      <c r="AD141" s="122"/>
      <c r="AE141" s="123"/>
      <c r="AF141" s="123"/>
      <c r="AG141" s="123"/>
      <c r="AH141" s="123"/>
      <c r="AI141" s="122"/>
      <c r="AJ141" s="122"/>
      <c r="AK141" s="122"/>
      <c r="AL141" s="122"/>
      <c r="AM141" s="123"/>
      <c r="AN141" s="122"/>
      <c r="AO141" s="122"/>
      <c r="AP141" s="122"/>
      <c r="AQ141" s="122"/>
      <c r="AR141" s="122"/>
      <c r="AS141" s="122"/>
      <c r="AT141" s="173"/>
      <c r="AU141" s="173"/>
      <c r="AV141" s="173"/>
      <c r="AW141" s="173"/>
      <c r="AX141" s="173"/>
      <c r="AY141" s="173"/>
      <c r="AZ141" s="173"/>
      <c r="BA141" s="173"/>
      <c r="BB141" s="173"/>
      <c r="BC141" s="123"/>
      <c r="BD141" s="123"/>
      <c r="BE141" s="123"/>
    </row>
    <row r="142" spans="2:57" x14ac:dyDescent="0.25">
      <c r="B142" s="120"/>
      <c r="C142" s="4"/>
      <c r="D142" s="14"/>
      <c r="E142" s="14"/>
      <c r="F142" s="121"/>
      <c r="G142" s="13"/>
      <c r="H142" s="122"/>
      <c r="I142" s="123"/>
      <c r="J142" s="123"/>
      <c r="K142" s="124"/>
      <c r="L142" s="122"/>
      <c r="M142" s="122"/>
      <c r="N142" s="125"/>
      <c r="O142" s="126"/>
      <c r="P142" s="123"/>
      <c r="Q142" s="123"/>
      <c r="R142" s="122"/>
      <c r="S142" s="123"/>
      <c r="T142" s="123"/>
      <c r="U142" s="123"/>
      <c r="V142" s="123"/>
      <c r="W142" s="123"/>
      <c r="X142" s="122"/>
      <c r="Y142" s="123"/>
      <c r="Z142" s="123"/>
      <c r="AA142" s="123"/>
      <c r="AB142" s="123"/>
      <c r="AC142" s="123"/>
      <c r="AD142" s="122"/>
      <c r="AE142" s="123"/>
      <c r="AF142" s="123"/>
      <c r="AG142" s="123"/>
      <c r="AH142" s="123"/>
      <c r="AI142" s="122"/>
      <c r="AJ142" s="122"/>
      <c r="AK142" s="122"/>
      <c r="AL142" s="122"/>
      <c r="AM142" s="123"/>
      <c r="AN142" s="122"/>
      <c r="AO142" s="122"/>
      <c r="AP142" s="122"/>
      <c r="AQ142" s="122"/>
      <c r="AR142" s="122"/>
      <c r="AS142" s="122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23"/>
      <c r="BD142" s="123"/>
      <c r="BE142" s="123"/>
    </row>
    <row r="143" spans="2:57" x14ac:dyDescent="0.25">
      <c r="B143" s="120"/>
      <c r="C143" s="4"/>
      <c r="D143" s="14"/>
      <c r="E143" s="14"/>
      <c r="F143" s="121"/>
      <c r="G143" s="13"/>
      <c r="H143" s="122"/>
      <c r="I143" s="123"/>
      <c r="J143" s="123"/>
      <c r="K143" s="124"/>
      <c r="L143" s="122"/>
      <c r="M143" s="122"/>
      <c r="N143" s="125"/>
      <c r="O143" s="126"/>
      <c r="P143" s="123"/>
      <c r="Q143" s="123"/>
      <c r="R143" s="122"/>
      <c r="S143" s="123"/>
      <c r="T143" s="123"/>
      <c r="U143" s="123"/>
      <c r="V143" s="123"/>
      <c r="W143" s="123"/>
      <c r="X143" s="122"/>
      <c r="Y143" s="123"/>
      <c r="Z143" s="123"/>
      <c r="AA143" s="123"/>
      <c r="AB143" s="123"/>
      <c r="AC143" s="123"/>
      <c r="AD143" s="122"/>
      <c r="AE143" s="123"/>
      <c r="AF143" s="123"/>
      <c r="AG143" s="123"/>
      <c r="AH143" s="123"/>
      <c r="AI143" s="122"/>
      <c r="AJ143" s="122"/>
      <c r="AK143" s="122"/>
      <c r="AL143" s="122"/>
      <c r="AM143" s="123"/>
      <c r="AN143" s="122"/>
      <c r="AO143" s="122"/>
      <c r="AP143" s="122"/>
      <c r="AQ143" s="122"/>
      <c r="AR143" s="122"/>
      <c r="AS143" s="122"/>
      <c r="AT143" s="173"/>
      <c r="AU143" s="173"/>
      <c r="AV143" s="173"/>
      <c r="AW143" s="173"/>
      <c r="AX143" s="173"/>
      <c r="AY143" s="173"/>
      <c r="AZ143" s="173"/>
      <c r="BA143" s="173"/>
      <c r="BB143" s="173"/>
      <c r="BC143" s="123"/>
      <c r="BD143" s="123"/>
      <c r="BE143" s="123"/>
    </row>
    <row r="144" spans="2:57" x14ac:dyDescent="0.25">
      <c r="B144" s="120"/>
      <c r="C144" s="4"/>
      <c r="D144" s="14"/>
      <c r="E144" s="14"/>
      <c r="F144" s="121"/>
      <c r="G144" s="13"/>
      <c r="H144" s="122"/>
      <c r="I144" s="123"/>
      <c r="J144" s="123"/>
      <c r="K144" s="124"/>
      <c r="L144" s="122"/>
      <c r="M144" s="122"/>
      <c r="N144" s="125"/>
      <c r="O144" s="126"/>
      <c r="P144" s="123"/>
      <c r="Q144" s="123"/>
      <c r="R144" s="122"/>
      <c r="S144" s="123"/>
      <c r="T144" s="123"/>
      <c r="U144" s="123"/>
      <c r="V144" s="123"/>
      <c r="W144" s="123"/>
      <c r="X144" s="122"/>
      <c r="Y144" s="123"/>
      <c r="Z144" s="123"/>
      <c r="AA144" s="123"/>
      <c r="AB144" s="123"/>
      <c r="AC144" s="123"/>
      <c r="AD144" s="122"/>
      <c r="AE144" s="123"/>
      <c r="AF144" s="123"/>
      <c r="AG144" s="123"/>
      <c r="AH144" s="123"/>
      <c r="AI144" s="122"/>
      <c r="AJ144" s="122"/>
      <c r="AK144" s="122"/>
      <c r="AL144" s="122"/>
      <c r="AM144" s="123"/>
      <c r="AN144" s="122"/>
      <c r="AO144" s="122"/>
      <c r="AP144" s="122"/>
      <c r="AQ144" s="122"/>
      <c r="AR144" s="122"/>
      <c r="AS144" s="122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23"/>
      <c r="BD144" s="123"/>
      <c r="BE144" s="123"/>
    </row>
    <row r="145" spans="2:57" x14ac:dyDescent="0.25">
      <c r="B145" s="120"/>
      <c r="C145" s="4"/>
      <c r="D145" s="14"/>
      <c r="E145" s="14"/>
      <c r="F145" s="121"/>
      <c r="G145" s="13"/>
      <c r="H145" s="122"/>
      <c r="I145" s="123"/>
      <c r="J145" s="123"/>
      <c r="K145" s="124"/>
      <c r="L145" s="122"/>
      <c r="M145" s="122"/>
      <c r="N145" s="125"/>
      <c r="O145" s="126"/>
      <c r="P145" s="123"/>
      <c r="Q145" s="123"/>
      <c r="R145" s="122"/>
      <c r="S145" s="123"/>
      <c r="T145" s="123"/>
      <c r="U145" s="123"/>
      <c r="V145" s="123"/>
      <c r="W145" s="123"/>
      <c r="X145" s="122"/>
      <c r="Y145" s="123"/>
      <c r="Z145" s="123"/>
      <c r="AA145" s="123"/>
      <c r="AB145" s="123"/>
      <c r="AC145" s="123"/>
      <c r="AD145" s="122"/>
      <c r="AE145" s="123"/>
      <c r="AF145" s="123"/>
      <c r="AG145" s="123"/>
      <c r="AH145" s="123"/>
      <c r="AI145" s="122"/>
      <c r="AJ145" s="122"/>
      <c r="AK145" s="122"/>
      <c r="AL145" s="122"/>
      <c r="AM145" s="123"/>
      <c r="AN145" s="122"/>
      <c r="AO145" s="122"/>
      <c r="AP145" s="122"/>
      <c r="AQ145" s="122"/>
      <c r="AR145" s="122"/>
      <c r="AS145" s="122"/>
      <c r="AT145" s="173"/>
      <c r="AU145" s="173"/>
      <c r="AV145" s="173"/>
      <c r="AW145" s="173"/>
      <c r="AX145" s="173"/>
      <c r="AY145" s="173"/>
      <c r="AZ145" s="173"/>
      <c r="BA145" s="173"/>
      <c r="BB145" s="173"/>
      <c r="BC145" s="123"/>
      <c r="BD145" s="123"/>
      <c r="BE145" s="123"/>
    </row>
    <row r="146" spans="2:57" x14ac:dyDescent="0.25">
      <c r="B146" s="120"/>
      <c r="C146" s="4"/>
      <c r="D146" s="14"/>
      <c r="E146" s="14"/>
      <c r="F146" s="121"/>
      <c r="G146" s="13"/>
      <c r="H146" s="122"/>
      <c r="I146" s="123"/>
      <c r="J146" s="123"/>
      <c r="K146" s="124"/>
      <c r="L146" s="122"/>
      <c r="M146" s="122"/>
      <c r="N146" s="125"/>
      <c r="O146" s="126"/>
      <c r="P146" s="123"/>
      <c r="Q146" s="123"/>
      <c r="R146" s="122"/>
      <c r="S146" s="123"/>
      <c r="T146" s="123"/>
      <c r="U146" s="123"/>
      <c r="V146" s="123"/>
      <c r="W146" s="123"/>
      <c r="X146" s="122"/>
      <c r="Y146" s="123"/>
      <c r="Z146" s="123"/>
      <c r="AA146" s="123"/>
      <c r="AB146" s="123"/>
      <c r="AC146" s="123"/>
      <c r="AD146" s="122"/>
      <c r="AE146" s="123"/>
      <c r="AF146" s="123"/>
      <c r="AG146" s="123"/>
      <c r="AH146" s="123"/>
      <c r="AI146" s="122"/>
      <c r="AJ146" s="122"/>
      <c r="AK146" s="122"/>
      <c r="AL146" s="122"/>
      <c r="AM146" s="123"/>
      <c r="AN146" s="122"/>
      <c r="AO146" s="122"/>
      <c r="AP146" s="122"/>
      <c r="AQ146" s="122"/>
      <c r="AR146" s="122"/>
      <c r="AS146" s="122"/>
      <c r="AT146" s="173"/>
      <c r="AU146" s="173"/>
      <c r="AV146" s="173"/>
      <c r="AW146" s="173"/>
      <c r="AX146" s="173"/>
      <c r="AY146" s="173"/>
      <c r="AZ146" s="173"/>
      <c r="BA146" s="173"/>
      <c r="BB146" s="173"/>
      <c r="BC146" s="123"/>
      <c r="BD146" s="123"/>
      <c r="BE146" s="123"/>
    </row>
    <row r="147" spans="2:57" x14ac:dyDescent="0.25">
      <c r="B147" s="120"/>
      <c r="C147" s="4"/>
      <c r="D147" s="14"/>
      <c r="E147" s="14"/>
      <c r="F147" s="121"/>
      <c r="G147" s="13"/>
      <c r="H147" s="122"/>
      <c r="I147" s="123"/>
      <c r="J147" s="123"/>
      <c r="K147" s="124"/>
      <c r="L147" s="122"/>
      <c r="M147" s="122"/>
      <c r="N147" s="125"/>
      <c r="O147" s="126"/>
      <c r="P147" s="123"/>
      <c r="Q147" s="123"/>
      <c r="R147" s="122"/>
      <c r="S147" s="123"/>
      <c r="T147" s="123"/>
      <c r="U147" s="123"/>
      <c r="V147" s="123"/>
      <c r="W147" s="123"/>
      <c r="X147" s="122"/>
      <c r="Y147" s="123"/>
      <c r="Z147" s="123"/>
      <c r="AA147" s="123"/>
      <c r="AB147" s="123"/>
      <c r="AC147" s="123"/>
      <c r="AD147" s="122"/>
      <c r="AE147" s="123"/>
      <c r="AF147" s="123"/>
      <c r="AG147" s="123"/>
      <c r="AH147" s="123"/>
      <c r="AI147" s="122"/>
      <c r="AJ147" s="122"/>
      <c r="AK147" s="122"/>
      <c r="AL147" s="122"/>
      <c r="AM147" s="123"/>
      <c r="AN147" s="122"/>
      <c r="AO147" s="122"/>
      <c r="AP147" s="122"/>
      <c r="AQ147" s="122"/>
      <c r="AR147" s="122"/>
      <c r="AS147" s="122"/>
      <c r="AT147" s="173"/>
      <c r="AU147" s="173"/>
      <c r="AV147" s="173"/>
      <c r="AW147" s="173"/>
      <c r="AX147" s="173"/>
      <c r="AY147" s="173"/>
      <c r="AZ147" s="173"/>
      <c r="BA147" s="173"/>
      <c r="BB147" s="173"/>
      <c r="BC147" s="123"/>
      <c r="BD147" s="123"/>
      <c r="BE147" s="123"/>
    </row>
    <row r="148" spans="2:57" x14ac:dyDescent="0.25">
      <c r="B148" s="120"/>
      <c r="C148" s="4"/>
      <c r="D148" s="14"/>
      <c r="E148" s="14"/>
      <c r="F148" s="121"/>
      <c r="G148" s="13"/>
      <c r="H148" s="122"/>
      <c r="I148" s="123"/>
      <c r="J148" s="123"/>
      <c r="K148" s="124"/>
      <c r="L148" s="122"/>
      <c r="M148" s="122"/>
      <c r="N148" s="125"/>
      <c r="O148" s="126"/>
      <c r="P148" s="123"/>
      <c r="Q148" s="123"/>
      <c r="R148" s="122"/>
      <c r="S148" s="123"/>
      <c r="T148" s="123"/>
      <c r="U148" s="123"/>
      <c r="V148" s="123"/>
      <c r="W148" s="123"/>
      <c r="X148" s="122"/>
      <c r="Y148" s="123"/>
      <c r="Z148" s="123"/>
      <c r="AA148" s="123"/>
      <c r="AB148" s="123"/>
      <c r="AC148" s="123"/>
      <c r="AD148" s="122"/>
      <c r="AE148" s="123"/>
      <c r="AF148" s="123"/>
      <c r="AG148" s="123"/>
      <c r="AH148" s="123"/>
      <c r="AI148" s="122"/>
      <c r="AJ148" s="122"/>
      <c r="AK148" s="122"/>
      <c r="AL148" s="122"/>
      <c r="AM148" s="123"/>
      <c r="AN148" s="122"/>
      <c r="AO148" s="122"/>
      <c r="AP148" s="122"/>
      <c r="AQ148" s="122"/>
      <c r="AR148" s="122"/>
      <c r="AS148" s="122"/>
      <c r="AT148" s="173"/>
      <c r="AU148" s="173"/>
      <c r="AV148" s="173"/>
      <c r="AW148" s="173"/>
      <c r="AX148" s="173"/>
      <c r="AY148" s="173"/>
      <c r="AZ148" s="173"/>
      <c r="BA148" s="173"/>
      <c r="BB148" s="173"/>
      <c r="BC148" s="123"/>
      <c r="BD148" s="123"/>
      <c r="BE148" s="123"/>
    </row>
    <row r="149" spans="2:57" x14ac:dyDescent="0.25">
      <c r="B149" s="120"/>
      <c r="C149" s="4"/>
      <c r="D149" s="14"/>
      <c r="E149" s="14"/>
      <c r="F149" s="121"/>
      <c r="G149" s="13"/>
      <c r="H149" s="122"/>
      <c r="I149" s="123"/>
      <c r="J149" s="123"/>
      <c r="K149" s="124"/>
      <c r="L149" s="122"/>
      <c r="M149" s="122"/>
      <c r="N149" s="125"/>
      <c r="O149" s="126"/>
      <c r="P149" s="123"/>
      <c r="Q149" s="123"/>
      <c r="R149" s="122"/>
      <c r="S149" s="123"/>
      <c r="T149" s="123"/>
      <c r="U149" s="123"/>
      <c r="V149" s="123"/>
      <c r="W149" s="123"/>
      <c r="X149" s="122"/>
      <c r="Y149" s="123"/>
      <c r="Z149" s="123"/>
      <c r="AA149" s="123"/>
      <c r="AB149" s="123"/>
      <c r="AC149" s="123"/>
      <c r="AD149" s="122"/>
      <c r="AE149" s="123"/>
      <c r="AF149" s="123"/>
      <c r="AG149" s="123"/>
      <c r="AH149" s="123"/>
      <c r="AI149" s="122"/>
      <c r="AJ149" s="122"/>
      <c r="AK149" s="122"/>
      <c r="AL149" s="122"/>
      <c r="AM149" s="123"/>
      <c r="AN149" s="122"/>
      <c r="AO149" s="122"/>
      <c r="AP149" s="122"/>
      <c r="AQ149" s="122"/>
      <c r="AR149" s="122"/>
      <c r="AS149" s="122"/>
      <c r="AT149" s="173"/>
      <c r="AU149" s="173"/>
      <c r="AV149" s="173"/>
      <c r="AW149" s="173"/>
      <c r="AX149" s="173"/>
      <c r="AY149" s="173"/>
      <c r="AZ149" s="173"/>
      <c r="BA149" s="173"/>
      <c r="BB149" s="173"/>
      <c r="BC149" s="123"/>
      <c r="BD149" s="123"/>
      <c r="BE149" s="123"/>
    </row>
    <row r="150" spans="2:57" x14ac:dyDescent="0.25">
      <c r="B150" s="120"/>
      <c r="C150" s="4"/>
      <c r="D150" s="14"/>
      <c r="E150" s="14"/>
      <c r="F150" s="121"/>
      <c r="G150" s="13"/>
      <c r="H150" s="122"/>
      <c r="I150" s="123"/>
      <c r="J150" s="123"/>
      <c r="K150" s="124"/>
      <c r="L150" s="122"/>
      <c r="M150" s="122"/>
      <c r="N150" s="125"/>
      <c r="O150" s="126"/>
      <c r="P150" s="123"/>
      <c r="Q150" s="123"/>
      <c r="R150" s="122"/>
      <c r="S150" s="123"/>
      <c r="T150" s="123"/>
      <c r="U150" s="123"/>
      <c r="V150" s="123"/>
      <c r="W150" s="123"/>
      <c r="X150" s="122"/>
      <c r="Y150" s="123"/>
      <c r="Z150" s="123"/>
      <c r="AA150" s="123"/>
      <c r="AB150" s="123"/>
      <c r="AC150" s="123"/>
      <c r="AD150" s="122"/>
      <c r="AE150" s="123"/>
      <c r="AF150" s="123"/>
      <c r="AG150" s="123"/>
      <c r="AH150" s="123"/>
      <c r="AI150" s="122"/>
      <c r="AJ150" s="122"/>
      <c r="AK150" s="122"/>
      <c r="AL150" s="122"/>
      <c r="AM150" s="123"/>
      <c r="AN150" s="122"/>
      <c r="AO150" s="122"/>
      <c r="AP150" s="122"/>
      <c r="AQ150" s="122"/>
      <c r="AR150" s="122"/>
      <c r="AS150" s="122"/>
      <c r="AT150" s="173"/>
      <c r="AU150" s="173"/>
      <c r="AV150" s="173"/>
      <c r="AW150" s="173"/>
      <c r="AX150" s="173"/>
      <c r="AY150" s="173"/>
      <c r="AZ150" s="173"/>
      <c r="BA150" s="173"/>
      <c r="BB150" s="173"/>
      <c r="BC150" s="123"/>
      <c r="BD150" s="123"/>
      <c r="BE150" s="123"/>
    </row>
    <row r="151" spans="2:57" x14ac:dyDescent="0.25">
      <c r="B151" s="120"/>
      <c r="C151" s="4"/>
      <c r="D151" s="14"/>
      <c r="E151" s="14"/>
      <c r="F151" s="121"/>
      <c r="G151" s="13"/>
      <c r="H151" s="122"/>
      <c r="I151" s="123"/>
      <c r="J151" s="123"/>
      <c r="K151" s="124"/>
      <c r="L151" s="122"/>
      <c r="M151" s="122"/>
      <c r="N151" s="125"/>
      <c r="O151" s="126"/>
      <c r="P151" s="123"/>
      <c r="Q151" s="123"/>
      <c r="R151" s="122"/>
      <c r="S151" s="123"/>
      <c r="T151" s="123"/>
      <c r="U151" s="123"/>
      <c r="V151" s="123"/>
      <c r="W151" s="123"/>
      <c r="X151" s="122"/>
      <c r="Y151" s="123"/>
      <c r="Z151" s="123"/>
      <c r="AA151" s="123"/>
      <c r="AB151" s="123"/>
      <c r="AC151" s="123"/>
      <c r="AD151" s="122"/>
      <c r="AE151" s="123"/>
      <c r="AF151" s="123"/>
      <c r="AG151" s="123"/>
      <c r="AH151" s="123"/>
      <c r="AI151" s="122"/>
      <c r="AJ151" s="122"/>
      <c r="AK151" s="122"/>
      <c r="AL151" s="122"/>
      <c r="AM151" s="123"/>
      <c r="AN151" s="122"/>
      <c r="AO151" s="122"/>
      <c r="AP151" s="122"/>
      <c r="AQ151" s="122"/>
      <c r="AR151" s="122"/>
      <c r="AS151" s="122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23"/>
      <c r="BD151" s="123"/>
      <c r="BE151" s="123"/>
    </row>
    <row r="152" spans="2:57" x14ac:dyDescent="0.25">
      <c r="B152" s="120"/>
      <c r="C152" s="4"/>
      <c r="D152" s="14"/>
      <c r="E152" s="14"/>
      <c r="F152" s="121"/>
      <c r="G152" s="13"/>
      <c r="H152" s="122"/>
      <c r="I152" s="123"/>
      <c r="J152" s="123"/>
      <c r="K152" s="124"/>
      <c r="L152" s="122"/>
      <c r="M152" s="122"/>
      <c r="N152" s="125"/>
      <c r="O152" s="126"/>
      <c r="P152" s="123"/>
      <c r="Q152" s="123"/>
      <c r="R152" s="122"/>
      <c r="S152" s="123"/>
      <c r="T152" s="123"/>
      <c r="U152" s="123"/>
      <c r="V152" s="123"/>
      <c r="W152" s="123"/>
      <c r="X152" s="122"/>
      <c r="Y152" s="123"/>
      <c r="Z152" s="123"/>
      <c r="AA152" s="123"/>
      <c r="AB152" s="123"/>
      <c r="AC152" s="123"/>
      <c r="AD152" s="122"/>
      <c r="AE152" s="123"/>
      <c r="AF152" s="123"/>
      <c r="AG152" s="123"/>
      <c r="AH152" s="123"/>
      <c r="AI152" s="122"/>
      <c r="AJ152" s="122"/>
      <c r="AK152" s="122"/>
      <c r="AL152" s="122"/>
      <c r="AM152" s="123"/>
      <c r="AN152" s="122"/>
      <c r="AO152" s="122"/>
      <c r="AP152" s="122"/>
      <c r="AQ152" s="122"/>
      <c r="AR152" s="122"/>
      <c r="AS152" s="122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23"/>
      <c r="BD152" s="123"/>
      <c r="BE152" s="123"/>
    </row>
    <row r="153" spans="2:57" x14ac:dyDescent="0.25">
      <c r="B153" s="120"/>
      <c r="C153" s="4"/>
      <c r="D153" s="14"/>
      <c r="E153" s="14"/>
      <c r="F153" s="121"/>
      <c r="G153" s="13"/>
      <c r="H153" s="122"/>
      <c r="I153" s="123"/>
      <c r="J153" s="123"/>
      <c r="K153" s="124"/>
      <c r="L153" s="122"/>
      <c r="M153" s="122"/>
      <c r="N153" s="125"/>
      <c r="O153" s="126"/>
      <c r="P153" s="123"/>
      <c r="Q153" s="123"/>
      <c r="R153" s="122"/>
      <c r="S153" s="123"/>
      <c r="T153" s="123"/>
      <c r="U153" s="123"/>
      <c r="V153" s="123"/>
      <c r="W153" s="123"/>
      <c r="X153" s="122"/>
      <c r="Y153" s="123"/>
      <c r="Z153" s="123"/>
      <c r="AA153" s="123"/>
      <c r="AB153" s="123"/>
      <c r="AC153" s="123"/>
      <c r="AD153" s="122"/>
      <c r="AE153" s="123"/>
      <c r="AF153" s="123"/>
      <c r="AG153" s="123"/>
      <c r="AH153" s="123"/>
      <c r="AI153" s="122"/>
      <c r="AJ153" s="122"/>
      <c r="AK153" s="122"/>
      <c r="AL153" s="122"/>
      <c r="AM153" s="123"/>
      <c r="AN153" s="122"/>
      <c r="AO153" s="122"/>
      <c r="AP153" s="122"/>
      <c r="AQ153" s="122"/>
      <c r="AR153" s="122"/>
      <c r="AS153" s="122"/>
      <c r="AT153" s="173"/>
      <c r="AU153" s="173"/>
      <c r="AV153" s="173"/>
      <c r="AW153" s="173"/>
      <c r="AX153" s="173"/>
      <c r="AY153" s="173"/>
      <c r="AZ153" s="173"/>
      <c r="BA153" s="173"/>
      <c r="BB153" s="173"/>
      <c r="BC153" s="123"/>
      <c r="BD153" s="123"/>
      <c r="BE153" s="123"/>
    </row>
    <row r="154" spans="2:57" x14ac:dyDescent="0.25">
      <c r="B154" s="120"/>
      <c r="C154" s="4"/>
      <c r="D154" s="14"/>
      <c r="E154" s="14"/>
      <c r="F154" s="121"/>
      <c r="G154" s="13"/>
      <c r="H154" s="122"/>
      <c r="I154" s="123"/>
      <c r="J154" s="123"/>
      <c r="K154" s="124"/>
      <c r="L154" s="122"/>
      <c r="M154" s="122"/>
      <c r="N154" s="125"/>
      <c r="O154" s="126"/>
      <c r="P154" s="123"/>
      <c r="Q154" s="123"/>
      <c r="R154" s="122"/>
      <c r="S154" s="123"/>
      <c r="T154" s="123"/>
      <c r="U154" s="123"/>
      <c r="V154" s="123"/>
      <c r="W154" s="123"/>
      <c r="X154" s="122"/>
      <c r="Y154" s="123"/>
      <c r="Z154" s="123"/>
      <c r="AA154" s="123"/>
      <c r="AB154" s="123"/>
      <c r="AC154" s="123"/>
      <c r="AD154" s="122"/>
      <c r="AE154" s="123"/>
      <c r="AF154" s="123"/>
      <c r="AG154" s="123"/>
      <c r="AH154" s="123"/>
      <c r="AI154" s="122"/>
      <c r="AJ154" s="122"/>
      <c r="AK154" s="122"/>
      <c r="AL154" s="122"/>
      <c r="AM154" s="123"/>
      <c r="AN154" s="122"/>
      <c r="AO154" s="122"/>
      <c r="AP154" s="122"/>
      <c r="AQ154" s="122"/>
      <c r="AR154" s="122"/>
      <c r="AS154" s="122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23"/>
      <c r="BD154" s="123"/>
      <c r="BE154" s="123"/>
    </row>
    <row r="155" spans="2:57" x14ac:dyDescent="0.25">
      <c r="B155" s="120"/>
      <c r="C155" s="4"/>
      <c r="D155" s="14"/>
      <c r="E155" s="14"/>
      <c r="F155" s="121"/>
      <c r="G155" s="13"/>
      <c r="H155" s="122"/>
      <c r="I155" s="123"/>
      <c r="J155" s="123"/>
      <c r="K155" s="124"/>
      <c r="L155" s="122"/>
      <c r="M155" s="122"/>
      <c r="N155" s="125"/>
      <c r="O155" s="126"/>
      <c r="P155" s="123"/>
      <c r="Q155" s="123"/>
      <c r="R155" s="122"/>
      <c r="S155" s="123"/>
      <c r="T155" s="123"/>
      <c r="U155" s="123"/>
      <c r="V155" s="123"/>
      <c r="W155" s="123"/>
      <c r="X155" s="122"/>
      <c r="Y155" s="123"/>
      <c r="Z155" s="123"/>
      <c r="AA155" s="123"/>
      <c r="AB155" s="123"/>
      <c r="AC155" s="123"/>
      <c r="AD155" s="122"/>
      <c r="AE155" s="123"/>
      <c r="AF155" s="123"/>
      <c r="AG155" s="123"/>
      <c r="AH155" s="123"/>
      <c r="AI155" s="122"/>
      <c r="AJ155" s="122"/>
      <c r="AK155" s="122"/>
      <c r="AL155" s="122"/>
      <c r="AM155" s="123"/>
      <c r="AN155" s="122"/>
      <c r="AO155" s="122"/>
      <c r="AP155" s="122"/>
      <c r="AQ155" s="122"/>
      <c r="AR155" s="122"/>
      <c r="AS155" s="122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23"/>
      <c r="BD155" s="123"/>
      <c r="BE155" s="123"/>
    </row>
    <row r="156" spans="2:57" x14ac:dyDescent="0.25">
      <c r="B156" s="120"/>
      <c r="C156" s="4"/>
      <c r="D156" s="14"/>
      <c r="E156" s="14"/>
      <c r="F156" s="121"/>
      <c r="G156" s="13"/>
      <c r="H156" s="122"/>
      <c r="I156" s="123"/>
      <c r="J156" s="123"/>
      <c r="K156" s="124"/>
      <c r="L156" s="122"/>
      <c r="M156" s="122"/>
      <c r="N156" s="125"/>
      <c r="O156" s="126"/>
      <c r="P156" s="123"/>
      <c r="Q156" s="123"/>
      <c r="R156" s="122"/>
      <c r="S156" s="123"/>
      <c r="T156" s="123"/>
      <c r="U156" s="123"/>
      <c r="V156" s="123"/>
      <c r="W156" s="123"/>
      <c r="X156" s="122"/>
      <c r="Y156" s="123"/>
      <c r="Z156" s="123"/>
      <c r="AA156" s="123"/>
      <c r="AB156" s="123"/>
      <c r="AC156" s="123"/>
      <c r="AD156" s="122"/>
      <c r="AE156" s="123"/>
      <c r="AF156" s="123"/>
      <c r="AG156" s="123"/>
      <c r="AH156" s="123"/>
      <c r="AI156" s="122"/>
      <c r="AJ156" s="122"/>
      <c r="AK156" s="122"/>
      <c r="AL156" s="122"/>
      <c r="AM156" s="123"/>
      <c r="AN156" s="122"/>
      <c r="AO156" s="122"/>
      <c r="AP156" s="122"/>
      <c r="AQ156" s="122"/>
      <c r="AR156" s="122"/>
      <c r="AS156" s="122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23"/>
      <c r="BD156" s="123"/>
      <c r="BE156" s="123"/>
    </row>
    <row r="157" spans="2:57" x14ac:dyDescent="0.25">
      <c r="B157" s="120"/>
      <c r="C157" s="4"/>
      <c r="D157" s="14"/>
      <c r="E157" s="14"/>
      <c r="F157" s="121"/>
      <c r="G157" s="13"/>
      <c r="H157" s="122"/>
      <c r="I157" s="123"/>
      <c r="J157" s="123"/>
      <c r="K157" s="124"/>
      <c r="L157" s="122"/>
      <c r="M157" s="122"/>
      <c r="N157" s="125"/>
      <c r="O157" s="126"/>
      <c r="P157" s="123"/>
      <c r="Q157" s="123"/>
      <c r="R157" s="122"/>
      <c r="S157" s="123"/>
      <c r="T157" s="123"/>
      <c r="U157" s="123"/>
      <c r="V157" s="123"/>
      <c r="W157" s="123"/>
      <c r="X157" s="122"/>
      <c r="Y157" s="123"/>
      <c r="Z157" s="123"/>
      <c r="AA157" s="123"/>
      <c r="AB157" s="123"/>
      <c r="AC157" s="123"/>
      <c r="AD157" s="122"/>
      <c r="AE157" s="123"/>
      <c r="AF157" s="123"/>
      <c r="AG157" s="123"/>
      <c r="AH157" s="123"/>
      <c r="AI157" s="122"/>
      <c r="AJ157" s="122"/>
      <c r="AK157" s="122"/>
      <c r="AL157" s="122"/>
      <c r="AM157" s="123"/>
      <c r="AN157" s="122"/>
      <c r="AO157" s="122"/>
      <c r="AP157" s="122"/>
      <c r="AQ157" s="122"/>
      <c r="AR157" s="122"/>
      <c r="AS157" s="122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23"/>
      <c r="BD157" s="123"/>
      <c r="BE157" s="123"/>
    </row>
    <row r="158" spans="2:57" x14ac:dyDescent="0.25">
      <c r="B158" s="120"/>
      <c r="C158" s="4"/>
      <c r="D158" s="14"/>
      <c r="E158" s="14"/>
      <c r="F158" s="121"/>
      <c r="G158" s="13"/>
      <c r="H158" s="122"/>
      <c r="I158" s="123"/>
      <c r="J158" s="123"/>
      <c r="K158" s="124"/>
      <c r="L158" s="122"/>
      <c r="M158" s="122"/>
      <c r="N158" s="125"/>
      <c r="O158" s="126"/>
      <c r="P158" s="123"/>
      <c r="Q158" s="123"/>
      <c r="R158" s="122"/>
      <c r="S158" s="123"/>
      <c r="T158" s="123"/>
      <c r="U158" s="123"/>
      <c r="V158" s="123"/>
      <c r="W158" s="123"/>
      <c r="X158" s="122"/>
      <c r="Y158" s="123"/>
      <c r="Z158" s="123"/>
      <c r="AA158" s="123"/>
      <c r="AB158" s="123"/>
      <c r="AC158" s="123"/>
      <c r="AD158" s="122"/>
      <c r="AE158" s="123"/>
      <c r="AF158" s="123"/>
      <c r="AG158" s="123"/>
      <c r="AH158" s="123"/>
      <c r="AI158" s="122"/>
      <c r="AJ158" s="122"/>
      <c r="AK158" s="122"/>
      <c r="AL158" s="122"/>
      <c r="AM158" s="123"/>
      <c r="AN158" s="122"/>
      <c r="AO158" s="122"/>
      <c r="AP158" s="122"/>
      <c r="AQ158" s="122"/>
      <c r="AR158" s="122"/>
      <c r="AS158" s="122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23"/>
      <c r="BD158" s="123"/>
      <c r="BE158" s="123"/>
    </row>
    <row r="159" spans="2:57" x14ac:dyDescent="0.25">
      <c r="B159" s="120"/>
      <c r="C159" s="4"/>
      <c r="D159" s="14"/>
      <c r="E159" s="14"/>
      <c r="F159" s="121"/>
      <c r="G159" s="13"/>
      <c r="H159" s="122"/>
      <c r="I159" s="123"/>
      <c r="J159" s="123"/>
      <c r="K159" s="124"/>
      <c r="L159" s="122"/>
      <c r="M159" s="122"/>
      <c r="N159" s="125"/>
      <c r="O159" s="126"/>
      <c r="P159" s="123"/>
      <c r="Q159" s="123"/>
      <c r="R159" s="122"/>
      <c r="S159" s="123"/>
      <c r="T159" s="123"/>
      <c r="U159" s="123"/>
      <c r="V159" s="123"/>
      <c r="W159" s="123"/>
      <c r="X159" s="122"/>
      <c r="Y159" s="123"/>
      <c r="Z159" s="123"/>
      <c r="AA159" s="123"/>
      <c r="AB159" s="123"/>
      <c r="AC159" s="123"/>
      <c r="AD159" s="122"/>
      <c r="AE159" s="123"/>
      <c r="AF159" s="123"/>
      <c r="AG159" s="123"/>
      <c r="AH159" s="123"/>
      <c r="AI159" s="122"/>
      <c r="AJ159" s="122"/>
      <c r="AK159" s="122"/>
      <c r="AL159" s="122"/>
      <c r="AM159" s="123"/>
      <c r="AN159" s="122"/>
      <c r="AO159" s="122"/>
      <c r="AP159" s="122"/>
      <c r="AQ159" s="122"/>
      <c r="AR159" s="122"/>
      <c r="AS159" s="122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23"/>
      <c r="BD159" s="123"/>
      <c r="BE159" s="123"/>
    </row>
    <row r="160" spans="2:57" x14ac:dyDescent="0.25">
      <c r="B160" s="120"/>
      <c r="C160" s="4"/>
      <c r="D160" s="14"/>
      <c r="E160" s="14"/>
      <c r="F160" s="121"/>
      <c r="G160" s="13"/>
      <c r="H160" s="122"/>
      <c r="I160" s="123"/>
      <c r="J160" s="123"/>
      <c r="K160" s="124"/>
      <c r="L160" s="122"/>
      <c r="M160" s="122"/>
      <c r="N160" s="125"/>
      <c r="O160" s="126"/>
      <c r="P160" s="123"/>
      <c r="Q160" s="123"/>
      <c r="R160" s="122"/>
      <c r="S160" s="123"/>
      <c r="T160" s="123"/>
      <c r="U160" s="123"/>
      <c r="V160" s="123"/>
      <c r="W160" s="123"/>
      <c r="X160" s="122"/>
      <c r="Y160" s="123"/>
      <c r="Z160" s="123"/>
      <c r="AA160" s="123"/>
      <c r="AB160" s="123"/>
      <c r="AC160" s="123"/>
      <c r="AD160" s="122"/>
      <c r="AE160" s="123"/>
      <c r="AF160" s="123"/>
      <c r="AG160" s="123"/>
      <c r="AH160" s="123"/>
      <c r="AI160" s="122"/>
      <c r="AJ160" s="122"/>
      <c r="AK160" s="122"/>
      <c r="AL160" s="122"/>
      <c r="AM160" s="123"/>
      <c r="AN160" s="122"/>
      <c r="AO160" s="122"/>
      <c r="AP160" s="122"/>
      <c r="AQ160" s="122"/>
      <c r="AR160" s="122"/>
      <c r="AS160" s="122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23"/>
      <c r="BD160" s="123"/>
      <c r="BE160" s="123"/>
    </row>
    <row r="161" spans="2:57" x14ac:dyDescent="0.25">
      <c r="B161" s="120"/>
      <c r="C161" s="4"/>
      <c r="D161" s="14"/>
      <c r="E161" s="14"/>
      <c r="F161" s="121"/>
      <c r="G161" s="13"/>
      <c r="H161" s="122"/>
      <c r="I161" s="123"/>
      <c r="J161" s="123"/>
      <c r="K161" s="124"/>
      <c r="L161" s="122"/>
      <c r="M161" s="122"/>
      <c r="N161" s="125"/>
      <c r="O161" s="126"/>
      <c r="P161" s="123"/>
      <c r="Q161" s="123"/>
      <c r="R161" s="122"/>
      <c r="S161" s="123"/>
      <c r="T161" s="123"/>
      <c r="U161" s="123"/>
      <c r="V161" s="123"/>
      <c r="W161" s="123"/>
      <c r="X161" s="122"/>
      <c r="Y161" s="123"/>
      <c r="Z161" s="123"/>
      <c r="AA161" s="123"/>
      <c r="AB161" s="123"/>
      <c r="AC161" s="123"/>
      <c r="AD161" s="122"/>
      <c r="AE161" s="123"/>
      <c r="AF161" s="123"/>
      <c r="AG161" s="123"/>
      <c r="AH161" s="123"/>
      <c r="AI161" s="122"/>
      <c r="AJ161" s="122"/>
      <c r="AK161" s="122"/>
      <c r="AL161" s="122"/>
      <c r="AM161" s="123"/>
      <c r="AN161" s="122"/>
      <c r="AO161" s="122"/>
      <c r="AP161" s="122"/>
      <c r="AQ161" s="122"/>
      <c r="AR161" s="122"/>
      <c r="AS161" s="122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23"/>
      <c r="BD161" s="123"/>
      <c r="BE161" s="123"/>
    </row>
    <row r="162" spans="2:57" x14ac:dyDescent="0.25">
      <c r="B162" s="120"/>
      <c r="C162" s="4"/>
      <c r="D162" s="14"/>
      <c r="E162" s="14"/>
      <c r="F162" s="121"/>
      <c r="G162" s="13"/>
      <c r="H162" s="122"/>
      <c r="I162" s="123"/>
      <c r="J162" s="123"/>
      <c r="K162" s="124"/>
      <c r="L162" s="122"/>
      <c r="M162" s="122"/>
      <c r="N162" s="125"/>
      <c r="O162" s="126"/>
      <c r="P162" s="123"/>
      <c r="Q162" s="123"/>
      <c r="R162" s="122"/>
      <c r="S162" s="123"/>
      <c r="T162" s="123"/>
      <c r="U162" s="123"/>
      <c r="V162" s="123"/>
      <c r="W162" s="123"/>
      <c r="X162" s="122"/>
      <c r="Y162" s="123"/>
      <c r="Z162" s="123"/>
      <c r="AA162" s="123"/>
      <c r="AB162" s="123"/>
      <c r="AC162" s="123"/>
      <c r="AD162" s="122"/>
      <c r="AE162" s="123"/>
      <c r="AF162" s="123"/>
      <c r="AG162" s="123"/>
      <c r="AH162" s="123"/>
      <c r="AI162" s="122"/>
      <c r="AJ162" s="122"/>
      <c r="AK162" s="122"/>
      <c r="AL162" s="122"/>
      <c r="AM162" s="123"/>
      <c r="AN162" s="122"/>
      <c r="AO162" s="122"/>
      <c r="AP162" s="122"/>
      <c r="AQ162" s="122"/>
      <c r="AR162" s="122"/>
      <c r="AS162" s="122"/>
      <c r="AT162" s="173"/>
      <c r="AU162" s="173"/>
      <c r="AV162" s="173"/>
      <c r="AW162" s="173"/>
      <c r="AX162" s="173"/>
      <c r="AY162" s="173"/>
      <c r="AZ162" s="173"/>
      <c r="BA162" s="173"/>
      <c r="BB162" s="173"/>
      <c r="BC162" s="123"/>
      <c r="BD162" s="123"/>
      <c r="BE162" s="123"/>
    </row>
    <row r="163" spans="2:57" x14ac:dyDescent="0.25">
      <c r="B163" s="120"/>
      <c r="C163" s="4"/>
      <c r="D163" s="14"/>
      <c r="E163" s="14"/>
      <c r="F163" s="121"/>
      <c r="G163" s="13"/>
      <c r="H163" s="122"/>
      <c r="I163" s="123"/>
      <c r="J163" s="123"/>
      <c r="K163" s="124"/>
      <c r="L163" s="122"/>
      <c r="M163" s="122"/>
      <c r="N163" s="125"/>
      <c r="O163" s="126"/>
      <c r="P163" s="123"/>
      <c r="Q163" s="123"/>
      <c r="R163" s="122"/>
      <c r="S163" s="123"/>
      <c r="T163" s="123"/>
      <c r="U163" s="123"/>
      <c r="V163" s="123"/>
      <c r="W163" s="123"/>
      <c r="X163" s="122"/>
      <c r="Y163" s="123"/>
      <c r="Z163" s="123"/>
      <c r="AA163" s="123"/>
      <c r="AB163" s="123"/>
      <c r="AC163" s="123"/>
      <c r="AD163" s="122"/>
      <c r="AE163" s="123"/>
      <c r="AF163" s="123"/>
      <c r="AG163" s="123"/>
      <c r="AH163" s="123"/>
      <c r="AI163" s="122"/>
      <c r="AJ163" s="122"/>
      <c r="AK163" s="122"/>
      <c r="AL163" s="122"/>
      <c r="AM163" s="123"/>
      <c r="AN163" s="122"/>
      <c r="AO163" s="122"/>
      <c r="AP163" s="122"/>
      <c r="AQ163" s="122"/>
      <c r="AR163" s="122"/>
      <c r="AS163" s="122"/>
      <c r="AT163" s="173"/>
      <c r="AU163" s="173"/>
      <c r="AV163" s="173"/>
      <c r="AW163" s="173"/>
      <c r="AX163" s="173"/>
      <c r="AY163" s="173"/>
      <c r="AZ163" s="173"/>
      <c r="BA163" s="173"/>
      <c r="BB163" s="173"/>
      <c r="BC163" s="123"/>
      <c r="BD163" s="123"/>
      <c r="BE163" s="123"/>
    </row>
    <row r="164" spans="2:57" x14ac:dyDescent="0.25">
      <c r="B164" s="120"/>
      <c r="C164" s="4"/>
      <c r="D164" s="14"/>
      <c r="E164" s="14"/>
      <c r="F164" s="121"/>
      <c r="G164" s="13"/>
      <c r="H164" s="122"/>
      <c r="I164" s="123"/>
      <c r="J164" s="123"/>
      <c r="K164" s="124"/>
      <c r="L164" s="122"/>
      <c r="M164" s="122"/>
      <c r="N164" s="125"/>
      <c r="O164" s="126"/>
      <c r="P164" s="123"/>
      <c r="Q164" s="123"/>
      <c r="R164" s="122"/>
      <c r="S164" s="123"/>
      <c r="T164" s="123"/>
      <c r="U164" s="123"/>
      <c r="V164" s="123"/>
      <c r="W164" s="123"/>
      <c r="X164" s="122"/>
      <c r="Y164" s="123"/>
      <c r="Z164" s="123"/>
      <c r="AA164" s="123"/>
      <c r="AB164" s="123"/>
      <c r="AC164" s="123"/>
      <c r="AD164" s="122"/>
      <c r="AE164" s="123"/>
      <c r="AF164" s="123"/>
      <c r="AG164" s="123"/>
      <c r="AH164" s="123"/>
      <c r="AI164" s="122"/>
      <c r="AJ164" s="122"/>
      <c r="AK164" s="122"/>
      <c r="AL164" s="122"/>
      <c r="AM164" s="123"/>
      <c r="AN164" s="122"/>
      <c r="AO164" s="122"/>
      <c r="AP164" s="122"/>
      <c r="AQ164" s="122"/>
      <c r="AR164" s="122"/>
      <c r="AS164" s="122"/>
      <c r="AT164" s="173"/>
      <c r="AU164" s="173"/>
      <c r="AV164" s="173"/>
      <c r="AW164" s="173"/>
      <c r="AX164" s="173"/>
      <c r="AY164" s="173"/>
      <c r="AZ164" s="173"/>
      <c r="BA164" s="173"/>
      <c r="BB164" s="173"/>
      <c r="BC164" s="123"/>
      <c r="BD164" s="123"/>
      <c r="BE164" s="123"/>
    </row>
    <row r="165" spans="2:57" x14ac:dyDescent="0.25">
      <c r="B165" s="120"/>
      <c r="C165" s="4"/>
      <c r="D165" s="14"/>
      <c r="E165" s="14"/>
      <c r="F165" s="121"/>
      <c r="G165" s="13"/>
      <c r="H165" s="122"/>
      <c r="I165" s="123"/>
      <c r="J165" s="123"/>
      <c r="K165" s="124"/>
      <c r="L165" s="122"/>
      <c r="M165" s="122"/>
      <c r="N165" s="125"/>
      <c r="O165" s="126"/>
      <c r="P165" s="123"/>
      <c r="Q165" s="123"/>
      <c r="R165" s="122"/>
      <c r="S165" s="123"/>
      <c r="T165" s="123"/>
      <c r="U165" s="123"/>
      <c r="V165" s="123"/>
      <c r="W165" s="123"/>
      <c r="X165" s="122"/>
      <c r="Y165" s="123"/>
      <c r="Z165" s="123"/>
      <c r="AA165" s="123"/>
      <c r="AB165" s="123"/>
      <c r="AC165" s="123"/>
      <c r="AD165" s="122"/>
      <c r="AE165" s="123"/>
      <c r="AF165" s="123"/>
      <c r="AG165" s="123"/>
      <c r="AH165" s="123"/>
      <c r="AI165" s="122"/>
      <c r="AJ165" s="122"/>
      <c r="AK165" s="122"/>
      <c r="AL165" s="122"/>
      <c r="AM165" s="123"/>
      <c r="AN165" s="122"/>
      <c r="AO165" s="122"/>
      <c r="AP165" s="122"/>
      <c r="AQ165" s="122"/>
      <c r="AR165" s="122"/>
      <c r="AS165" s="122"/>
      <c r="AT165" s="173"/>
      <c r="AU165" s="173"/>
      <c r="AV165" s="173"/>
      <c r="AW165" s="173"/>
      <c r="AX165" s="173"/>
      <c r="AY165" s="173"/>
      <c r="AZ165" s="173"/>
      <c r="BA165" s="173"/>
      <c r="BB165" s="173"/>
      <c r="BC165" s="123"/>
      <c r="BD165" s="123"/>
      <c r="BE165" s="123"/>
    </row>
    <row r="166" spans="2:57" x14ac:dyDescent="0.25">
      <c r="B166" s="120"/>
      <c r="C166" s="4"/>
      <c r="D166" s="14"/>
      <c r="E166" s="14"/>
      <c r="F166" s="121"/>
      <c r="G166" s="13"/>
      <c r="H166" s="122"/>
      <c r="I166" s="123"/>
      <c r="J166" s="123"/>
      <c r="K166" s="124"/>
      <c r="L166" s="122"/>
      <c r="M166" s="122"/>
      <c r="N166" s="125"/>
      <c r="O166" s="126"/>
      <c r="P166" s="123"/>
      <c r="Q166" s="123"/>
      <c r="R166" s="122"/>
      <c r="S166" s="123"/>
      <c r="T166" s="123"/>
      <c r="U166" s="123"/>
      <c r="V166" s="123"/>
      <c r="W166" s="123"/>
      <c r="X166" s="122"/>
      <c r="Y166" s="123"/>
      <c r="Z166" s="123"/>
      <c r="AA166" s="123"/>
      <c r="AB166" s="123"/>
      <c r="AC166" s="123"/>
      <c r="AD166" s="122"/>
      <c r="AE166" s="123"/>
      <c r="AF166" s="123"/>
      <c r="AG166" s="123"/>
      <c r="AH166" s="123"/>
      <c r="AI166" s="122"/>
      <c r="AJ166" s="122"/>
      <c r="AK166" s="122"/>
      <c r="AL166" s="122"/>
      <c r="AM166" s="123"/>
      <c r="AN166" s="122"/>
      <c r="AO166" s="122"/>
      <c r="AP166" s="122"/>
      <c r="AQ166" s="122"/>
      <c r="AR166" s="122"/>
      <c r="AS166" s="122"/>
      <c r="AT166" s="173"/>
      <c r="AU166" s="173"/>
      <c r="AV166" s="173"/>
      <c r="AW166" s="173"/>
      <c r="AX166" s="173"/>
      <c r="AY166" s="173"/>
      <c r="AZ166" s="173"/>
      <c r="BA166" s="173"/>
      <c r="BB166" s="173"/>
      <c r="BC166" s="123"/>
      <c r="BD166" s="123"/>
      <c r="BE166" s="123"/>
    </row>
    <row r="167" spans="2:57" x14ac:dyDescent="0.25">
      <c r="B167" s="120"/>
      <c r="C167" s="4"/>
      <c r="D167" s="14"/>
      <c r="E167" s="14"/>
      <c r="F167" s="121"/>
      <c r="G167" s="13"/>
      <c r="H167" s="122"/>
      <c r="I167" s="123"/>
      <c r="J167" s="123"/>
      <c r="K167" s="124"/>
      <c r="L167" s="122"/>
      <c r="M167" s="122"/>
      <c r="N167" s="125"/>
      <c r="O167" s="126"/>
      <c r="P167" s="123"/>
      <c r="Q167" s="123"/>
      <c r="R167" s="122"/>
      <c r="S167" s="123"/>
      <c r="T167" s="123"/>
      <c r="U167" s="123"/>
      <c r="V167" s="123"/>
      <c r="W167" s="123"/>
      <c r="X167" s="122"/>
      <c r="Y167" s="123"/>
      <c r="Z167" s="123"/>
      <c r="AA167" s="123"/>
      <c r="AB167" s="123"/>
      <c r="AC167" s="123"/>
      <c r="AD167" s="122"/>
      <c r="AE167" s="123"/>
      <c r="AF167" s="123"/>
      <c r="AG167" s="123"/>
      <c r="AH167" s="123"/>
      <c r="AI167" s="122"/>
      <c r="AJ167" s="122"/>
      <c r="AK167" s="122"/>
      <c r="AL167" s="122"/>
      <c r="AM167" s="123"/>
      <c r="AN167" s="122"/>
      <c r="AO167" s="122"/>
      <c r="AP167" s="122"/>
      <c r="AQ167" s="122"/>
      <c r="AR167" s="122"/>
      <c r="AS167" s="122"/>
      <c r="AT167" s="173"/>
      <c r="AU167" s="173"/>
      <c r="AV167" s="173"/>
      <c r="AW167" s="173"/>
      <c r="AX167" s="173"/>
      <c r="AY167" s="173"/>
      <c r="AZ167" s="173"/>
      <c r="BA167" s="173"/>
      <c r="BB167" s="173"/>
      <c r="BC167" s="123"/>
      <c r="BD167" s="123"/>
      <c r="BE167" s="123"/>
    </row>
    <row r="168" spans="2:57" x14ac:dyDescent="0.25">
      <c r="B168" s="120"/>
      <c r="C168" s="4"/>
      <c r="D168" s="14"/>
      <c r="E168" s="14"/>
      <c r="F168" s="121"/>
      <c r="G168" s="13"/>
      <c r="H168" s="122"/>
      <c r="I168" s="123"/>
      <c r="J168" s="123"/>
      <c r="K168" s="124"/>
      <c r="L168" s="122"/>
      <c r="M168" s="122"/>
      <c r="N168" s="125"/>
      <c r="O168" s="126"/>
      <c r="P168" s="123"/>
      <c r="Q168" s="123"/>
      <c r="R168" s="122"/>
      <c r="S168" s="123"/>
      <c r="T168" s="123"/>
      <c r="U168" s="123"/>
      <c r="V168" s="123"/>
      <c r="W168" s="123"/>
      <c r="X168" s="122"/>
      <c r="Y168" s="123"/>
      <c r="Z168" s="123"/>
      <c r="AA168" s="123"/>
      <c r="AB168" s="123"/>
      <c r="AC168" s="123"/>
      <c r="AD168" s="122"/>
      <c r="AE168" s="123"/>
      <c r="AF168" s="123"/>
      <c r="AG168" s="123"/>
      <c r="AH168" s="123"/>
      <c r="AI168" s="122"/>
      <c r="AJ168" s="122"/>
      <c r="AK168" s="122"/>
      <c r="AL168" s="122"/>
      <c r="AM168" s="123"/>
      <c r="AN168" s="122"/>
      <c r="AO168" s="122"/>
      <c r="AP168" s="122"/>
      <c r="AQ168" s="122"/>
      <c r="AR168" s="122"/>
      <c r="AS168" s="122"/>
      <c r="AT168" s="173"/>
      <c r="AU168" s="173"/>
      <c r="AV168" s="173"/>
      <c r="AW168" s="173"/>
      <c r="AX168" s="173"/>
      <c r="AY168" s="173"/>
      <c r="AZ168" s="173"/>
      <c r="BA168" s="173"/>
      <c r="BB168" s="173"/>
      <c r="BC168" s="123"/>
      <c r="BD168" s="123"/>
      <c r="BE168" s="123"/>
    </row>
    <row r="169" spans="2:57" x14ac:dyDescent="0.25">
      <c r="B169" s="120"/>
      <c r="C169" s="4"/>
      <c r="D169" s="14"/>
      <c r="E169" s="14"/>
      <c r="F169" s="121"/>
      <c r="G169" s="13"/>
      <c r="H169" s="122"/>
      <c r="I169" s="123"/>
      <c r="J169" s="123"/>
      <c r="K169" s="124"/>
      <c r="L169" s="122"/>
      <c r="M169" s="122"/>
      <c r="N169" s="125"/>
      <c r="O169" s="126"/>
      <c r="P169" s="123"/>
      <c r="Q169" s="123"/>
      <c r="R169" s="122"/>
      <c r="S169" s="123"/>
      <c r="T169" s="123"/>
      <c r="U169" s="123"/>
      <c r="V169" s="123"/>
      <c r="W169" s="123"/>
      <c r="X169" s="122"/>
      <c r="Y169" s="123"/>
      <c r="Z169" s="123"/>
      <c r="AA169" s="123"/>
      <c r="AB169" s="123"/>
      <c r="AC169" s="123"/>
      <c r="AD169" s="122"/>
      <c r="AE169" s="123"/>
      <c r="AF169" s="123"/>
      <c r="AG169" s="123"/>
      <c r="AH169" s="123"/>
      <c r="AI169" s="122"/>
      <c r="AJ169" s="122"/>
      <c r="AK169" s="122"/>
      <c r="AL169" s="122"/>
      <c r="AM169" s="123"/>
      <c r="AN169" s="122"/>
      <c r="AO169" s="122"/>
      <c r="AP169" s="122"/>
      <c r="AQ169" s="122"/>
      <c r="AR169" s="122"/>
      <c r="AS169" s="122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23"/>
      <c r="BD169" s="123"/>
      <c r="BE169" s="123"/>
    </row>
    <row r="170" spans="2:57" x14ac:dyDescent="0.25">
      <c r="B170" s="120"/>
      <c r="C170" s="4"/>
      <c r="D170" s="14"/>
      <c r="E170" s="14"/>
      <c r="F170" s="121"/>
      <c r="G170" s="13"/>
      <c r="H170" s="122"/>
      <c r="I170" s="123"/>
      <c r="J170" s="123"/>
      <c r="K170" s="124"/>
      <c r="L170" s="122"/>
      <c r="M170" s="122"/>
      <c r="N170" s="125"/>
      <c r="O170" s="126"/>
      <c r="P170" s="123"/>
      <c r="Q170" s="123"/>
      <c r="R170" s="122"/>
      <c r="S170" s="123"/>
      <c r="T170" s="123"/>
      <c r="U170" s="123"/>
      <c r="V170" s="123"/>
      <c r="W170" s="123"/>
      <c r="X170" s="122"/>
      <c r="Y170" s="123"/>
      <c r="Z170" s="123"/>
      <c r="AA170" s="123"/>
      <c r="AB170" s="123"/>
      <c r="AC170" s="123"/>
      <c r="AD170" s="122"/>
      <c r="AE170" s="123"/>
      <c r="AF170" s="123"/>
      <c r="AG170" s="123"/>
      <c r="AH170" s="123"/>
      <c r="AI170" s="122"/>
      <c r="AJ170" s="122"/>
      <c r="AK170" s="122"/>
      <c r="AL170" s="122"/>
      <c r="AM170" s="123"/>
      <c r="AN170" s="122"/>
      <c r="AO170" s="122"/>
      <c r="AP170" s="122"/>
      <c r="AQ170" s="122"/>
      <c r="AR170" s="122"/>
      <c r="AS170" s="122"/>
      <c r="AT170" s="173"/>
      <c r="AU170" s="173"/>
      <c r="AV170" s="173"/>
      <c r="AW170" s="173"/>
      <c r="AX170" s="173"/>
      <c r="AY170" s="173"/>
      <c r="AZ170" s="173"/>
      <c r="BA170" s="173"/>
      <c r="BB170" s="173"/>
      <c r="BC170" s="123"/>
      <c r="BD170" s="123"/>
      <c r="BE170" s="123"/>
    </row>
    <row r="171" spans="2:57" x14ac:dyDescent="0.25">
      <c r="B171" s="120"/>
      <c r="C171" s="4"/>
      <c r="D171" s="14"/>
      <c r="E171" s="14"/>
      <c r="F171" s="121"/>
      <c r="G171" s="13"/>
      <c r="H171" s="122"/>
      <c r="I171" s="123"/>
      <c r="J171" s="123"/>
      <c r="K171" s="124"/>
      <c r="L171" s="122"/>
      <c r="M171" s="122"/>
      <c r="N171" s="125"/>
      <c r="O171" s="126"/>
      <c r="P171" s="123"/>
      <c r="Q171" s="123"/>
      <c r="R171" s="122"/>
      <c r="S171" s="123"/>
      <c r="T171" s="123"/>
      <c r="U171" s="123"/>
      <c r="V171" s="123"/>
      <c r="W171" s="123"/>
      <c r="X171" s="122"/>
      <c r="Y171" s="123"/>
      <c r="Z171" s="123"/>
      <c r="AA171" s="123"/>
      <c r="AB171" s="123"/>
      <c r="AC171" s="123"/>
      <c r="AD171" s="122"/>
      <c r="AE171" s="123"/>
      <c r="AF171" s="123"/>
      <c r="AG171" s="123"/>
      <c r="AH171" s="123"/>
      <c r="AI171" s="122"/>
      <c r="AJ171" s="122"/>
      <c r="AK171" s="122"/>
      <c r="AL171" s="122"/>
      <c r="AM171" s="123"/>
      <c r="AN171" s="122"/>
      <c r="AO171" s="122"/>
      <c r="AP171" s="122"/>
      <c r="AQ171" s="122"/>
      <c r="AR171" s="122"/>
      <c r="AS171" s="122"/>
      <c r="AT171" s="173"/>
      <c r="AU171" s="173"/>
      <c r="AV171" s="173"/>
      <c r="AW171" s="173"/>
      <c r="AX171" s="173"/>
      <c r="AY171" s="173"/>
      <c r="AZ171" s="173"/>
      <c r="BA171" s="173"/>
      <c r="BB171" s="173"/>
      <c r="BC171" s="123"/>
      <c r="BD171" s="123"/>
      <c r="BE171" s="123"/>
    </row>
    <row r="172" spans="2:57" x14ac:dyDescent="0.25">
      <c r="B172" s="120"/>
      <c r="C172" s="4"/>
      <c r="D172" s="14"/>
      <c r="E172" s="14"/>
      <c r="F172" s="121"/>
      <c r="G172" s="13"/>
      <c r="H172" s="122"/>
      <c r="I172" s="123"/>
      <c r="J172" s="123"/>
      <c r="K172" s="124"/>
      <c r="L172" s="122"/>
      <c r="M172" s="122"/>
      <c r="N172" s="125"/>
      <c r="O172" s="126"/>
      <c r="P172" s="123"/>
      <c r="Q172" s="123"/>
      <c r="R172" s="122"/>
      <c r="S172" s="123"/>
      <c r="T172" s="123"/>
      <c r="U172" s="123"/>
      <c r="V172" s="123"/>
      <c r="W172" s="123"/>
      <c r="X172" s="122"/>
      <c r="Y172" s="123"/>
      <c r="Z172" s="123"/>
      <c r="AA172" s="123"/>
      <c r="AB172" s="123"/>
      <c r="AC172" s="123"/>
      <c r="AD172" s="122"/>
      <c r="AE172" s="123"/>
      <c r="AF172" s="123"/>
      <c r="AG172" s="123"/>
      <c r="AH172" s="123"/>
      <c r="AI172" s="122"/>
      <c r="AJ172" s="122"/>
      <c r="AK172" s="122"/>
      <c r="AL172" s="122"/>
      <c r="AM172" s="123"/>
      <c r="AN172" s="122"/>
      <c r="AO172" s="122"/>
      <c r="AP172" s="122"/>
      <c r="AQ172" s="122"/>
      <c r="AR172" s="122"/>
      <c r="AS172" s="122"/>
      <c r="AT172" s="173"/>
      <c r="AU172" s="173"/>
      <c r="AV172" s="173"/>
      <c r="AW172" s="173"/>
      <c r="AX172" s="173"/>
      <c r="AY172" s="173"/>
      <c r="AZ172" s="173"/>
      <c r="BA172" s="173"/>
      <c r="BB172" s="173"/>
      <c r="BC172" s="123"/>
      <c r="BD172" s="123"/>
      <c r="BE172" s="123"/>
    </row>
    <row r="173" spans="2:57" x14ac:dyDescent="0.25">
      <c r="B173" s="120"/>
      <c r="C173" s="4"/>
      <c r="D173" s="14"/>
      <c r="E173" s="14"/>
      <c r="F173" s="121"/>
      <c r="G173" s="13"/>
      <c r="H173" s="122"/>
      <c r="I173" s="123"/>
      <c r="J173" s="123"/>
      <c r="K173" s="124"/>
      <c r="L173" s="122"/>
      <c r="M173" s="122"/>
      <c r="N173" s="125"/>
      <c r="O173" s="126"/>
      <c r="P173" s="123"/>
      <c r="Q173" s="123"/>
      <c r="R173" s="122"/>
      <c r="S173" s="123"/>
      <c r="T173" s="123"/>
      <c r="U173" s="123"/>
      <c r="V173" s="123"/>
      <c r="W173" s="123"/>
      <c r="X173" s="122"/>
      <c r="Y173" s="123"/>
      <c r="Z173" s="123"/>
      <c r="AA173" s="123"/>
      <c r="AB173" s="123"/>
      <c r="AC173" s="123"/>
      <c r="AD173" s="122"/>
      <c r="AE173" s="123"/>
      <c r="AF173" s="123"/>
      <c r="AG173" s="123"/>
      <c r="AH173" s="123"/>
      <c r="AI173" s="122"/>
      <c r="AJ173" s="122"/>
      <c r="AK173" s="122"/>
      <c r="AL173" s="122"/>
      <c r="AM173" s="123"/>
      <c r="AN173" s="122"/>
      <c r="AO173" s="122"/>
      <c r="AP173" s="122"/>
      <c r="AQ173" s="122"/>
      <c r="AR173" s="122"/>
      <c r="AS173" s="122"/>
      <c r="AT173" s="173"/>
      <c r="AU173" s="173"/>
      <c r="AV173" s="173"/>
      <c r="AW173" s="173"/>
      <c r="AX173" s="173"/>
      <c r="AY173" s="173"/>
      <c r="AZ173" s="173"/>
      <c r="BA173" s="173"/>
      <c r="BB173" s="173"/>
      <c r="BC173" s="123"/>
      <c r="BD173" s="123"/>
      <c r="BE173" s="123"/>
    </row>
    <row r="174" spans="2:57" x14ac:dyDescent="0.25">
      <c r="B174" s="120"/>
      <c r="C174" s="4"/>
      <c r="D174" s="14"/>
      <c r="E174" s="14"/>
      <c r="F174" s="121"/>
      <c r="G174" s="13"/>
      <c r="H174" s="122"/>
      <c r="I174" s="123"/>
      <c r="J174" s="123"/>
      <c r="K174" s="124"/>
      <c r="L174" s="122"/>
      <c r="M174" s="122"/>
      <c r="N174" s="125"/>
      <c r="O174" s="126"/>
      <c r="P174" s="123"/>
      <c r="Q174" s="123"/>
      <c r="R174" s="122"/>
      <c r="S174" s="123"/>
      <c r="T174" s="123"/>
      <c r="U174" s="123"/>
      <c r="V174" s="123"/>
      <c r="W174" s="123"/>
      <c r="X174" s="122"/>
      <c r="Y174" s="123"/>
      <c r="Z174" s="123"/>
      <c r="AA174" s="123"/>
      <c r="AB174" s="123"/>
      <c r="AC174" s="123"/>
      <c r="AD174" s="122"/>
      <c r="AE174" s="123"/>
      <c r="AF174" s="123"/>
      <c r="AG174" s="123"/>
      <c r="AH174" s="123"/>
      <c r="AI174" s="122"/>
      <c r="AJ174" s="122"/>
      <c r="AK174" s="122"/>
      <c r="AL174" s="122"/>
      <c r="AM174" s="123"/>
      <c r="AN174" s="122"/>
      <c r="AO174" s="122"/>
      <c r="AP174" s="122"/>
      <c r="AQ174" s="122"/>
      <c r="AR174" s="122"/>
      <c r="AS174" s="122"/>
      <c r="AT174" s="173"/>
      <c r="AU174" s="173"/>
      <c r="AV174" s="173"/>
      <c r="AW174" s="173"/>
      <c r="AX174" s="173"/>
      <c r="AY174" s="173"/>
      <c r="AZ174" s="173"/>
      <c r="BA174" s="173"/>
      <c r="BB174" s="173"/>
      <c r="BC174" s="123"/>
      <c r="BD174" s="123"/>
      <c r="BE174" s="123"/>
    </row>
    <row r="175" spans="2:57" x14ac:dyDescent="0.25">
      <c r="B175" s="120"/>
      <c r="C175" s="4"/>
      <c r="D175" s="14"/>
      <c r="E175" s="14"/>
      <c r="F175" s="121"/>
      <c r="G175" s="13"/>
      <c r="H175" s="122"/>
      <c r="I175" s="123"/>
      <c r="J175" s="123"/>
      <c r="K175" s="124"/>
      <c r="L175" s="122"/>
      <c r="M175" s="122"/>
      <c r="N175" s="125"/>
      <c r="O175" s="126"/>
      <c r="P175" s="123"/>
      <c r="Q175" s="123"/>
      <c r="R175" s="122"/>
      <c r="S175" s="123"/>
      <c r="T175" s="123"/>
      <c r="U175" s="123"/>
      <c r="V175" s="123"/>
      <c r="W175" s="123"/>
      <c r="X175" s="122"/>
      <c r="Y175" s="123"/>
      <c r="Z175" s="123"/>
      <c r="AA175" s="123"/>
      <c r="AB175" s="123"/>
      <c r="AC175" s="123"/>
      <c r="AD175" s="122"/>
      <c r="AE175" s="123"/>
      <c r="AF175" s="123"/>
      <c r="AG175" s="123"/>
      <c r="AH175" s="123"/>
      <c r="AI175" s="122"/>
      <c r="AJ175" s="122"/>
      <c r="AK175" s="122"/>
      <c r="AL175" s="122"/>
      <c r="AM175" s="123"/>
      <c r="AN175" s="122"/>
      <c r="AO175" s="122"/>
      <c r="AP175" s="122"/>
      <c r="AQ175" s="122"/>
      <c r="AR175" s="122"/>
      <c r="AS175" s="122"/>
      <c r="AT175" s="173"/>
      <c r="AU175" s="173"/>
      <c r="AV175" s="173"/>
      <c r="AW175" s="173"/>
      <c r="AX175" s="173"/>
      <c r="AY175" s="173"/>
      <c r="AZ175" s="173"/>
      <c r="BA175" s="173"/>
      <c r="BB175" s="173"/>
      <c r="BC175" s="123"/>
      <c r="BD175" s="123"/>
      <c r="BE175" s="123"/>
    </row>
    <row r="176" spans="2:57" x14ac:dyDescent="0.25">
      <c r="B176" s="120"/>
      <c r="C176" s="4"/>
      <c r="D176" s="14"/>
      <c r="E176" s="14"/>
      <c r="F176" s="121"/>
      <c r="G176" s="13"/>
      <c r="H176" s="122"/>
      <c r="I176" s="123"/>
      <c r="J176" s="123"/>
      <c r="K176" s="124"/>
      <c r="L176" s="122"/>
      <c r="M176" s="122"/>
      <c r="N176" s="125"/>
      <c r="O176" s="126"/>
      <c r="P176" s="123"/>
      <c r="Q176" s="123"/>
      <c r="R176" s="122"/>
      <c r="S176" s="123"/>
      <c r="T176" s="123"/>
      <c r="U176" s="123"/>
      <c r="V176" s="123"/>
      <c r="W176" s="123"/>
      <c r="X176" s="122"/>
      <c r="Y176" s="123"/>
      <c r="Z176" s="123"/>
      <c r="AA176" s="123"/>
      <c r="AB176" s="123"/>
      <c r="AC176" s="123"/>
      <c r="AD176" s="122"/>
      <c r="AE176" s="123"/>
      <c r="AF176" s="123"/>
      <c r="AG176" s="123"/>
      <c r="AH176" s="123"/>
      <c r="AI176" s="122"/>
      <c r="AJ176" s="122"/>
      <c r="AK176" s="122"/>
      <c r="AL176" s="122"/>
      <c r="AM176" s="123"/>
      <c r="AN176" s="122"/>
      <c r="AO176" s="122"/>
      <c r="AP176" s="122"/>
      <c r="AQ176" s="122"/>
      <c r="AR176" s="122"/>
      <c r="AS176" s="122"/>
      <c r="AT176" s="173"/>
      <c r="AU176" s="173"/>
      <c r="AV176" s="173"/>
      <c r="AW176" s="173"/>
      <c r="AX176" s="173"/>
      <c r="AY176" s="173"/>
      <c r="AZ176" s="173"/>
      <c r="BA176" s="173"/>
      <c r="BB176" s="173"/>
      <c r="BC176" s="123"/>
      <c r="BD176" s="123"/>
      <c r="BE176" s="123"/>
    </row>
    <row r="177" spans="2:57" x14ac:dyDescent="0.25">
      <c r="B177" s="120"/>
      <c r="C177" s="4"/>
      <c r="D177" s="14"/>
      <c r="E177" s="14"/>
      <c r="F177" s="121"/>
      <c r="G177" s="13"/>
      <c r="H177" s="122"/>
      <c r="I177" s="123"/>
      <c r="J177" s="123"/>
      <c r="K177" s="124"/>
      <c r="L177" s="122"/>
      <c r="M177" s="122"/>
      <c r="N177" s="125"/>
      <c r="O177" s="126"/>
      <c r="P177" s="123"/>
      <c r="Q177" s="123"/>
      <c r="R177" s="122"/>
      <c r="S177" s="123"/>
      <c r="T177" s="123"/>
      <c r="U177" s="123"/>
      <c r="V177" s="123"/>
      <c r="W177" s="123"/>
      <c r="X177" s="122"/>
      <c r="Y177" s="123"/>
      <c r="Z177" s="123"/>
      <c r="AA177" s="123"/>
      <c r="AB177" s="123"/>
      <c r="AC177" s="123"/>
      <c r="AD177" s="122"/>
      <c r="AE177" s="123"/>
      <c r="AF177" s="123"/>
      <c r="AG177" s="123"/>
      <c r="AH177" s="123"/>
      <c r="AI177" s="122"/>
      <c r="AJ177" s="122"/>
      <c r="AK177" s="122"/>
      <c r="AL177" s="122"/>
      <c r="AM177" s="123"/>
      <c r="AN177" s="122"/>
      <c r="AO177" s="122"/>
      <c r="AP177" s="122"/>
      <c r="AQ177" s="122"/>
      <c r="AR177" s="122"/>
      <c r="AS177" s="122"/>
      <c r="AT177" s="173"/>
      <c r="AU177" s="173"/>
      <c r="AV177" s="173"/>
      <c r="AW177" s="173"/>
      <c r="AX177" s="173"/>
      <c r="AY177" s="173"/>
      <c r="AZ177" s="173"/>
      <c r="BA177" s="173"/>
      <c r="BB177" s="173"/>
      <c r="BC177" s="123"/>
      <c r="BD177" s="123"/>
      <c r="BE177" s="123"/>
    </row>
    <row r="178" spans="2:57" x14ac:dyDescent="0.25">
      <c r="B178" s="120"/>
      <c r="C178" s="4"/>
      <c r="D178" s="14"/>
      <c r="E178" s="14"/>
      <c r="F178" s="121"/>
      <c r="G178" s="13"/>
      <c r="H178" s="122"/>
      <c r="I178" s="123"/>
      <c r="J178" s="123"/>
      <c r="K178" s="124"/>
      <c r="L178" s="122"/>
      <c r="M178" s="122"/>
      <c r="N178" s="125"/>
      <c r="O178" s="126"/>
      <c r="P178" s="123"/>
      <c r="Q178" s="123"/>
      <c r="R178" s="122"/>
      <c r="S178" s="123"/>
      <c r="T178" s="123"/>
      <c r="U178" s="123"/>
      <c r="V178" s="123"/>
      <c r="W178" s="123"/>
      <c r="X178" s="122"/>
      <c r="Y178" s="123"/>
      <c r="Z178" s="123"/>
      <c r="AA178" s="123"/>
      <c r="AB178" s="123"/>
      <c r="AC178" s="123"/>
      <c r="AD178" s="122"/>
      <c r="AE178" s="123"/>
      <c r="AF178" s="123"/>
      <c r="AG178" s="123"/>
      <c r="AH178" s="123"/>
      <c r="AI178" s="122"/>
      <c r="AJ178" s="122"/>
      <c r="AK178" s="122"/>
      <c r="AL178" s="122"/>
      <c r="AM178" s="123"/>
      <c r="AN178" s="122"/>
      <c r="AO178" s="122"/>
      <c r="AP178" s="122"/>
      <c r="AQ178" s="122"/>
      <c r="AR178" s="122"/>
      <c r="AS178" s="122"/>
      <c r="AT178" s="173"/>
      <c r="AU178" s="173"/>
      <c r="AV178" s="173"/>
      <c r="AW178" s="173"/>
      <c r="AX178" s="173"/>
      <c r="AY178" s="173"/>
      <c r="AZ178" s="173"/>
      <c r="BA178" s="173"/>
      <c r="BB178" s="173"/>
      <c r="BC178" s="123"/>
      <c r="BD178" s="123"/>
      <c r="BE178" s="123"/>
    </row>
    <row r="179" spans="2:57" x14ac:dyDescent="0.25">
      <c r="B179" s="120"/>
      <c r="C179" s="4"/>
      <c r="D179" s="14"/>
      <c r="E179" s="14"/>
      <c r="F179" s="121"/>
      <c r="G179" s="13"/>
      <c r="H179" s="122"/>
      <c r="I179" s="123"/>
      <c r="J179" s="123"/>
      <c r="K179" s="124"/>
      <c r="L179" s="122"/>
      <c r="M179" s="122"/>
      <c r="N179" s="125"/>
      <c r="O179" s="126"/>
      <c r="P179" s="123"/>
      <c r="Q179" s="123"/>
      <c r="R179" s="122"/>
      <c r="S179" s="123"/>
      <c r="T179" s="123"/>
      <c r="U179" s="123"/>
      <c r="V179" s="123"/>
      <c r="W179" s="123"/>
      <c r="X179" s="122"/>
      <c r="Y179" s="123"/>
      <c r="Z179" s="123"/>
      <c r="AA179" s="123"/>
      <c r="AB179" s="123"/>
      <c r="AC179" s="123"/>
      <c r="AD179" s="122"/>
      <c r="AE179" s="123"/>
      <c r="AF179" s="123"/>
      <c r="AG179" s="123"/>
      <c r="AH179" s="123"/>
      <c r="AI179" s="122"/>
      <c r="AJ179" s="122"/>
      <c r="AK179" s="122"/>
      <c r="AL179" s="122"/>
      <c r="AM179" s="123"/>
      <c r="AN179" s="122"/>
      <c r="AO179" s="122"/>
      <c r="AP179" s="122"/>
      <c r="AQ179" s="122"/>
      <c r="AR179" s="122"/>
      <c r="AS179" s="122"/>
      <c r="AT179" s="173"/>
      <c r="AU179" s="173"/>
      <c r="AV179" s="173"/>
      <c r="AW179" s="173"/>
      <c r="AX179" s="173"/>
      <c r="AY179" s="173"/>
      <c r="AZ179" s="173"/>
      <c r="BA179" s="173"/>
      <c r="BB179" s="173"/>
      <c r="BC179" s="123"/>
      <c r="BD179" s="123"/>
      <c r="BE179" s="123"/>
    </row>
    <row r="180" spans="2:57" x14ac:dyDescent="0.25">
      <c r="B180" s="120"/>
      <c r="C180" s="4"/>
      <c r="D180" s="14"/>
      <c r="E180" s="14"/>
      <c r="F180" s="121"/>
      <c r="G180" s="13"/>
      <c r="H180" s="122"/>
      <c r="I180" s="123"/>
      <c r="J180" s="123"/>
      <c r="K180" s="124"/>
      <c r="L180" s="122"/>
      <c r="M180" s="122"/>
      <c r="N180" s="125"/>
      <c r="O180" s="126"/>
      <c r="P180" s="123"/>
      <c r="Q180" s="123"/>
      <c r="R180" s="122"/>
      <c r="S180" s="123"/>
      <c r="T180" s="123"/>
      <c r="U180" s="123"/>
      <c r="V180" s="123"/>
      <c r="W180" s="123"/>
      <c r="X180" s="122"/>
      <c r="Y180" s="123"/>
      <c r="Z180" s="123"/>
      <c r="AA180" s="123"/>
      <c r="AB180" s="123"/>
      <c r="AC180" s="123"/>
      <c r="AD180" s="122"/>
      <c r="AE180" s="123"/>
      <c r="AF180" s="123"/>
      <c r="AG180" s="123"/>
      <c r="AH180" s="123"/>
      <c r="AI180" s="122"/>
      <c r="AJ180" s="122"/>
      <c r="AK180" s="122"/>
      <c r="AL180" s="122"/>
      <c r="AM180" s="123"/>
      <c r="AN180" s="122"/>
      <c r="AO180" s="122"/>
      <c r="AP180" s="122"/>
      <c r="AQ180" s="122"/>
      <c r="AR180" s="122"/>
      <c r="AS180" s="122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23"/>
      <c r="BD180" s="123"/>
      <c r="BE180" s="123"/>
    </row>
    <row r="181" spans="2:57" x14ac:dyDescent="0.25">
      <c r="B181" s="120"/>
      <c r="C181" s="4"/>
      <c r="D181" s="14"/>
      <c r="E181" s="14"/>
      <c r="F181" s="121"/>
      <c r="G181" s="13"/>
      <c r="H181" s="122"/>
      <c r="I181" s="123"/>
      <c r="J181" s="123"/>
      <c r="K181" s="124"/>
      <c r="L181" s="122"/>
      <c r="M181" s="122"/>
      <c r="N181" s="125"/>
      <c r="O181" s="126"/>
      <c r="P181" s="123"/>
      <c r="Q181" s="123"/>
      <c r="R181" s="122"/>
      <c r="S181" s="123"/>
      <c r="T181" s="123"/>
      <c r="U181" s="123"/>
      <c r="V181" s="123"/>
      <c r="W181" s="123"/>
      <c r="X181" s="122"/>
      <c r="Y181" s="123"/>
      <c r="Z181" s="123"/>
      <c r="AA181" s="123"/>
      <c r="AB181" s="123"/>
      <c r="AC181" s="123"/>
      <c r="AD181" s="122"/>
      <c r="AE181" s="123"/>
      <c r="AF181" s="123"/>
      <c r="AG181" s="123"/>
      <c r="AH181" s="123"/>
      <c r="AI181" s="122"/>
      <c r="AJ181" s="122"/>
      <c r="AK181" s="122"/>
      <c r="AL181" s="122"/>
      <c r="AM181" s="123"/>
      <c r="AN181" s="122"/>
      <c r="AO181" s="122"/>
      <c r="AP181" s="122"/>
      <c r="AQ181" s="122"/>
      <c r="AR181" s="122"/>
      <c r="AS181" s="122"/>
      <c r="AT181" s="173"/>
      <c r="AU181" s="173"/>
      <c r="AV181" s="173"/>
      <c r="AW181" s="173"/>
      <c r="AX181" s="173"/>
      <c r="AY181" s="173"/>
      <c r="AZ181" s="173"/>
      <c r="BA181" s="173"/>
      <c r="BB181" s="173"/>
      <c r="BC181" s="123"/>
      <c r="BD181" s="123"/>
      <c r="BE181" s="123"/>
    </row>
    <row r="182" spans="2:57" x14ac:dyDescent="0.25">
      <c r="B182" s="120"/>
      <c r="C182" s="4"/>
      <c r="D182" s="14"/>
      <c r="E182" s="14"/>
      <c r="F182" s="121"/>
      <c r="G182" s="13"/>
      <c r="H182" s="122"/>
      <c r="I182" s="123"/>
      <c r="J182" s="123"/>
      <c r="K182" s="124"/>
      <c r="L182" s="122"/>
      <c r="M182" s="122"/>
      <c r="N182" s="125"/>
      <c r="O182" s="126"/>
      <c r="P182" s="123"/>
      <c r="Q182" s="123"/>
      <c r="R182" s="122"/>
      <c r="S182" s="123"/>
      <c r="T182" s="123"/>
      <c r="U182" s="123"/>
      <c r="V182" s="123"/>
      <c r="W182" s="123"/>
      <c r="X182" s="122"/>
      <c r="Y182" s="123"/>
      <c r="Z182" s="123"/>
      <c r="AA182" s="123"/>
      <c r="AB182" s="123"/>
      <c r="AC182" s="123"/>
      <c r="AD182" s="122"/>
      <c r="AE182" s="123"/>
      <c r="AF182" s="123"/>
      <c r="AG182" s="123"/>
      <c r="AH182" s="123"/>
      <c r="AI182" s="122"/>
      <c r="AJ182" s="122"/>
      <c r="AK182" s="122"/>
      <c r="AL182" s="122"/>
      <c r="AM182" s="123"/>
      <c r="AN182" s="122"/>
      <c r="AO182" s="122"/>
      <c r="AP182" s="122"/>
      <c r="AQ182" s="122"/>
      <c r="AR182" s="122"/>
      <c r="AS182" s="122"/>
      <c r="AT182" s="173"/>
      <c r="AU182" s="173"/>
      <c r="AV182" s="173"/>
      <c r="AW182" s="173"/>
      <c r="AX182" s="173"/>
      <c r="AY182" s="173"/>
      <c r="AZ182" s="173"/>
      <c r="BA182" s="173"/>
      <c r="BB182" s="173"/>
      <c r="BC182" s="123"/>
      <c r="BD182" s="123"/>
      <c r="BE182" s="123"/>
    </row>
    <row r="183" spans="2:57" x14ac:dyDescent="0.25">
      <c r="B183" s="120"/>
      <c r="C183" s="4"/>
      <c r="D183" s="14"/>
      <c r="E183" s="14"/>
      <c r="F183" s="121"/>
      <c r="G183" s="13"/>
      <c r="H183" s="122"/>
      <c r="I183" s="123"/>
      <c r="J183" s="123"/>
      <c r="K183" s="124"/>
      <c r="L183" s="122"/>
      <c r="M183" s="122"/>
      <c r="N183" s="125"/>
      <c r="O183" s="126"/>
      <c r="P183" s="123"/>
      <c r="Q183" s="123"/>
      <c r="R183" s="122"/>
      <c r="S183" s="123"/>
      <c r="T183" s="123"/>
      <c r="U183" s="123"/>
      <c r="V183" s="123"/>
      <c r="W183" s="123"/>
      <c r="X183" s="122"/>
      <c r="Y183" s="123"/>
      <c r="Z183" s="123"/>
      <c r="AA183" s="123"/>
      <c r="AB183" s="123"/>
      <c r="AC183" s="123"/>
      <c r="AD183" s="122"/>
      <c r="AE183" s="123"/>
      <c r="AF183" s="123"/>
      <c r="AG183" s="123"/>
      <c r="AH183" s="123"/>
      <c r="AI183" s="122"/>
      <c r="AJ183" s="122"/>
      <c r="AK183" s="122"/>
      <c r="AL183" s="122"/>
      <c r="AM183" s="123"/>
      <c r="AN183" s="122"/>
      <c r="AO183" s="122"/>
      <c r="AP183" s="122"/>
      <c r="AQ183" s="122"/>
      <c r="AR183" s="122"/>
      <c r="AS183" s="122"/>
      <c r="AT183" s="173"/>
      <c r="AU183" s="173"/>
      <c r="AV183" s="173"/>
      <c r="AW183" s="173"/>
      <c r="AX183" s="173"/>
      <c r="AY183" s="173"/>
      <c r="AZ183" s="173"/>
      <c r="BA183" s="173"/>
      <c r="BB183" s="173"/>
      <c r="BC183" s="123"/>
      <c r="BD183" s="123"/>
      <c r="BE183" s="123"/>
    </row>
    <row r="184" spans="2:57" x14ac:dyDescent="0.25">
      <c r="B184" s="120"/>
      <c r="C184" s="4"/>
      <c r="D184" s="14"/>
      <c r="E184" s="14"/>
      <c r="F184" s="121"/>
      <c r="G184" s="13"/>
      <c r="H184" s="122"/>
      <c r="I184" s="123"/>
      <c r="J184" s="123"/>
      <c r="K184" s="124"/>
      <c r="L184" s="122"/>
      <c r="M184" s="122"/>
      <c r="N184" s="125"/>
      <c r="O184" s="126"/>
      <c r="P184" s="123"/>
      <c r="Q184" s="123"/>
      <c r="R184" s="122"/>
      <c r="S184" s="123"/>
      <c r="T184" s="123"/>
      <c r="U184" s="123"/>
      <c r="V184" s="123"/>
      <c r="W184" s="123"/>
      <c r="X184" s="122"/>
      <c r="Y184" s="123"/>
      <c r="Z184" s="123"/>
      <c r="AA184" s="123"/>
      <c r="AB184" s="123"/>
      <c r="AC184" s="123"/>
      <c r="AD184" s="122"/>
      <c r="AE184" s="123"/>
      <c r="AF184" s="123"/>
      <c r="AG184" s="123"/>
      <c r="AH184" s="123"/>
      <c r="AI184" s="122"/>
      <c r="AJ184" s="122"/>
      <c r="AK184" s="122"/>
      <c r="AL184" s="122"/>
      <c r="AM184" s="123"/>
      <c r="AN184" s="122"/>
      <c r="AO184" s="122"/>
      <c r="AP184" s="122"/>
      <c r="AQ184" s="122"/>
      <c r="AR184" s="122"/>
      <c r="AS184" s="122"/>
      <c r="AT184" s="173"/>
      <c r="AU184" s="173"/>
      <c r="AV184" s="173"/>
      <c r="AW184" s="173"/>
      <c r="AX184" s="173"/>
      <c r="AY184" s="173"/>
      <c r="AZ184" s="173"/>
      <c r="BA184" s="173"/>
      <c r="BB184" s="173"/>
      <c r="BC184" s="123"/>
      <c r="BD184" s="123"/>
      <c r="BE184" s="123"/>
    </row>
    <row r="185" spans="2:57" x14ac:dyDescent="0.25">
      <c r="B185" s="120"/>
      <c r="C185" s="4"/>
      <c r="D185" s="14"/>
      <c r="E185" s="14"/>
      <c r="F185" s="121"/>
      <c r="G185" s="13"/>
      <c r="H185" s="122"/>
      <c r="I185" s="123"/>
      <c r="J185" s="123"/>
      <c r="K185" s="124"/>
      <c r="L185" s="122"/>
      <c r="M185" s="122"/>
      <c r="N185" s="125"/>
      <c r="O185" s="126"/>
      <c r="P185" s="123"/>
      <c r="Q185" s="123"/>
      <c r="R185" s="122"/>
      <c r="S185" s="123"/>
      <c r="T185" s="123"/>
      <c r="U185" s="123"/>
      <c r="V185" s="123"/>
      <c r="W185" s="123"/>
      <c r="X185" s="122"/>
      <c r="Y185" s="123"/>
      <c r="Z185" s="123"/>
      <c r="AA185" s="123"/>
      <c r="AB185" s="123"/>
      <c r="AC185" s="123"/>
      <c r="AD185" s="122"/>
      <c r="AE185" s="123"/>
      <c r="AF185" s="123"/>
      <c r="AG185" s="123"/>
      <c r="AH185" s="123"/>
      <c r="AI185" s="122"/>
      <c r="AJ185" s="122"/>
      <c r="AK185" s="122"/>
      <c r="AL185" s="122"/>
      <c r="AM185" s="123"/>
      <c r="AN185" s="122"/>
      <c r="AO185" s="122"/>
      <c r="AP185" s="122"/>
      <c r="AQ185" s="122"/>
      <c r="AR185" s="122"/>
      <c r="AS185" s="122"/>
      <c r="AT185" s="173"/>
      <c r="AU185" s="173"/>
      <c r="AV185" s="173"/>
      <c r="AW185" s="173"/>
      <c r="AX185" s="173"/>
      <c r="AY185" s="173"/>
      <c r="AZ185" s="173"/>
      <c r="BA185" s="173"/>
      <c r="BB185" s="173"/>
      <c r="BC185" s="123"/>
      <c r="BD185" s="123"/>
      <c r="BE185" s="123"/>
    </row>
    <row r="186" spans="2:57" x14ac:dyDescent="0.25">
      <c r="B186" s="120"/>
      <c r="C186" s="4"/>
      <c r="D186" s="14"/>
      <c r="E186" s="14"/>
      <c r="F186" s="121"/>
      <c r="G186" s="13"/>
      <c r="H186" s="122"/>
      <c r="I186" s="123"/>
      <c r="J186" s="123"/>
      <c r="K186" s="124"/>
      <c r="L186" s="122"/>
      <c r="M186" s="122"/>
      <c r="N186" s="125"/>
      <c r="O186" s="126"/>
      <c r="P186" s="123"/>
      <c r="Q186" s="123"/>
      <c r="R186" s="122"/>
      <c r="S186" s="123"/>
      <c r="T186" s="123"/>
      <c r="U186" s="123"/>
      <c r="V186" s="123"/>
      <c r="W186" s="123"/>
      <c r="X186" s="122"/>
      <c r="Y186" s="123"/>
      <c r="Z186" s="123"/>
      <c r="AA186" s="123"/>
      <c r="AB186" s="123"/>
      <c r="AC186" s="123"/>
      <c r="AD186" s="122"/>
      <c r="AE186" s="123"/>
      <c r="AF186" s="123"/>
      <c r="AG186" s="123"/>
      <c r="AH186" s="123"/>
      <c r="AI186" s="122"/>
      <c r="AJ186" s="122"/>
      <c r="AK186" s="122"/>
      <c r="AL186" s="122"/>
      <c r="AM186" s="123"/>
      <c r="AN186" s="122"/>
      <c r="AO186" s="122"/>
      <c r="AP186" s="122"/>
      <c r="AQ186" s="122"/>
      <c r="AR186" s="122"/>
      <c r="AS186" s="122"/>
      <c r="AT186" s="173"/>
      <c r="AU186" s="173"/>
      <c r="AV186" s="173"/>
      <c r="AW186" s="173"/>
      <c r="AX186" s="173"/>
      <c r="AY186" s="173"/>
      <c r="AZ186" s="173"/>
      <c r="BA186" s="173"/>
      <c r="BB186" s="173"/>
      <c r="BC186" s="123"/>
      <c r="BD186" s="123"/>
      <c r="BE186" s="123"/>
    </row>
    <row r="187" spans="2:57" x14ac:dyDescent="0.25">
      <c r="B187" s="120"/>
      <c r="C187" s="4"/>
      <c r="D187" s="14"/>
      <c r="E187" s="14"/>
      <c r="F187" s="121"/>
      <c r="G187" s="13"/>
      <c r="H187" s="122"/>
      <c r="I187" s="123"/>
      <c r="J187" s="123"/>
      <c r="K187" s="124"/>
      <c r="L187" s="122"/>
      <c r="M187" s="122"/>
      <c r="N187" s="125"/>
      <c r="O187" s="126"/>
      <c r="P187" s="123"/>
      <c r="Q187" s="123"/>
      <c r="R187" s="122"/>
      <c r="S187" s="123"/>
      <c r="T187" s="123"/>
      <c r="U187" s="123"/>
      <c r="V187" s="123"/>
      <c r="W187" s="123"/>
      <c r="X187" s="122"/>
      <c r="Y187" s="123"/>
      <c r="Z187" s="123"/>
      <c r="AA187" s="123"/>
      <c r="AB187" s="123"/>
      <c r="AC187" s="123"/>
      <c r="AD187" s="122"/>
      <c r="AE187" s="123"/>
      <c r="AF187" s="123"/>
      <c r="AG187" s="123"/>
      <c r="AH187" s="123"/>
      <c r="AI187" s="122"/>
      <c r="AJ187" s="122"/>
      <c r="AK187" s="122"/>
      <c r="AL187" s="122"/>
      <c r="AM187" s="123"/>
      <c r="AN187" s="122"/>
      <c r="AO187" s="122"/>
      <c r="AP187" s="122"/>
      <c r="AQ187" s="122"/>
      <c r="AR187" s="122"/>
      <c r="AS187" s="122"/>
      <c r="AT187" s="173"/>
      <c r="AU187" s="173"/>
      <c r="AV187" s="173"/>
      <c r="AW187" s="173"/>
      <c r="AX187" s="173"/>
      <c r="AY187" s="173"/>
      <c r="AZ187" s="173"/>
      <c r="BA187" s="173"/>
      <c r="BB187" s="173"/>
      <c r="BC187" s="123"/>
      <c r="BD187" s="123"/>
      <c r="BE187" s="123"/>
    </row>
    <row r="188" spans="2:57" x14ac:dyDescent="0.25">
      <c r="B188" s="120"/>
      <c r="C188" s="4"/>
      <c r="D188" s="14"/>
      <c r="E188" s="14"/>
      <c r="F188" s="121"/>
      <c r="G188" s="13"/>
      <c r="H188" s="122"/>
      <c r="I188" s="123"/>
      <c r="J188" s="123"/>
      <c r="K188" s="124"/>
      <c r="L188" s="122"/>
      <c r="M188" s="122"/>
      <c r="N188" s="125"/>
      <c r="O188" s="126"/>
      <c r="P188" s="123"/>
      <c r="Q188" s="123"/>
      <c r="R188" s="122"/>
      <c r="S188" s="123"/>
      <c r="T188" s="123"/>
      <c r="U188" s="123"/>
      <c r="V188" s="123"/>
      <c r="W188" s="123"/>
      <c r="X188" s="122"/>
      <c r="Y188" s="123"/>
      <c r="Z188" s="123"/>
      <c r="AA188" s="123"/>
      <c r="AB188" s="123"/>
      <c r="AC188" s="123"/>
      <c r="AD188" s="122"/>
      <c r="AE188" s="123"/>
      <c r="AF188" s="123"/>
      <c r="AG188" s="123"/>
      <c r="AH188" s="123"/>
      <c r="AI188" s="122"/>
      <c r="AJ188" s="122"/>
      <c r="AK188" s="122"/>
      <c r="AL188" s="122"/>
      <c r="AM188" s="123"/>
      <c r="AN188" s="122"/>
      <c r="AO188" s="122"/>
      <c r="AP188" s="122"/>
      <c r="AQ188" s="122"/>
      <c r="AR188" s="122"/>
      <c r="AS188" s="122"/>
      <c r="AT188" s="173"/>
      <c r="AU188" s="173"/>
      <c r="AV188" s="173"/>
      <c r="AW188" s="173"/>
      <c r="AX188" s="173"/>
      <c r="AY188" s="173"/>
      <c r="AZ188" s="173"/>
      <c r="BA188" s="173"/>
      <c r="BB188" s="173"/>
      <c r="BC188" s="123"/>
      <c r="BD188" s="123"/>
      <c r="BE188" s="123"/>
    </row>
    <row r="189" spans="2:57" x14ac:dyDescent="0.25">
      <c r="B189" s="120"/>
      <c r="C189" s="4"/>
      <c r="D189" s="14"/>
      <c r="E189" s="14"/>
      <c r="F189" s="121"/>
      <c r="G189" s="13"/>
      <c r="H189" s="122"/>
      <c r="I189" s="123"/>
      <c r="J189" s="123"/>
      <c r="K189" s="124"/>
      <c r="L189" s="122"/>
      <c r="M189" s="122"/>
      <c r="N189" s="125"/>
      <c r="O189" s="126"/>
      <c r="P189" s="123"/>
      <c r="Q189" s="123"/>
      <c r="R189" s="122"/>
      <c r="S189" s="123"/>
      <c r="T189" s="123"/>
      <c r="U189" s="123"/>
      <c r="V189" s="123"/>
      <c r="W189" s="123"/>
      <c r="X189" s="122"/>
      <c r="Y189" s="123"/>
      <c r="Z189" s="123"/>
      <c r="AA189" s="123"/>
      <c r="AB189" s="123"/>
      <c r="AC189" s="123"/>
      <c r="AD189" s="122"/>
      <c r="AE189" s="123"/>
      <c r="AF189" s="123"/>
      <c r="AG189" s="123"/>
      <c r="AH189" s="123"/>
      <c r="AI189" s="122"/>
      <c r="AJ189" s="122"/>
      <c r="AK189" s="122"/>
      <c r="AL189" s="122"/>
      <c r="AM189" s="123"/>
      <c r="AN189" s="122"/>
      <c r="AO189" s="122"/>
      <c r="AP189" s="122"/>
      <c r="AQ189" s="122"/>
      <c r="AR189" s="122"/>
      <c r="AS189" s="122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23"/>
      <c r="BD189" s="123"/>
      <c r="BE189" s="123"/>
    </row>
    <row r="190" spans="2:57" x14ac:dyDescent="0.25">
      <c r="B190" s="120"/>
      <c r="C190" s="4"/>
      <c r="D190" s="14"/>
      <c r="E190" s="14"/>
      <c r="F190" s="121"/>
      <c r="G190" s="13"/>
      <c r="H190" s="122"/>
      <c r="I190" s="123"/>
      <c r="J190" s="123"/>
      <c r="K190" s="124"/>
      <c r="L190" s="122"/>
      <c r="M190" s="122"/>
      <c r="N190" s="125"/>
      <c r="O190" s="126"/>
      <c r="P190" s="123"/>
      <c r="Q190" s="123"/>
      <c r="R190" s="122"/>
      <c r="S190" s="123"/>
      <c r="T190" s="123"/>
      <c r="U190" s="123"/>
      <c r="V190" s="123"/>
      <c r="W190" s="123"/>
      <c r="X190" s="122"/>
      <c r="Y190" s="123"/>
      <c r="Z190" s="123"/>
      <c r="AA190" s="123"/>
      <c r="AB190" s="123"/>
      <c r="AC190" s="123"/>
      <c r="AD190" s="122"/>
      <c r="AE190" s="123"/>
      <c r="AF190" s="123"/>
      <c r="AG190" s="123"/>
      <c r="AH190" s="123"/>
      <c r="AI190" s="122"/>
      <c r="AJ190" s="122"/>
      <c r="AK190" s="122"/>
      <c r="AL190" s="122"/>
      <c r="AM190" s="123"/>
      <c r="AN190" s="122"/>
      <c r="AO190" s="122"/>
      <c r="AP190" s="122"/>
      <c r="AQ190" s="122"/>
      <c r="AR190" s="122"/>
      <c r="AS190" s="122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23"/>
      <c r="BD190" s="123"/>
      <c r="BE190" s="123"/>
    </row>
    <row r="191" spans="2:57" x14ac:dyDescent="0.25">
      <c r="B191" s="120"/>
      <c r="C191" s="4"/>
      <c r="D191" s="14"/>
      <c r="E191" s="14"/>
      <c r="F191" s="121"/>
      <c r="G191" s="13"/>
      <c r="H191" s="122"/>
      <c r="I191" s="123"/>
      <c r="J191" s="123"/>
      <c r="K191" s="124"/>
      <c r="L191" s="122"/>
      <c r="M191" s="122"/>
      <c r="N191" s="125"/>
      <c r="O191" s="126"/>
      <c r="P191" s="123"/>
      <c r="Q191" s="123"/>
      <c r="R191" s="122"/>
      <c r="S191" s="123"/>
      <c r="T191" s="123"/>
      <c r="U191" s="123"/>
      <c r="V191" s="123"/>
      <c r="W191" s="123"/>
      <c r="X191" s="122"/>
      <c r="Y191" s="123"/>
      <c r="Z191" s="123"/>
      <c r="AA191" s="123"/>
      <c r="AB191" s="123"/>
      <c r="AC191" s="123"/>
      <c r="AD191" s="122"/>
      <c r="AE191" s="123"/>
      <c r="AF191" s="123"/>
      <c r="AG191" s="123"/>
      <c r="AH191" s="123"/>
      <c r="AI191" s="122"/>
      <c r="AJ191" s="122"/>
      <c r="AK191" s="122"/>
      <c r="AL191" s="122"/>
      <c r="AM191" s="123"/>
      <c r="AN191" s="122"/>
      <c r="AO191" s="122"/>
      <c r="AP191" s="122"/>
      <c r="AQ191" s="122"/>
      <c r="AR191" s="122"/>
      <c r="AS191" s="122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23"/>
      <c r="BD191" s="123"/>
      <c r="BE191" s="123"/>
    </row>
    <row r="192" spans="2:57" x14ac:dyDescent="0.25">
      <c r="B192" s="120"/>
      <c r="C192" s="4"/>
      <c r="D192" s="14"/>
      <c r="E192" s="14"/>
      <c r="F192" s="121"/>
      <c r="G192" s="13"/>
      <c r="H192" s="122"/>
      <c r="I192" s="123"/>
      <c r="J192" s="123"/>
      <c r="K192" s="124"/>
      <c r="L192" s="122"/>
      <c r="M192" s="122"/>
      <c r="N192" s="125"/>
      <c r="O192" s="126"/>
      <c r="P192" s="123"/>
      <c r="Q192" s="123"/>
      <c r="R192" s="122"/>
      <c r="S192" s="123"/>
      <c r="T192" s="123"/>
      <c r="U192" s="123"/>
      <c r="V192" s="123"/>
      <c r="W192" s="123"/>
      <c r="X192" s="122"/>
      <c r="Y192" s="123"/>
      <c r="Z192" s="123"/>
      <c r="AA192" s="123"/>
      <c r="AB192" s="123"/>
      <c r="AC192" s="123"/>
      <c r="AD192" s="122"/>
      <c r="AE192" s="123"/>
      <c r="AF192" s="123"/>
      <c r="AG192" s="123"/>
      <c r="AH192" s="123"/>
      <c r="AI192" s="122"/>
      <c r="AJ192" s="122"/>
      <c r="AK192" s="122"/>
      <c r="AL192" s="122"/>
      <c r="AM192" s="123"/>
      <c r="AN192" s="122"/>
      <c r="AO192" s="122"/>
      <c r="AP192" s="122"/>
      <c r="AQ192" s="122"/>
      <c r="AR192" s="122"/>
      <c r="AS192" s="122"/>
      <c r="AT192" s="173"/>
      <c r="AU192" s="173"/>
      <c r="AV192" s="173"/>
      <c r="AW192" s="173"/>
      <c r="AX192" s="173"/>
      <c r="AY192" s="173"/>
      <c r="AZ192" s="173"/>
      <c r="BA192" s="173"/>
      <c r="BB192" s="173"/>
      <c r="BC192" s="123"/>
      <c r="BD192" s="123"/>
      <c r="BE192" s="123"/>
    </row>
    <row r="193" spans="2:57" x14ac:dyDescent="0.25">
      <c r="B193" s="120"/>
      <c r="C193" s="4"/>
      <c r="D193" s="14"/>
      <c r="E193" s="14"/>
      <c r="F193" s="121"/>
      <c r="G193" s="13"/>
      <c r="H193" s="122"/>
      <c r="I193" s="123"/>
      <c r="J193" s="123"/>
      <c r="K193" s="124"/>
      <c r="L193" s="122"/>
      <c r="M193" s="122"/>
      <c r="N193" s="125"/>
      <c r="O193" s="126"/>
      <c r="P193" s="123"/>
      <c r="Q193" s="123"/>
      <c r="R193" s="122"/>
      <c r="S193" s="123"/>
      <c r="T193" s="123"/>
      <c r="U193" s="123"/>
      <c r="V193" s="123"/>
      <c r="W193" s="123"/>
      <c r="X193" s="122"/>
      <c r="Y193" s="123"/>
      <c r="Z193" s="123"/>
      <c r="AA193" s="123"/>
      <c r="AB193" s="123"/>
      <c r="AC193" s="123"/>
      <c r="AD193" s="122"/>
      <c r="AE193" s="123"/>
      <c r="AF193" s="123"/>
      <c r="AG193" s="123"/>
      <c r="AH193" s="123"/>
      <c r="AI193" s="122"/>
      <c r="AJ193" s="122"/>
      <c r="AK193" s="122"/>
      <c r="AL193" s="122"/>
      <c r="AM193" s="123"/>
      <c r="AN193" s="122"/>
      <c r="AO193" s="122"/>
      <c r="AP193" s="122"/>
      <c r="AQ193" s="122"/>
      <c r="AR193" s="122"/>
      <c r="AS193" s="122"/>
      <c r="AT193" s="173"/>
      <c r="AU193" s="173"/>
      <c r="AV193" s="173"/>
      <c r="AW193" s="173"/>
      <c r="AX193" s="173"/>
      <c r="AY193" s="173"/>
      <c r="AZ193" s="173"/>
      <c r="BA193" s="173"/>
      <c r="BB193" s="173"/>
      <c r="BC193" s="123"/>
      <c r="BD193" s="123"/>
      <c r="BE193" s="123"/>
    </row>
    <row r="194" spans="2:57" x14ac:dyDescent="0.25">
      <c r="B194" s="120"/>
      <c r="C194" s="4"/>
      <c r="D194" s="14"/>
      <c r="E194" s="14"/>
      <c r="F194" s="121"/>
      <c r="G194" s="13"/>
      <c r="H194" s="122"/>
      <c r="I194" s="123"/>
      <c r="J194" s="123"/>
      <c r="K194" s="124"/>
      <c r="L194" s="122"/>
      <c r="M194" s="122"/>
      <c r="N194" s="125"/>
      <c r="O194" s="126"/>
      <c r="P194" s="123"/>
      <c r="Q194" s="123"/>
      <c r="R194" s="122"/>
      <c r="S194" s="123"/>
      <c r="T194" s="123"/>
      <c r="U194" s="123"/>
      <c r="V194" s="123"/>
      <c r="W194" s="123"/>
      <c r="X194" s="122"/>
      <c r="Y194" s="123"/>
      <c r="Z194" s="123"/>
      <c r="AA194" s="123"/>
      <c r="AB194" s="123"/>
      <c r="AC194" s="123"/>
      <c r="AD194" s="122"/>
      <c r="AE194" s="123"/>
      <c r="AF194" s="123"/>
      <c r="AG194" s="123"/>
      <c r="AH194" s="123"/>
      <c r="AI194" s="122"/>
      <c r="AJ194" s="122"/>
      <c r="AK194" s="122"/>
      <c r="AL194" s="122"/>
      <c r="AM194" s="123"/>
      <c r="AN194" s="122"/>
      <c r="AO194" s="122"/>
      <c r="AP194" s="122"/>
      <c r="AQ194" s="122"/>
      <c r="AR194" s="122"/>
      <c r="AS194" s="122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23"/>
      <c r="BD194" s="123"/>
      <c r="BE194" s="123"/>
    </row>
    <row r="195" spans="2:57" x14ac:dyDescent="0.25">
      <c r="B195" s="120"/>
      <c r="C195" s="4"/>
      <c r="D195" s="14"/>
      <c r="E195" s="14"/>
      <c r="F195" s="121"/>
      <c r="G195" s="13"/>
      <c r="H195" s="122"/>
      <c r="I195" s="123"/>
      <c r="J195" s="123"/>
      <c r="K195" s="124"/>
      <c r="L195" s="122"/>
      <c r="M195" s="122"/>
      <c r="N195" s="125"/>
      <c r="O195" s="126"/>
      <c r="P195" s="123"/>
      <c r="Q195" s="123"/>
      <c r="R195" s="122"/>
      <c r="S195" s="123"/>
      <c r="T195" s="123"/>
      <c r="U195" s="123"/>
      <c r="V195" s="123"/>
      <c r="W195" s="123"/>
      <c r="X195" s="122"/>
      <c r="Y195" s="123"/>
      <c r="Z195" s="123"/>
      <c r="AA195" s="123"/>
      <c r="AB195" s="123"/>
      <c r="AC195" s="123"/>
      <c r="AD195" s="122"/>
      <c r="AE195" s="123"/>
      <c r="AF195" s="123"/>
      <c r="AG195" s="123"/>
      <c r="AH195" s="123"/>
      <c r="AI195" s="122"/>
      <c r="AJ195" s="122"/>
      <c r="AK195" s="122"/>
      <c r="AL195" s="122"/>
      <c r="AM195" s="123"/>
      <c r="AN195" s="122"/>
      <c r="AO195" s="122"/>
      <c r="AP195" s="122"/>
      <c r="AQ195" s="122"/>
      <c r="AR195" s="122"/>
      <c r="AS195" s="122"/>
      <c r="AT195" s="173"/>
      <c r="AU195" s="173"/>
      <c r="AV195" s="173"/>
      <c r="AW195" s="173"/>
      <c r="AX195" s="173"/>
      <c r="AY195" s="173"/>
      <c r="AZ195" s="173"/>
      <c r="BA195" s="173"/>
      <c r="BB195" s="173"/>
      <c r="BC195" s="123"/>
      <c r="BD195" s="123"/>
      <c r="BE195" s="123"/>
    </row>
    <row r="196" spans="2:57" x14ac:dyDescent="0.25">
      <c r="B196" s="120"/>
      <c r="C196" s="4"/>
      <c r="D196" s="14"/>
      <c r="E196" s="14"/>
      <c r="F196" s="121"/>
      <c r="G196" s="13"/>
      <c r="H196" s="122"/>
      <c r="I196" s="123"/>
      <c r="J196" s="123"/>
      <c r="K196" s="124"/>
      <c r="L196" s="122"/>
      <c r="M196" s="122"/>
      <c r="N196" s="125"/>
      <c r="O196" s="126"/>
      <c r="P196" s="123"/>
      <c r="Q196" s="123"/>
      <c r="R196" s="122"/>
      <c r="S196" s="123"/>
      <c r="T196" s="123"/>
      <c r="U196" s="123"/>
      <c r="V196" s="123"/>
      <c r="W196" s="123"/>
      <c r="X196" s="122"/>
      <c r="Y196" s="123"/>
      <c r="Z196" s="123"/>
      <c r="AA196" s="123"/>
      <c r="AB196" s="123"/>
      <c r="AC196" s="123"/>
      <c r="AD196" s="122"/>
      <c r="AE196" s="123"/>
      <c r="AF196" s="123"/>
      <c r="AG196" s="123"/>
      <c r="AH196" s="123"/>
      <c r="AI196" s="122"/>
      <c r="AJ196" s="122"/>
      <c r="AK196" s="122"/>
      <c r="AL196" s="122"/>
      <c r="AM196" s="123"/>
      <c r="AN196" s="122"/>
      <c r="AO196" s="122"/>
      <c r="AP196" s="122"/>
      <c r="AQ196" s="122"/>
      <c r="AR196" s="122"/>
      <c r="AS196" s="122"/>
      <c r="AT196" s="173"/>
      <c r="AU196" s="173"/>
      <c r="AV196" s="173"/>
      <c r="AW196" s="173"/>
      <c r="AX196" s="173"/>
      <c r="AY196" s="173"/>
      <c r="AZ196" s="173"/>
      <c r="BA196" s="173"/>
      <c r="BB196" s="173"/>
      <c r="BC196" s="123"/>
      <c r="BD196" s="123"/>
      <c r="BE196" s="123"/>
    </row>
    <row r="197" spans="2:57" x14ac:dyDescent="0.25">
      <c r="B197" s="120"/>
      <c r="C197" s="4"/>
      <c r="D197" s="14"/>
      <c r="E197" s="14"/>
      <c r="F197" s="121"/>
      <c r="G197" s="13"/>
      <c r="H197" s="122"/>
      <c r="I197" s="123"/>
      <c r="J197" s="123"/>
      <c r="K197" s="124"/>
      <c r="L197" s="122"/>
      <c r="M197" s="122"/>
      <c r="N197" s="125"/>
      <c r="O197" s="126"/>
      <c r="P197" s="123"/>
      <c r="Q197" s="123"/>
      <c r="R197" s="122"/>
      <c r="S197" s="123"/>
      <c r="T197" s="123"/>
      <c r="U197" s="123"/>
      <c r="V197" s="123"/>
      <c r="W197" s="123"/>
      <c r="X197" s="122"/>
      <c r="Y197" s="123"/>
      <c r="Z197" s="123"/>
      <c r="AA197" s="123"/>
      <c r="AB197" s="123"/>
      <c r="AC197" s="123"/>
      <c r="AD197" s="122"/>
      <c r="AE197" s="123"/>
      <c r="AF197" s="123"/>
      <c r="AG197" s="123"/>
      <c r="AH197" s="123"/>
      <c r="AI197" s="122"/>
      <c r="AJ197" s="122"/>
      <c r="AK197" s="122"/>
      <c r="AL197" s="122"/>
      <c r="AM197" s="123"/>
      <c r="AN197" s="122"/>
      <c r="AO197" s="122"/>
      <c r="AP197" s="122"/>
      <c r="AQ197" s="122"/>
      <c r="AR197" s="122"/>
      <c r="AS197" s="122"/>
      <c r="AT197" s="173"/>
      <c r="AU197" s="173"/>
      <c r="AV197" s="173"/>
      <c r="AW197" s="173"/>
      <c r="AX197" s="173"/>
      <c r="AY197" s="173"/>
      <c r="AZ197" s="173"/>
      <c r="BA197" s="173"/>
      <c r="BB197" s="173"/>
      <c r="BC197" s="123"/>
      <c r="BD197" s="123"/>
      <c r="BE197" s="123"/>
    </row>
    <row r="198" spans="2:57" x14ac:dyDescent="0.25">
      <c r="B198" s="120"/>
      <c r="C198" s="4"/>
      <c r="D198" s="14"/>
      <c r="E198" s="14"/>
      <c r="F198" s="121"/>
      <c r="G198" s="13"/>
      <c r="H198" s="122"/>
      <c r="I198" s="123"/>
      <c r="J198" s="123"/>
      <c r="K198" s="124"/>
      <c r="L198" s="122"/>
      <c r="M198" s="122"/>
      <c r="N198" s="125"/>
      <c r="O198" s="126"/>
      <c r="P198" s="123"/>
      <c r="Q198" s="123"/>
      <c r="R198" s="122"/>
      <c r="S198" s="123"/>
      <c r="T198" s="123"/>
      <c r="U198" s="123"/>
      <c r="V198" s="123"/>
      <c r="W198" s="123"/>
      <c r="X198" s="122"/>
      <c r="Y198" s="123"/>
      <c r="Z198" s="123"/>
      <c r="AA198" s="123"/>
      <c r="AB198" s="123"/>
      <c r="AC198" s="123"/>
      <c r="AD198" s="122"/>
      <c r="AE198" s="123"/>
      <c r="AF198" s="123"/>
      <c r="AG198" s="123"/>
      <c r="AH198" s="123"/>
      <c r="AI198" s="122"/>
      <c r="AJ198" s="122"/>
      <c r="AK198" s="122"/>
      <c r="AL198" s="122"/>
      <c r="AM198" s="123"/>
      <c r="AN198" s="122"/>
      <c r="AO198" s="122"/>
      <c r="AP198" s="122"/>
      <c r="AQ198" s="122"/>
      <c r="AR198" s="122"/>
      <c r="AS198" s="122"/>
      <c r="AT198" s="173"/>
      <c r="AU198" s="173"/>
      <c r="AV198" s="173"/>
      <c r="AW198" s="173"/>
      <c r="AX198" s="173"/>
      <c r="AY198" s="173"/>
      <c r="AZ198" s="173"/>
      <c r="BA198" s="173"/>
      <c r="BB198" s="173"/>
      <c r="BC198" s="123"/>
      <c r="BD198" s="123"/>
      <c r="BE198" s="123"/>
    </row>
    <row r="199" spans="2:57" x14ac:dyDescent="0.25">
      <c r="B199" s="120"/>
      <c r="C199" s="4"/>
      <c r="D199" s="14"/>
      <c r="E199" s="14"/>
      <c r="F199" s="121"/>
      <c r="G199" s="13"/>
      <c r="H199" s="122"/>
      <c r="I199" s="123"/>
      <c r="J199" s="123"/>
      <c r="K199" s="124"/>
      <c r="L199" s="122"/>
      <c r="M199" s="122"/>
      <c r="N199" s="125"/>
      <c r="O199" s="126"/>
      <c r="P199" s="123"/>
      <c r="Q199" s="123"/>
      <c r="R199" s="122"/>
      <c r="S199" s="123"/>
      <c r="T199" s="123"/>
      <c r="U199" s="123"/>
      <c r="V199" s="123"/>
      <c r="W199" s="123"/>
      <c r="X199" s="122"/>
      <c r="Y199" s="123"/>
      <c r="Z199" s="123"/>
      <c r="AA199" s="123"/>
      <c r="AB199" s="123"/>
      <c r="AC199" s="123"/>
      <c r="AD199" s="122"/>
      <c r="AE199" s="123"/>
      <c r="AF199" s="123"/>
      <c r="AG199" s="123"/>
      <c r="AH199" s="123"/>
      <c r="AI199" s="122"/>
      <c r="AJ199" s="122"/>
      <c r="AK199" s="122"/>
      <c r="AL199" s="122"/>
      <c r="AM199" s="123"/>
      <c r="AN199" s="122"/>
      <c r="AO199" s="122"/>
      <c r="AP199" s="122"/>
      <c r="AQ199" s="122"/>
      <c r="AR199" s="122"/>
      <c r="AS199" s="122"/>
      <c r="AT199" s="173"/>
      <c r="AU199" s="173"/>
      <c r="AV199" s="173"/>
      <c r="AW199" s="173"/>
      <c r="AX199" s="173"/>
      <c r="AY199" s="173"/>
      <c r="AZ199" s="173"/>
      <c r="BA199" s="173"/>
      <c r="BB199" s="173"/>
      <c r="BC199" s="123"/>
      <c r="BD199" s="123"/>
      <c r="BE199" s="123"/>
    </row>
    <row r="200" spans="2:57" x14ac:dyDescent="0.25">
      <c r="B200" s="120"/>
      <c r="C200" s="4"/>
      <c r="D200" s="14"/>
      <c r="E200" s="14"/>
      <c r="F200" s="121"/>
      <c r="G200" s="13"/>
      <c r="H200" s="122"/>
      <c r="I200" s="123"/>
      <c r="J200" s="123"/>
      <c r="K200" s="124"/>
      <c r="L200" s="122"/>
      <c r="M200" s="122"/>
      <c r="N200" s="125"/>
      <c r="O200" s="126"/>
      <c r="P200" s="123"/>
      <c r="Q200" s="123"/>
      <c r="R200" s="122"/>
      <c r="S200" s="123"/>
      <c r="T200" s="123"/>
      <c r="U200" s="123"/>
      <c r="V200" s="123"/>
      <c r="W200" s="123"/>
      <c r="X200" s="122"/>
      <c r="Y200" s="123"/>
      <c r="Z200" s="123"/>
      <c r="AA200" s="123"/>
      <c r="AB200" s="123"/>
      <c r="AC200" s="123"/>
      <c r="AD200" s="122"/>
      <c r="AE200" s="123"/>
      <c r="AF200" s="123"/>
      <c r="AG200" s="123"/>
      <c r="AH200" s="123"/>
      <c r="AI200" s="122"/>
      <c r="AJ200" s="122"/>
      <c r="AK200" s="122"/>
      <c r="AL200" s="122"/>
      <c r="AM200" s="123"/>
      <c r="AN200" s="122"/>
      <c r="AO200" s="122"/>
      <c r="AP200" s="122"/>
      <c r="AQ200" s="122"/>
      <c r="AR200" s="122"/>
      <c r="AS200" s="122"/>
      <c r="AT200" s="173"/>
      <c r="AU200" s="173"/>
      <c r="AV200" s="173"/>
      <c r="AW200" s="173"/>
      <c r="AX200" s="173"/>
      <c r="AY200" s="173"/>
      <c r="AZ200" s="173"/>
      <c r="BA200" s="173"/>
      <c r="BB200" s="173"/>
      <c r="BC200" s="123"/>
      <c r="BD200" s="123"/>
      <c r="BE200" s="123"/>
    </row>
    <row r="201" spans="2:57" x14ac:dyDescent="0.25">
      <c r="B201" s="120"/>
      <c r="C201" s="4"/>
      <c r="D201" s="14"/>
      <c r="E201" s="14"/>
      <c r="F201" s="121"/>
      <c r="G201" s="13"/>
      <c r="H201" s="122"/>
      <c r="I201" s="123"/>
      <c r="J201" s="123"/>
      <c r="K201" s="124"/>
      <c r="L201" s="122"/>
      <c r="M201" s="122"/>
      <c r="N201" s="125"/>
      <c r="O201" s="126"/>
      <c r="P201" s="123"/>
      <c r="Q201" s="123"/>
      <c r="R201" s="122"/>
      <c r="S201" s="123"/>
      <c r="T201" s="123"/>
      <c r="U201" s="123"/>
      <c r="V201" s="123"/>
      <c r="W201" s="123"/>
      <c r="X201" s="122"/>
      <c r="Y201" s="123"/>
      <c r="Z201" s="123"/>
      <c r="AA201" s="123"/>
      <c r="AB201" s="123"/>
      <c r="AC201" s="123"/>
      <c r="AD201" s="122"/>
      <c r="AE201" s="123"/>
      <c r="AF201" s="123"/>
      <c r="AG201" s="123"/>
      <c r="AH201" s="123"/>
      <c r="AI201" s="122"/>
      <c r="AJ201" s="122"/>
      <c r="AK201" s="122"/>
      <c r="AL201" s="122"/>
      <c r="AM201" s="123"/>
      <c r="AN201" s="122"/>
      <c r="AO201" s="122"/>
      <c r="AP201" s="122"/>
      <c r="AQ201" s="122"/>
      <c r="AR201" s="122"/>
      <c r="AS201" s="122"/>
      <c r="AT201" s="173"/>
      <c r="AU201" s="173"/>
      <c r="AV201" s="173"/>
      <c r="AW201" s="173"/>
      <c r="AX201" s="173"/>
      <c r="AY201" s="173"/>
      <c r="AZ201" s="173"/>
      <c r="BA201" s="173"/>
      <c r="BB201" s="173"/>
      <c r="BC201" s="123"/>
      <c r="BD201" s="123"/>
      <c r="BE201" s="123"/>
    </row>
    <row r="202" spans="2:57" x14ac:dyDescent="0.25">
      <c r="B202" s="120"/>
      <c r="C202" s="4"/>
      <c r="D202" s="14"/>
      <c r="E202" s="14"/>
      <c r="F202" s="121"/>
      <c r="G202" s="13"/>
      <c r="H202" s="122"/>
      <c r="I202" s="123"/>
      <c r="J202" s="123"/>
      <c r="K202" s="124"/>
      <c r="L202" s="122"/>
      <c r="M202" s="122"/>
      <c r="N202" s="125"/>
      <c r="O202" s="126"/>
      <c r="P202" s="123"/>
      <c r="Q202" s="123"/>
      <c r="R202" s="122"/>
      <c r="S202" s="123"/>
      <c r="T202" s="123"/>
      <c r="U202" s="123"/>
      <c r="V202" s="123"/>
      <c r="W202" s="123"/>
      <c r="X202" s="122"/>
      <c r="Y202" s="123"/>
      <c r="Z202" s="123"/>
      <c r="AA202" s="123"/>
      <c r="AB202" s="123"/>
      <c r="AC202" s="123"/>
      <c r="AD202" s="122"/>
      <c r="AE202" s="123"/>
      <c r="AF202" s="123"/>
      <c r="AG202" s="123"/>
      <c r="AH202" s="123"/>
      <c r="AI202" s="122"/>
      <c r="AJ202" s="122"/>
      <c r="AK202" s="122"/>
      <c r="AL202" s="122"/>
      <c r="AM202" s="123"/>
      <c r="AN202" s="122"/>
      <c r="AO202" s="122"/>
      <c r="AP202" s="122"/>
      <c r="AQ202" s="122"/>
      <c r="AR202" s="122"/>
      <c r="AS202" s="122"/>
      <c r="AT202" s="173"/>
      <c r="AU202" s="173"/>
      <c r="AV202" s="173"/>
      <c r="AW202" s="173"/>
      <c r="AX202" s="173"/>
      <c r="AY202" s="173"/>
      <c r="AZ202" s="173"/>
      <c r="BA202" s="173"/>
      <c r="BB202" s="173"/>
      <c r="BC202" s="123"/>
      <c r="BD202" s="123"/>
      <c r="BE202" s="123"/>
    </row>
    <row r="203" spans="2:57" x14ac:dyDescent="0.25">
      <c r="B203" s="120"/>
      <c r="C203" s="4"/>
      <c r="D203" s="14"/>
      <c r="E203" s="14"/>
      <c r="F203" s="121"/>
      <c r="G203" s="13"/>
      <c r="H203" s="122"/>
      <c r="I203" s="123"/>
      <c r="J203" s="123"/>
      <c r="K203" s="124"/>
      <c r="L203" s="122"/>
      <c r="M203" s="122"/>
      <c r="N203" s="125"/>
      <c r="O203" s="126"/>
      <c r="P203" s="123"/>
      <c r="Q203" s="123"/>
      <c r="R203" s="122"/>
      <c r="S203" s="123"/>
      <c r="T203" s="123"/>
      <c r="U203" s="123"/>
      <c r="V203" s="123"/>
      <c r="W203" s="123"/>
      <c r="X203" s="122"/>
      <c r="Y203" s="123"/>
      <c r="Z203" s="123"/>
      <c r="AA203" s="123"/>
      <c r="AB203" s="123"/>
      <c r="AC203" s="123"/>
      <c r="AD203" s="122"/>
      <c r="AE203" s="123"/>
      <c r="AF203" s="123"/>
      <c r="AG203" s="123"/>
      <c r="AH203" s="123"/>
      <c r="AI203" s="122"/>
      <c r="AJ203" s="122"/>
      <c r="AK203" s="122"/>
      <c r="AL203" s="122"/>
      <c r="AM203" s="123"/>
      <c r="AN203" s="122"/>
      <c r="AO203" s="122"/>
      <c r="AP203" s="122"/>
      <c r="AQ203" s="122"/>
      <c r="AR203" s="122"/>
      <c r="AS203" s="122"/>
      <c r="AT203" s="173"/>
      <c r="AU203" s="173"/>
      <c r="AV203" s="173"/>
      <c r="AW203" s="173"/>
      <c r="AX203" s="173"/>
      <c r="AY203" s="173"/>
      <c r="AZ203" s="173"/>
      <c r="BA203" s="173"/>
      <c r="BB203" s="173"/>
      <c r="BC203" s="123"/>
      <c r="BD203" s="123"/>
      <c r="BE203" s="123"/>
    </row>
    <row r="204" spans="2:57" x14ac:dyDescent="0.25">
      <c r="B204" s="120"/>
      <c r="C204" s="4"/>
      <c r="D204" s="14"/>
      <c r="E204" s="14"/>
      <c r="F204" s="121"/>
      <c r="G204" s="13"/>
      <c r="H204" s="122"/>
      <c r="I204" s="123"/>
      <c r="J204" s="123"/>
      <c r="K204" s="124"/>
      <c r="L204" s="122"/>
      <c r="M204" s="122"/>
      <c r="N204" s="125"/>
      <c r="O204" s="126"/>
      <c r="P204" s="123"/>
      <c r="Q204" s="123"/>
      <c r="R204" s="122"/>
      <c r="S204" s="123"/>
      <c r="T204" s="123"/>
      <c r="U204" s="123"/>
      <c r="V204" s="123"/>
      <c r="W204" s="123"/>
      <c r="X204" s="122"/>
      <c r="Y204" s="123"/>
      <c r="Z204" s="123"/>
      <c r="AA204" s="123"/>
      <c r="AB204" s="123"/>
      <c r="AC204" s="123"/>
      <c r="AD204" s="122"/>
      <c r="AE204" s="123"/>
      <c r="AF204" s="123"/>
      <c r="AG204" s="123"/>
      <c r="AH204" s="123"/>
      <c r="AI204" s="122"/>
      <c r="AJ204" s="122"/>
      <c r="AK204" s="122"/>
      <c r="AL204" s="122"/>
      <c r="AM204" s="123"/>
      <c r="AN204" s="122"/>
      <c r="AO204" s="122"/>
      <c r="AP204" s="122"/>
      <c r="AQ204" s="122"/>
      <c r="AR204" s="122"/>
      <c r="AS204" s="122"/>
      <c r="AT204" s="173"/>
      <c r="AU204" s="173"/>
      <c r="AV204" s="173"/>
      <c r="AW204" s="173"/>
      <c r="AX204" s="173"/>
      <c r="AY204" s="173"/>
      <c r="AZ204" s="173"/>
      <c r="BA204" s="173"/>
      <c r="BB204" s="173"/>
      <c r="BC204" s="123"/>
      <c r="BD204" s="123"/>
      <c r="BE204" s="123"/>
    </row>
    <row r="205" spans="2:57" x14ac:dyDescent="0.25">
      <c r="B205" s="120"/>
      <c r="C205" s="4"/>
      <c r="D205" s="14"/>
      <c r="E205" s="14"/>
      <c r="F205" s="121"/>
      <c r="G205" s="13"/>
      <c r="H205" s="122"/>
      <c r="I205" s="123"/>
      <c r="J205" s="123"/>
      <c r="K205" s="124"/>
      <c r="L205" s="122"/>
      <c r="M205" s="122"/>
      <c r="N205" s="125"/>
      <c r="O205" s="126"/>
      <c r="P205" s="123"/>
      <c r="Q205" s="123"/>
      <c r="R205" s="122"/>
      <c r="S205" s="123"/>
      <c r="T205" s="123"/>
      <c r="U205" s="123"/>
      <c r="V205" s="123"/>
      <c r="W205" s="123"/>
      <c r="X205" s="122"/>
      <c r="Y205" s="123"/>
      <c r="Z205" s="123"/>
      <c r="AA205" s="123"/>
      <c r="AB205" s="123"/>
      <c r="AC205" s="123"/>
      <c r="AD205" s="122"/>
      <c r="AE205" s="123"/>
      <c r="AF205" s="123"/>
      <c r="AG205" s="123"/>
      <c r="AH205" s="123"/>
      <c r="AI205" s="122"/>
      <c r="AJ205" s="122"/>
      <c r="AK205" s="122"/>
      <c r="AL205" s="122"/>
      <c r="AM205" s="123"/>
      <c r="AN205" s="122"/>
      <c r="AO205" s="122"/>
      <c r="AP205" s="122"/>
      <c r="AQ205" s="122"/>
      <c r="AR205" s="122"/>
      <c r="AS205" s="122"/>
      <c r="AT205" s="173"/>
      <c r="AU205" s="173"/>
      <c r="AV205" s="173"/>
      <c r="AW205" s="173"/>
      <c r="AX205" s="173"/>
      <c r="AY205" s="173"/>
      <c r="AZ205" s="173"/>
      <c r="BA205" s="173"/>
      <c r="BB205" s="173"/>
      <c r="BC205" s="123"/>
      <c r="BD205" s="123"/>
      <c r="BE205" s="123"/>
    </row>
    <row r="206" spans="2:57" x14ac:dyDescent="0.25">
      <c r="B206" s="120"/>
      <c r="C206" s="4"/>
      <c r="D206" s="14"/>
      <c r="E206" s="14"/>
      <c r="F206" s="121"/>
      <c r="G206" s="13"/>
      <c r="H206" s="122"/>
      <c r="I206" s="123"/>
      <c r="J206" s="123"/>
      <c r="K206" s="124"/>
      <c r="L206" s="122"/>
      <c r="M206" s="122"/>
      <c r="N206" s="125"/>
      <c r="O206" s="126"/>
      <c r="P206" s="123"/>
      <c r="Q206" s="123"/>
      <c r="R206" s="122"/>
      <c r="S206" s="123"/>
      <c r="T206" s="123"/>
      <c r="U206" s="123"/>
      <c r="V206" s="123"/>
      <c r="W206" s="123"/>
      <c r="X206" s="122"/>
      <c r="Y206" s="123"/>
      <c r="Z206" s="123"/>
      <c r="AA206" s="123"/>
      <c r="AB206" s="123"/>
      <c r="AC206" s="123"/>
      <c r="AD206" s="122"/>
      <c r="AE206" s="123"/>
      <c r="AF206" s="123"/>
      <c r="AG206" s="123"/>
      <c r="AH206" s="123"/>
      <c r="AI206" s="122"/>
      <c r="AJ206" s="122"/>
      <c r="AK206" s="122"/>
      <c r="AL206" s="122"/>
      <c r="AM206" s="123"/>
      <c r="AN206" s="122"/>
      <c r="AO206" s="122"/>
      <c r="AP206" s="122"/>
      <c r="AQ206" s="122"/>
      <c r="AR206" s="122"/>
      <c r="AS206" s="122"/>
      <c r="AT206" s="173"/>
      <c r="AU206" s="173"/>
      <c r="AV206" s="173"/>
      <c r="AW206" s="173"/>
      <c r="AX206" s="173"/>
      <c r="AY206" s="173"/>
      <c r="AZ206" s="173"/>
      <c r="BA206" s="173"/>
      <c r="BB206" s="173"/>
      <c r="BC206" s="123"/>
      <c r="BD206" s="123"/>
      <c r="BE206" s="123"/>
    </row>
    <row r="207" spans="2:57" x14ac:dyDescent="0.25">
      <c r="B207" s="120"/>
      <c r="C207" s="4"/>
      <c r="D207" s="14"/>
      <c r="E207" s="14"/>
      <c r="F207" s="121"/>
      <c r="G207" s="13"/>
      <c r="H207" s="122"/>
      <c r="I207" s="123"/>
      <c r="J207" s="123"/>
      <c r="K207" s="124"/>
      <c r="L207" s="122"/>
      <c r="M207" s="122"/>
      <c r="N207" s="125"/>
      <c r="O207" s="126"/>
      <c r="P207" s="123"/>
      <c r="Q207" s="123"/>
      <c r="R207" s="122"/>
      <c r="S207" s="123"/>
      <c r="T207" s="123"/>
      <c r="U207" s="123"/>
      <c r="V207" s="123"/>
      <c r="W207" s="123"/>
      <c r="X207" s="122"/>
      <c r="Y207" s="123"/>
      <c r="Z207" s="123"/>
      <c r="AA207" s="123"/>
      <c r="AB207" s="123"/>
      <c r="AC207" s="123"/>
      <c r="AD207" s="122"/>
      <c r="AE207" s="123"/>
      <c r="AF207" s="123"/>
      <c r="AG207" s="123"/>
      <c r="AH207" s="123"/>
      <c r="AI207" s="122"/>
      <c r="AJ207" s="122"/>
      <c r="AK207" s="122"/>
      <c r="AL207" s="122"/>
      <c r="AM207" s="123"/>
      <c r="AN207" s="122"/>
      <c r="AO207" s="122"/>
      <c r="AP207" s="122"/>
      <c r="AQ207" s="122"/>
      <c r="AR207" s="122"/>
      <c r="AS207" s="122"/>
      <c r="AT207" s="173"/>
      <c r="AU207" s="173"/>
      <c r="AV207" s="173"/>
      <c r="AW207" s="173"/>
      <c r="AX207" s="173"/>
      <c r="AY207" s="173"/>
      <c r="AZ207" s="173"/>
      <c r="BA207" s="173"/>
      <c r="BB207" s="173"/>
      <c r="BC207" s="123"/>
      <c r="BD207" s="123"/>
      <c r="BE207" s="123"/>
    </row>
    <row r="208" spans="2:57" x14ac:dyDescent="0.25">
      <c r="B208" s="120"/>
      <c r="C208" s="4"/>
      <c r="D208" s="14"/>
      <c r="E208" s="14"/>
      <c r="F208" s="121"/>
      <c r="G208" s="13"/>
      <c r="H208" s="122"/>
      <c r="I208" s="123"/>
      <c r="J208" s="123"/>
      <c r="K208" s="124"/>
      <c r="L208" s="122"/>
      <c r="M208" s="122"/>
      <c r="N208" s="125"/>
      <c r="O208" s="126"/>
      <c r="P208" s="123"/>
      <c r="Q208" s="123"/>
      <c r="R208" s="122"/>
      <c r="S208" s="123"/>
      <c r="T208" s="123"/>
      <c r="U208" s="123"/>
      <c r="V208" s="123"/>
      <c r="W208" s="123"/>
      <c r="X208" s="122"/>
      <c r="Y208" s="123"/>
      <c r="Z208" s="123"/>
      <c r="AA208" s="123"/>
      <c r="AB208" s="123"/>
      <c r="AC208" s="123"/>
      <c r="AD208" s="122"/>
      <c r="AE208" s="123"/>
      <c r="AF208" s="123"/>
      <c r="AG208" s="123"/>
      <c r="AH208" s="123"/>
      <c r="AI208" s="122"/>
      <c r="AJ208" s="122"/>
      <c r="AK208" s="122"/>
      <c r="AL208" s="122"/>
      <c r="AM208" s="123"/>
      <c r="AN208" s="122"/>
      <c r="AO208" s="122"/>
      <c r="AP208" s="122"/>
      <c r="AQ208" s="122"/>
      <c r="AR208" s="122"/>
      <c r="AS208" s="122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23"/>
      <c r="BD208" s="123"/>
      <c r="BE208" s="123"/>
    </row>
    <row r="209" spans="2:57" x14ac:dyDescent="0.25">
      <c r="B209" s="120"/>
      <c r="C209" s="4"/>
      <c r="D209" s="14"/>
      <c r="E209" s="14"/>
      <c r="F209" s="121"/>
      <c r="G209" s="13"/>
      <c r="H209" s="122"/>
      <c r="I209" s="123"/>
      <c r="J209" s="123"/>
      <c r="K209" s="124"/>
      <c r="L209" s="122"/>
      <c r="M209" s="122"/>
      <c r="N209" s="125"/>
      <c r="O209" s="126"/>
      <c r="P209" s="123"/>
      <c r="Q209" s="123"/>
      <c r="R209" s="122"/>
      <c r="S209" s="123"/>
      <c r="T209" s="123"/>
      <c r="U209" s="123"/>
      <c r="V209" s="123"/>
      <c r="W209" s="123"/>
      <c r="X209" s="122"/>
      <c r="Y209" s="123"/>
      <c r="Z209" s="123"/>
      <c r="AA209" s="123"/>
      <c r="AB209" s="123"/>
      <c r="AC209" s="123"/>
      <c r="AD209" s="122"/>
      <c r="AE209" s="123"/>
      <c r="AF209" s="123"/>
      <c r="AG209" s="123"/>
      <c r="AH209" s="123"/>
      <c r="AI209" s="122"/>
      <c r="AJ209" s="122"/>
      <c r="AK209" s="122"/>
      <c r="AL209" s="122"/>
      <c r="AM209" s="123"/>
      <c r="AN209" s="122"/>
      <c r="AO209" s="122"/>
      <c r="AP209" s="122"/>
      <c r="AQ209" s="122"/>
      <c r="AR209" s="122"/>
      <c r="AS209" s="122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23"/>
      <c r="BD209" s="123"/>
      <c r="BE209" s="123"/>
    </row>
    <row r="210" spans="2:57" x14ac:dyDescent="0.25">
      <c r="B210" s="120"/>
      <c r="C210" s="4"/>
      <c r="D210" s="14"/>
      <c r="E210" s="14"/>
      <c r="F210" s="121"/>
      <c r="G210" s="13"/>
      <c r="H210" s="122"/>
      <c r="I210" s="123"/>
      <c r="J210" s="123"/>
      <c r="K210" s="124"/>
      <c r="L210" s="122"/>
      <c r="M210" s="122"/>
      <c r="N210" s="125"/>
      <c r="O210" s="126"/>
      <c r="P210" s="123"/>
      <c r="Q210" s="123"/>
      <c r="R210" s="122"/>
      <c r="S210" s="123"/>
      <c r="T210" s="123"/>
      <c r="U210" s="123"/>
      <c r="V210" s="123"/>
      <c r="W210" s="123"/>
      <c r="X210" s="122"/>
      <c r="Y210" s="123"/>
      <c r="Z210" s="123"/>
      <c r="AA210" s="123"/>
      <c r="AB210" s="123"/>
      <c r="AC210" s="123"/>
      <c r="AD210" s="122"/>
      <c r="AE210" s="123"/>
      <c r="AF210" s="123"/>
      <c r="AG210" s="123"/>
      <c r="AH210" s="123"/>
      <c r="AI210" s="122"/>
      <c r="AJ210" s="122"/>
      <c r="AK210" s="122"/>
      <c r="AL210" s="122"/>
      <c r="AM210" s="123"/>
      <c r="AN210" s="122"/>
      <c r="AO210" s="122"/>
      <c r="AP210" s="122"/>
      <c r="AQ210" s="122"/>
      <c r="AR210" s="122"/>
      <c r="AS210" s="122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23"/>
      <c r="BD210" s="123"/>
      <c r="BE210" s="123"/>
    </row>
    <row r="211" spans="2:57" x14ac:dyDescent="0.25">
      <c r="B211" s="120"/>
      <c r="C211" s="4"/>
      <c r="D211" s="14"/>
      <c r="E211" s="14"/>
      <c r="F211" s="121"/>
      <c r="G211" s="13"/>
      <c r="H211" s="122"/>
      <c r="I211" s="123"/>
      <c r="J211" s="123"/>
      <c r="K211" s="124"/>
      <c r="L211" s="122"/>
      <c r="M211" s="122"/>
      <c r="N211" s="125"/>
      <c r="O211" s="126"/>
      <c r="P211" s="123"/>
      <c r="Q211" s="123"/>
      <c r="R211" s="122"/>
      <c r="S211" s="123"/>
      <c r="T211" s="123"/>
      <c r="U211" s="123"/>
      <c r="V211" s="123"/>
      <c r="W211" s="123"/>
      <c r="X211" s="122"/>
      <c r="Y211" s="123"/>
      <c r="Z211" s="123"/>
      <c r="AA211" s="123"/>
      <c r="AB211" s="123"/>
      <c r="AC211" s="123"/>
      <c r="AD211" s="122"/>
      <c r="AE211" s="123"/>
      <c r="AF211" s="123"/>
      <c r="AG211" s="123"/>
      <c r="AH211" s="123"/>
      <c r="AI211" s="122"/>
      <c r="AJ211" s="122"/>
      <c r="AK211" s="122"/>
      <c r="AL211" s="122"/>
      <c r="AM211" s="123"/>
      <c r="AN211" s="122"/>
      <c r="AO211" s="122"/>
      <c r="AP211" s="122"/>
      <c r="AQ211" s="122"/>
      <c r="AR211" s="122"/>
      <c r="AS211" s="122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23"/>
      <c r="BD211" s="123"/>
      <c r="BE211" s="123"/>
    </row>
    <row r="212" spans="2:57" x14ac:dyDescent="0.25">
      <c r="B212" s="120"/>
      <c r="C212" s="4"/>
      <c r="D212" s="14"/>
      <c r="E212" s="14"/>
      <c r="F212" s="121"/>
      <c r="G212" s="13"/>
      <c r="H212" s="122"/>
      <c r="I212" s="123"/>
      <c r="J212" s="123"/>
      <c r="K212" s="124"/>
      <c r="L212" s="122"/>
      <c r="M212" s="122"/>
      <c r="N212" s="125"/>
      <c r="O212" s="126"/>
      <c r="P212" s="123"/>
      <c r="Q212" s="123"/>
      <c r="R212" s="122"/>
      <c r="S212" s="123"/>
      <c r="T212" s="123"/>
      <c r="U212" s="123"/>
      <c r="V212" s="123"/>
      <c r="W212" s="123"/>
      <c r="X212" s="122"/>
      <c r="Y212" s="123"/>
      <c r="Z212" s="123"/>
      <c r="AA212" s="123"/>
      <c r="AB212" s="123"/>
      <c r="AC212" s="123"/>
      <c r="AD212" s="122"/>
      <c r="AE212" s="123"/>
      <c r="AF212" s="123"/>
      <c r="AG212" s="123"/>
      <c r="AH212" s="123"/>
      <c r="AI212" s="122"/>
      <c r="AJ212" s="122"/>
      <c r="AK212" s="122"/>
      <c r="AL212" s="122"/>
      <c r="AM212" s="123"/>
      <c r="AN212" s="122"/>
      <c r="AO212" s="122"/>
      <c r="AP212" s="122"/>
      <c r="AQ212" s="122"/>
      <c r="AR212" s="122"/>
      <c r="AS212" s="122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23"/>
      <c r="BD212" s="123"/>
      <c r="BE212" s="123"/>
    </row>
    <row r="213" spans="2:57" x14ac:dyDescent="0.25">
      <c r="B213" s="120"/>
      <c r="C213" s="4"/>
      <c r="D213" s="14"/>
      <c r="E213" s="14"/>
      <c r="F213" s="121"/>
      <c r="G213" s="13"/>
      <c r="H213" s="122"/>
      <c r="I213" s="123"/>
      <c r="J213" s="123"/>
      <c r="K213" s="124"/>
      <c r="L213" s="122"/>
      <c r="M213" s="122"/>
      <c r="N213" s="125"/>
      <c r="O213" s="126"/>
      <c r="P213" s="123"/>
      <c r="Q213" s="123"/>
      <c r="R213" s="122"/>
      <c r="S213" s="123"/>
      <c r="T213" s="123"/>
      <c r="U213" s="123"/>
      <c r="V213" s="123"/>
      <c r="W213" s="123"/>
      <c r="X213" s="122"/>
      <c r="Y213" s="123"/>
      <c r="Z213" s="123"/>
      <c r="AA213" s="123"/>
      <c r="AB213" s="123"/>
      <c r="AC213" s="123"/>
      <c r="AD213" s="122"/>
      <c r="AE213" s="123"/>
      <c r="AF213" s="123"/>
      <c r="AG213" s="123"/>
      <c r="AH213" s="123"/>
      <c r="AI213" s="122"/>
      <c r="AJ213" s="122"/>
      <c r="AK213" s="122"/>
      <c r="AL213" s="122"/>
      <c r="AM213" s="123"/>
      <c r="AN213" s="122"/>
      <c r="AO213" s="122"/>
      <c r="AP213" s="122"/>
      <c r="AQ213" s="122"/>
      <c r="AR213" s="122"/>
      <c r="AS213" s="122"/>
      <c r="AT213" s="173"/>
      <c r="AU213" s="173"/>
      <c r="AV213" s="173"/>
      <c r="AW213" s="173"/>
      <c r="AX213" s="173"/>
      <c r="AY213" s="173"/>
      <c r="AZ213" s="173"/>
      <c r="BA213" s="173"/>
      <c r="BB213" s="173"/>
      <c r="BC213" s="123"/>
      <c r="BD213" s="123"/>
      <c r="BE213" s="123"/>
    </row>
    <row r="214" spans="2:57" x14ac:dyDescent="0.25">
      <c r="B214" s="120"/>
      <c r="C214" s="4"/>
      <c r="D214" s="14"/>
      <c r="E214" s="14"/>
      <c r="F214" s="121"/>
      <c r="G214" s="13"/>
      <c r="H214" s="122"/>
      <c r="I214" s="123"/>
      <c r="J214" s="123"/>
      <c r="K214" s="124"/>
      <c r="L214" s="122"/>
      <c r="M214" s="122"/>
      <c r="N214" s="125"/>
      <c r="O214" s="126"/>
      <c r="P214" s="123"/>
      <c r="Q214" s="123"/>
      <c r="R214" s="122"/>
      <c r="S214" s="123"/>
      <c r="T214" s="123"/>
      <c r="U214" s="123"/>
      <c r="V214" s="123"/>
      <c r="W214" s="123"/>
      <c r="X214" s="122"/>
      <c r="Y214" s="123"/>
      <c r="Z214" s="123"/>
      <c r="AA214" s="123"/>
      <c r="AB214" s="123"/>
      <c r="AC214" s="123"/>
      <c r="AD214" s="122"/>
      <c r="AE214" s="123"/>
      <c r="AF214" s="123"/>
      <c r="AG214" s="123"/>
      <c r="AH214" s="123"/>
      <c r="AI214" s="122"/>
      <c r="AJ214" s="122"/>
      <c r="AK214" s="122"/>
      <c r="AL214" s="122"/>
      <c r="AM214" s="123"/>
      <c r="AN214" s="122"/>
      <c r="AO214" s="122"/>
      <c r="AP214" s="122"/>
      <c r="AQ214" s="122"/>
      <c r="AR214" s="122"/>
      <c r="AS214" s="122"/>
      <c r="AT214" s="173"/>
      <c r="AU214" s="173"/>
      <c r="AV214" s="173"/>
      <c r="AW214" s="173"/>
      <c r="AX214" s="173"/>
      <c r="AY214" s="173"/>
      <c r="AZ214" s="173"/>
      <c r="BA214" s="173"/>
      <c r="BB214" s="173"/>
      <c r="BC214" s="123"/>
      <c r="BD214" s="123"/>
      <c r="BE214" s="123"/>
    </row>
    <row r="215" spans="2:57" x14ac:dyDescent="0.25">
      <c r="B215" s="120"/>
      <c r="C215" s="4"/>
      <c r="D215" s="14"/>
      <c r="E215" s="14"/>
      <c r="F215" s="121"/>
      <c r="G215" s="13"/>
      <c r="H215" s="122"/>
      <c r="I215" s="123"/>
      <c r="J215" s="123"/>
      <c r="K215" s="124"/>
      <c r="L215" s="122"/>
      <c r="M215" s="122"/>
      <c r="N215" s="125"/>
      <c r="O215" s="126"/>
      <c r="P215" s="123"/>
      <c r="Q215" s="123"/>
      <c r="R215" s="122"/>
      <c r="S215" s="123"/>
      <c r="T215" s="123"/>
      <c r="U215" s="123"/>
      <c r="V215" s="123"/>
      <c r="W215" s="123"/>
      <c r="X215" s="122"/>
      <c r="Y215" s="123"/>
      <c r="Z215" s="123"/>
      <c r="AA215" s="123"/>
      <c r="AB215" s="123"/>
      <c r="AC215" s="123"/>
      <c r="AD215" s="122"/>
      <c r="AE215" s="123"/>
      <c r="AF215" s="123"/>
      <c r="AG215" s="123"/>
      <c r="AH215" s="123"/>
      <c r="AI215" s="122"/>
      <c r="AJ215" s="122"/>
      <c r="AK215" s="122"/>
      <c r="AL215" s="122"/>
      <c r="AM215" s="123"/>
      <c r="AN215" s="122"/>
      <c r="AO215" s="122"/>
      <c r="AP215" s="122"/>
      <c r="AQ215" s="122"/>
      <c r="AR215" s="122"/>
      <c r="AS215" s="122"/>
      <c r="AT215" s="173"/>
      <c r="AU215" s="173"/>
      <c r="AV215" s="173"/>
      <c r="AW215" s="173"/>
      <c r="AX215" s="173"/>
      <c r="AY215" s="173"/>
      <c r="AZ215" s="173"/>
      <c r="BA215" s="173"/>
      <c r="BB215" s="173"/>
      <c r="BC215" s="123"/>
      <c r="BD215" s="123"/>
      <c r="BE215" s="123"/>
    </row>
    <row r="216" spans="2:57" x14ac:dyDescent="0.25">
      <c r="B216" s="120"/>
      <c r="C216" s="4"/>
      <c r="D216" s="14"/>
      <c r="E216" s="14"/>
      <c r="F216" s="121"/>
      <c r="G216" s="13"/>
      <c r="H216" s="122"/>
      <c r="I216" s="123"/>
      <c r="J216" s="123"/>
      <c r="K216" s="124"/>
      <c r="L216" s="122"/>
      <c r="M216" s="122"/>
      <c r="N216" s="125"/>
      <c r="O216" s="126"/>
      <c r="P216" s="123"/>
      <c r="Q216" s="123"/>
      <c r="R216" s="122"/>
      <c r="S216" s="123"/>
      <c r="T216" s="123"/>
      <c r="U216" s="123"/>
      <c r="V216" s="123"/>
      <c r="W216" s="123"/>
      <c r="X216" s="122"/>
      <c r="Y216" s="123"/>
      <c r="Z216" s="123"/>
      <c r="AA216" s="123"/>
      <c r="AB216" s="123"/>
      <c r="AC216" s="123"/>
      <c r="AD216" s="122"/>
      <c r="AE216" s="123"/>
      <c r="AF216" s="123"/>
      <c r="AG216" s="123"/>
      <c r="AH216" s="123"/>
      <c r="AI216" s="122"/>
      <c r="AJ216" s="122"/>
      <c r="AK216" s="122"/>
      <c r="AL216" s="122"/>
      <c r="AM216" s="123"/>
      <c r="AN216" s="122"/>
      <c r="AO216" s="122"/>
      <c r="AP216" s="122"/>
      <c r="AQ216" s="122"/>
      <c r="AR216" s="122"/>
      <c r="AS216" s="122"/>
      <c r="AT216" s="173"/>
      <c r="AU216" s="173"/>
      <c r="AV216" s="173"/>
      <c r="AW216" s="173"/>
      <c r="AX216" s="173"/>
      <c r="AY216" s="173"/>
      <c r="AZ216" s="173"/>
      <c r="BA216" s="173"/>
      <c r="BB216" s="173"/>
      <c r="BC216" s="123"/>
      <c r="BD216" s="123"/>
      <c r="BE216" s="123"/>
    </row>
    <row r="217" spans="2:57" x14ac:dyDescent="0.25">
      <c r="B217" s="120"/>
      <c r="C217" s="4"/>
      <c r="D217" s="14"/>
      <c r="E217" s="14"/>
      <c r="F217" s="121"/>
      <c r="G217" s="13"/>
      <c r="H217" s="122"/>
      <c r="I217" s="123"/>
      <c r="J217" s="123"/>
      <c r="K217" s="124"/>
      <c r="L217" s="122"/>
      <c r="M217" s="122"/>
      <c r="N217" s="125"/>
      <c r="O217" s="126"/>
      <c r="P217" s="123"/>
      <c r="Q217" s="123"/>
      <c r="R217" s="122"/>
      <c r="S217" s="123"/>
      <c r="T217" s="123"/>
      <c r="U217" s="123"/>
      <c r="V217" s="123"/>
      <c r="W217" s="123"/>
      <c r="X217" s="122"/>
      <c r="Y217" s="123"/>
      <c r="Z217" s="123"/>
      <c r="AA217" s="123"/>
      <c r="AB217" s="123"/>
      <c r="AC217" s="123"/>
      <c r="AD217" s="122"/>
      <c r="AE217" s="123"/>
      <c r="AF217" s="123"/>
      <c r="AG217" s="123"/>
      <c r="AH217" s="123"/>
      <c r="AI217" s="122"/>
      <c r="AJ217" s="122"/>
      <c r="AK217" s="122"/>
      <c r="AL217" s="122"/>
      <c r="AM217" s="123"/>
      <c r="AN217" s="122"/>
      <c r="AO217" s="122"/>
      <c r="AP217" s="122"/>
      <c r="AQ217" s="122"/>
      <c r="AR217" s="122"/>
      <c r="AS217" s="122"/>
      <c r="AT217" s="173"/>
      <c r="AU217" s="173"/>
      <c r="AV217" s="173"/>
      <c r="AW217" s="173"/>
      <c r="AX217" s="173"/>
      <c r="AY217" s="173"/>
      <c r="AZ217" s="173"/>
      <c r="BA217" s="173"/>
      <c r="BB217" s="173"/>
      <c r="BC217" s="123"/>
      <c r="BD217" s="123"/>
      <c r="BE217" s="123"/>
    </row>
    <row r="218" spans="2:57" x14ac:dyDescent="0.25">
      <c r="B218" s="120"/>
      <c r="C218" s="4"/>
      <c r="D218" s="14"/>
      <c r="E218" s="14"/>
      <c r="F218" s="121"/>
      <c r="G218" s="13"/>
      <c r="H218" s="122"/>
      <c r="I218" s="123"/>
      <c r="J218" s="123"/>
      <c r="K218" s="124"/>
      <c r="L218" s="122"/>
      <c r="M218" s="122"/>
      <c r="N218" s="125"/>
      <c r="O218" s="126"/>
      <c r="P218" s="123"/>
      <c r="Q218" s="123"/>
      <c r="R218" s="122"/>
      <c r="S218" s="123"/>
      <c r="T218" s="123"/>
      <c r="U218" s="123"/>
      <c r="V218" s="123"/>
      <c r="W218" s="123"/>
      <c r="X218" s="122"/>
      <c r="Y218" s="123"/>
      <c r="Z218" s="123"/>
      <c r="AA218" s="123"/>
      <c r="AB218" s="123"/>
      <c r="AC218" s="123"/>
      <c r="AD218" s="122"/>
      <c r="AE218" s="123"/>
      <c r="AF218" s="123"/>
      <c r="AG218" s="123"/>
      <c r="AH218" s="123"/>
      <c r="AI218" s="122"/>
      <c r="AJ218" s="122"/>
      <c r="AK218" s="122"/>
      <c r="AL218" s="122"/>
      <c r="AM218" s="123"/>
      <c r="AN218" s="122"/>
      <c r="AO218" s="122"/>
      <c r="AP218" s="122"/>
      <c r="AQ218" s="122"/>
      <c r="AR218" s="122"/>
      <c r="AS218" s="122"/>
      <c r="AT218" s="173"/>
      <c r="AU218" s="173"/>
      <c r="AV218" s="173"/>
      <c r="AW218" s="173"/>
      <c r="AX218" s="173"/>
      <c r="AY218" s="173"/>
      <c r="AZ218" s="173"/>
      <c r="BA218" s="173"/>
      <c r="BB218" s="173"/>
      <c r="BC218" s="123"/>
      <c r="BD218" s="123"/>
      <c r="BE218" s="123"/>
    </row>
    <row r="219" spans="2:57" x14ac:dyDescent="0.25">
      <c r="B219" s="120"/>
      <c r="C219" s="4"/>
      <c r="D219" s="14"/>
      <c r="E219" s="14"/>
      <c r="F219" s="121"/>
      <c r="G219" s="13"/>
      <c r="H219" s="122"/>
      <c r="I219" s="123"/>
      <c r="J219" s="123"/>
      <c r="K219" s="124"/>
      <c r="L219" s="122"/>
      <c r="M219" s="122"/>
      <c r="N219" s="125"/>
      <c r="O219" s="126"/>
      <c r="P219" s="123"/>
      <c r="Q219" s="123"/>
      <c r="R219" s="122"/>
      <c r="S219" s="123"/>
      <c r="T219" s="123"/>
      <c r="U219" s="123"/>
      <c r="V219" s="123"/>
      <c r="W219" s="123"/>
      <c r="X219" s="122"/>
      <c r="Y219" s="123"/>
      <c r="Z219" s="123"/>
      <c r="AA219" s="123"/>
      <c r="AB219" s="123"/>
      <c r="AC219" s="123"/>
      <c r="AD219" s="122"/>
      <c r="AE219" s="123"/>
      <c r="AF219" s="123"/>
      <c r="AG219" s="123"/>
      <c r="AH219" s="123"/>
      <c r="AI219" s="122"/>
      <c r="AJ219" s="122"/>
      <c r="AK219" s="122"/>
      <c r="AL219" s="122"/>
      <c r="AM219" s="123"/>
      <c r="AN219" s="122"/>
      <c r="AO219" s="122"/>
      <c r="AP219" s="122"/>
      <c r="AQ219" s="122"/>
      <c r="AR219" s="122"/>
      <c r="AS219" s="122"/>
      <c r="AT219" s="173"/>
      <c r="AU219" s="173"/>
      <c r="AV219" s="173"/>
      <c r="AW219" s="173"/>
      <c r="AX219" s="173"/>
      <c r="AY219" s="173"/>
      <c r="AZ219" s="173"/>
      <c r="BA219" s="173"/>
      <c r="BB219" s="173"/>
      <c r="BC219" s="123"/>
      <c r="BD219" s="123"/>
      <c r="BE219" s="123"/>
    </row>
    <row r="220" spans="2:57" x14ac:dyDescent="0.25">
      <c r="B220" s="120"/>
      <c r="C220" s="4"/>
      <c r="D220" s="14"/>
      <c r="E220" s="14"/>
      <c r="F220" s="121"/>
      <c r="G220" s="13"/>
      <c r="H220" s="122"/>
      <c r="I220" s="123"/>
      <c r="J220" s="123"/>
      <c r="K220" s="124"/>
      <c r="L220" s="122"/>
      <c r="M220" s="122"/>
      <c r="N220" s="125"/>
      <c r="O220" s="126"/>
      <c r="P220" s="123"/>
      <c r="Q220" s="123"/>
      <c r="R220" s="122"/>
      <c r="S220" s="123"/>
      <c r="T220" s="123"/>
      <c r="U220" s="123"/>
      <c r="V220" s="123"/>
      <c r="W220" s="123"/>
      <c r="X220" s="122"/>
      <c r="Y220" s="123"/>
      <c r="Z220" s="123"/>
      <c r="AA220" s="123"/>
      <c r="AB220" s="123"/>
      <c r="AC220" s="123"/>
      <c r="AD220" s="122"/>
      <c r="AE220" s="123"/>
      <c r="AF220" s="123"/>
      <c r="AG220" s="123"/>
      <c r="AH220" s="123"/>
      <c r="AI220" s="122"/>
      <c r="AJ220" s="122"/>
      <c r="AK220" s="122"/>
      <c r="AL220" s="122"/>
      <c r="AM220" s="123"/>
      <c r="AN220" s="122"/>
      <c r="AO220" s="122"/>
      <c r="AP220" s="122"/>
      <c r="AQ220" s="122"/>
      <c r="AR220" s="122"/>
      <c r="AS220" s="122"/>
      <c r="AT220" s="173"/>
      <c r="AU220" s="173"/>
      <c r="AV220" s="173"/>
      <c r="AW220" s="173"/>
      <c r="AX220" s="173"/>
      <c r="AY220" s="173"/>
      <c r="AZ220" s="173"/>
      <c r="BA220" s="173"/>
      <c r="BB220" s="173"/>
      <c r="BC220" s="123"/>
      <c r="BD220" s="123"/>
      <c r="BE220" s="123"/>
    </row>
    <row r="221" spans="2:57" x14ac:dyDescent="0.25">
      <c r="B221" s="120"/>
      <c r="C221" s="4"/>
      <c r="D221" s="14"/>
      <c r="E221" s="14"/>
      <c r="F221" s="121"/>
      <c r="G221" s="13"/>
      <c r="H221" s="122"/>
      <c r="I221" s="123"/>
      <c r="J221" s="123"/>
      <c r="K221" s="124"/>
      <c r="L221" s="122"/>
      <c r="M221" s="122"/>
      <c r="N221" s="125"/>
      <c r="O221" s="126"/>
      <c r="P221" s="123"/>
      <c r="Q221" s="123"/>
      <c r="R221" s="122"/>
      <c r="S221" s="123"/>
      <c r="T221" s="123"/>
      <c r="U221" s="123"/>
      <c r="V221" s="123"/>
      <c r="W221" s="123"/>
      <c r="X221" s="122"/>
      <c r="Y221" s="123"/>
      <c r="Z221" s="123"/>
      <c r="AA221" s="123"/>
      <c r="AB221" s="123"/>
      <c r="AC221" s="123"/>
      <c r="AD221" s="122"/>
      <c r="AE221" s="123"/>
      <c r="AF221" s="123"/>
      <c r="AG221" s="123"/>
      <c r="AH221" s="123"/>
      <c r="AI221" s="122"/>
      <c r="AJ221" s="122"/>
      <c r="AK221" s="122"/>
      <c r="AL221" s="122"/>
      <c r="AM221" s="123"/>
      <c r="AN221" s="122"/>
      <c r="AO221" s="122"/>
      <c r="AP221" s="122"/>
      <c r="AQ221" s="122"/>
      <c r="AR221" s="122"/>
      <c r="AS221" s="122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23"/>
      <c r="BD221" s="123"/>
      <c r="BE221" s="123"/>
    </row>
    <row r="222" spans="2:57" x14ac:dyDescent="0.25">
      <c r="B222" s="120"/>
      <c r="C222" s="4"/>
      <c r="D222" s="14"/>
      <c r="E222" s="14"/>
      <c r="F222" s="121"/>
      <c r="G222" s="13"/>
      <c r="H222" s="122"/>
      <c r="I222" s="123"/>
      <c r="J222" s="123"/>
      <c r="K222" s="124"/>
      <c r="L222" s="122"/>
      <c r="M222" s="122"/>
      <c r="N222" s="125"/>
      <c r="O222" s="126"/>
      <c r="P222" s="123"/>
      <c r="Q222" s="123"/>
      <c r="R222" s="122"/>
      <c r="S222" s="123"/>
      <c r="T222" s="123"/>
      <c r="U222" s="123"/>
      <c r="V222" s="123"/>
      <c r="W222" s="123"/>
      <c r="X222" s="122"/>
      <c r="Y222" s="123"/>
      <c r="Z222" s="123"/>
      <c r="AA222" s="123"/>
      <c r="AB222" s="123"/>
      <c r="AC222" s="123"/>
      <c r="AD222" s="122"/>
      <c r="AE222" s="123"/>
      <c r="AF222" s="123"/>
      <c r="AG222" s="123"/>
      <c r="AH222" s="123"/>
      <c r="AI222" s="122"/>
      <c r="AJ222" s="122"/>
      <c r="AK222" s="122"/>
      <c r="AL222" s="122"/>
      <c r="AM222" s="123"/>
      <c r="AN222" s="122"/>
      <c r="AO222" s="122"/>
      <c r="AP222" s="122"/>
      <c r="AQ222" s="122"/>
      <c r="AR222" s="122"/>
      <c r="AS222" s="122"/>
      <c r="AT222" s="173"/>
      <c r="AU222" s="173"/>
      <c r="AV222" s="173"/>
      <c r="AW222" s="173"/>
      <c r="AX222" s="173"/>
      <c r="AY222" s="173"/>
      <c r="AZ222" s="173"/>
      <c r="BA222" s="173"/>
      <c r="BB222" s="173"/>
      <c r="BC222" s="123"/>
      <c r="BD222" s="123"/>
      <c r="BE222" s="123"/>
    </row>
    <row r="223" spans="2:57" x14ac:dyDescent="0.25">
      <c r="B223" s="120"/>
      <c r="C223" s="4"/>
      <c r="D223" s="14"/>
      <c r="E223" s="14"/>
      <c r="F223" s="121"/>
      <c r="G223" s="13"/>
      <c r="H223" s="122"/>
      <c r="I223" s="123"/>
      <c r="J223" s="123"/>
      <c r="K223" s="124"/>
      <c r="L223" s="122"/>
      <c r="M223" s="122"/>
      <c r="N223" s="125"/>
      <c r="O223" s="126"/>
      <c r="P223" s="123"/>
      <c r="Q223" s="123"/>
      <c r="R223" s="122"/>
      <c r="S223" s="123"/>
      <c r="T223" s="123"/>
      <c r="U223" s="123"/>
      <c r="V223" s="123"/>
      <c r="W223" s="123"/>
      <c r="X223" s="122"/>
      <c r="Y223" s="123"/>
      <c r="Z223" s="123"/>
      <c r="AA223" s="123"/>
      <c r="AB223" s="123"/>
      <c r="AC223" s="123"/>
      <c r="AD223" s="122"/>
      <c r="AE223" s="123"/>
      <c r="AF223" s="123"/>
      <c r="AG223" s="123"/>
      <c r="AH223" s="123"/>
      <c r="AI223" s="122"/>
      <c r="AJ223" s="122"/>
      <c r="AK223" s="122"/>
      <c r="AL223" s="122"/>
      <c r="AM223" s="123"/>
      <c r="AN223" s="122"/>
      <c r="AO223" s="122"/>
      <c r="AP223" s="122"/>
      <c r="AQ223" s="122"/>
      <c r="AR223" s="122"/>
      <c r="AS223" s="122"/>
      <c r="AT223" s="173"/>
      <c r="AU223" s="173"/>
      <c r="AV223" s="173"/>
      <c r="AW223" s="173"/>
      <c r="AX223" s="173"/>
      <c r="AY223" s="173"/>
      <c r="AZ223" s="173"/>
      <c r="BA223" s="173"/>
      <c r="BB223" s="173"/>
      <c r="BC223" s="123"/>
      <c r="BD223" s="123"/>
      <c r="BE223" s="123"/>
    </row>
    <row r="224" spans="2:57" x14ac:dyDescent="0.25">
      <c r="B224" s="120"/>
      <c r="C224" s="4"/>
      <c r="D224" s="14"/>
      <c r="E224" s="14"/>
      <c r="F224" s="121"/>
      <c r="G224" s="13"/>
      <c r="H224" s="122"/>
      <c r="I224" s="123"/>
      <c r="J224" s="123"/>
      <c r="K224" s="124"/>
      <c r="L224" s="122"/>
      <c r="M224" s="122"/>
      <c r="N224" s="125"/>
      <c r="O224" s="126"/>
      <c r="P224" s="123"/>
      <c r="Q224" s="123"/>
      <c r="R224" s="122"/>
      <c r="S224" s="123"/>
      <c r="T224" s="123"/>
      <c r="U224" s="123"/>
      <c r="V224" s="123"/>
      <c r="W224" s="123"/>
      <c r="X224" s="122"/>
      <c r="Y224" s="123"/>
      <c r="Z224" s="123"/>
      <c r="AA224" s="123"/>
      <c r="AB224" s="123"/>
      <c r="AC224" s="123"/>
      <c r="AD224" s="122"/>
      <c r="AE224" s="123"/>
      <c r="AF224" s="123"/>
      <c r="AG224" s="123"/>
      <c r="AH224" s="123"/>
      <c r="AI224" s="122"/>
      <c r="AJ224" s="122"/>
      <c r="AK224" s="122"/>
      <c r="AL224" s="122"/>
      <c r="AM224" s="123"/>
      <c r="AN224" s="122"/>
      <c r="AO224" s="122"/>
      <c r="AP224" s="122"/>
      <c r="AQ224" s="122"/>
      <c r="AR224" s="122"/>
      <c r="AS224" s="122"/>
      <c r="AT224" s="173"/>
      <c r="AU224" s="173"/>
      <c r="AV224" s="173"/>
      <c r="AW224" s="173"/>
      <c r="AX224" s="173"/>
      <c r="AY224" s="173"/>
      <c r="AZ224" s="173"/>
      <c r="BA224" s="173"/>
      <c r="BB224" s="173"/>
      <c r="BC224" s="123"/>
      <c r="BD224" s="123"/>
      <c r="BE224" s="123"/>
    </row>
    <row r="225" spans="2:57" x14ac:dyDescent="0.25">
      <c r="B225" s="120"/>
      <c r="C225" s="4"/>
      <c r="D225" s="14"/>
      <c r="E225" s="14"/>
      <c r="F225" s="121"/>
      <c r="G225" s="13"/>
      <c r="H225" s="122"/>
      <c r="I225" s="123"/>
      <c r="J225" s="123"/>
      <c r="K225" s="124"/>
      <c r="L225" s="122"/>
      <c r="M225" s="122"/>
      <c r="N225" s="125"/>
      <c r="O225" s="126"/>
      <c r="P225" s="123"/>
      <c r="Q225" s="123"/>
      <c r="R225" s="122"/>
      <c r="S225" s="123"/>
      <c r="T225" s="123"/>
      <c r="U225" s="123"/>
      <c r="V225" s="123"/>
      <c r="W225" s="123"/>
      <c r="X225" s="122"/>
      <c r="Y225" s="123"/>
      <c r="Z225" s="123"/>
      <c r="AA225" s="123"/>
      <c r="AB225" s="123"/>
      <c r="AC225" s="123"/>
      <c r="AD225" s="122"/>
      <c r="AE225" s="123"/>
      <c r="AF225" s="123"/>
      <c r="AG225" s="123"/>
      <c r="AH225" s="123"/>
      <c r="AI225" s="122"/>
      <c r="AJ225" s="122"/>
      <c r="AK225" s="122"/>
      <c r="AL225" s="122"/>
      <c r="AM225" s="123"/>
      <c r="AN225" s="122"/>
      <c r="AO225" s="122"/>
      <c r="AP225" s="122"/>
      <c r="AQ225" s="122"/>
      <c r="AR225" s="122"/>
      <c r="AS225" s="122"/>
      <c r="AT225" s="173"/>
      <c r="AU225" s="173"/>
      <c r="AV225" s="173"/>
      <c r="AW225" s="173"/>
      <c r="AX225" s="173"/>
      <c r="AY225" s="173"/>
      <c r="AZ225" s="173"/>
      <c r="BA225" s="173"/>
      <c r="BB225" s="173"/>
      <c r="BC225" s="123"/>
      <c r="BD225" s="123"/>
      <c r="BE225" s="123"/>
    </row>
    <row r="226" spans="2:57" x14ac:dyDescent="0.25">
      <c r="B226" s="120"/>
      <c r="C226" s="4"/>
      <c r="D226" s="14"/>
      <c r="E226" s="14"/>
      <c r="F226" s="121"/>
      <c r="G226" s="13"/>
      <c r="H226" s="122"/>
      <c r="I226" s="123"/>
      <c r="J226" s="123"/>
      <c r="K226" s="124"/>
      <c r="L226" s="122"/>
      <c r="M226" s="122"/>
      <c r="N226" s="125"/>
      <c r="O226" s="126"/>
      <c r="P226" s="123"/>
      <c r="Q226" s="123"/>
      <c r="R226" s="122"/>
      <c r="S226" s="123"/>
      <c r="T226" s="123"/>
      <c r="U226" s="123"/>
      <c r="V226" s="123"/>
      <c r="W226" s="123"/>
      <c r="X226" s="122"/>
      <c r="Y226" s="123"/>
      <c r="Z226" s="123"/>
      <c r="AA226" s="123"/>
      <c r="AB226" s="123"/>
      <c r="AC226" s="123"/>
      <c r="AD226" s="122"/>
      <c r="AE226" s="123"/>
      <c r="AF226" s="123"/>
      <c r="AG226" s="123"/>
      <c r="AH226" s="123"/>
      <c r="AI226" s="122"/>
      <c r="AJ226" s="122"/>
      <c r="AK226" s="122"/>
      <c r="AL226" s="122"/>
      <c r="AM226" s="123"/>
      <c r="AN226" s="122"/>
      <c r="AO226" s="122"/>
      <c r="AP226" s="122"/>
      <c r="AQ226" s="122"/>
      <c r="AR226" s="122"/>
      <c r="AS226" s="122"/>
      <c r="AT226" s="173"/>
      <c r="AU226" s="173"/>
      <c r="AV226" s="173"/>
      <c r="AW226" s="173"/>
      <c r="AX226" s="173"/>
      <c r="AY226" s="173"/>
      <c r="AZ226" s="173"/>
      <c r="BA226" s="173"/>
      <c r="BB226" s="173"/>
      <c r="BC226" s="123"/>
      <c r="BD226" s="123"/>
      <c r="BE226" s="123"/>
    </row>
    <row r="227" spans="2:57" x14ac:dyDescent="0.25">
      <c r="B227" s="120"/>
      <c r="C227" s="4"/>
      <c r="D227" s="14"/>
      <c r="E227" s="14"/>
      <c r="F227" s="121"/>
      <c r="G227" s="13"/>
      <c r="H227" s="122"/>
      <c r="I227" s="123"/>
      <c r="J227" s="123"/>
      <c r="K227" s="124"/>
      <c r="L227" s="122"/>
      <c r="M227" s="122"/>
      <c r="N227" s="125"/>
      <c r="O227" s="126"/>
      <c r="P227" s="123"/>
      <c r="Q227" s="123"/>
      <c r="R227" s="122"/>
      <c r="S227" s="123"/>
      <c r="T227" s="123"/>
      <c r="U227" s="123"/>
      <c r="V227" s="123"/>
      <c r="W227" s="123"/>
      <c r="X227" s="122"/>
      <c r="Y227" s="123"/>
      <c r="Z227" s="123"/>
      <c r="AA227" s="123"/>
      <c r="AB227" s="123"/>
      <c r="AC227" s="123"/>
      <c r="AD227" s="122"/>
      <c r="AE227" s="123"/>
      <c r="AF227" s="123"/>
      <c r="AG227" s="123"/>
      <c r="AH227" s="123"/>
      <c r="AI227" s="122"/>
      <c r="AJ227" s="122"/>
      <c r="AK227" s="122"/>
      <c r="AL227" s="122"/>
      <c r="AM227" s="123"/>
      <c r="AN227" s="122"/>
      <c r="AO227" s="122"/>
      <c r="AP227" s="122"/>
      <c r="AQ227" s="122"/>
      <c r="AR227" s="122"/>
      <c r="AS227" s="122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23"/>
      <c r="BD227" s="123"/>
      <c r="BE227" s="123"/>
    </row>
    <row r="228" spans="2:57" x14ac:dyDescent="0.25">
      <c r="B228" s="120"/>
      <c r="C228" s="4"/>
      <c r="D228" s="14"/>
      <c r="E228" s="14"/>
      <c r="F228" s="121"/>
      <c r="G228" s="13"/>
      <c r="H228" s="122"/>
      <c r="I228" s="123"/>
      <c r="J228" s="123"/>
      <c r="K228" s="124"/>
      <c r="L228" s="122"/>
      <c r="M228" s="122"/>
      <c r="N228" s="125"/>
      <c r="O228" s="126"/>
      <c r="P228" s="123"/>
      <c r="Q228" s="123"/>
      <c r="R228" s="122"/>
      <c r="S228" s="123"/>
      <c r="T228" s="123"/>
      <c r="U228" s="123"/>
      <c r="V228" s="123"/>
      <c r="W228" s="123"/>
      <c r="X228" s="122"/>
      <c r="Y228" s="123"/>
      <c r="Z228" s="123"/>
      <c r="AA228" s="123"/>
      <c r="AB228" s="123"/>
      <c r="AC228" s="123"/>
      <c r="AD228" s="122"/>
      <c r="AE228" s="123"/>
      <c r="AF228" s="123"/>
      <c r="AG228" s="123"/>
      <c r="AH228" s="123"/>
      <c r="AI228" s="122"/>
      <c r="AJ228" s="122"/>
      <c r="AK228" s="122"/>
      <c r="AL228" s="122"/>
      <c r="AM228" s="123"/>
      <c r="AN228" s="122"/>
      <c r="AO228" s="122"/>
      <c r="AP228" s="122"/>
      <c r="AQ228" s="122"/>
      <c r="AR228" s="122"/>
      <c r="AS228" s="122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23"/>
      <c r="BD228" s="123"/>
      <c r="BE228" s="123"/>
    </row>
    <row r="229" spans="2:57" x14ac:dyDescent="0.25">
      <c r="B229" s="120"/>
      <c r="C229" s="4"/>
      <c r="D229" s="14"/>
      <c r="E229" s="14"/>
      <c r="F229" s="121"/>
      <c r="G229" s="13"/>
      <c r="H229" s="122"/>
      <c r="I229" s="123"/>
      <c r="J229" s="123"/>
      <c r="K229" s="124"/>
      <c r="L229" s="122"/>
      <c r="M229" s="122"/>
      <c r="N229" s="125"/>
      <c r="O229" s="126"/>
      <c r="P229" s="123"/>
      <c r="Q229" s="123"/>
      <c r="R229" s="122"/>
      <c r="S229" s="123"/>
      <c r="T229" s="123"/>
      <c r="U229" s="123"/>
      <c r="V229" s="123"/>
      <c r="W229" s="123"/>
      <c r="X229" s="122"/>
      <c r="Y229" s="123"/>
      <c r="Z229" s="123"/>
      <c r="AA229" s="123"/>
      <c r="AB229" s="123"/>
      <c r="AC229" s="123"/>
      <c r="AD229" s="122"/>
      <c r="AE229" s="123"/>
      <c r="AF229" s="123"/>
      <c r="AG229" s="123"/>
      <c r="AH229" s="123"/>
      <c r="AI229" s="122"/>
      <c r="AJ229" s="122"/>
      <c r="AK229" s="122"/>
      <c r="AL229" s="122"/>
      <c r="AM229" s="123"/>
      <c r="AN229" s="122"/>
      <c r="AO229" s="122"/>
      <c r="AP229" s="122"/>
      <c r="AQ229" s="122"/>
      <c r="AR229" s="122"/>
      <c r="AS229" s="122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23"/>
      <c r="BD229" s="123"/>
      <c r="BE229" s="123"/>
    </row>
    <row r="230" spans="2:57" x14ac:dyDescent="0.25">
      <c r="B230" s="120"/>
      <c r="C230" s="4"/>
      <c r="D230" s="14"/>
      <c r="E230" s="14"/>
      <c r="F230" s="121"/>
      <c r="G230" s="13"/>
      <c r="H230" s="122"/>
      <c r="I230" s="123"/>
      <c r="J230" s="123"/>
      <c r="K230" s="124"/>
      <c r="L230" s="122"/>
      <c r="M230" s="122"/>
      <c r="N230" s="125"/>
      <c r="O230" s="126"/>
      <c r="P230" s="123"/>
      <c r="Q230" s="123"/>
      <c r="R230" s="122"/>
      <c r="S230" s="123"/>
      <c r="T230" s="123"/>
      <c r="U230" s="123"/>
      <c r="V230" s="123"/>
      <c r="W230" s="123"/>
      <c r="X230" s="122"/>
      <c r="Y230" s="123"/>
      <c r="Z230" s="123"/>
      <c r="AA230" s="123"/>
      <c r="AB230" s="123"/>
      <c r="AC230" s="123"/>
      <c r="AD230" s="122"/>
      <c r="AE230" s="123"/>
      <c r="AF230" s="123"/>
      <c r="AG230" s="123"/>
      <c r="AH230" s="123"/>
      <c r="AI230" s="122"/>
      <c r="AJ230" s="122"/>
      <c r="AK230" s="122"/>
      <c r="AL230" s="122"/>
      <c r="AM230" s="123"/>
      <c r="AN230" s="122"/>
      <c r="AO230" s="122"/>
      <c r="AP230" s="122"/>
      <c r="AQ230" s="122"/>
      <c r="AR230" s="122"/>
      <c r="AS230" s="122"/>
      <c r="AT230" s="173"/>
      <c r="AU230" s="173"/>
      <c r="AV230" s="173"/>
      <c r="AW230" s="173"/>
      <c r="AX230" s="173"/>
      <c r="AY230" s="173"/>
      <c r="AZ230" s="173"/>
      <c r="BA230" s="173"/>
      <c r="BB230" s="173"/>
      <c r="BC230" s="123"/>
      <c r="BD230" s="123"/>
      <c r="BE230" s="123"/>
    </row>
    <row r="231" spans="2:57" x14ac:dyDescent="0.25">
      <c r="B231" s="120"/>
      <c r="C231" s="4"/>
      <c r="D231" s="14"/>
      <c r="E231" s="14"/>
      <c r="F231" s="121"/>
      <c r="G231" s="13"/>
      <c r="H231" s="122"/>
      <c r="I231" s="123"/>
      <c r="J231" s="123"/>
      <c r="K231" s="124"/>
      <c r="L231" s="122"/>
      <c r="M231" s="122"/>
      <c r="N231" s="125"/>
      <c r="O231" s="126"/>
      <c r="P231" s="123"/>
      <c r="Q231" s="123"/>
      <c r="R231" s="122"/>
      <c r="S231" s="123"/>
      <c r="T231" s="123"/>
      <c r="U231" s="123"/>
      <c r="V231" s="123"/>
      <c r="W231" s="123"/>
      <c r="X231" s="122"/>
      <c r="Y231" s="123"/>
      <c r="Z231" s="123"/>
      <c r="AA231" s="123"/>
      <c r="AB231" s="123"/>
      <c r="AC231" s="123"/>
      <c r="AD231" s="122"/>
      <c r="AE231" s="123"/>
      <c r="AF231" s="123"/>
      <c r="AG231" s="123"/>
      <c r="AH231" s="123"/>
      <c r="AI231" s="122"/>
      <c r="AJ231" s="122"/>
      <c r="AK231" s="122"/>
      <c r="AL231" s="122"/>
      <c r="AM231" s="123"/>
      <c r="AN231" s="122"/>
      <c r="AO231" s="122"/>
      <c r="AP231" s="122"/>
      <c r="AQ231" s="122"/>
      <c r="AR231" s="122"/>
      <c r="AS231" s="122"/>
      <c r="AT231" s="173"/>
      <c r="AU231" s="173"/>
      <c r="AV231" s="173"/>
      <c r="AW231" s="173"/>
      <c r="AX231" s="173"/>
      <c r="AY231" s="173"/>
      <c r="AZ231" s="173"/>
      <c r="BA231" s="173"/>
      <c r="BB231" s="173"/>
      <c r="BC231" s="123"/>
      <c r="BD231" s="123"/>
      <c r="BE231" s="123"/>
    </row>
    <row r="232" spans="2:57" x14ac:dyDescent="0.25">
      <c r="B232" s="120"/>
      <c r="C232" s="4"/>
      <c r="D232" s="14"/>
      <c r="E232" s="14"/>
      <c r="F232" s="121"/>
      <c r="G232" s="13"/>
      <c r="H232" s="122"/>
      <c r="I232" s="123"/>
      <c r="J232" s="123"/>
      <c r="K232" s="124"/>
      <c r="L232" s="122"/>
      <c r="M232" s="122"/>
      <c r="N232" s="125"/>
      <c r="O232" s="126"/>
      <c r="P232" s="123"/>
      <c r="Q232" s="123"/>
      <c r="R232" s="122"/>
      <c r="S232" s="123"/>
      <c r="T232" s="123"/>
      <c r="U232" s="123"/>
      <c r="V232" s="123"/>
      <c r="W232" s="123"/>
      <c r="X232" s="122"/>
      <c r="Y232" s="123"/>
      <c r="Z232" s="123"/>
      <c r="AA232" s="123"/>
      <c r="AB232" s="123"/>
      <c r="AC232" s="123"/>
      <c r="AD232" s="122"/>
      <c r="AE232" s="123"/>
      <c r="AF232" s="123"/>
      <c r="AG232" s="123"/>
      <c r="AH232" s="123"/>
      <c r="AI232" s="122"/>
      <c r="AJ232" s="122"/>
      <c r="AK232" s="122"/>
      <c r="AL232" s="122"/>
      <c r="AM232" s="123"/>
      <c r="AN232" s="122"/>
      <c r="AO232" s="122"/>
      <c r="AP232" s="122"/>
      <c r="AQ232" s="122"/>
      <c r="AR232" s="122"/>
      <c r="AS232" s="122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23"/>
      <c r="BD232" s="123"/>
      <c r="BE232" s="123"/>
    </row>
    <row r="233" spans="2:57" x14ac:dyDescent="0.25">
      <c r="B233" s="120"/>
      <c r="C233" s="4"/>
      <c r="D233" s="14"/>
      <c r="E233" s="14"/>
      <c r="F233" s="121"/>
      <c r="G233" s="13"/>
      <c r="H233" s="122"/>
      <c r="I233" s="123"/>
      <c r="J233" s="123"/>
      <c r="K233" s="124"/>
      <c r="L233" s="122"/>
      <c r="M233" s="122"/>
      <c r="N233" s="125"/>
      <c r="O233" s="126"/>
      <c r="P233" s="123"/>
      <c r="Q233" s="123"/>
      <c r="R233" s="122"/>
      <c r="S233" s="123"/>
      <c r="T233" s="123"/>
      <c r="U233" s="123"/>
      <c r="V233" s="123"/>
      <c r="W233" s="123"/>
      <c r="X233" s="122"/>
      <c r="Y233" s="123"/>
      <c r="Z233" s="123"/>
      <c r="AA233" s="123"/>
      <c r="AB233" s="123"/>
      <c r="AC233" s="123"/>
      <c r="AD233" s="122"/>
      <c r="AE233" s="123"/>
      <c r="AF233" s="123"/>
      <c r="AG233" s="123"/>
      <c r="AH233" s="123"/>
      <c r="AI233" s="122"/>
      <c r="AJ233" s="122"/>
      <c r="AK233" s="122"/>
      <c r="AL233" s="122"/>
      <c r="AM233" s="123"/>
      <c r="AN233" s="122"/>
      <c r="AO233" s="122"/>
      <c r="AP233" s="122"/>
      <c r="AQ233" s="122"/>
      <c r="AR233" s="122"/>
      <c r="AS233" s="122"/>
      <c r="AT233" s="173"/>
      <c r="AU233" s="173"/>
      <c r="AV233" s="173"/>
      <c r="AW233" s="173"/>
      <c r="AX233" s="173"/>
      <c r="AY233" s="173"/>
      <c r="AZ233" s="173"/>
      <c r="BA233" s="173"/>
      <c r="BB233" s="173"/>
      <c r="BC233" s="123"/>
      <c r="BD233" s="123"/>
      <c r="BE233" s="123"/>
    </row>
    <row r="234" spans="2:57" x14ac:dyDescent="0.25">
      <c r="B234" s="120"/>
      <c r="C234" s="4"/>
      <c r="D234" s="14"/>
      <c r="E234" s="14"/>
      <c r="F234" s="121"/>
      <c r="G234" s="13"/>
      <c r="H234" s="122"/>
      <c r="I234" s="123"/>
      <c r="J234" s="123"/>
      <c r="K234" s="124"/>
      <c r="L234" s="122"/>
      <c r="M234" s="122"/>
      <c r="N234" s="125"/>
      <c r="O234" s="126"/>
      <c r="P234" s="123"/>
      <c r="Q234" s="123"/>
      <c r="R234" s="122"/>
      <c r="S234" s="123"/>
      <c r="T234" s="123"/>
      <c r="U234" s="123"/>
      <c r="V234" s="123"/>
      <c r="W234" s="123"/>
      <c r="X234" s="122"/>
      <c r="Y234" s="123"/>
      <c r="Z234" s="123"/>
      <c r="AA234" s="123"/>
      <c r="AB234" s="123"/>
      <c r="AC234" s="123"/>
      <c r="AD234" s="122"/>
      <c r="AE234" s="123"/>
      <c r="AF234" s="123"/>
      <c r="AG234" s="123"/>
      <c r="AH234" s="123"/>
      <c r="AI234" s="122"/>
      <c r="AJ234" s="122"/>
      <c r="AK234" s="122"/>
      <c r="AL234" s="122"/>
      <c r="AM234" s="123"/>
      <c r="AN234" s="122"/>
      <c r="AO234" s="122"/>
      <c r="AP234" s="122"/>
      <c r="AQ234" s="122"/>
      <c r="AR234" s="122"/>
      <c r="AS234" s="122"/>
      <c r="AT234" s="173"/>
      <c r="AU234" s="173"/>
      <c r="AV234" s="173"/>
      <c r="AW234" s="173"/>
      <c r="AX234" s="173"/>
      <c r="AY234" s="173"/>
      <c r="AZ234" s="173"/>
      <c r="BA234" s="173"/>
      <c r="BB234" s="173"/>
      <c r="BC234" s="123"/>
      <c r="BD234" s="123"/>
      <c r="BE234" s="123"/>
    </row>
    <row r="235" spans="2:57" x14ac:dyDescent="0.25">
      <c r="B235" s="120"/>
      <c r="C235" s="4"/>
      <c r="D235" s="14"/>
      <c r="E235" s="14"/>
      <c r="F235" s="121"/>
      <c r="G235" s="13"/>
      <c r="H235" s="122"/>
      <c r="I235" s="123"/>
      <c r="J235" s="123"/>
      <c r="K235" s="124"/>
      <c r="L235" s="122"/>
      <c r="M235" s="122"/>
      <c r="N235" s="125"/>
      <c r="O235" s="126"/>
      <c r="P235" s="123"/>
      <c r="Q235" s="123"/>
      <c r="R235" s="122"/>
      <c r="S235" s="123"/>
      <c r="T235" s="123"/>
      <c r="U235" s="123"/>
      <c r="V235" s="123"/>
      <c r="W235" s="123"/>
      <c r="X235" s="122"/>
      <c r="Y235" s="123"/>
      <c r="Z235" s="123"/>
      <c r="AA235" s="123"/>
      <c r="AB235" s="123"/>
      <c r="AC235" s="123"/>
      <c r="AD235" s="122"/>
      <c r="AE235" s="123"/>
      <c r="AF235" s="123"/>
      <c r="AG235" s="123"/>
      <c r="AH235" s="123"/>
      <c r="AI235" s="122"/>
      <c r="AJ235" s="122"/>
      <c r="AK235" s="122"/>
      <c r="AL235" s="122"/>
      <c r="AM235" s="123"/>
      <c r="AN235" s="122"/>
      <c r="AO235" s="122"/>
      <c r="AP235" s="122"/>
      <c r="AQ235" s="122"/>
      <c r="AR235" s="122"/>
      <c r="AS235" s="122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23"/>
      <c r="BD235" s="123"/>
      <c r="BE235" s="123"/>
    </row>
    <row r="236" spans="2:57" x14ac:dyDescent="0.25">
      <c r="B236" s="120"/>
      <c r="C236" s="4"/>
      <c r="D236" s="14"/>
      <c r="E236" s="14"/>
      <c r="F236" s="121"/>
      <c r="G236" s="13"/>
      <c r="H236" s="122"/>
      <c r="I236" s="123"/>
      <c r="J236" s="123"/>
      <c r="K236" s="124"/>
      <c r="L236" s="122"/>
      <c r="M236" s="122"/>
      <c r="N236" s="125"/>
      <c r="O236" s="126"/>
      <c r="P236" s="123"/>
      <c r="Q236" s="123"/>
      <c r="R236" s="122"/>
      <c r="S236" s="123"/>
      <c r="T236" s="123"/>
      <c r="U236" s="123"/>
      <c r="V236" s="123"/>
      <c r="W236" s="123"/>
      <c r="X236" s="122"/>
      <c r="Y236" s="123"/>
      <c r="Z236" s="123"/>
      <c r="AA236" s="123"/>
      <c r="AB236" s="123"/>
      <c r="AC236" s="123"/>
      <c r="AD236" s="122"/>
      <c r="AE236" s="123"/>
      <c r="AF236" s="123"/>
      <c r="AG236" s="123"/>
      <c r="AH236" s="123"/>
      <c r="AI236" s="122"/>
      <c r="AJ236" s="122"/>
      <c r="AK236" s="122"/>
      <c r="AL236" s="122"/>
      <c r="AM236" s="123"/>
      <c r="AN236" s="122"/>
      <c r="AO236" s="122"/>
      <c r="AP236" s="122"/>
      <c r="AQ236" s="122"/>
      <c r="AR236" s="122"/>
      <c r="AS236" s="122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23"/>
      <c r="BD236" s="123"/>
      <c r="BE236" s="123"/>
    </row>
    <row r="237" spans="2:57" x14ac:dyDescent="0.25">
      <c r="B237" s="120"/>
      <c r="C237" s="4"/>
      <c r="D237" s="14"/>
      <c r="E237" s="14"/>
      <c r="F237" s="121"/>
      <c r="G237" s="13"/>
      <c r="H237" s="122"/>
      <c r="I237" s="123"/>
      <c r="J237" s="123"/>
      <c r="K237" s="124"/>
      <c r="L237" s="122"/>
      <c r="M237" s="122"/>
      <c r="N237" s="125"/>
      <c r="O237" s="126"/>
      <c r="P237" s="123"/>
      <c r="Q237" s="123"/>
      <c r="R237" s="122"/>
      <c r="S237" s="123"/>
      <c r="T237" s="123"/>
      <c r="U237" s="123"/>
      <c r="V237" s="123"/>
      <c r="W237" s="123"/>
      <c r="X237" s="122"/>
      <c r="Y237" s="123"/>
      <c r="Z237" s="123"/>
      <c r="AA237" s="123"/>
      <c r="AB237" s="123"/>
      <c r="AC237" s="123"/>
      <c r="AD237" s="122"/>
      <c r="AE237" s="123"/>
      <c r="AF237" s="123"/>
      <c r="AG237" s="123"/>
      <c r="AH237" s="123"/>
      <c r="AI237" s="122"/>
      <c r="AJ237" s="122"/>
      <c r="AK237" s="122"/>
      <c r="AL237" s="122"/>
      <c r="AM237" s="123"/>
      <c r="AN237" s="122"/>
      <c r="AO237" s="122"/>
      <c r="AP237" s="122"/>
      <c r="AQ237" s="122"/>
      <c r="AR237" s="122"/>
      <c r="AS237" s="122"/>
      <c r="AT237" s="173"/>
      <c r="AU237" s="173"/>
      <c r="AV237" s="173"/>
      <c r="AW237" s="173"/>
      <c r="AX237" s="173"/>
      <c r="AY237" s="173"/>
      <c r="AZ237" s="173"/>
      <c r="BA237" s="173"/>
      <c r="BB237" s="173"/>
      <c r="BC237" s="123"/>
      <c r="BD237" s="123"/>
      <c r="BE237" s="123"/>
    </row>
    <row r="238" spans="2:57" x14ac:dyDescent="0.25">
      <c r="B238" s="120"/>
      <c r="C238" s="4"/>
      <c r="D238" s="14"/>
      <c r="E238" s="14"/>
      <c r="F238" s="121"/>
      <c r="G238" s="13"/>
      <c r="H238" s="122"/>
      <c r="I238" s="123"/>
      <c r="J238" s="123"/>
      <c r="K238" s="124"/>
      <c r="L238" s="122"/>
      <c r="M238" s="122"/>
      <c r="N238" s="125"/>
      <c r="O238" s="126"/>
      <c r="P238" s="123"/>
      <c r="Q238" s="123"/>
      <c r="R238" s="122"/>
      <c r="S238" s="123"/>
      <c r="T238" s="123"/>
      <c r="U238" s="123"/>
      <c r="V238" s="123"/>
      <c r="W238" s="123"/>
      <c r="X238" s="122"/>
      <c r="Y238" s="123"/>
      <c r="Z238" s="123"/>
      <c r="AA238" s="123"/>
      <c r="AB238" s="123"/>
      <c r="AC238" s="123"/>
      <c r="AD238" s="122"/>
      <c r="AE238" s="123"/>
      <c r="AF238" s="123"/>
      <c r="AG238" s="123"/>
      <c r="AH238" s="123"/>
      <c r="AI238" s="122"/>
      <c r="AJ238" s="122"/>
      <c r="AK238" s="122"/>
      <c r="AL238" s="122"/>
      <c r="AM238" s="123"/>
      <c r="AN238" s="122"/>
      <c r="AO238" s="122"/>
      <c r="AP238" s="122"/>
      <c r="AQ238" s="122"/>
      <c r="AR238" s="122"/>
      <c r="AS238" s="122"/>
      <c r="AT238" s="173"/>
      <c r="AU238" s="173"/>
      <c r="AV238" s="173"/>
      <c r="AW238" s="173"/>
      <c r="AX238" s="173"/>
      <c r="AY238" s="173"/>
      <c r="AZ238" s="173"/>
      <c r="BA238" s="173"/>
      <c r="BB238" s="173"/>
      <c r="BC238" s="123"/>
      <c r="BD238" s="123"/>
      <c r="BE238" s="123"/>
    </row>
    <row r="239" spans="2:57" x14ac:dyDescent="0.25">
      <c r="B239" s="120"/>
      <c r="C239" s="4"/>
      <c r="D239" s="14"/>
      <c r="E239" s="14"/>
      <c r="F239" s="121"/>
      <c r="G239" s="13"/>
      <c r="H239" s="122"/>
      <c r="I239" s="123"/>
      <c r="J239" s="123"/>
      <c r="K239" s="124"/>
      <c r="L239" s="122"/>
      <c r="M239" s="122"/>
      <c r="N239" s="125"/>
      <c r="O239" s="126"/>
      <c r="P239" s="123"/>
      <c r="Q239" s="123"/>
      <c r="R239" s="122"/>
      <c r="S239" s="123"/>
      <c r="T239" s="123"/>
      <c r="U239" s="123"/>
      <c r="V239" s="123"/>
      <c r="W239" s="123"/>
      <c r="X239" s="122"/>
      <c r="Y239" s="123"/>
      <c r="Z239" s="123"/>
      <c r="AA239" s="123"/>
      <c r="AB239" s="123"/>
      <c r="AC239" s="123"/>
      <c r="AD239" s="122"/>
      <c r="AE239" s="123"/>
      <c r="AF239" s="123"/>
      <c r="AG239" s="123"/>
      <c r="AH239" s="123"/>
      <c r="AI239" s="122"/>
      <c r="AJ239" s="122"/>
      <c r="AK239" s="122"/>
      <c r="AL239" s="122"/>
      <c r="AM239" s="123"/>
      <c r="AN239" s="122"/>
      <c r="AO239" s="122"/>
      <c r="AP239" s="122"/>
      <c r="AQ239" s="122"/>
      <c r="AR239" s="122"/>
      <c r="AS239" s="122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23"/>
      <c r="BD239" s="123"/>
      <c r="BE239" s="123"/>
    </row>
    <row r="240" spans="2:57" x14ac:dyDescent="0.25">
      <c r="B240" s="120"/>
      <c r="C240" s="4"/>
      <c r="D240" s="14"/>
      <c r="E240" s="14"/>
      <c r="F240" s="121"/>
      <c r="G240" s="13"/>
      <c r="H240" s="122"/>
      <c r="I240" s="123"/>
      <c r="J240" s="123"/>
      <c r="K240" s="124"/>
      <c r="L240" s="122"/>
      <c r="M240" s="122"/>
      <c r="N240" s="125"/>
      <c r="O240" s="126"/>
      <c r="P240" s="123"/>
      <c r="Q240" s="123"/>
      <c r="R240" s="122"/>
      <c r="S240" s="123"/>
      <c r="T240" s="123"/>
      <c r="U240" s="123"/>
      <c r="V240" s="123"/>
      <c r="W240" s="123"/>
      <c r="X240" s="122"/>
      <c r="Y240" s="123"/>
      <c r="Z240" s="123"/>
      <c r="AA240" s="123"/>
      <c r="AB240" s="123"/>
      <c r="AC240" s="123"/>
      <c r="AD240" s="122"/>
      <c r="AE240" s="123"/>
      <c r="AF240" s="123"/>
      <c r="AG240" s="123"/>
      <c r="AH240" s="123"/>
      <c r="AI240" s="122"/>
      <c r="AJ240" s="122"/>
      <c r="AK240" s="122"/>
      <c r="AL240" s="122"/>
      <c r="AM240" s="123"/>
      <c r="AN240" s="122"/>
      <c r="AO240" s="122"/>
      <c r="AP240" s="122"/>
      <c r="AQ240" s="122"/>
      <c r="AR240" s="122"/>
      <c r="AS240" s="122"/>
      <c r="AT240" s="173"/>
      <c r="AU240" s="173"/>
      <c r="AV240" s="173"/>
      <c r="AW240" s="173"/>
      <c r="AX240" s="173"/>
      <c r="AY240" s="173"/>
      <c r="AZ240" s="173"/>
      <c r="BA240" s="173"/>
      <c r="BB240" s="173"/>
      <c r="BC240" s="123"/>
      <c r="BD240" s="123"/>
      <c r="BE240" s="123"/>
    </row>
    <row r="241" spans="2:57" x14ac:dyDescent="0.25">
      <c r="B241" s="120"/>
      <c r="C241" s="4"/>
      <c r="D241" s="14"/>
      <c r="E241" s="14"/>
      <c r="F241" s="121"/>
      <c r="G241" s="13"/>
      <c r="H241" s="122"/>
      <c r="I241" s="123"/>
      <c r="J241" s="123"/>
      <c r="K241" s="124"/>
      <c r="L241" s="122"/>
      <c r="M241" s="122"/>
      <c r="N241" s="125"/>
      <c r="O241" s="126"/>
      <c r="P241" s="123"/>
      <c r="Q241" s="123"/>
      <c r="R241" s="122"/>
      <c r="S241" s="123"/>
      <c r="T241" s="123"/>
      <c r="U241" s="123"/>
      <c r="V241" s="123"/>
      <c r="W241" s="123"/>
      <c r="X241" s="122"/>
      <c r="Y241" s="123"/>
      <c r="Z241" s="123"/>
      <c r="AA241" s="123"/>
      <c r="AB241" s="123"/>
      <c r="AC241" s="123"/>
      <c r="AD241" s="122"/>
      <c r="AE241" s="123"/>
      <c r="AF241" s="123"/>
      <c r="AG241" s="123"/>
      <c r="AH241" s="123"/>
      <c r="AI241" s="122"/>
      <c r="AJ241" s="122"/>
      <c r="AK241" s="122"/>
      <c r="AL241" s="122"/>
      <c r="AM241" s="123"/>
      <c r="AN241" s="122"/>
      <c r="AO241" s="122"/>
      <c r="AP241" s="122"/>
      <c r="AQ241" s="122"/>
      <c r="AR241" s="122"/>
      <c r="AS241" s="122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23"/>
      <c r="BD241" s="123"/>
      <c r="BE241" s="123"/>
    </row>
    <row r="242" spans="2:57" x14ac:dyDescent="0.25">
      <c r="B242" s="120"/>
      <c r="C242" s="4"/>
      <c r="D242" s="14"/>
      <c r="E242" s="14"/>
      <c r="F242" s="121"/>
      <c r="G242" s="13"/>
      <c r="H242" s="122"/>
      <c r="I242" s="123"/>
      <c r="J242" s="123"/>
      <c r="K242" s="124"/>
      <c r="L242" s="122"/>
      <c r="M242" s="122"/>
      <c r="N242" s="125"/>
      <c r="O242" s="126"/>
      <c r="P242" s="123"/>
      <c r="Q242" s="123"/>
      <c r="R242" s="122"/>
      <c r="S242" s="123"/>
      <c r="T242" s="123"/>
      <c r="U242" s="123"/>
      <c r="V242" s="123"/>
      <c r="W242" s="123"/>
      <c r="X242" s="122"/>
      <c r="Y242" s="123"/>
      <c r="Z242" s="123"/>
      <c r="AA242" s="123"/>
      <c r="AB242" s="123"/>
      <c r="AC242" s="123"/>
      <c r="AD242" s="122"/>
      <c r="AE242" s="123"/>
      <c r="AF242" s="123"/>
      <c r="AG242" s="123"/>
      <c r="AH242" s="123"/>
      <c r="AI242" s="122"/>
      <c r="AJ242" s="122"/>
      <c r="AK242" s="122"/>
      <c r="AL242" s="122"/>
      <c r="AM242" s="123"/>
      <c r="AN242" s="122"/>
      <c r="AO242" s="122"/>
      <c r="AP242" s="122"/>
      <c r="AQ242" s="122"/>
      <c r="AR242" s="122"/>
      <c r="AS242" s="122"/>
      <c r="AT242" s="173"/>
      <c r="AU242" s="173"/>
      <c r="AV242" s="173"/>
      <c r="AW242" s="173"/>
      <c r="AX242" s="173"/>
      <c r="AY242" s="173"/>
      <c r="AZ242" s="173"/>
      <c r="BA242" s="173"/>
      <c r="BB242" s="173"/>
      <c r="BC242" s="123"/>
      <c r="BD242" s="123"/>
      <c r="BE242" s="123"/>
    </row>
    <row r="243" spans="2:57" x14ac:dyDescent="0.25">
      <c r="B243" s="120"/>
      <c r="C243" s="4"/>
      <c r="D243" s="14"/>
      <c r="E243" s="14"/>
      <c r="F243" s="121"/>
      <c r="G243" s="13"/>
      <c r="H243" s="122"/>
      <c r="I243" s="123"/>
      <c r="J243" s="123"/>
      <c r="K243" s="124"/>
      <c r="L243" s="122"/>
      <c r="M243" s="122"/>
      <c r="N243" s="125"/>
      <c r="O243" s="126"/>
      <c r="P243" s="123"/>
      <c r="Q243" s="123"/>
      <c r="R243" s="122"/>
      <c r="S243" s="123"/>
      <c r="T243" s="123"/>
      <c r="U243" s="123"/>
      <c r="V243" s="123"/>
      <c r="W243" s="123"/>
      <c r="X243" s="122"/>
      <c r="Y243" s="123"/>
      <c r="Z243" s="123"/>
      <c r="AA243" s="123"/>
      <c r="AB243" s="123"/>
      <c r="AC243" s="123"/>
      <c r="AD243" s="122"/>
      <c r="AE243" s="123"/>
      <c r="AF243" s="123"/>
      <c r="AG243" s="123"/>
      <c r="AH243" s="123"/>
      <c r="AI243" s="122"/>
      <c r="AJ243" s="122"/>
      <c r="AK243" s="122"/>
      <c r="AL243" s="122"/>
      <c r="AM243" s="123"/>
      <c r="AN243" s="122"/>
      <c r="AO243" s="122"/>
      <c r="AP243" s="122"/>
      <c r="AQ243" s="122"/>
      <c r="AR243" s="122"/>
      <c r="AS243" s="122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23"/>
      <c r="BD243" s="123"/>
      <c r="BE243" s="123"/>
    </row>
    <row r="244" spans="2:57" x14ac:dyDescent="0.25">
      <c r="B244" s="120"/>
      <c r="C244" s="4"/>
      <c r="D244" s="14"/>
      <c r="E244" s="14"/>
      <c r="F244" s="121"/>
      <c r="G244" s="13"/>
      <c r="H244" s="122"/>
      <c r="I244" s="123"/>
      <c r="J244" s="123"/>
      <c r="K244" s="124"/>
      <c r="L244" s="122"/>
      <c r="M244" s="122"/>
      <c r="N244" s="125"/>
      <c r="O244" s="126"/>
      <c r="P244" s="123"/>
      <c r="Q244" s="123"/>
      <c r="R244" s="122"/>
      <c r="S244" s="123"/>
      <c r="T244" s="123"/>
      <c r="U244" s="123"/>
      <c r="V244" s="123"/>
      <c r="W244" s="123"/>
      <c r="X244" s="122"/>
      <c r="Y244" s="123"/>
      <c r="Z244" s="123"/>
      <c r="AA244" s="123"/>
      <c r="AB244" s="123"/>
      <c r="AC244" s="123"/>
      <c r="AD244" s="122"/>
      <c r="AE244" s="123"/>
      <c r="AF244" s="123"/>
      <c r="AG244" s="123"/>
      <c r="AH244" s="123"/>
      <c r="AI244" s="122"/>
      <c r="AJ244" s="122"/>
      <c r="AK244" s="122"/>
      <c r="AL244" s="122"/>
      <c r="AM244" s="123"/>
      <c r="AN244" s="122"/>
      <c r="AO244" s="122"/>
      <c r="AP244" s="122"/>
      <c r="AQ244" s="122"/>
      <c r="AR244" s="122"/>
      <c r="AS244" s="122"/>
      <c r="AT244" s="173"/>
      <c r="AU244" s="173"/>
      <c r="AV244" s="173"/>
      <c r="AW244" s="173"/>
      <c r="AX244" s="173"/>
      <c r="AY244" s="173"/>
      <c r="AZ244" s="173"/>
      <c r="BA244" s="173"/>
      <c r="BB244" s="173"/>
      <c r="BC244" s="123"/>
      <c r="BD244" s="123"/>
      <c r="BE244" s="123"/>
    </row>
    <row r="245" spans="2:57" x14ac:dyDescent="0.25">
      <c r="B245" s="120"/>
      <c r="C245" s="4"/>
      <c r="D245" s="14"/>
      <c r="E245" s="14"/>
      <c r="F245" s="121"/>
      <c r="G245" s="13"/>
      <c r="H245" s="122"/>
      <c r="I245" s="123"/>
      <c r="J245" s="123"/>
      <c r="K245" s="124"/>
      <c r="L245" s="122"/>
      <c r="M245" s="122"/>
      <c r="N245" s="125"/>
      <c r="O245" s="126"/>
      <c r="P245" s="123"/>
      <c r="Q245" s="123"/>
      <c r="R245" s="122"/>
      <c r="S245" s="123"/>
      <c r="T245" s="123"/>
      <c r="U245" s="123"/>
      <c r="V245" s="123"/>
      <c r="W245" s="123"/>
      <c r="X245" s="122"/>
      <c r="Y245" s="123"/>
      <c r="Z245" s="123"/>
      <c r="AA245" s="123"/>
      <c r="AB245" s="123"/>
      <c r="AC245" s="123"/>
      <c r="AD245" s="122"/>
      <c r="AE245" s="123"/>
      <c r="AF245" s="123"/>
      <c r="AG245" s="123"/>
      <c r="AH245" s="123"/>
      <c r="AI245" s="122"/>
      <c r="AJ245" s="122"/>
      <c r="AK245" s="122"/>
      <c r="AL245" s="122"/>
      <c r="AM245" s="123"/>
      <c r="AN245" s="122"/>
      <c r="AO245" s="122"/>
      <c r="AP245" s="122"/>
      <c r="AQ245" s="122"/>
      <c r="AR245" s="122"/>
      <c r="AS245" s="122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23"/>
      <c r="BD245" s="123"/>
      <c r="BE245" s="123"/>
    </row>
    <row r="246" spans="2:57" x14ac:dyDescent="0.25">
      <c r="B246" s="120"/>
      <c r="C246" s="4"/>
      <c r="D246" s="14"/>
      <c r="E246" s="14"/>
      <c r="F246" s="121"/>
      <c r="G246" s="13"/>
      <c r="H246" s="122"/>
      <c r="I246" s="123"/>
      <c r="J246" s="123"/>
      <c r="K246" s="124"/>
      <c r="L246" s="122"/>
      <c r="M246" s="122"/>
      <c r="N246" s="125"/>
      <c r="O246" s="126"/>
      <c r="P246" s="123"/>
      <c r="Q246" s="123"/>
      <c r="R246" s="122"/>
      <c r="S246" s="123"/>
      <c r="T246" s="123"/>
      <c r="U246" s="123"/>
      <c r="V246" s="123"/>
      <c r="W246" s="123"/>
      <c r="X246" s="122"/>
      <c r="Y246" s="123"/>
      <c r="Z246" s="123"/>
      <c r="AA246" s="123"/>
      <c r="AB246" s="123"/>
      <c r="AC246" s="123"/>
      <c r="AD246" s="122"/>
      <c r="AE246" s="123"/>
      <c r="AF246" s="123"/>
      <c r="AG246" s="123"/>
      <c r="AH246" s="123"/>
      <c r="AI246" s="122"/>
      <c r="AJ246" s="122"/>
      <c r="AK246" s="122"/>
      <c r="AL246" s="122"/>
      <c r="AM246" s="123"/>
      <c r="AN246" s="122"/>
      <c r="AO246" s="122"/>
      <c r="AP246" s="122"/>
      <c r="AQ246" s="122"/>
      <c r="AR246" s="122"/>
      <c r="AS246" s="122"/>
      <c r="AT246" s="173"/>
      <c r="AU246" s="173"/>
      <c r="AV246" s="173"/>
      <c r="AW246" s="173"/>
      <c r="AX246" s="173"/>
      <c r="AY246" s="173"/>
      <c r="AZ246" s="173"/>
      <c r="BA246" s="173"/>
      <c r="BB246" s="173"/>
      <c r="BC246" s="123"/>
      <c r="BD246" s="123"/>
      <c r="BE246" s="123"/>
    </row>
    <row r="247" spans="2:57" x14ac:dyDescent="0.25">
      <c r="B247" s="120"/>
      <c r="C247" s="4"/>
      <c r="D247" s="14"/>
      <c r="E247" s="14"/>
      <c r="F247" s="121"/>
      <c r="G247" s="13"/>
      <c r="H247" s="122"/>
      <c r="I247" s="123"/>
      <c r="J247" s="123"/>
      <c r="K247" s="124"/>
      <c r="L247" s="122"/>
      <c r="M247" s="122"/>
      <c r="N247" s="125"/>
      <c r="O247" s="126"/>
      <c r="P247" s="123"/>
      <c r="Q247" s="123"/>
      <c r="R247" s="122"/>
      <c r="S247" s="123"/>
      <c r="T247" s="123"/>
      <c r="U247" s="123"/>
      <c r="V247" s="123"/>
      <c r="W247" s="123"/>
      <c r="X247" s="122"/>
      <c r="Y247" s="123"/>
      <c r="Z247" s="123"/>
      <c r="AA247" s="123"/>
      <c r="AB247" s="123"/>
      <c r="AC247" s="123"/>
      <c r="AD247" s="122"/>
      <c r="AE247" s="123"/>
      <c r="AF247" s="123"/>
      <c r="AG247" s="123"/>
      <c r="AH247" s="123"/>
      <c r="AI247" s="122"/>
      <c r="AJ247" s="122"/>
      <c r="AK247" s="122"/>
      <c r="AL247" s="122"/>
      <c r="AM247" s="123"/>
      <c r="AN247" s="122"/>
      <c r="AO247" s="122"/>
      <c r="AP247" s="122"/>
      <c r="AQ247" s="122"/>
      <c r="AR247" s="122"/>
      <c r="AS247" s="122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23"/>
      <c r="BD247" s="123"/>
      <c r="BE247" s="123"/>
    </row>
    <row r="248" spans="2:57" x14ac:dyDescent="0.25">
      <c r="B248" s="120"/>
      <c r="C248" s="4"/>
      <c r="D248" s="14"/>
      <c r="E248" s="14"/>
      <c r="F248" s="121"/>
      <c r="G248" s="13"/>
      <c r="H248" s="122"/>
      <c r="I248" s="123"/>
      <c r="J248" s="123"/>
      <c r="K248" s="124"/>
      <c r="L248" s="122"/>
      <c r="M248" s="122"/>
      <c r="N248" s="125"/>
      <c r="O248" s="126"/>
      <c r="P248" s="123"/>
      <c r="Q248" s="123"/>
      <c r="R248" s="122"/>
      <c r="S248" s="123"/>
      <c r="T248" s="123"/>
      <c r="U248" s="123"/>
      <c r="V248" s="123"/>
      <c r="W248" s="123"/>
      <c r="X248" s="122"/>
      <c r="Y248" s="123"/>
      <c r="Z248" s="123"/>
      <c r="AA248" s="123"/>
      <c r="AB248" s="123"/>
      <c r="AC248" s="123"/>
      <c r="AD248" s="122"/>
      <c r="AE248" s="123"/>
      <c r="AF248" s="123"/>
      <c r="AG248" s="123"/>
      <c r="AH248" s="123"/>
      <c r="AI248" s="122"/>
      <c r="AJ248" s="122"/>
      <c r="AK248" s="122"/>
      <c r="AL248" s="122"/>
      <c r="AM248" s="123"/>
      <c r="AN248" s="122"/>
      <c r="AO248" s="122"/>
      <c r="AP248" s="122"/>
      <c r="AQ248" s="122"/>
      <c r="AR248" s="122"/>
      <c r="AS248" s="122"/>
      <c r="AT248" s="173"/>
      <c r="AU248" s="173"/>
      <c r="AV248" s="173"/>
      <c r="AW248" s="173"/>
      <c r="AX248" s="173"/>
      <c r="AY248" s="173"/>
      <c r="AZ248" s="173"/>
      <c r="BA248" s="173"/>
      <c r="BB248" s="173"/>
      <c r="BC248" s="123"/>
      <c r="BD248" s="123"/>
      <c r="BE248" s="123"/>
    </row>
    <row r="249" spans="2:57" x14ac:dyDescent="0.25">
      <c r="B249" s="120"/>
      <c r="C249" s="4"/>
      <c r="D249" s="14"/>
      <c r="E249" s="14"/>
      <c r="F249" s="121"/>
      <c r="G249" s="13"/>
      <c r="H249" s="122"/>
      <c r="I249" s="123"/>
      <c r="J249" s="123"/>
      <c r="K249" s="124"/>
      <c r="L249" s="122"/>
      <c r="M249" s="122"/>
      <c r="N249" s="125"/>
      <c r="O249" s="126"/>
      <c r="P249" s="123"/>
      <c r="Q249" s="123"/>
      <c r="R249" s="122"/>
      <c r="S249" s="123"/>
      <c r="T249" s="123"/>
      <c r="U249" s="123"/>
      <c r="V249" s="123"/>
      <c r="W249" s="123"/>
      <c r="X249" s="122"/>
      <c r="Y249" s="123"/>
      <c r="Z249" s="123"/>
      <c r="AA249" s="123"/>
      <c r="AB249" s="123"/>
      <c r="AC249" s="123"/>
      <c r="AD249" s="122"/>
      <c r="AE249" s="123"/>
      <c r="AF249" s="123"/>
      <c r="AG249" s="123"/>
      <c r="AH249" s="123"/>
      <c r="AI249" s="122"/>
      <c r="AJ249" s="122"/>
      <c r="AK249" s="122"/>
      <c r="AL249" s="122"/>
      <c r="AM249" s="123"/>
      <c r="AN249" s="122"/>
      <c r="AO249" s="122"/>
      <c r="AP249" s="122"/>
      <c r="AQ249" s="122"/>
      <c r="AR249" s="122"/>
      <c r="AS249" s="122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23"/>
      <c r="BD249" s="123"/>
      <c r="BE249" s="123"/>
    </row>
    <row r="250" spans="2:57" x14ac:dyDescent="0.25">
      <c r="B250" s="120"/>
      <c r="C250" s="4"/>
      <c r="D250" s="14"/>
      <c r="E250" s="14"/>
      <c r="F250" s="121"/>
      <c r="G250" s="13"/>
      <c r="H250" s="122"/>
      <c r="I250" s="123"/>
      <c r="J250" s="123"/>
      <c r="K250" s="124"/>
      <c r="L250" s="122"/>
      <c r="M250" s="122"/>
      <c r="N250" s="125"/>
      <c r="O250" s="126"/>
      <c r="P250" s="123"/>
      <c r="Q250" s="123"/>
      <c r="R250" s="122"/>
      <c r="S250" s="123"/>
      <c r="T250" s="123"/>
      <c r="U250" s="123"/>
      <c r="V250" s="123"/>
      <c r="W250" s="123"/>
      <c r="X250" s="122"/>
      <c r="Y250" s="123"/>
      <c r="Z250" s="123"/>
      <c r="AA250" s="123"/>
      <c r="AB250" s="123"/>
      <c r="AC250" s="123"/>
      <c r="AD250" s="122"/>
      <c r="AE250" s="123"/>
      <c r="AF250" s="123"/>
      <c r="AG250" s="123"/>
      <c r="AH250" s="123"/>
      <c r="AI250" s="122"/>
      <c r="AJ250" s="122"/>
      <c r="AK250" s="122"/>
      <c r="AL250" s="122"/>
      <c r="AM250" s="123"/>
      <c r="AN250" s="122"/>
      <c r="AO250" s="122"/>
      <c r="AP250" s="122"/>
      <c r="AQ250" s="122"/>
      <c r="AR250" s="122"/>
      <c r="AS250" s="122"/>
      <c r="AT250" s="173"/>
      <c r="AU250" s="173"/>
      <c r="AV250" s="173"/>
      <c r="AW250" s="173"/>
      <c r="AX250" s="173"/>
      <c r="AY250" s="173"/>
      <c r="AZ250" s="173"/>
      <c r="BA250" s="173"/>
      <c r="BB250" s="173"/>
      <c r="BC250" s="123"/>
      <c r="BD250" s="123"/>
      <c r="BE250" s="123"/>
    </row>
    <row r="251" spans="2:57" x14ac:dyDescent="0.25">
      <c r="B251" s="120"/>
      <c r="C251" s="4"/>
      <c r="D251" s="14"/>
      <c r="E251" s="14"/>
      <c r="F251" s="121"/>
      <c r="G251" s="13"/>
      <c r="H251" s="122"/>
      <c r="I251" s="123"/>
      <c r="J251" s="123"/>
      <c r="K251" s="124"/>
      <c r="L251" s="122"/>
      <c r="M251" s="122"/>
      <c r="N251" s="125"/>
      <c r="O251" s="126"/>
      <c r="P251" s="123"/>
      <c r="Q251" s="123"/>
      <c r="R251" s="122"/>
      <c r="S251" s="123"/>
      <c r="T251" s="123"/>
      <c r="U251" s="123"/>
      <c r="V251" s="123"/>
      <c r="W251" s="123"/>
      <c r="X251" s="122"/>
      <c r="Y251" s="123"/>
      <c r="Z251" s="123"/>
      <c r="AA251" s="123"/>
      <c r="AB251" s="123"/>
      <c r="AC251" s="123"/>
      <c r="AD251" s="122"/>
      <c r="AE251" s="123"/>
      <c r="AF251" s="123"/>
      <c r="AG251" s="123"/>
      <c r="AH251" s="123"/>
      <c r="AI251" s="122"/>
      <c r="AJ251" s="122"/>
      <c r="AK251" s="122"/>
      <c r="AL251" s="122"/>
      <c r="AM251" s="123"/>
      <c r="AN251" s="122"/>
      <c r="AO251" s="122"/>
      <c r="AP251" s="122"/>
      <c r="AQ251" s="122"/>
      <c r="AR251" s="122"/>
      <c r="AS251" s="122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23"/>
      <c r="BD251" s="123"/>
      <c r="BE251" s="123"/>
    </row>
    <row r="252" spans="2:57" x14ac:dyDescent="0.25">
      <c r="B252" s="120"/>
      <c r="C252" s="4"/>
      <c r="D252" s="14"/>
      <c r="E252" s="14"/>
      <c r="F252" s="121"/>
      <c r="G252" s="13"/>
      <c r="H252" s="122"/>
      <c r="I252" s="123"/>
      <c r="J252" s="123"/>
      <c r="K252" s="124"/>
      <c r="L252" s="122"/>
      <c r="M252" s="122"/>
      <c r="N252" s="125"/>
      <c r="O252" s="126"/>
      <c r="P252" s="123"/>
      <c r="Q252" s="123"/>
      <c r="R252" s="122"/>
      <c r="S252" s="123"/>
      <c r="T252" s="123"/>
      <c r="U252" s="123"/>
      <c r="V252" s="123"/>
      <c r="W252" s="123"/>
      <c r="X252" s="122"/>
      <c r="Y252" s="123"/>
      <c r="Z252" s="123"/>
      <c r="AA252" s="123"/>
      <c r="AB252" s="123"/>
      <c r="AC252" s="123"/>
      <c r="AD252" s="122"/>
      <c r="AE252" s="123"/>
      <c r="AF252" s="123"/>
      <c r="AG252" s="123"/>
      <c r="AH252" s="123"/>
      <c r="AI252" s="122"/>
      <c r="AJ252" s="122"/>
      <c r="AK252" s="122"/>
      <c r="AL252" s="122"/>
      <c r="AM252" s="123"/>
      <c r="AN252" s="122"/>
      <c r="AO252" s="122"/>
      <c r="AP252" s="122"/>
      <c r="AQ252" s="122"/>
      <c r="AR252" s="122"/>
      <c r="AS252" s="122"/>
      <c r="AT252" s="173"/>
      <c r="AU252" s="173"/>
      <c r="AV252" s="173"/>
      <c r="AW252" s="173"/>
      <c r="AX252" s="173"/>
      <c r="AY252" s="173"/>
      <c r="AZ252" s="173"/>
      <c r="BA252" s="173"/>
      <c r="BB252" s="173"/>
      <c r="BC252" s="123"/>
      <c r="BD252" s="123"/>
      <c r="BE252" s="123"/>
    </row>
    <row r="253" spans="2:57" x14ac:dyDescent="0.25">
      <c r="B253" s="120"/>
      <c r="C253" s="4"/>
      <c r="D253" s="14"/>
      <c r="E253" s="14"/>
      <c r="F253" s="121"/>
      <c r="G253" s="13"/>
      <c r="H253" s="122"/>
      <c r="I253" s="123"/>
      <c r="J253" s="123"/>
      <c r="K253" s="124"/>
      <c r="L253" s="122"/>
      <c r="M253" s="122"/>
      <c r="N253" s="125"/>
      <c r="O253" s="126"/>
      <c r="P253" s="123"/>
      <c r="Q253" s="123"/>
      <c r="R253" s="122"/>
      <c r="S253" s="123"/>
      <c r="T253" s="123"/>
      <c r="U253" s="123"/>
      <c r="V253" s="123"/>
      <c r="W253" s="123"/>
      <c r="X253" s="122"/>
      <c r="Y253" s="123"/>
      <c r="Z253" s="123"/>
      <c r="AA253" s="123"/>
      <c r="AB253" s="123"/>
      <c r="AC253" s="123"/>
      <c r="AD253" s="122"/>
      <c r="AE253" s="123"/>
      <c r="AF253" s="123"/>
      <c r="AG253" s="123"/>
      <c r="AH253" s="123"/>
      <c r="AI253" s="122"/>
      <c r="AJ253" s="122"/>
      <c r="AK253" s="122"/>
      <c r="AL253" s="122"/>
      <c r="AM253" s="123"/>
      <c r="AN253" s="122"/>
      <c r="AO253" s="122"/>
      <c r="AP253" s="122"/>
      <c r="AQ253" s="122"/>
      <c r="AR253" s="122"/>
      <c r="AS253" s="122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23"/>
      <c r="BD253" s="123"/>
      <c r="BE253" s="123"/>
    </row>
    <row r="254" spans="2:57" x14ac:dyDescent="0.25">
      <c r="B254" s="120"/>
      <c r="C254" s="4"/>
      <c r="D254" s="14"/>
      <c r="E254" s="14"/>
      <c r="F254" s="121"/>
      <c r="G254" s="13"/>
      <c r="H254" s="122"/>
      <c r="I254" s="123"/>
      <c r="J254" s="123"/>
      <c r="K254" s="124"/>
      <c r="L254" s="122"/>
      <c r="M254" s="122"/>
      <c r="N254" s="125"/>
      <c r="O254" s="126"/>
      <c r="P254" s="123"/>
      <c r="Q254" s="123"/>
      <c r="R254" s="122"/>
      <c r="S254" s="123"/>
      <c r="T254" s="123"/>
      <c r="U254" s="123"/>
      <c r="V254" s="123"/>
      <c r="W254" s="123"/>
      <c r="X254" s="122"/>
      <c r="Y254" s="123"/>
      <c r="Z254" s="123"/>
      <c r="AA254" s="123"/>
      <c r="AB254" s="123"/>
      <c r="AC254" s="123"/>
      <c r="AD254" s="122"/>
      <c r="AE254" s="123"/>
      <c r="AF254" s="123"/>
      <c r="AG254" s="123"/>
      <c r="AH254" s="123"/>
      <c r="AI254" s="122"/>
      <c r="AJ254" s="122"/>
      <c r="AK254" s="122"/>
      <c r="AL254" s="122"/>
      <c r="AM254" s="123"/>
      <c r="AN254" s="122"/>
      <c r="AO254" s="122"/>
      <c r="AP254" s="122"/>
      <c r="AQ254" s="122"/>
      <c r="AR254" s="122"/>
      <c r="AS254" s="122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23"/>
      <c r="BD254" s="123"/>
      <c r="BE254" s="123"/>
    </row>
    <row r="255" spans="2:57" x14ac:dyDescent="0.25">
      <c r="B255" s="120"/>
      <c r="C255" s="4"/>
      <c r="D255" s="14"/>
      <c r="E255" s="14"/>
      <c r="F255" s="121"/>
      <c r="G255" s="13"/>
      <c r="H255" s="122"/>
      <c r="I255" s="123"/>
      <c r="J255" s="123"/>
      <c r="K255" s="124"/>
      <c r="L255" s="122"/>
      <c r="M255" s="122"/>
      <c r="N255" s="125"/>
      <c r="O255" s="126"/>
      <c r="P255" s="123"/>
      <c r="Q255" s="123"/>
      <c r="R255" s="122"/>
      <c r="S255" s="123"/>
      <c r="T255" s="123"/>
      <c r="U255" s="123"/>
      <c r="V255" s="123"/>
      <c r="W255" s="123"/>
      <c r="X255" s="122"/>
      <c r="Y255" s="123"/>
      <c r="Z255" s="123"/>
      <c r="AA255" s="123"/>
      <c r="AB255" s="123"/>
      <c r="AC255" s="123"/>
      <c r="AD255" s="122"/>
      <c r="AE255" s="123"/>
      <c r="AF255" s="123"/>
      <c r="AG255" s="123"/>
      <c r="AH255" s="123"/>
      <c r="AI255" s="122"/>
      <c r="AJ255" s="122"/>
      <c r="AK255" s="122"/>
      <c r="AL255" s="122"/>
      <c r="AM255" s="123"/>
      <c r="AN255" s="122"/>
      <c r="AO255" s="122"/>
      <c r="AP255" s="122"/>
      <c r="AQ255" s="122"/>
      <c r="AR255" s="122"/>
      <c r="AS255" s="122"/>
      <c r="AT255" s="173"/>
      <c r="AU255" s="173"/>
      <c r="AV255" s="173"/>
      <c r="AW255" s="173"/>
      <c r="AX255" s="173"/>
      <c r="AY255" s="173"/>
      <c r="AZ255" s="173"/>
      <c r="BA255" s="173"/>
      <c r="BB255" s="173"/>
      <c r="BC255" s="123"/>
      <c r="BD255" s="123"/>
      <c r="BE255" s="123"/>
    </row>
    <row r="256" spans="2:57" x14ac:dyDescent="0.25">
      <c r="B256" s="120"/>
      <c r="C256" s="4"/>
      <c r="D256" s="14"/>
      <c r="E256" s="14"/>
      <c r="F256" s="121"/>
      <c r="G256" s="13"/>
      <c r="H256" s="122"/>
      <c r="I256" s="123"/>
      <c r="J256" s="123"/>
      <c r="K256" s="124"/>
      <c r="L256" s="122"/>
      <c r="M256" s="122"/>
      <c r="N256" s="125"/>
      <c r="O256" s="126"/>
      <c r="P256" s="123"/>
      <c r="Q256" s="123"/>
      <c r="R256" s="122"/>
      <c r="S256" s="123"/>
      <c r="T256" s="123"/>
      <c r="U256" s="123"/>
      <c r="V256" s="123"/>
      <c r="W256" s="123"/>
      <c r="X256" s="122"/>
      <c r="Y256" s="123"/>
      <c r="Z256" s="123"/>
      <c r="AA256" s="123"/>
      <c r="AB256" s="123"/>
      <c r="AC256" s="123"/>
      <c r="AD256" s="122"/>
      <c r="AE256" s="123"/>
      <c r="AF256" s="123"/>
      <c r="AG256" s="123"/>
      <c r="AH256" s="123"/>
      <c r="AI256" s="122"/>
      <c r="AJ256" s="122"/>
      <c r="AK256" s="122"/>
      <c r="AL256" s="122"/>
      <c r="AM256" s="123"/>
      <c r="AN256" s="122"/>
      <c r="AO256" s="122"/>
      <c r="AP256" s="122"/>
      <c r="AQ256" s="122"/>
      <c r="AR256" s="122"/>
      <c r="AS256" s="122"/>
      <c r="AT256" s="173"/>
      <c r="AU256" s="173"/>
      <c r="AV256" s="173"/>
      <c r="AW256" s="173"/>
      <c r="AX256" s="173"/>
      <c r="AY256" s="173"/>
      <c r="AZ256" s="173"/>
      <c r="BA256" s="173"/>
      <c r="BB256" s="173"/>
      <c r="BC256" s="123"/>
      <c r="BD256" s="123"/>
      <c r="BE256" s="123"/>
    </row>
    <row r="257" spans="2:57" x14ac:dyDescent="0.25">
      <c r="B257" s="120"/>
      <c r="C257" s="4"/>
      <c r="D257" s="14"/>
      <c r="E257" s="14"/>
      <c r="F257" s="121"/>
      <c r="G257" s="13"/>
      <c r="H257" s="122"/>
      <c r="I257" s="123"/>
      <c r="J257" s="123"/>
      <c r="K257" s="124"/>
      <c r="L257" s="122"/>
      <c r="M257" s="122"/>
      <c r="N257" s="125"/>
      <c r="O257" s="126"/>
      <c r="P257" s="123"/>
      <c r="Q257" s="123"/>
      <c r="R257" s="122"/>
      <c r="S257" s="123"/>
      <c r="T257" s="123"/>
      <c r="U257" s="123"/>
      <c r="V257" s="123"/>
      <c r="W257" s="123"/>
      <c r="X257" s="122"/>
      <c r="Y257" s="123"/>
      <c r="Z257" s="123"/>
      <c r="AA257" s="123"/>
      <c r="AB257" s="123"/>
      <c r="AC257" s="123"/>
      <c r="AD257" s="122"/>
      <c r="AE257" s="123"/>
      <c r="AF257" s="123"/>
      <c r="AG257" s="123"/>
      <c r="AH257" s="123"/>
      <c r="AI257" s="122"/>
      <c r="AJ257" s="122"/>
      <c r="AK257" s="122"/>
      <c r="AL257" s="122"/>
      <c r="AM257" s="123"/>
      <c r="AN257" s="122"/>
      <c r="AO257" s="122"/>
      <c r="AP257" s="122"/>
      <c r="AQ257" s="122"/>
      <c r="AR257" s="122"/>
      <c r="AS257" s="122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23"/>
      <c r="BD257" s="123"/>
      <c r="BE257" s="123"/>
    </row>
    <row r="258" spans="2:57" x14ac:dyDescent="0.25">
      <c r="B258" s="120"/>
      <c r="C258" s="4"/>
      <c r="D258" s="14"/>
      <c r="E258" s="14"/>
      <c r="F258" s="121"/>
      <c r="G258" s="13"/>
      <c r="H258" s="122"/>
      <c r="I258" s="123"/>
      <c r="J258" s="123"/>
      <c r="K258" s="124"/>
      <c r="L258" s="122"/>
      <c r="M258" s="122"/>
      <c r="N258" s="125"/>
      <c r="O258" s="126"/>
      <c r="P258" s="123"/>
      <c r="Q258" s="123"/>
      <c r="R258" s="122"/>
      <c r="S258" s="123"/>
      <c r="T258" s="123"/>
      <c r="U258" s="123"/>
      <c r="V258" s="123"/>
      <c r="W258" s="123"/>
      <c r="X258" s="122"/>
      <c r="Y258" s="123"/>
      <c r="Z258" s="123"/>
      <c r="AA258" s="123"/>
      <c r="AB258" s="123"/>
      <c r="AC258" s="123"/>
      <c r="AD258" s="122"/>
      <c r="AE258" s="123"/>
      <c r="AF258" s="123"/>
      <c r="AG258" s="123"/>
      <c r="AH258" s="123"/>
      <c r="AI258" s="122"/>
      <c r="AJ258" s="122"/>
      <c r="AK258" s="122"/>
      <c r="AL258" s="122"/>
      <c r="AM258" s="123"/>
      <c r="AN258" s="122"/>
      <c r="AO258" s="122"/>
      <c r="AP258" s="122"/>
      <c r="AQ258" s="122"/>
      <c r="AR258" s="122"/>
      <c r="AS258" s="122"/>
      <c r="AT258" s="173"/>
      <c r="AU258" s="173"/>
      <c r="AV258" s="173"/>
      <c r="AW258" s="173"/>
      <c r="AX258" s="173"/>
      <c r="AY258" s="173"/>
      <c r="AZ258" s="173"/>
      <c r="BA258" s="173"/>
      <c r="BB258" s="173"/>
      <c r="BC258" s="123"/>
      <c r="BD258" s="123"/>
      <c r="BE258" s="123"/>
    </row>
    <row r="259" spans="2:57" x14ac:dyDescent="0.25">
      <c r="B259" s="120"/>
      <c r="C259" s="4"/>
      <c r="D259" s="14"/>
      <c r="E259" s="14"/>
      <c r="F259" s="121"/>
      <c r="G259" s="13"/>
      <c r="H259" s="122"/>
      <c r="I259" s="123"/>
      <c r="J259" s="123"/>
      <c r="K259" s="124"/>
      <c r="L259" s="122"/>
      <c r="M259" s="122"/>
      <c r="N259" s="125"/>
      <c r="O259" s="126"/>
      <c r="P259" s="123"/>
      <c r="Q259" s="123"/>
      <c r="R259" s="122"/>
      <c r="S259" s="123"/>
      <c r="T259" s="123"/>
      <c r="U259" s="123"/>
      <c r="V259" s="123"/>
      <c r="W259" s="123"/>
      <c r="X259" s="122"/>
      <c r="Y259" s="123"/>
      <c r="Z259" s="123"/>
      <c r="AA259" s="123"/>
      <c r="AB259" s="123"/>
      <c r="AC259" s="123"/>
      <c r="AD259" s="122"/>
      <c r="AE259" s="123"/>
      <c r="AF259" s="123"/>
      <c r="AG259" s="123"/>
      <c r="AH259" s="123"/>
      <c r="AI259" s="122"/>
      <c r="AJ259" s="122"/>
      <c r="AK259" s="122"/>
      <c r="AL259" s="122"/>
      <c r="AM259" s="123"/>
      <c r="AN259" s="122"/>
      <c r="AO259" s="122"/>
      <c r="AP259" s="122"/>
      <c r="AQ259" s="122"/>
      <c r="AR259" s="122"/>
      <c r="AS259" s="122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23"/>
      <c r="BD259" s="123"/>
      <c r="BE259" s="123"/>
    </row>
    <row r="260" spans="2:57" x14ac:dyDescent="0.25">
      <c r="B260" s="120"/>
      <c r="C260" s="4"/>
      <c r="D260" s="14"/>
      <c r="E260" s="14"/>
      <c r="F260" s="121"/>
      <c r="G260" s="13"/>
      <c r="H260" s="122"/>
      <c r="I260" s="123"/>
      <c r="J260" s="123"/>
      <c r="K260" s="124"/>
      <c r="L260" s="122"/>
      <c r="M260" s="122"/>
      <c r="N260" s="125"/>
      <c r="O260" s="126"/>
      <c r="P260" s="123"/>
      <c r="Q260" s="123"/>
      <c r="R260" s="122"/>
      <c r="S260" s="123"/>
      <c r="T260" s="123"/>
      <c r="U260" s="123"/>
      <c r="V260" s="123"/>
      <c r="W260" s="123"/>
      <c r="X260" s="122"/>
      <c r="Y260" s="123"/>
      <c r="Z260" s="123"/>
      <c r="AA260" s="123"/>
      <c r="AB260" s="123"/>
      <c r="AC260" s="123"/>
      <c r="AD260" s="122"/>
      <c r="AE260" s="123"/>
      <c r="AF260" s="123"/>
      <c r="AG260" s="123"/>
      <c r="AH260" s="123"/>
      <c r="AI260" s="122"/>
      <c r="AJ260" s="122"/>
      <c r="AK260" s="122"/>
      <c r="AL260" s="122"/>
      <c r="AM260" s="123"/>
      <c r="AN260" s="122"/>
      <c r="AO260" s="122"/>
      <c r="AP260" s="122"/>
      <c r="AQ260" s="122"/>
      <c r="AR260" s="122"/>
      <c r="AS260" s="122"/>
      <c r="AT260" s="173"/>
      <c r="AU260" s="173"/>
      <c r="AV260" s="173"/>
      <c r="AW260" s="173"/>
      <c r="AX260" s="173"/>
      <c r="AY260" s="173"/>
      <c r="AZ260" s="173"/>
      <c r="BA260" s="173"/>
      <c r="BB260" s="173"/>
      <c r="BC260" s="123"/>
      <c r="BD260" s="123"/>
      <c r="BE260" s="123"/>
    </row>
    <row r="261" spans="2:57" x14ac:dyDescent="0.25">
      <c r="B261" s="120"/>
      <c r="C261" s="4"/>
      <c r="D261" s="14"/>
      <c r="E261" s="14"/>
      <c r="F261" s="121"/>
      <c r="G261" s="13"/>
      <c r="H261" s="122"/>
      <c r="I261" s="123"/>
      <c r="J261" s="123"/>
      <c r="K261" s="124"/>
      <c r="L261" s="122"/>
      <c r="M261" s="122"/>
      <c r="N261" s="125"/>
      <c r="O261" s="126"/>
      <c r="P261" s="123"/>
      <c r="Q261" s="123"/>
      <c r="R261" s="122"/>
      <c r="S261" s="123"/>
      <c r="T261" s="123"/>
      <c r="U261" s="123"/>
      <c r="V261" s="123"/>
      <c r="W261" s="123"/>
      <c r="X261" s="122"/>
      <c r="Y261" s="123"/>
      <c r="Z261" s="123"/>
      <c r="AA261" s="123"/>
      <c r="AB261" s="123"/>
      <c r="AC261" s="123"/>
      <c r="AD261" s="122"/>
      <c r="AE261" s="123"/>
      <c r="AF261" s="123"/>
      <c r="AG261" s="123"/>
      <c r="AH261" s="123"/>
      <c r="AI261" s="122"/>
      <c r="AJ261" s="122"/>
      <c r="AK261" s="122"/>
      <c r="AL261" s="122"/>
      <c r="AM261" s="123"/>
      <c r="AN261" s="122"/>
      <c r="AO261" s="122"/>
      <c r="AP261" s="122"/>
      <c r="AQ261" s="122"/>
      <c r="AR261" s="122"/>
      <c r="AS261" s="122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23"/>
      <c r="BD261" s="123"/>
      <c r="BE261" s="123"/>
    </row>
    <row r="262" spans="2:57" x14ac:dyDescent="0.25">
      <c r="B262" s="120"/>
      <c r="C262" s="4"/>
      <c r="D262" s="14"/>
      <c r="E262" s="14"/>
      <c r="F262" s="121"/>
      <c r="G262" s="13"/>
      <c r="H262" s="122"/>
      <c r="I262" s="123"/>
      <c r="J262" s="123"/>
      <c r="K262" s="124"/>
      <c r="L262" s="122"/>
      <c r="M262" s="122"/>
      <c r="N262" s="125"/>
      <c r="O262" s="126"/>
      <c r="P262" s="123"/>
      <c r="Q262" s="123"/>
      <c r="R262" s="122"/>
      <c r="S262" s="123"/>
      <c r="T262" s="123"/>
      <c r="U262" s="123"/>
      <c r="V262" s="123"/>
      <c r="W262" s="123"/>
      <c r="X262" s="122"/>
      <c r="Y262" s="123"/>
      <c r="Z262" s="123"/>
      <c r="AA262" s="123"/>
      <c r="AB262" s="123"/>
      <c r="AC262" s="123"/>
      <c r="AD262" s="122"/>
      <c r="AE262" s="123"/>
      <c r="AF262" s="123"/>
      <c r="AG262" s="123"/>
      <c r="AH262" s="123"/>
      <c r="AI262" s="122"/>
      <c r="AJ262" s="122"/>
      <c r="AK262" s="122"/>
      <c r="AL262" s="122"/>
      <c r="AM262" s="123"/>
      <c r="AN262" s="122"/>
      <c r="AO262" s="122"/>
      <c r="AP262" s="122"/>
      <c r="AQ262" s="122"/>
      <c r="AR262" s="122"/>
      <c r="AS262" s="122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23"/>
      <c r="BD262" s="123"/>
      <c r="BE262" s="123"/>
    </row>
    <row r="263" spans="2:57" x14ac:dyDescent="0.25">
      <c r="B263" s="120"/>
      <c r="C263" s="4"/>
      <c r="D263" s="14"/>
      <c r="E263" s="14"/>
      <c r="F263" s="121"/>
      <c r="G263" s="13"/>
      <c r="H263" s="122"/>
      <c r="I263" s="123"/>
      <c r="J263" s="123"/>
      <c r="K263" s="124"/>
      <c r="L263" s="122"/>
      <c r="M263" s="122"/>
      <c r="N263" s="125"/>
      <c r="O263" s="126"/>
      <c r="P263" s="123"/>
      <c r="Q263" s="123"/>
      <c r="R263" s="122"/>
      <c r="S263" s="123"/>
      <c r="T263" s="123"/>
      <c r="U263" s="123"/>
      <c r="V263" s="123"/>
      <c r="W263" s="123"/>
      <c r="X263" s="122"/>
      <c r="Y263" s="123"/>
      <c r="Z263" s="123"/>
      <c r="AA263" s="123"/>
      <c r="AB263" s="123"/>
      <c r="AC263" s="123"/>
      <c r="AD263" s="122"/>
      <c r="AE263" s="123"/>
      <c r="AF263" s="123"/>
      <c r="AG263" s="123"/>
      <c r="AH263" s="123"/>
      <c r="AI263" s="122"/>
      <c r="AJ263" s="122"/>
      <c r="AK263" s="122"/>
      <c r="AL263" s="122"/>
      <c r="AM263" s="123"/>
      <c r="AN263" s="122"/>
      <c r="AO263" s="122"/>
      <c r="AP263" s="122"/>
      <c r="AQ263" s="122"/>
      <c r="AR263" s="122"/>
      <c r="AS263" s="122"/>
      <c r="AT263" s="173"/>
      <c r="AU263" s="173"/>
      <c r="AV263" s="173"/>
      <c r="AW263" s="173"/>
      <c r="AX263" s="173"/>
      <c r="AY263" s="173"/>
      <c r="AZ263" s="173"/>
      <c r="BA263" s="173"/>
      <c r="BB263" s="173"/>
      <c r="BC263" s="123"/>
      <c r="BD263" s="123"/>
      <c r="BE263" s="123"/>
    </row>
    <row r="264" spans="2:57" x14ac:dyDescent="0.25">
      <c r="B264" s="120"/>
      <c r="C264" s="4"/>
      <c r="D264" s="14"/>
      <c r="E264" s="14"/>
      <c r="F264" s="121"/>
      <c r="G264" s="13"/>
      <c r="H264" s="122"/>
      <c r="I264" s="123"/>
      <c r="J264" s="123"/>
      <c r="K264" s="124"/>
      <c r="L264" s="122"/>
      <c r="M264" s="122"/>
      <c r="N264" s="125"/>
      <c r="O264" s="126"/>
      <c r="P264" s="123"/>
      <c r="Q264" s="123"/>
      <c r="R264" s="122"/>
      <c r="S264" s="123"/>
      <c r="T264" s="123"/>
      <c r="U264" s="123"/>
      <c r="V264" s="123"/>
      <c r="W264" s="123"/>
      <c r="X264" s="122"/>
      <c r="Y264" s="123"/>
      <c r="Z264" s="123"/>
      <c r="AA264" s="123"/>
      <c r="AB264" s="123"/>
      <c r="AC264" s="123"/>
      <c r="AD264" s="122"/>
      <c r="AE264" s="123"/>
      <c r="AF264" s="123"/>
      <c r="AG264" s="123"/>
      <c r="AH264" s="123"/>
      <c r="AI264" s="122"/>
      <c r="AJ264" s="122"/>
      <c r="AK264" s="122"/>
      <c r="AL264" s="122"/>
      <c r="AM264" s="123"/>
      <c r="AN264" s="122"/>
      <c r="AO264" s="122"/>
      <c r="AP264" s="122"/>
      <c r="AQ264" s="122"/>
      <c r="AR264" s="122"/>
      <c r="AS264" s="122"/>
      <c r="AT264" s="173"/>
      <c r="AU264" s="173"/>
      <c r="AV264" s="173"/>
      <c r="AW264" s="173"/>
      <c r="AX264" s="173"/>
      <c r="AY264" s="173"/>
      <c r="AZ264" s="173"/>
      <c r="BA264" s="173"/>
      <c r="BB264" s="173"/>
      <c r="BC264" s="123"/>
      <c r="BD264" s="123"/>
      <c r="BE264" s="123"/>
    </row>
    <row r="265" spans="2:57" x14ac:dyDescent="0.25">
      <c r="B265" s="120"/>
      <c r="C265" s="4"/>
      <c r="D265" s="14"/>
      <c r="E265" s="14"/>
      <c r="F265" s="121"/>
      <c r="G265" s="13"/>
      <c r="H265" s="122"/>
      <c r="I265" s="123"/>
      <c r="J265" s="123"/>
      <c r="K265" s="124"/>
      <c r="L265" s="122"/>
      <c r="M265" s="122"/>
      <c r="N265" s="125"/>
      <c r="O265" s="126"/>
      <c r="P265" s="123"/>
      <c r="Q265" s="123"/>
      <c r="R265" s="122"/>
      <c r="S265" s="123"/>
      <c r="T265" s="123"/>
      <c r="U265" s="123"/>
      <c r="V265" s="123"/>
      <c r="W265" s="123"/>
      <c r="X265" s="122"/>
      <c r="Y265" s="123"/>
      <c r="Z265" s="123"/>
      <c r="AA265" s="123"/>
      <c r="AB265" s="123"/>
      <c r="AC265" s="123"/>
      <c r="AD265" s="122"/>
      <c r="AE265" s="123"/>
      <c r="AF265" s="123"/>
      <c r="AG265" s="123"/>
      <c r="AH265" s="123"/>
      <c r="AI265" s="122"/>
      <c r="AJ265" s="122"/>
      <c r="AK265" s="122"/>
      <c r="AL265" s="122"/>
      <c r="AM265" s="123"/>
      <c r="AN265" s="122"/>
      <c r="AO265" s="122"/>
      <c r="AP265" s="122"/>
      <c r="AQ265" s="122"/>
      <c r="AR265" s="122"/>
      <c r="AS265" s="122"/>
      <c r="AT265" s="173"/>
      <c r="AU265" s="173"/>
      <c r="AV265" s="173"/>
      <c r="AW265" s="173"/>
      <c r="AX265" s="173"/>
      <c r="AY265" s="173"/>
      <c r="AZ265" s="173"/>
      <c r="BA265" s="173"/>
      <c r="BB265" s="173"/>
      <c r="BC265" s="123"/>
      <c r="BD265" s="123"/>
      <c r="BE265" s="123"/>
    </row>
    <row r="266" spans="2:57" x14ac:dyDescent="0.25">
      <c r="B266" s="120"/>
      <c r="C266" s="4"/>
      <c r="D266" s="14"/>
      <c r="E266" s="14"/>
      <c r="F266" s="121"/>
      <c r="G266" s="13"/>
      <c r="H266" s="122"/>
      <c r="I266" s="123"/>
      <c r="J266" s="123"/>
      <c r="K266" s="124"/>
      <c r="L266" s="122"/>
      <c r="M266" s="122"/>
      <c r="N266" s="125"/>
      <c r="O266" s="126"/>
      <c r="P266" s="123"/>
      <c r="Q266" s="123"/>
      <c r="R266" s="122"/>
      <c r="S266" s="123"/>
      <c r="T266" s="123"/>
      <c r="U266" s="123"/>
      <c r="V266" s="123"/>
      <c r="W266" s="123"/>
      <c r="X266" s="122"/>
      <c r="Y266" s="123"/>
      <c r="Z266" s="123"/>
      <c r="AA266" s="123"/>
      <c r="AB266" s="123"/>
      <c r="AC266" s="123"/>
      <c r="AD266" s="122"/>
      <c r="AE266" s="123"/>
      <c r="AF266" s="123"/>
      <c r="AG266" s="123"/>
      <c r="AH266" s="123"/>
      <c r="AI266" s="122"/>
      <c r="AJ266" s="122"/>
      <c r="AK266" s="122"/>
      <c r="AL266" s="122"/>
      <c r="AM266" s="123"/>
      <c r="AN266" s="122"/>
      <c r="AO266" s="122"/>
      <c r="AP266" s="122"/>
      <c r="AQ266" s="122"/>
      <c r="AR266" s="122"/>
      <c r="AS266" s="122"/>
      <c r="AT266" s="173"/>
      <c r="AU266" s="173"/>
      <c r="AV266" s="173"/>
      <c r="AW266" s="173"/>
      <c r="AX266" s="173"/>
      <c r="AY266" s="173"/>
      <c r="AZ266" s="173"/>
      <c r="BA266" s="173"/>
      <c r="BB266" s="173"/>
      <c r="BC266" s="123"/>
      <c r="BD266" s="123"/>
      <c r="BE266" s="123"/>
    </row>
    <row r="267" spans="2:57" x14ac:dyDescent="0.25">
      <c r="B267" s="120"/>
      <c r="C267" s="4"/>
      <c r="D267" s="14"/>
      <c r="E267" s="14"/>
      <c r="F267" s="121"/>
      <c r="G267" s="13"/>
      <c r="H267" s="122"/>
      <c r="I267" s="123"/>
      <c r="J267" s="123"/>
      <c r="K267" s="124"/>
      <c r="L267" s="122"/>
      <c r="M267" s="122"/>
      <c r="N267" s="125"/>
      <c r="O267" s="126"/>
      <c r="P267" s="123"/>
      <c r="Q267" s="123"/>
      <c r="R267" s="122"/>
      <c r="S267" s="123"/>
      <c r="T267" s="123"/>
      <c r="U267" s="123"/>
      <c r="V267" s="123"/>
      <c r="W267" s="123"/>
      <c r="X267" s="122"/>
      <c r="Y267" s="123"/>
      <c r="Z267" s="123"/>
      <c r="AA267" s="123"/>
      <c r="AB267" s="123"/>
      <c r="AC267" s="123"/>
      <c r="AD267" s="122"/>
      <c r="AE267" s="123"/>
      <c r="AF267" s="123"/>
      <c r="AG267" s="123"/>
      <c r="AH267" s="123"/>
      <c r="AI267" s="122"/>
      <c r="AJ267" s="122"/>
      <c r="AK267" s="122"/>
      <c r="AL267" s="122"/>
      <c r="AM267" s="123"/>
      <c r="AN267" s="122"/>
      <c r="AO267" s="122"/>
      <c r="AP267" s="122"/>
      <c r="AQ267" s="122"/>
      <c r="AR267" s="122"/>
      <c r="AS267" s="122"/>
      <c r="AT267" s="173"/>
      <c r="AU267" s="173"/>
      <c r="AV267" s="173"/>
      <c r="AW267" s="173"/>
      <c r="AX267" s="173"/>
      <c r="AY267" s="173"/>
      <c r="AZ267" s="173"/>
      <c r="BA267" s="173"/>
      <c r="BB267" s="173"/>
      <c r="BC267" s="123"/>
      <c r="BD267" s="123"/>
      <c r="BE267" s="123"/>
    </row>
    <row r="268" spans="2:57" x14ac:dyDescent="0.25">
      <c r="B268" s="120"/>
      <c r="C268" s="4"/>
      <c r="D268" s="14"/>
      <c r="E268" s="14"/>
      <c r="F268" s="121"/>
      <c r="G268" s="13"/>
      <c r="H268" s="122"/>
      <c r="I268" s="123"/>
      <c r="J268" s="123"/>
      <c r="K268" s="124"/>
      <c r="L268" s="122"/>
      <c r="M268" s="122"/>
      <c r="N268" s="125"/>
      <c r="O268" s="126"/>
      <c r="P268" s="123"/>
      <c r="Q268" s="123"/>
      <c r="R268" s="122"/>
      <c r="S268" s="123"/>
      <c r="T268" s="123"/>
      <c r="U268" s="123"/>
      <c r="V268" s="123"/>
      <c r="W268" s="123"/>
      <c r="X268" s="122"/>
      <c r="Y268" s="123"/>
      <c r="Z268" s="123"/>
      <c r="AA268" s="123"/>
      <c r="AB268" s="123"/>
      <c r="AC268" s="123"/>
      <c r="AD268" s="122"/>
      <c r="AE268" s="123"/>
      <c r="AF268" s="123"/>
      <c r="AG268" s="123"/>
      <c r="AH268" s="123"/>
      <c r="AI268" s="122"/>
      <c r="AJ268" s="122"/>
      <c r="AK268" s="122"/>
      <c r="AL268" s="122"/>
      <c r="AM268" s="123"/>
      <c r="AN268" s="122"/>
      <c r="AO268" s="122"/>
      <c r="AP268" s="122"/>
      <c r="AQ268" s="122"/>
      <c r="AR268" s="122"/>
      <c r="AS268" s="122"/>
      <c r="AT268" s="173"/>
      <c r="AU268" s="173"/>
      <c r="AV268" s="173"/>
      <c r="AW268" s="173"/>
      <c r="AX268" s="173"/>
      <c r="AY268" s="173"/>
      <c r="AZ268" s="173"/>
      <c r="BA268" s="173"/>
      <c r="BB268" s="173"/>
      <c r="BC268" s="123"/>
      <c r="BD268" s="123"/>
      <c r="BE268" s="123"/>
    </row>
    <row r="269" spans="2:57" x14ac:dyDescent="0.25">
      <c r="B269" s="120"/>
      <c r="C269" s="4"/>
      <c r="D269" s="14"/>
      <c r="E269" s="14"/>
      <c r="F269" s="121"/>
      <c r="G269" s="13"/>
      <c r="H269" s="122"/>
      <c r="I269" s="123"/>
      <c r="J269" s="123"/>
      <c r="K269" s="124"/>
      <c r="L269" s="122"/>
      <c r="M269" s="122"/>
      <c r="N269" s="125"/>
      <c r="O269" s="126"/>
      <c r="P269" s="123"/>
      <c r="Q269" s="123"/>
      <c r="R269" s="122"/>
      <c r="S269" s="123"/>
      <c r="T269" s="123"/>
      <c r="U269" s="123"/>
      <c r="V269" s="123"/>
      <c r="W269" s="123"/>
      <c r="X269" s="122"/>
      <c r="Y269" s="123"/>
      <c r="Z269" s="123"/>
      <c r="AA269" s="123"/>
      <c r="AB269" s="123"/>
      <c r="AC269" s="123"/>
      <c r="AD269" s="122"/>
      <c r="AE269" s="123"/>
      <c r="AF269" s="123"/>
      <c r="AG269" s="123"/>
      <c r="AH269" s="123"/>
      <c r="AI269" s="122"/>
      <c r="AJ269" s="122"/>
      <c r="AK269" s="122"/>
      <c r="AL269" s="122"/>
      <c r="AM269" s="123"/>
      <c r="AN269" s="122"/>
      <c r="AO269" s="122"/>
      <c r="AP269" s="122"/>
      <c r="AQ269" s="122"/>
      <c r="AR269" s="122"/>
      <c r="AS269" s="122"/>
      <c r="AT269" s="173"/>
      <c r="AU269" s="173"/>
      <c r="AV269" s="173"/>
      <c r="AW269" s="173"/>
      <c r="AX269" s="173"/>
      <c r="AY269" s="173"/>
      <c r="AZ269" s="173"/>
      <c r="BA269" s="173"/>
      <c r="BB269" s="173"/>
      <c r="BC269" s="123"/>
      <c r="BD269" s="123"/>
      <c r="BE269" s="123"/>
    </row>
    <row r="270" spans="2:57" x14ac:dyDescent="0.25">
      <c r="B270" s="120"/>
      <c r="C270" s="4"/>
      <c r="D270" s="14"/>
      <c r="E270" s="14"/>
      <c r="F270" s="121"/>
      <c r="G270" s="13"/>
      <c r="H270" s="122"/>
      <c r="I270" s="123"/>
      <c r="J270" s="123"/>
      <c r="K270" s="124"/>
      <c r="L270" s="122"/>
      <c r="M270" s="122"/>
      <c r="N270" s="125"/>
      <c r="O270" s="126"/>
      <c r="P270" s="123"/>
      <c r="Q270" s="123"/>
      <c r="R270" s="122"/>
      <c r="S270" s="123"/>
      <c r="T270" s="123"/>
      <c r="U270" s="123"/>
      <c r="V270" s="123"/>
      <c r="W270" s="123"/>
      <c r="X270" s="122"/>
      <c r="Y270" s="123"/>
      <c r="Z270" s="123"/>
      <c r="AA270" s="123"/>
      <c r="AB270" s="123"/>
      <c r="AC270" s="123"/>
      <c r="AD270" s="122"/>
      <c r="AE270" s="123"/>
      <c r="AF270" s="123"/>
      <c r="AG270" s="123"/>
      <c r="AH270" s="123"/>
      <c r="AI270" s="122"/>
      <c r="AJ270" s="122"/>
      <c r="AK270" s="122"/>
      <c r="AL270" s="122"/>
      <c r="AM270" s="123"/>
      <c r="AN270" s="122"/>
      <c r="AO270" s="122"/>
      <c r="AP270" s="122"/>
      <c r="AQ270" s="122"/>
      <c r="AR270" s="122"/>
      <c r="AS270" s="122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23"/>
      <c r="BD270" s="123"/>
      <c r="BE270" s="123"/>
    </row>
    <row r="271" spans="2:57" x14ac:dyDescent="0.25">
      <c r="B271" s="120"/>
      <c r="C271" s="4"/>
      <c r="D271" s="14"/>
      <c r="E271" s="14"/>
      <c r="F271" s="121"/>
      <c r="G271" s="13"/>
      <c r="H271" s="122"/>
      <c r="I271" s="123"/>
      <c r="J271" s="123"/>
      <c r="K271" s="124"/>
      <c r="L271" s="122"/>
      <c r="M271" s="122"/>
      <c r="N271" s="125"/>
      <c r="O271" s="126"/>
      <c r="P271" s="123"/>
      <c r="Q271" s="123"/>
      <c r="R271" s="122"/>
      <c r="S271" s="123"/>
      <c r="T271" s="123"/>
      <c r="U271" s="123"/>
      <c r="V271" s="123"/>
      <c r="W271" s="123"/>
      <c r="X271" s="122"/>
      <c r="Y271" s="123"/>
      <c r="Z271" s="123"/>
      <c r="AA271" s="123"/>
      <c r="AB271" s="123"/>
      <c r="AC271" s="123"/>
      <c r="AD271" s="122"/>
      <c r="AE271" s="123"/>
      <c r="AF271" s="123"/>
      <c r="AG271" s="123"/>
      <c r="AH271" s="123"/>
      <c r="AI271" s="122"/>
      <c r="AJ271" s="122"/>
      <c r="AK271" s="122"/>
      <c r="AL271" s="122"/>
      <c r="AM271" s="123"/>
      <c r="AN271" s="122"/>
      <c r="AO271" s="122"/>
      <c r="AP271" s="122"/>
      <c r="AQ271" s="122"/>
      <c r="AR271" s="122"/>
      <c r="AS271" s="122"/>
      <c r="AT271" s="173"/>
      <c r="AU271" s="173"/>
      <c r="AV271" s="173"/>
      <c r="AW271" s="173"/>
      <c r="AX271" s="173"/>
      <c r="AY271" s="173"/>
      <c r="AZ271" s="173"/>
      <c r="BA271" s="173"/>
      <c r="BB271" s="173"/>
      <c r="BC271" s="123"/>
      <c r="BD271" s="123"/>
      <c r="BE271" s="123"/>
    </row>
    <row r="272" spans="2:57" x14ac:dyDescent="0.25">
      <c r="B272" s="120"/>
      <c r="C272" s="4"/>
      <c r="D272" s="14"/>
      <c r="E272" s="14"/>
      <c r="F272" s="121"/>
      <c r="G272" s="13"/>
      <c r="H272" s="122"/>
      <c r="I272" s="123"/>
      <c r="J272" s="123"/>
      <c r="K272" s="124"/>
      <c r="L272" s="122"/>
      <c r="M272" s="122"/>
      <c r="N272" s="125"/>
      <c r="O272" s="126"/>
      <c r="P272" s="123"/>
      <c r="Q272" s="123"/>
      <c r="R272" s="122"/>
      <c r="S272" s="123"/>
      <c r="T272" s="123"/>
      <c r="U272" s="123"/>
      <c r="V272" s="123"/>
      <c r="W272" s="123"/>
      <c r="X272" s="122"/>
      <c r="Y272" s="123"/>
      <c r="Z272" s="123"/>
      <c r="AA272" s="123"/>
      <c r="AB272" s="123"/>
      <c r="AC272" s="123"/>
      <c r="AD272" s="122"/>
      <c r="AE272" s="123"/>
      <c r="AF272" s="123"/>
      <c r="AG272" s="123"/>
      <c r="AH272" s="123"/>
      <c r="AI272" s="122"/>
      <c r="AJ272" s="122"/>
      <c r="AK272" s="122"/>
      <c r="AL272" s="122"/>
      <c r="AM272" s="123"/>
      <c r="AN272" s="122"/>
      <c r="AO272" s="122"/>
      <c r="AP272" s="122"/>
      <c r="AQ272" s="122"/>
      <c r="AR272" s="122"/>
      <c r="AS272" s="122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23"/>
      <c r="BD272" s="123"/>
      <c r="BE272" s="123"/>
    </row>
    <row r="273" spans="2:57" x14ac:dyDescent="0.25">
      <c r="B273" s="120"/>
      <c r="C273" s="4"/>
      <c r="D273" s="14"/>
      <c r="E273" s="14"/>
      <c r="F273" s="121"/>
      <c r="G273" s="13"/>
      <c r="H273" s="122"/>
      <c r="I273" s="123"/>
      <c r="J273" s="123"/>
      <c r="K273" s="124"/>
      <c r="L273" s="122"/>
      <c r="M273" s="122"/>
      <c r="N273" s="125"/>
      <c r="O273" s="126"/>
      <c r="P273" s="123"/>
      <c r="Q273" s="123"/>
      <c r="R273" s="122"/>
      <c r="S273" s="123"/>
      <c r="T273" s="123"/>
      <c r="U273" s="123"/>
      <c r="V273" s="123"/>
      <c r="W273" s="123"/>
      <c r="X273" s="122"/>
      <c r="Y273" s="123"/>
      <c r="Z273" s="123"/>
      <c r="AA273" s="123"/>
      <c r="AB273" s="123"/>
      <c r="AC273" s="123"/>
      <c r="AD273" s="122"/>
      <c r="AE273" s="123"/>
      <c r="AF273" s="123"/>
      <c r="AG273" s="123"/>
      <c r="AH273" s="123"/>
      <c r="AI273" s="122"/>
      <c r="AJ273" s="122"/>
      <c r="AK273" s="122"/>
      <c r="AL273" s="122"/>
      <c r="AM273" s="123"/>
      <c r="AN273" s="122"/>
      <c r="AO273" s="122"/>
      <c r="AP273" s="122"/>
      <c r="AQ273" s="122"/>
      <c r="AR273" s="122"/>
      <c r="AS273" s="122"/>
      <c r="AT273" s="173"/>
      <c r="AU273" s="173"/>
      <c r="AV273" s="173"/>
      <c r="AW273" s="173"/>
      <c r="AX273" s="173"/>
      <c r="AY273" s="173"/>
      <c r="AZ273" s="173"/>
      <c r="BA273" s="173"/>
      <c r="BB273" s="173"/>
      <c r="BC273" s="123"/>
      <c r="BD273" s="123"/>
      <c r="BE273" s="123"/>
    </row>
    <row r="274" spans="2:57" x14ac:dyDescent="0.25">
      <c r="B274" s="120"/>
      <c r="C274" s="4"/>
      <c r="D274" s="14"/>
      <c r="E274" s="14"/>
      <c r="F274" s="121"/>
      <c r="G274" s="13"/>
      <c r="H274" s="122"/>
      <c r="I274" s="123"/>
      <c r="J274" s="123"/>
      <c r="K274" s="124"/>
      <c r="L274" s="122"/>
      <c r="M274" s="122"/>
      <c r="N274" s="125"/>
      <c r="O274" s="126"/>
      <c r="P274" s="123"/>
      <c r="Q274" s="123"/>
      <c r="R274" s="122"/>
      <c r="S274" s="123"/>
      <c r="T274" s="123"/>
      <c r="U274" s="123"/>
      <c r="V274" s="123"/>
      <c r="W274" s="123"/>
      <c r="X274" s="122"/>
      <c r="Y274" s="123"/>
      <c r="Z274" s="123"/>
      <c r="AA274" s="123"/>
      <c r="AB274" s="123"/>
      <c r="AC274" s="123"/>
      <c r="AD274" s="122"/>
      <c r="AE274" s="123"/>
      <c r="AF274" s="123"/>
      <c r="AG274" s="123"/>
      <c r="AH274" s="123"/>
      <c r="AI274" s="122"/>
      <c r="AJ274" s="122"/>
      <c r="AK274" s="122"/>
      <c r="AL274" s="122"/>
      <c r="AM274" s="123"/>
      <c r="AN274" s="122"/>
      <c r="AO274" s="122"/>
      <c r="AP274" s="122"/>
      <c r="AQ274" s="122"/>
      <c r="AR274" s="122"/>
      <c r="AS274" s="122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23"/>
      <c r="BD274" s="123"/>
      <c r="BE274" s="123"/>
    </row>
    <row r="275" spans="2:57" x14ac:dyDescent="0.25">
      <c r="B275" s="120"/>
      <c r="C275" s="4"/>
      <c r="D275" s="14"/>
      <c r="E275" s="14"/>
      <c r="F275" s="121"/>
      <c r="G275" s="13"/>
      <c r="H275" s="122"/>
      <c r="I275" s="123"/>
      <c r="J275" s="123"/>
      <c r="K275" s="124"/>
      <c r="L275" s="122"/>
      <c r="M275" s="122"/>
      <c r="N275" s="125"/>
      <c r="O275" s="126"/>
      <c r="P275" s="123"/>
      <c r="Q275" s="123"/>
      <c r="R275" s="122"/>
      <c r="S275" s="123"/>
      <c r="T275" s="123"/>
      <c r="U275" s="123"/>
      <c r="V275" s="123"/>
      <c r="W275" s="123"/>
      <c r="X275" s="122"/>
      <c r="Y275" s="123"/>
      <c r="Z275" s="123"/>
      <c r="AA275" s="123"/>
      <c r="AB275" s="123"/>
      <c r="AC275" s="123"/>
      <c r="AD275" s="122"/>
      <c r="AE275" s="123"/>
      <c r="AF275" s="123"/>
      <c r="AG275" s="123"/>
      <c r="AH275" s="123"/>
      <c r="AI275" s="122"/>
      <c r="AJ275" s="122"/>
      <c r="AK275" s="122"/>
      <c r="AL275" s="122"/>
      <c r="AM275" s="123"/>
      <c r="AN275" s="122"/>
      <c r="AO275" s="122"/>
      <c r="AP275" s="122"/>
      <c r="AQ275" s="122"/>
      <c r="AR275" s="122"/>
      <c r="AS275" s="122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23"/>
      <c r="BD275" s="123"/>
      <c r="BE275" s="123"/>
    </row>
    <row r="276" spans="2:57" x14ac:dyDescent="0.25">
      <c r="B276" s="120"/>
      <c r="C276" s="4"/>
      <c r="D276" s="14"/>
      <c r="E276" s="14"/>
      <c r="F276" s="121"/>
      <c r="G276" s="13"/>
      <c r="H276" s="122"/>
      <c r="I276" s="123"/>
      <c r="J276" s="123"/>
      <c r="K276" s="124"/>
      <c r="L276" s="122"/>
      <c r="M276" s="122"/>
      <c r="N276" s="125"/>
      <c r="O276" s="126"/>
      <c r="P276" s="123"/>
      <c r="Q276" s="123"/>
      <c r="R276" s="122"/>
      <c r="S276" s="123"/>
      <c r="T276" s="123"/>
      <c r="U276" s="123"/>
      <c r="V276" s="123"/>
      <c r="W276" s="123"/>
      <c r="X276" s="122"/>
      <c r="Y276" s="123"/>
      <c r="Z276" s="123"/>
      <c r="AA276" s="123"/>
      <c r="AB276" s="123"/>
      <c r="AC276" s="123"/>
      <c r="AD276" s="122"/>
      <c r="AE276" s="123"/>
      <c r="AF276" s="123"/>
      <c r="AG276" s="123"/>
      <c r="AH276" s="123"/>
      <c r="AI276" s="122"/>
      <c r="AJ276" s="122"/>
      <c r="AK276" s="122"/>
      <c r="AL276" s="122"/>
      <c r="AM276" s="123"/>
      <c r="AN276" s="122"/>
      <c r="AO276" s="122"/>
      <c r="AP276" s="122"/>
      <c r="AQ276" s="122"/>
      <c r="AR276" s="122"/>
      <c r="AS276" s="122"/>
      <c r="AT276" s="173"/>
      <c r="AU276" s="173"/>
      <c r="AV276" s="173"/>
      <c r="AW276" s="173"/>
      <c r="AX276" s="173"/>
      <c r="AY276" s="173"/>
      <c r="AZ276" s="173"/>
      <c r="BA276" s="173"/>
      <c r="BB276" s="173"/>
      <c r="BC276" s="123"/>
      <c r="BD276" s="123"/>
      <c r="BE276" s="123"/>
    </row>
    <row r="277" spans="2:57" x14ac:dyDescent="0.25">
      <c r="B277" s="120"/>
      <c r="C277" s="4"/>
      <c r="D277" s="14"/>
      <c r="E277" s="14"/>
      <c r="F277" s="121"/>
      <c r="G277" s="13"/>
      <c r="H277" s="122"/>
      <c r="I277" s="123"/>
      <c r="J277" s="123"/>
      <c r="K277" s="124"/>
      <c r="L277" s="122"/>
      <c r="M277" s="122"/>
      <c r="N277" s="125"/>
      <c r="O277" s="126"/>
      <c r="P277" s="123"/>
      <c r="Q277" s="123"/>
      <c r="R277" s="122"/>
      <c r="S277" s="123"/>
      <c r="T277" s="123"/>
      <c r="U277" s="123"/>
      <c r="V277" s="123"/>
      <c r="W277" s="123"/>
      <c r="X277" s="122"/>
      <c r="Y277" s="123"/>
      <c r="Z277" s="123"/>
      <c r="AA277" s="123"/>
      <c r="AB277" s="123"/>
      <c r="AC277" s="123"/>
      <c r="AD277" s="122"/>
      <c r="AE277" s="123"/>
      <c r="AF277" s="123"/>
      <c r="AG277" s="123"/>
      <c r="AH277" s="123"/>
      <c r="AI277" s="122"/>
      <c r="AJ277" s="122"/>
      <c r="AK277" s="122"/>
      <c r="AL277" s="122"/>
      <c r="AM277" s="123"/>
      <c r="AN277" s="122"/>
      <c r="AO277" s="122"/>
      <c r="AP277" s="122"/>
      <c r="AQ277" s="122"/>
      <c r="AR277" s="122"/>
      <c r="AS277" s="122"/>
      <c r="AT277" s="173"/>
      <c r="AU277" s="173"/>
      <c r="AV277" s="173"/>
      <c r="AW277" s="173"/>
      <c r="AX277" s="173"/>
      <c r="AY277" s="173"/>
      <c r="AZ277" s="173"/>
      <c r="BA277" s="173"/>
      <c r="BB277" s="173"/>
      <c r="BC277" s="123"/>
      <c r="BD277" s="123"/>
      <c r="BE277" s="123"/>
    </row>
    <row r="278" spans="2:57" x14ac:dyDescent="0.25">
      <c r="B278" s="120"/>
      <c r="C278" s="4"/>
      <c r="D278" s="14"/>
      <c r="E278" s="14"/>
      <c r="F278" s="121"/>
      <c r="G278" s="13"/>
      <c r="H278" s="122"/>
      <c r="I278" s="123"/>
      <c r="J278" s="123"/>
      <c r="K278" s="124"/>
      <c r="L278" s="122"/>
      <c r="M278" s="122"/>
      <c r="N278" s="125"/>
      <c r="O278" s="126"/>
      <c r="P278" s="123"/>
      <c r="Q278" s="123"/>
      <c r="R278" s="122"/>
      <c r="S278" s="123"/>
      <c r="T278" s="123"/>
      <c r="U278" s="123"/>
      <c r="V278" s="123"/>
      <c r="W278" s="123"/>
      <c r="X278" s="122"/>
      <c r="Y278" s="123"/>
      <c r="Z278" s="123"/>
      <c r="AA278" s="123"/>
      <c r="AB278" s="123"/>
      <c r="AC278" s="123"/>
      <c r="AD278" s="122"/>
      <c r="AE278" s="123"/>
      <c r="AF278" s="123"/>
      <c r="AG278" s="123"/>
      <c r="AH278" s="123"/>
      <c r="AI278" s="122"/>
      <c r="AJ278" s="122"/>
      <c r="AK278" s="122"/>
      <c r="AL278" s="122"/>
      <c r="AM278" s="123"/>
      <c r="AN278" s="122"/>
      <c r="AO278" s="122"/>
      <c r="AP278" s="122"/>
      <c r="AQ278" s="122"/>
      <c r="AR278" s="122"/>
      <c r="AS278" s="122"/>
      <c r="AT278" s="173"/>
      <c r="AU278" s="173"/>
      <c r="AV278" s="173"/>
      <c r="AW278" s="173"/>
      <c r="AX278" s="173"/>
      <c r="AY278" s="173"/>
      <c r="AZ278" s="173"/>
      <c r="BA278" s="173"/>
      <c r="BB278" s="173"/>
      <c r="BC278" s="123"/>
      <c r="BD278" s="123"/>
      <c r="BE278" s="123"/>
    </row>
    <row r="279" spans="2:57" x14ac:dyDescent="0.25">
      <c r="B279" s="120"/>
      <c r="C279" s="4"/>
      <c r="D279" s="14"/>
      <c r="E279" s="14"/>
      <c r="F279" s="121"/>
      <c r="G279" s="13"/>
      <c r="H279" s="122"/>
      <c r="I279" s="123"/>
      <c r="J279" s="123"/>
      <c r="K279" s="124"/>
      <c r="L279" s="122"/>
      <c r="M279" s="122"/>
      <c r="N279" s="125"/>
      <c r="O279" s="126"/>
      <c r="P279" s="123"/>
      <c r="Q279" s="123"/>
      <c r="R279" s="122"/>
      <c r="S279" s="123"/>
      <c r="T279" s="123"/>
      <c r="U279" s="123"/>
      <c r="V279" s="123"/>
      <c r="W279" s="123"/>
      <c r="X279" s="122"/>
      <c r="Y279" s="123"/>
      <c r="Z279" s="123"/>
      <c r="AA279" s="123"/>
      <c r="AB279" s="123"/>
      <c r="AC279" s="123"/>
      <c r="AD279" s="122"/>
      <c r="AE279" s="123"/>
      <c r="AF279" s="123"/>
      <c r="AG279" s="123"/>
      <c r="AH279" s="123"/>
      <c r="AI279" s="122"/>
      <c r="AJ279" s="122"/>
      <c r="AK279" s="122"/>
      <c r="AL279" s="122"/>
      <c r="AM279" s="123"/>
      <c r="AN279" s="122"/>
      <c r="AO279" s="122"/>
      <c r="AP279" s="122"/>
      <c r="AQ279" s="122"/>
      <c r="AR279" s="122"/>
      <c r="AS279" s="122"/>
      <c r="AT279" s="173"/>
      <c r="AU279" s="173"/>
      <c r="AV279" s="173"/>
      <c r="AW279" s="173"/>
      <c r="AX279" s="173"/>
      <c r="AY279" s="173"/>
      <c r="AZ279" s="173"/>
      <c r="BA279" s="173"/>
      <c r="BB279" s="173"/>
      <c r="BC279" s="123"/>
      <c r="BD279" s="123"/>
      <c r="BE279" s="123"/>
    </row>
    <row r="280" spans="2:57" x14ac:dyDescent="0.25">
      <c r="B280" s="120"/>
      <c r="C280" s="4"/>
      <c r="D280" s="14"/>
      <c r="E280" s="14"/>
      <c r="F280" s="121"/>
      <c r="G280" s="13"/>
      <c r="H280" s="122"/>
      <c r="I280" s="123"/>
      <c r="J280" s="123"/>
      <c r="K280" s="124"/>
      <c r="L280" s="122"/>
      <c r="M280" s="122"/>
      <c r="N280" s="125"/>
      <c r="O280" s="126"/>
      <c r="P280" s="123"/>
      <c r="Q280" s="123"/>
      <c r="R280" s="122"/>
      <c r="S280" s="123"/>
      <c r="T280" s="123"/>
      <c r="U280" s="123"/>
      <c r="V280" s="123"/>
      <c r="W280" s="123"/>
      <c r="X280" s="122"/>
      <c r="Y280" s="123"/>
      <c r="Z280" s="123"/>
      <c r="AA280" s="123"/>
      <c r="AB280" s="123"/>
      <c r="AC280" s="123"/>
      <c r="AD280" s="122"/>
      <c r="AE280" s="123"/>
      <c r="AF280" s="123"/>
      <c r="AG280" s="123"/>
      <c r="AH280" s="123"/>
      <c r="AI280" s="122"/>
      <c r="AJ280" s="122"/>
      <c r="AK280" s="122"/>
      <c r="AL280" s="122"/>
      <c r="AM280" s="123"/>
      <c r="AN280" s="122"/>
      <c r="AO280" s="122"/>
      <c r="AP280" s="122"/>
      <c r="AQ280" s="122"/>
      <c r="AR280" s="122"/>
      <c r="AS280" s="122"/>
      <c r="AT280" s="173"/>
      <c r="AU280" s="173"/>
      <c r="AV280" s="173"/>
      <c r="AW280" s="173"/>
      <c r="AX280" s="173"/>
      <c r="AY280" s="173"/>
      <c r="AZ280" s="173"/>
      <c r="BA280" s="173"/>
      <c r="BB280" s="173"/>
      <c r="BC280" s="123"/>
      <c r="BD280" s="123"/>
      <c r="BE280" s="123"/>
    </row>
    <row r="281" spans="2:57" x14ac:dyDescent="0.25">
      <c r="B281" s="120"/>
      <c r="C281" s="4"/>
      <c r="D281" s="14"/>
      <c r="E281" s="14"/>
      <c r="F281" s="121"/>
      <c r="G281" s="13"/>
      <c r="H281" s="122"/>
      <c r="I281" s="123"/>
      <c r="J281" s="123"/>
      <c r="K281" s="124"/>
      <c r="L281" s="122"/>
      <c r="M281" s="122"/>
      <c r="N281" s="125"/>
      <c r="O281" s="126"/>
      <c r="P281" s="123"/>
      <c r="Q281" s="123"/>
      <c r="R281" s="122"/>
      <c r="S281" s="123"/>
      <c r="T281" s="123"/>
      <c r="U281" s="123"/>
      <c r="V281" s="123"/>
      <c r="W281" s="123"/>
      <c r="X281" s="122"/>
      <c r="Y281" s="123"/>
      <c r="Z281" s="123"/>
      <c r="AA281" s="123"/>
      <c r="AB281" s="123"/>
      <c r="AC281" s="123"/>
      <c r="AD281" s="122"/>
      <c r="AE281" s="123"/>
      <c r="AF281" s="123"/>
      <c r="AG281" s="123"/>
      <c r="AH281" s="123"/>
      <c r="AI281" s="122"/>
      <c r="AJ281" s="122"/>
      <c r="AK281" s="122"/>
      <c r="AL281" s="122"/>
      <c r="AM281" s="123"/>
      <c r="AN281" s="122"/>
      <c r="AO281" s="122"/>
      <c r="AP281" s="122"/>
      <c r="AQ281" s="122"/>
      <c r="AR281" s="122"/>
      <c r="AS281" s="122"/>
      <c r="AT281" s="173"/>
      <c r="AU281" s="173"/>
      <c r="AV281" s="173"/>
      <c r="AW281" s="173"/>
      <c r="AX281" s="173"/>
      <c r="AY281" s="173"/>
      <c r="AZ281" s="173"/>
      <c r="BA281" s="173"/>
      <c r="BB281" s="173"/>
      <c r="BC281" s="123"/>
      <c r="BD281" s="123"/>
      <c r="BE281" s="123"/>
    </row>
    <row r="282" spans="2:57" x14ac:dyDescent="0.25">
      <c r="B282" s="120"/>
      <c r="C282" s="4"/>
      <c r="D282" s="14"/>
      <c r="E282" s="14"/>
      <c r="F282" s="121"/>
      <c r="G282" s="13"/>
      <c r="H282" s="122"/>
      <c r="I282" s="123"/>
      <c r="J282" s="123"/>
      <c r="K282" s="124"/>
      <c r="L282" s="122"/>
      <c r="M282" s="122"/>
      <c r="N282" s="125"/>
      <c r="O282" s="126"/>
      <c r="P282" s="123"/>
      <c r="Q282" s="123"/>
      <c r="R282" s="122"/>
      <c r="S282" s="123"/>
      <c r="T282" s="123"/>
      <c r="U282" s="123"/>
      <c r="V282" s="123"/>
      <c r="W282" s="123"/>
      <c r="X282" s="122"/>
      <c r="Y282" s="123"/>
      <c r="Z282" s="123"/>
      <c r="AA282" s="123"/>
      <c r="AB282" s="123"/>
      <c r="AC282" s="123"/>
      <c r="AD282" s="122"/>
      <c r="AE282" s="123"/>
      <c r="AF282" s="123"/>
      <c r="AG282" s="123"/>
      <c r="AH282" s="123"/>
      <c r="AI282" s="122"/>
      <c r="AJ282" s="122"/>
      <c r="AK282" s="122"/>
      <c r="AL282" s="122"/>
      <c r="AM282" s="123"/>
      <c r="AN282" s="122"/>
      <c r="AO282" s="122"/>
      <c r="AP282" s="122"/>
      <c r="AQ282" s="122"/>
      <c r="AR282" s="122"/>
      <c r="AS282" s="122"/>
      <c r="AT282" s="173"/>
      <c r="AU282" s="173"/>
      <c r="AV282" s="173"/>
      <c r="AW282" s="173"/>
      <c r="AX282" s="173"/>
      <c r="AY282" s="173"/>
      <c r="AZ282" s="173"/>
      <c r="BA282" s="173"/>
      <c r="BB282" s="173"/>
      <c r="BC282" s="123"/>
      <c r="BD282" s="123"/>
      <c r="BE282" s="123"/>
    </row>
    <row r="283" spans="2:57" x14ac:dyDescent="0.25">
      <c r="B283" s="120"/>
      <c r="C283" s="4"/>
      <c r="D283" s="14"/>
      <c r="E283" s="14"/>
      <c r="F283" s="121"/>
      <c r="G283" s="13"/>
      <c r="H283" s="122"/>
      <c r="I283" s="123"/>
      <c r="J283" s="123"/>
      <c r="K283" s="124"/>
      <c r="L283" s="122"/>
      <c r="M283" s="122"/>
      <c r="N283" s="125"/>
      <c r="O283" s="126"/>
      <c r="P283" s="123"/>
      <c r="Q283" s="123"/>
      <c r="R283" s="122"/>
      <c r="S283" s="123"/>
      <c r="T283" s="123"/>
      <c r="U283" s="123"/>
      <c r="V283" s="123"/>
      <c r="W283" s="123"/>
      <c r="X283" s="122"/>
      <c r="Y283" s="123"/>
      <c r="Z283" s="123"/>
      <c r="AA283" s="123"/>
      <c r="AB283" s="123"/>
      <c r="AC283" s="123"/>
      <c r="AD283" s="122"/>
      <c r="AE283" s="123"/>
      <c r="AF283" s="123"/>
      <c r="AG283" s="123"/>
      <c r="AH283" s="123"/>
      <c r="AI283" s="122"/>
      <c r="AJ283" s="122"/>
      <c r="AK283" s="122"/>
      <c r="AL283" s="122"/>
      <c r="AM283" s="123"/>
      <c r="AN283" s="122"/>
      <c r="AO283" s="122"/>
      <c r="AP283" s="122"/>
      <c r="AQ283" s="122"/>
      <c r="AR283" s="122"/>
      <c r="AS283" s="122"/>
      <c r="AT283" s="173"/>
      <c r="AU283" s="173"/>
      <c r="AV283" s="173"/>
      <c r="AW283" s="173"/>
      <c r="AX283" s="173"/>
      <c r="AY283" s="173"/>
      <c r="AZ283" s="173"/>
      <c r="BA283" s="173"/>
      <c r="BB283" s="173"/>
      <c r="BC283" s="123"/>
      <c r="BD283" s="123"/>
      <c r="BE283" s="123"/>
    </row>
    <row r="284" spans="2:57" x14ac:dyDescent="0.25">
      <c r="B284" s="120"/>
      <c r="C284" s="4"/>
      <c r="D284" s="14"/>
      <c r="E284" s="14"/>
      <c r="F284" s="121"/>
      <c r="G284" s="13"/>
      <c r="H284" s="122"/>
      <c r="I284" s="123"/>
      <c r="J284" s="123"/>
      <c r="K284" s="124"/>
      <c r="L284" s="122"/>
      <c r="M284" s="122"/>
      <c r="N284" s="125"/>
      <c r="O284" s="126"/>
      <c r="P284" s="123"/>
      <c r="Q284" s="123"/>
      <c r="R284" s="122"/>
      <c r="S284" s="123"/>
      <c r="T284" s="123"/>
      <c r="U284" s="123"/>
      <c r="V284" s="123"/>
      <c r="W284" s="123"/>
      <c r="X284" s="122"/>
      <c r="Y284" s="123"/>
      <c r="Z284" s="123"/>
      <c r="AA284" s="123"/>
      <c r="AB284" s="123"/>
      <c r="AC284" s="123"/>
      <c r="AD284" s="122"/>
      <c r="AE284" s="123"/>
      <c r="AF284" s="123"/>
      <c r="AG284" s="123"/>
      <c r="AH284" s="123"/>
      <c r="AI284" s="122"/>
      <c r="AJ284" s="122"/>
      <c r="AK284" s="122"/>
      <c r="AL284" s="122"/>
      <c r="AM284" s="123"/>
      <c r="AN284" s="122"/>
      <c r="AO284" s="122"/>
      <c r="AP284" s="122"/>
      <c r="AQ284" s="122"/>
      <c r="AR284" s="122"/>
      <c r="AS284" s="122"/>
      <c r="AT284" s="173"/>
      <c r="AU284" s="173"/>
      <c r="AV284" s="173"/>
      <c r="AW284" s="173"/>
      <c r="AX284" s="173"/>
      <c r="AY284" s="173"/>
      <c r="AZ284" s="173"/>
      <c r="BA284" s="173"/>
      <c r="BB284" s="173"/>
      <c r="BC284" s="123"/>
      <c r="BD284" s="123"/>
      <c r="BE284" s="123"/>
    </row>
    <row r="285" spans="2:57" x14ac:dyDescent="0.25">
      <c r="B285" s="120"/>
      <c r="C285" s="4"/>
      <c r="D285" s="14"/>
      <c r="E285" s="14"/>
      <c r="F285" s="121"/>
      <c r="G285" s="13"/>
      <c r="H285" s="122"/>
      <c r="I285" s="123"/>
      <c r="J285" s="123"/>
      <c r="K285" s="124"/>
      <c r="L285" s="122"/>
      <c r="M285" s="122"/>
      <c r="N285" s="125"/>
      <c r="O285" s="126"/>
      <c r="P285" s="123"/>
      <c r="Q285" s="123"/>
      <c r="R285" s="122"/>
      <c r="S285" s="123"/>
      <c r="T285" s="123"/>
      <c r="U285" s="123"/>
      <c r="V285" s="123"/>
      <c r="W285" s="123"/>
      <c r="X285" s="122"/>
      <c r="Y285" s="123"/>
      <c r="Z285" s="123"/>
      <c r="AA285" s="123"/>
      <c r="AB285" s="123"/>
      <c r="AC285" s="123"/>
      <c r="AD285" s="122"/>
      <c r="AE285" s="123"/>
      <c r="AF285" s="123"/>
      <c r="AG285" s="123"/>
      <c r="AH285" s="123"/>
      <c r="AI285" s="122"/>
      <c r="AJ285" s="122"/>
      <c r="AK285" s="122"/>
      <c r="AL285" s="122"/>
      <c r="AM285" s="123"/>
      <c r="AN285" s="122"/>
      <c r="AO285" s="122"/>
      <c r="AP285" s="122"/>
      <c r="AQ285" s="122"/>
      <c r="AR285" s="122"/>
      <c r="AS285" s="122"/>
      <c r="AT285" s="173"/>
      <c r="AU285" s="173"/>
      <c r="AV285" s="173"/>
      <c r="AW285" s="173"/>
      <c r="AX285" s="173"/>
      <c r="AY285" s="173"/>
      <c r="AZ285" s="173"/>
      <c r="BA285" s="173"/>
      <c r="BB285" s="173"/>
      <c r="BC285" s="123"/>
      <c r="BD285" s="123"/>
      <c r="BE285" s="123"/>
    </row>
    <row r="286" spans="2:57" x14ac:dyDescent="0.25">
      <c r="B286" s="120"/>
      <c r="C286" s="4"/>
      <c r="D286" s="14"/>
      <c r="E286" s="14"/>
      <c r="F286" s="121"/>
      <c r="G286" s="13"/>
      <c r="H286" s="122"/>
      <c r="I286" s="123"/>
      <c r="J286" s="123"/>
      <c r="K286" s="124"/>
      <c r="L286" s="122"/>
      <c r="M286" s="122"/>
      <c r="N286" s="125"/>
      <c r="O286" s="126"/>
      <c r="P286" s="123"/>
      <c r="Q286" s="123"/>
      <c r="R286" s="122"/>
      <c r="S286" s="123"/>
      <c r="T286" s="123"/>
      <c r="U286" s="123"/>
      <c r="V286" s="123"/>
      <c r="W286" s="123"/>
      <c r="X286" s="122"/>
      <c r="Y286" s="123"/>
      <c r="Z286" s="123"/>
      <c r="AA286" s="123"/>
      <c r="AB286" s="123"/>
      <c r="AC286" s="123"/>
      <c r="AD286" s="122"/>
      <c r="AE286" s="123"/>
      <c r="AF286" s="123"/>
      <c r="AG286" s="123"/>
      <c r="AH286" s="123"/>
      <c r="AI286" s="122"/>
      <c r="AJ286" s="122"/>
      <c r="AK286" s="122"/>
      <c r="AL286" s="122"/>
      <c r="AM286" s="123"/>
      <c r="AN286" s="122"/>
      <c r="AO286" s="122"/>
      <c r="AP286" s="122"/>
      <c r="AQ286" s="122"/>
      <c r="AR286" s="122"/>
      <c r="AS286" s="122"/>
      <c r="AT286" s="173"/>
      <c r="AU286" s="173"/>
      <c r="AV286" s="173"/>
      <c r="AW286" s="173"/>
      <c r="AX286" s="173"/>
      <c r="AY286" s="173"/>
      <c r="AZ286" s="173"/>
      <c r="BA286" s="173"/>
      <c r="BB286" s="173"/>
      <c r="BC286" s="123"/>
      <c r="BD286" s="123"/>
      <c r="BE286" s="123"/>
    </row>
    <row r="287" spans="2:57" x14ac:dyDescent="0.25">
      <c r="B287" s="120"/>
      <c r="C287" s="4"/>
      <c r="D287" s="14"/>
      <c r="E287" s="14"/>
      <c r="F287" s="121"/>
      <c r="G287" s="13"/>
      <c r="H287" s="122"/>
      <c r="I287" s="123"/>
      <c r="J287" s="123"/>
      <c r="K287" s="124"/>
      <c r="L287" s="122"/>
      <c r="M287" s="122"/>
      <c r="N287" s="125"/>
      <c r="O287" s="126"/>
      <c r="P287" s="123"/>
      <c r="Q287" s="123"/>
      <c r="R287" s="122"/>
      <c r="S287" s="123"/>
      <c r="T287" s="123"/>
      <c r="U287" s="123"/>
      <c r="V287" s="123"/>
      <c r="W287" s="123"/>
      <c r="X287" s="122"/>
      <c r="Y287" s="123"/>
      <c r="Z287" s="123"/>
      <c r="AA287" s="123"/>
      <c r="AB287" s="123"/>
      <c r="AC287" s="123"/>
      <c r="AD287" s="122"/>
      <c r="AE287" s="123"/>
      <c r="AF287" s="123"/>
      <c r="AG287" s="123"/>
      <c r="AH287" s="123"/>
      <c r="AI287" s="122"/>
      <c r="AJ287" s="122"/>
      <c r="AK287" s="122"/>
      <c r="AL287" s="122"/>
      <c r="AM287" s="123"/>
      <c r="AN287" s="122"/>
      <c r="AO287" s="122"/>
      <c r="AP287" s="122"/>
      <c r="AQ287" s="122"/>
      <c r="AR287" s="122"/>
      <c r="AS287" s="122"/>
      <c r="AT287" s="173"/>
      <c r="AU287" s="173"/>
      <c r="AV287" s="173"/>
      <c r="AW287" s="173"/>
      <c r="AX287" s="173"/>
      <c r="AY287" s="173"/>
      <c r="AZ287" s="173"/>
      <c r="BA287" s="173"/>
      <c r="BB287" s="173"/>
      <c r="BC287" s="123"/>
      <c r="BD287" s="123"/>
      <c r="BE287" s="123"/>
    </row>
    <row r="288" spans="2:57" x14ac:dyDescent="0.25">
      <c r="B288" s="120"/>
      <c r="C288" s="4"/>
      <c r="D288" s="14"/>
      <c r="E288" s="14"/>
      <c r="F288" s="121"/>
      <c r="G288" s="13"/>
      <c r="H288" s="122"/>
      <c r="I288" s="123"/>
      <c r="J288" s="123"/>
      <c r="K288" s="124"/>
      <c r="L288" s="122"/>
      <c r="M288" s="122"/>
      <c r="N288" s="125"/>
      <c r="O288" s="126"/>
      <c r="P288" s="123"/>
      <c r="Q288" s="123"/>
      <c r="R288" s="122"/>
      <c r="S288" s="123"/>
      <c r="T288" s="123"/>
      <c r="U288" s="123"/>
      <c r="V288" s="123"/>
      <c r="W288" s="123"/>
      <c r="X288" s="122"/>
      <c r="Y288" s="123"/>
      <c r="Z288" s="123"/>
      <c r="AA288" s="123"/>
      <c r="AB288" s="123"/>
      <c r="AC288" s="123"/>
      <c r="AD288" s="122"/>
      <c r="AE288" s="123"/>
      <c r="AF288" s="123"/>
      <c r="AG288" s="123"/>
      <c r="AH288" s="123"/>
      <c r="AI288" s="122"/>
      <c r="AJ288" s="122"/>
      <c r="AK288" s="122"/>
      <c r="AL288" s="122"/>
      <c r="AM288" s="123"/>
      <c r="AN288" s="122"/>
      <c r="AO288" s="122"/>
      <c r="AP288" s="122"/>
      <c r="AQ288" s="122"/>
      <c r="AR288" s="122"/>
      <c r="AS288" s="122"/>
      <c r="AT288" s="173"/>
      <c r="AU288" s="173"/>
      <c r="AV288" s="173"/>
      <c r="AW288" s="173"/>
      <c r="AX288" s="173"/>
      <c r="AY288" s="173"/>
      <c r="AZ288" s="173"/>
      <c r="BA288" s="173"/>
      <c r="BB288" s="173"/>
      <c r="BC288" s="123"/>
      <c r="BD288" s="123"/>
      <c r="BE288" s="123"/>
    </row>
    <row r="289" spans="2:57" x14ac:dyDescent="0.25">
      <c r="B289" s="120"/>
      <c r="C289" s="4"/>
      <c r="D289" s="14"/>
      <c r="E289" s="14"/>
      <c r="F289" s="121"/>
      <c r="G289" s="13"/>
      <c r="H289" s="122"/>
      <c r="I289" s="123"/>
      <c r="J289" s="123"/>
      <c r="K289" s="124"/>
      <c r="L289" s="122"/>
      <c r="M289" s="122"/>
      <c r="N289" s="125"/>
      <c r="O289" s="126"/>
      <c r="P289" s="123"/>
      <c r="Q289" s="123"/>
      <c r="R289" s="122"/>
      <c r="S289" s="123"/>
      <c r="T289" s="123"/>
      <c r="U289" s="123"/>
      <c r="V289" s="123"/>
      <c r="W289" s="123"/>
      <c r="X289" s="122"/>
      <c r="Y289" s="123"/>
      <c r="Z289" s="123"/>
      <c r="AA289" s="123"/>
      <c r="AB289" s="123"/>
      <c r="AC289" s="123"/>
      <c r="AD289" s="122"/>
      <c r="AE289" s="123"/>
      <c r="AF289" s="123"/>
      <c r="AG289" s="123"/>
      <c r="AH289" s="123"/>
      <c r="AI289" s="122"/>
      <c r="AJ289" s="122"/>
      <c r="AK289" s="122"/>
      <c r="AL289" s="122"/>
      <c r="AM289" s="123"/>
      <c r="AN289" s="122"/>
      <c r="AO289" s="122"/>
      <c r="AP289" s="122"/>
      <c r="AQ289" s="122"/>
      <c r="AR289" s="122"/>
      <c r="AS289" s="122"/>
      <c r="AT289" s="173"/>
      <c r="AU289" s="173"/>
      <c r="AV289" s="173"/>
      <c r="AW289" s="173"/>
      <c r="AX289" s="173"/>
      <c r="AY289" s="173"/>
      <c r="AZ289" s="173"/>
      <c r="BA289" s="173"/>
      <c r="BB289" s="173"/>
      <c r="BC289" s="123"/>
      <c r="BD289" s="123"/>
      <c r="BE289" s="123"/>
    </row>
    <row r="290" spans="2:57" x14ac:dyDescent="0.25">
      <c r="B290" s="120"/>
      <c r="C290" s="4"/>
      <c r="D290" s="14"/>
      <c r="E290" s="14"/>
      <c r="F290" s="121"/>
      <c r="G290" s="13"/>
      <c r="H290" s="122"/>
      <c r="I290" s="123"/>
      <c r="J290" s="123"/>
      <c r="K290" s="124"/>
      <c r="L290" s="122"/>
      <c r="M290" s="122"/>
      <c r="N290" s="125"/>
      <c r="O290" s="126"/>
      <c r="P290" s="123"/>
      <c r="Q290" s="123"/>
      <c r="R290" s="122"/>
      <c r="S290" s="123"/>
      <c r="T290" s="123"/>
      <c r="U290" s="123"/>
      <c r="V290" s="123"/>
      <c r="W290" s="123"/>
      <c r="X290" s="122"/>
      <c r="Y290" s="123"/>
      <c r="Z290" s="123"/>
      <c r="AA290" s="123"/>
      <c r="AB290" s="123"/>
      <c r="AC290" s="123"/>
      <c r="AD290" s="122"/>
      <c r="AE290" s="123"/>
      <c r="AF290" s="123"/>
      <c r="AG290" s="123"/>
      <c r="AH290" s="123"/>
      <c r="AI290" s="122"/>
      <c r="AJ290" s="122"/>
      <c r="AK290" s="122"/>
      <c r="AL290" s="122"/>
      <c r="AM290" s="123"/>
      <c r="AN290" s="122"/>
      <c r="AO290" s="122"/>
      <c r="AP290" s="122"/>
      <c r="AQ290" s="122"/>
      <c r="AR290" s="122"/>
      <c r="AS290" s="122"/>
      <c r="AT290" s="173"/>
      <c r="AU290" s="173"/>
      <c r="AV290" s="173"/>
      <c r="AW290" s="173"/>
      <c r="AX290" s="173"/>
      <c r="AY290" s="173"/>
      <c r="AZ290" s="173"/>
      <c r="BA290" s="173"/>
      <c r="BB290" s="173"/>
      <c r="BC290" s="123"/>
      <c r="BD290" s="123"/>
      <c r="BE290" s="123"/>
    </row>
    <row r="291" spans="2:57" x14ac:dyDescent="0.25">
      <c r="B291" s="120"/>
      <c r="C291" s="4"/>
      <c r="D291" s="14"/>
      <c r="E291" s="14"/>
      <c r="F291" s="121"/>
      <c r="G291" s="13"/>
      <c r="H291" s="122"/>
      <c r="I291" s="123"/>
      <c r="J291" s="123"/>
      <c r="K291" s="124"/>
      <c r="L291" s="122"/>
      <c r="M291" s="122"/>
      <c r="N291" s="125"/>
      <c r="O291" s="126"/>
      <c r="P291" s="123"/>
      <c r="Q291" s="123"/>
      <c r="R291" s="122"/>
      <c r="S291" s="123"/>
      <c r="T291" s="123"/>
      <c r="U291" s="123"/>
      <c r="V291" s="123"/>
      <c r="W291" s="123"/>
      <c r="X291" s="122"/>
      <c r="Y291" s="123"/>
      <c r="Z291" s="123"/>
      <c r="AA291" s="123"/>
      <c r="AB291" s="123"/>
      <c r="AC291" s="123"/>
      <c r="AD291" s="122"/>
      <c r="AE291" s="123"/>
      <c r="AF291" s="123"/>
      <c r="AG291" s="123"/>
      <c r="AH291" s="123"/>
      <c r="AI291" s="122"/>
      <c r="AJ291" s="122"/>
      <c r="AK291" s="122"/>
      <c r="AL291" s="122"/>
      <c r="AM291" s="123"/>
      <c r="AN291" s="122"/>
      <c r="AO291" s="122"/>
      <c r="AP291" s="122"/>
      <c r="AQ291" s="122"/>
      <c r="AR291" s="122"/>
      <c r="AS291" s="122"/>
      <c r="AT291" s="173"/>
      <c r="AU291" s="173"/>
      <c r="AV291" s="173"/>
      <c r="AW291" s="173"/>
      <c r="AX291" s="173"/>
      <c r="AY291" s="173"/>
      <c r="AZ291" s="173"/>
      <c r="BA291" s="173"/>
      <c r="BB291" s="173"/>
      <c r="BC291" s="123"/>
      <c r="BD291" s="123"/>
      <c r="BE291" s="123"/>
    </row>
    <row r="292" spans="2:57" x14ac:dyDescent="0.25">
      <c r="B292" s="120"/>
      <c r="C292" s="4"/>
      <c r="D292" s="14"/>
      <c r="E292" s="14"/>
      <c r="F292" s="121"/>
      <c r="G292" s="13"/>
      <c r="H292" s="122"/>
      <c r="I292" s="123"/>
      <c r="J292" s="123"/>
      <c r="K292" s="124"/>
      <c r="L292" s="122"/>
      <c r="M292" s="122"/>
      <c r="N292" s="125"/>
      <c r="O292" s="126"/>
      <c r="P292" s="123"/>
      <c r="Q292" s="123"/>
      <c r="R292" s="122"/>
      <c r="S292" s="123"/>
      <c r="T292" s="123"/>
      <c r="U292" s="123"/>
      <c r="V292" s="123"/>
      <c r="W292" s="123"/>
      <c r="X292" s="122"/>
      <c r="Y292" s="123"/>
      <c r="Z292" s="123"/>
      <c r="AA292" s="123"/>
      <c r="AB292" s="123"/>
      <c r="AC292" s="123"/>
      <c r="AD292" s="122"/>
      <c r="AE292" s="123"/>
      <c r="AF292" s="123"/>
      <c r="AG292" s="123"/>
      <c r="AH292" s="123"/>
      <c r="AI292" s="122"/>
      <c r="AJ292" s="122"/>
      <c r="AK292" s="122"/>
      <c r="AL292" s="122"/>
      <c r="AM292" s="123"/>
      <c r="AN292" s="122"/>
      <c r="AO292" s="122"/>
      <c r="AP292" s="122"/>
      <c r="AQ292" s="122"/>
      <c r="AR292" s="122"/>
      <c r="AS292" s="122"/>
      <c r="AT292" s="173"/>
      <c r="AU292" s="173"/>
      <c r="AV292" s="173"/>
      <c r="AW292" s="173"/>
      <c r="AX292" s="173"/>
      <c r="AY292" s="173"/>
      <c r="AZ292" s="173"/>
      <c r="BA292" s="173"/>
      <c r="BB292" s="173"/>
      <c r="BC292" s="123"/>
      <c r="BD292" s="123"/>
      <c r="BE292" s="123"/>
    </row>
    <row r="293" spans="2:57" x14ac:dyDescent="0.25">
      <c r="B293" s="120"/>
      <c r="C293" s="4"/>
      <c r="D293" s="14"/>
      <c r="E293" s="14"/>
      <c r="F293" s="121"/>
      <c r="G293" s="13"/>
      <c r="H293" s="122"/>
      <c r="I293" s="123"/>
      <c r="J293" s="123"/>
      <c r="K293" s="124"/>
      <c r="L293" s="122"/>
      <c r="M293" s="122"/>
      <c r="N293" s="125"/>
      <c r="O293" s="126"/>
      <c r="P293" s="123"/>
      <c r="Q293" s="123"/>
      <c r="R293" s="122"/>
      <c r="S293" s="123"/>
      <c r="T293" s="123"/>
      <c r="U293" s="123"/>
      <c r="V293" s="123"/>
      <c r="W293" s="123"/>
      <c r="X293" s="122"/>
      <c r="Y293" s="123"/>
      <c r="Z293" s="123"/>
      <c r="AA293" s="123"/>
      <c r="AB293" s="123"/>
      <c r="AC293" s="123"/>
      <c r="AD293" s="122"/>
      <c r="AE293" s="123"/>
      <c r="AF293" s="123"/>
      <c r="AG293" s="123"/>
      <c r="AH293" s="123"/>
      <c r="AI293" s="122"/>
      <c r="AJ293" s="122"/>
      <c r="AK293" s="122"/>
      <c r="AL293" s="122"/>
      <c r="AM293" s="123"/>
      <c r="AN293" s="122"/>
      <c r="AO293" s="122"/>
      <c r="AP293" s="122"/>
      <c r="AQ293" s="122"/>
      <c r="AR293" s="122"/>
      <c r="AS293" s="122"/>
      <c r="AT293" s="173"/>
      <c r="AU293" s="173"/>
      <c r="AV293" s="173"/>
      <c r="AW293" s="173"/>
      <c r="AX293" s="173"/>
      <c r="AY293" s="173"/>
      <c r="AZ293" s="173"/>
      <c r="BA293" s="173"/>
      <c r="BB293" s="173"/>
      <c r="BC293" s="123"/>
      <c r="BD293" s="123"/>
      <c r="BE293" s="123"/>
    </row>
    <row r="294" spans="2:57" x14ac:dyDescent="0.25">
      <c r="B294" s="120"/>
      <c r="C294" s="4"/>
      <c r="D294" s="14"/>
      <c r="E294" s="14"/>
      <c r="F294" s="121"/>
      <c r="G294" s="13"/>
      <c r="H294" s="122"/>
      <c r="I294" s="123"/>
      <c r="J294" s="123"/>
      <c r="K294" s="124"/>
      <c r="L294" s="122"/>
      <c r="M294" s="122"/>
      <c r="N294" s="125"/>
      <c r="O294" s="126"/>
      <c r="P294" s="123"/>
      <c r="Q294" s="123"/>
      <c r="R294" s="122"/>
      <c r="S294" s="123"/>
      <c r="T294" s="123"/>
      <c r="U294" s="123"/>
      <c r="V294" s="123"/>
      <c r="W294" s="123"/>
      <c r="X294" s="122"/>
      <c r="Y294" s="123"/>
      <c r="Z294" s="123"/>
      <c r="AA294" s="123"/>
      <c r="AB294" s="123"/>
      <c r="AC294" s="123"/>
      <c r="AD294" s="122"/>
      <c r="AE294" s="123"/>
      <c r="AF294" s="123"/>
      <c r="AG294" s="123"/>
      <c r="AH294" s="123"/>
      <c r="AI294" s="122"/>
      <c r="AJ294" s="122"/>
      <c r="AK294" s="122"/>
      <c r="AL294" s="122"/>
      <c r="AM294" s="123"/>
      <c r="AN294" s="122"/>
      <c r="AO294" s="122"/>
      <c r="AP294" s="122"/>
      <c r="AQ294" s="122"/>
      <c r="AR294" s="122"/>
      <c r="AS294" s="122"/>
      <c r="AT294" s="173"/>
      <c r="AU294" s="173"/>
      <c r="AV294" s="173"/>
      <c r="AW294" s="173"/>
      <c r="AX294" s="173"/>
      <c r="AY294" s="173"/>
      <c r="AZ294" s="173"/>
      <c r="BA294" s="173"/>
      <c r="BB294" s="173"/>
      <c r="BC294" s="123"/>
      <c r="BD294" s="123"/>
      <c r="BE294" s="123"/>
    </row>
    <row r="295" spans="2:57" x14ac:dyDescent="0.25">
      <c r="B295" s="120"/>
      <c r="C295" s="4"/>
      <c r="D295" s="14"/>
      <c r="E295" s="14"/>
      <c r="F295" s="121"/>
      <c r="G295" s="13"/>
      <c r="H295" s="122"/>
      <c r="I295" s="123"/>
      <c r="J295" s="123"/>
      <c r="K295" s="124"/>
      <c r="L295" s="122"/>
      <c r="M295" s="122"/>
      <c r="N295" s="125"/>
      <c r="O295" s="126"/>
      <c r="P295" s="123"/>
      <c r="Q295" s="123"/>
      <c r="R295" s="122"/>
      <c r="S295" s="123"/>
      <c r="T295" s="123"/>
      <c r="U295" s="123"/>
      <c r="V295" s="123"/>
      <c r="W295" s="123"/>
      <c r="X295" s="122"/>
      <c r="Y295" s="123"/>
      <c r="Z295" s="123"/>
      <c r="AA295" s="123"/>
      <c r="AB295" s="123"/>
      <c r="AC295" s="123"/>
      <c r="AD295" s="122"/>
      <c r="AE295" s="123"/>
      <c r="AF295" s="123"/>
      <c r="AG295" s="123"/>
      <c r="AH295" s="123"/>
      <c r="AI295" s="122"/>
      <c r="AJ295" s="122"/>
      <c r="AK295" s="122"/>
      <c r="AL295" s="122"/>
      <c r="AM295" s="123"/>
      <c r="AN295" s="122"/>
      <c r="AO295" s="122"/>
      <c r="AP295" s="122"/>
      <c r="AQ295" s="122"/>
      <c r="AR295" s="122"/>
      <c r="AS295" s="122"/>
      <c r="AT295" s="173"/>
      <c r="AU295" s="173"/>
      <c r="AV295" s="173"/>
      <c r="AW295" s="173"/>
      <c r="AX295" s="173"/>
      <c r="AY295" s="173"/>
      <c r="AZ295" s="173"/>
      <c r="BA295" s="173"/>
      <c r="BB295" s="173"/>
      <c r="BC295" s="123"/>
      <c r="BD295" s="123"/>
      <c r="BE295" s="123"/>
    </row>
    <row r="296" spans="2:57" x14ac:dyDescent="0.25">
      <c r="B296" s="120"/>
      <c r="C296" s="4"/>
      <c r="D296" s="14"/>
      <c r="E296" s="14"/>
      <c r="F296" s="121"/>
      <c r="G296" s="13"/>
      <c r="H296" s="122"/>
      <c r="I296" s="123"/>
      <c r="J296" s="123"/>
      <c r="K296" s="124"/>
      <c r="L296" s="122"/>
      <c r="M296" s="122"/>
      <c r="N296" s="125"/>
      <c r="O296" s="126"/>
      <c r="P296" s="123"/>
      <c r="Q296" s="123"/>
      <c r="R296" s="122"/>
      <c r="S296" s="123"/>
      <c r="T296" s="123"/>
      <c r="U296" s="123"/>
      <c r="V296" s="123"/>
      <c r="W296" s="123"/>
      <c r="X296" s="122"/>
      <c r="Y296" s="123"/>
      <c r="Z296" s="123"/>
      <c r="AA296" s="123"/>
      <c r="AB296" s="123"/>
      <c r="AC296" s="123"/>
      <c r="AD296" s="122"/>
      <c r="AE296" s="123"/>
      <c r="AF296" s="123"/>
      <c r="AG296" s="123"/>
      <c r="AH296" s="123"/>
      <c r="AI296" s="122"/>
      <c r="AJ296" s="122"/>
      <c r="AK296" s="122"/>
      <c r="AL296" s="122"/>
      <c r="AM296" s="123"/>
      <c r="AN296" s="122"/>
      <c r="AO296" s="122"/>
      <c r="AP296" s="122"/>
      <c r="AQ296" s="122"/>
      <c r="AR296" s="122"/>
      <c r="AS296" s="122"/>
      <c r="AT296" s="173"/>
      <c r="AU296" s="173"/>
      <c r="AV296" s="173"/>
      <c r="AW296" s="173"/>
      <c r="AX296" s="173"/>
      <c r="AY296" s="173"/>
      <c r="AZ296" s="173"/>
      <c r="BA296" s="173"/>
      <c r="BB296" s="173"/>
      <c r="BC296" s="123"/>
      <c r="BD296" s="123"/>
      <c r="BE296" s="123"/>
    </row>
    <row r="297" spans="2:57" x14ac:dyDescent="0.25">
      <c r="B297" s="120"/>
      <c r="C297" s="4"/>
      <c r="D297" s="14"/>
      <c r="E297" s="14"/>
      <c r="F297" s="121"/>
      <c r="G297" s="13"/>
      <c r="H297" s="122"/>
      <c r="I297" s="123"/>
      <c r="J297" s="123"/>
      <c r="K297" s="124"/>
      <c r="L297" s="122"/>
      <c r="M297" s="122"/>
      <c r="N297" s="125"/>
      <c r="O297" s="126"/>
      <c r="P297" s="123"/>
      <c r="Q297" s="123"/>
      <c r="R297" s="122"/>
      <c r="S297" s="123"/>
      <c r="T297" s="123"/>
      <c r="U297" s="123"/>
      <c r="V297" s="123"/>
      <c r="W297" s="123"/>
      <c r="X297" s="122"/>
      <c r="Y297" s="123"/>
      <c r="Z297" s="123"/>
      <c r="AA297" s="123"/>
      <c r="AB297" s="123"/>
      <c r="AC297" s="123"/>
      <c r="AD297" s="122"/>
      <c r="AE297" s="123"/>
      <c r="AF297" s="123"/>
      <c r="AG297" s="123"/>
      <c r="AH297" s="123"/>
      <c r="AI297" s="122"/>
      <c r="AJ297" s="122"/>
      <c r="AK297" s="122"/>
      <c r="AL297" s="122"/>
      <c r="AM297" s="123"/>
      <c r="AN297" s="122"/>
      <c r="AO297" s="122"/>
      <c r="AP297" s="122"/>
      <c r="AQ297" s="122"/>
      <c r="AR297" s="122"/>
      <c r="AS297" s="122"/>
      <c r="AT297" s="173"/>
      <c r="AU297" s="173"/>
      <c r="AV297" s="173"/>
      <c r="AW297" s="173"/>
      <c r="AX297" s="173"/>
      <c r="AY297" s="173"/>
      <c r="AZ297" s="173"/>
      <c r="BA297" s="173"/>
      <c r="BB297" s="173"/>
      <c r="BC297" s="123"/>
      <c r="BD297" s="123"/>
      <c r="BE297" s="123"/>
    </row>
    <row r="298" spans="2:57" x14ac:dyDescent="0.25">
      <c r="B298" s="120"/>
      <c r="C298" s="4"/>
      <c r="D298" s="14"/>
      <c r="E298" s="14"/>
      <c r="F298" s="121"/>
      <c r="G298" s="13"/>
      <c r="H298" s="122"/>
      <c r="I298" s="123"/>
      <c r="J298" s="123"/>
      <c r="K298" s="124"/>
      <c r="L298" s="122"/>
      <c r="M298" s="122"/>
      <c r="N298" s="125"/>
      <c r="O298" s="126"/>
      <c r="P298" s="123"/>
      <c r="Q298" s="123"/>
      <c r="R298" s="122"/>
      <c r="S298" s="123"/>
      <c r="T298" s="123"/>
      <c r="U298" s="123"/>
      <c r="V298" s="123"/>
      <c r="W298" s="123"/>
      <c r="X298" s="122"/>
      <c r="Y298" s="123"/>
      <c r="Z298" s="123"/>
      <c r="AA298" s="123"/>
      <c r="AB298" s="123"/>
      <c r="AC298" s="123"/>
      <c r="AD298" s="122"/>
      <c r="AE298" s="123"/>
      <c r="AF298" s="123"/>
      <c r="AG298" s="123"/>
      <c r="AH298" s="123"/>
      <c r="AI298" s="122"/>
      <c r="AJ298" s="122"/>
      <c r="AK298" s="122"/>
      <c r="AL298" s="122"/>
      <c r="AM298" s="123"/>
      <c r="AN298" s="122"/>
      <c r="AO298" s="122"/>
      <c r="AP298" s="122"/>
      <c r="AQ298" s="122"/>
      <c r="AR298" s="122"/>
      <c r="AS298" s="122"/>
      <c r="AT298" s="173"/>
      <c r="AU298" s="173"/>
      <c r="AV298" s="173"/>
      <c r="AW298" s="173"/>
      <c r="AX298" s="173"/>
      <c r="AY298" s="173"/>
      <c r="AZ298" s="173"/>
      <c r="BA298" s="173"/>
      <c r="BB298" s="173"/>
      <c r="BC298" s="123"/>
      <c r="BD298" s="123"/>
      <c r="BE298" s="123"/>
    </row>
    <row r="299" spans="2:57" x14ac:dyDescent="0.25">
      <c r="B299" s="120"/>
      <c r="C299" s="4"/>
      <c r="D299" s="14"/>
      <c r="E299" s="14"/>
      <c r="F299" s="121"/>
      <c r="G299" s="13"/>
      <c r="H299" s="122"/>
      <c r="I299" s="123"/>
      <c r="J299" s="123"/>
      <c r="K299" s="124"/>
      <c r="L299" s="122"/>
      <c r="M299" s="122"/>
      <c r="N299" s="125"/>
      <c r="O299" s="126"/>
      <c r="P299" s="123"/>
      <c r="Q299" s="123"/>
      <c r="R299" s="122"/>
      <c r="S299" s="123"/>
      <c r="T299" s="123"/>
      <c r="U299" s="123"/>
      <c r="V299" s="123"/>
      <c r="W299" s="123"/>
      <c r="X299" s="122"/>
      <c r="Y299" s="123"/>
      <c r="Z299" s="123"/>
      <c r="AA299" s="123"/>
      <c r="AB299" s="123"/>
      <c r="AC299" s="123"/>
      <c r="AD299" s="122"/>
      <c r="AE299" s="123"/>
      <c r="AF299" s="123"/>
      <c r="AG299" s="123"/>
      <c r="AH299" s="123"/>
      <c r="AI299" s="122"/>
      <c r="AJ299" s="122"/>
      <c r="AK299" s="122"/>
      <c r="AL299" s="122"/>
      <c r="AM299" s="123"/>
      <c r="AN299" s="122"/>
      <c r="AO299" s="122"/>
      <c r="AP299" s="122"/>
      <c r="AQ299" s="122"/>
      <c r="AR299" s="122"/>
      <c r="AS299" s="122"/>
      <c r="AT299" s="173"/>
      <c r="AU299" s="173"/>
      <c r="AV299" s="173"/>
      <c r="AW299" s="173"/>
      <c r="AX299" s="173"/>
      <c r="AY299" s="173"/>
      <c r="AZ299" s="173"/>
      <c r="BA299" s="173"/>
      <c r="BB299" s="173"/>
      <c r="BC299" s="123"/>
      <c r="BD299" s="123"/>
      <c r="BE299" s="123"/>
    </row>
    <row r="300" spans="2:57" x14ac:dyDescent="0.25">
      <c r="B300" s="120"/>
      <c r="C300" s="4"/>
      <c r="D300" s="14"/>
      <c r="E300" s="14"/>
      <c r="F300" s="121"/>
      <c r="G300" s="13"/>
      <c r="H300" s="122"/>
      <c r="I300" s="123"/>
      <c r="J300" s="123"/>
      <c r="K300" s="124"/>
      <c r="L300" s="122"/>
      <c r="M300" s="122"/>
      <c r="N300" s="125"/>
      <c r="O300" s="126"/>
      <c r="P300" s="123"/>
      <c r="Q300" s="123"/>
      <c r="R300" s="122"/>
      <c r="S300" s="123"/>
      <c r="T300" s="123"/>
      <c r="U300" s="123"/>
      <c r="V300" s="123"/>
      <c r="W300" s="123"/>
      <c r="X300" s="122"/>
      <c r="Y300" s="123"/>
      <c r="Z300" s="123"/>
      <c r="AA300" s="123"/>
      <c r="AB300" s="123"/>
      <c r="AC300" s="123"/>
      <c r="AD300" s="122"/>
      <c r="AE300" s="123"/>
      <c r="AF300" s="123"/>
      <c r="AG300" s="123"/>
      <c r="AH300" s="123"/>
      <c r="AI300" s="122"/>
      <c r="AJ300" s="122"/>
      <c r="AK300" s="122"/>
      <c r="AL300" s="122"/>
      <c r="AM300" s="123"/>
      <c r="AN300" s="122"/>
      <c r="AO300" s="122"/>
      <c r="AP300" s="122"/>
      <c r="AQ300" s="122"/>
      <c r="AR300" s="122"/>
      <c r="AS300" s="122"/>
      <c r="AT300" s="173"/>
      <c r="AU300" s="173"/>
      <c r="AV300" s="173"/>
      <c r="AW300" s="173"/>
      <c r="AX300" s="173"/>
      <c r="AY300" s="173"/>
      <c r="AZ300" s="173"/>
      <c r="BA300" s="173"/>
      <c r="BB300" s="173"/>
      <c r="BC300" s="123"/>
      <c r="BD300" s="123"/>
      <c r="BE300" s="123"/>
    </row>
    <row r="301" spans="2:57" x14ac:dyDescent="0.25">
      <c r="B301" s="120"/>
      <c r="C301" s="4"/>
      <c r="D301" s="14"/>
      <c r="E301" s="14"/>
      <c r="F301" s="121"/>
      <c r="G301" s="13"/>
      <c r="H301" s="122"/>
      <c r="I301" s="123"/>
      <c r="J301" s="123"/>
      <c r="K301" s="124"/>
      <c r="L301" s="122"/>
      <c r="M301" s="122"/>
      <c r="N301" s="125"/>
      <c r="O301" s="126"/>
      <c r="P301" s="123"/>
      <c r="Q301" s="123"/>
      <c r="R301" s="122"/>
      <c r="S301" s="123"/>
      <c r="T301" s="123"/>
      <c r="U301" s="123"/>
      <c r="V301" s="123"/>
      <c r="W301" s="123"/>
      <c r="X301" s="122"/>
      <c r="Y301" s="123"/>
      <c r="Z301" s="123"/>
      <c r="AA301" s="123"/>
      <c r="AB301" s="123"/>
      <c r="AC301" s="123"/>
      <c r="AD301" s="122"/>
      <c r="AE301" s="123"/>
      <c r="AF301" s="123"/>
      <c r="AG301" s="123"/>
      <c r="AH301" s="123"/>
      <c r="AI301" s="122"/>
      <c r="AJ301" s="122"/>
      <c r="AK301" s="122"/>
      <c r="AL301" s="122"/>
      <c r="AM301" s="123"/>
      <c r="AN301" s="122"/>
      <c r="AO301" s="122"/>
      <c r="AP301" s="122"/>
      <c r="AQ301" s="122"/>
      <c r="AR301" s="122"/>
      <c r="AS301" s="122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23"/>
      <c r="BD301" s="123"/>
      <c r="BE301" s="123"/>
    </row>
    <row r="302" spans="2:57" x14ac:dyDescent="0.25">
      <c r="B302" s="120"/>
      <c r="C302" s="4"/>
      <c r="D302" s="14"/>
      <c r="E302" s="14"/>
      <c r="F302" s="121"/>
      <c r="G302" s="13"/>
      <c r="H302" s="122"/>
      <c r="I302" s="123"/>
      <c r="J302" s="123"/>
      <c r="K302" s="124"/>
      <c r="L302" s="122"/>
      <c r="M302" s="122"/>
      <c r="N302" s="125"/>
      <c r="O302" s="126"/>
      <c r="P302" s="123"/>
      <c r="Q302" s="123"/>
      <c r="R302" s="122"/>
      <c r="S302" s="123"/>
      <c r="T302" s="123"/>
      <c r="U302" s="123"/>
      <c r="V302" s="123"/>
      <c r="W302" s="123"/>
      <c r="X302" s="122"/>
      <c r="Y302" s="123"/>
      <c r="Z302" s="123"/>
      <c r="AA302" s="123"/>
      <c r="AB302" s="123"/>
      <c r="AC302" s="123"/>
      <c r="AD302" s="122"/>
      <c r="AE302" s="123"/>
      <c r="AF302" s="123"/>
      <c r="AG302" s="123"/>
      <c r="AH302" s="123"/>
      <c r="AI302" s="122"/>
      <c r="AJ302" s="122"/>
      <c r="AK302" s="122"/>
      <c r="AL302" s="122"/>
      <c r="AM302" s="123"/>
      <c r="AN302" s="122"/>
      <c r="AO302" s="122"/>
      <c r="AP302" s="122"/>
      <c r="AQ302" s="122"/>
      <c r="AR302" s="122"/>
      <c r="AS302" s="122"/>
      <c r="AT302" s="173"/>
      <c r="AU302" s="173"/>
      <c r="AV302" s="173"/>
      <c r="AW302" s="173"/>
      <c r="AX302" s="173"/>
      <c r="AY302" s="173"/>
      <c r="AZ302" s="173"/>
      <c r="BA302" s="173"/>
      <c r="BB302" s="173"/>
      <c r="BC302" s="123"/>
      <c r="BD302" s="123"/>
      <c r="BE302" s="123"/>
    </row>
    <row r="303" spans="2:57" x14ac:dyDescent="0.25">
      <c r="B303" s="120"/>
      <c r="C303" s="4"/>
      <c r="D303" s="14"/>
      <c r="E303" s="14"/>
      <c r="F303" s="121"/>
      <c r="G303" s="13"/>
      <c r="H303" s="122"/>
      <c r="I303" s="123"/>
      <c r="J303" s="123"/>
      <c r="K303" s="124"/>
      <c r="L303" s="122"/>
      <c r="M303" s="122"/>
      <c r="N303" s="125"/>
      <c r="O303" s="126"/>
      <c r="P303" s="123"/>
      <c r="Q303" s="123"/>
      <c r="R303" s="122"/>
      <c r="S303" s="123"/>
      <c r="T303" s="123"/>
      <c r="U303" s="123"/>
      <c r="V303" s="123"/>
      <c r="W303" s="123"/>
      <c r="X303" s="122"/>
      <c r="Y303" s="123"/>
      <c r="Z303" s="123"/>
      <c r="AA303" s="123"/>
      <c r="AB303" s="123"/>
      <c r="AC303" s="123"/>
      <c r="AD303" s="122"/>
      <c r="AE303" s="123"/>
      <c r="AF303" s="123"/>
      <c r="AG303" s="123"/>
      <c r="AH303" s="123"/>
      <c r="AI303" s="122"/>
      <c r="AJ303" s="122"/>
      <c r="AK303" s="122"/>
      <c r="AL303" s="122"/>
      <c r="AM303" s="123"/>
      <c r="AN303" s="122"/>
      <c r="AO303" s="122"/>
      <c r="AP303" s="122"/>
      <c r="AQ303" s="122"/>
      <c r="AR303" s="122"/>
      <c r="AS303" s="122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23"/>
      <c r="BD303" s="123"/>
      <c r="BE303" s="123"/>
    </row>
    <row r="304" spans="2:57" x14ac:dyDescent="0.25">
      <c r="B304" s="120"/>
      <c r="C304" s="4"/>
      <c r="D304" s="14"/>
      <c r="E304" s="14"/>
      <c r="F304" s="121"/>
      <c r="G304" s="13"/>
      <c r="H304" s="122"/>
      <c r="I304" s="123"/>
      <c r="J304" s="123"/>
      <c r="K304" s="124"/>
      <c r="L304" s="122"/>
      <c r="M304" s="122"/>
      <c r="N304" s="125"/>
      <c r="O304" s="126"/>
      <c r="P304" s="123"/>
      <c r="Q304" s="123"/>
      <c r="R304" s="122"/>
      <c r="S304" s="123"/>
      <c r="T304" s="123"/>
      <c r="U304" s="123"/>
      <c r="V304" s="123"/>
      <c r="W304" s="123"/>
      <c r="X304" s="122"/>
      <c r="Y304" s="123"/>
      <c r="Z304" s="123"/>
      <c r="AA304" s="123"/>
      <c r="AB304" s="123"/>
      <c r="AC304" s="123"/>
      <c r="AD304" s="122"/>
      <c r="AE304" s="123"/>
      <c r="AF304" s="123"/>
      <c r="AG304" s="123"/>
      <c r="AH304" s="123"/>
      <c r="AI304" s="122"/>
      <c r="AJ304" s="122"/>
      <c r="AK304" s="122"/>
      <c r="AL304" s="122"/>
      <c r="AM304" s="123"/>
      <c r="AN304" s="122"/>
      <c r="AO304" s="122"/>
      <c r="AP304" s="122"/>
      <c r="AQ304" s="122"/>
      <c r="AR304" s="122"/>
      <c r="AS304" s="122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23"/>
      <c r="BD304" s="123"/>
      <c r="BE304" s="123"/>
    </row>
    <row r="305" spans="2:57" x14ac:dyDescent="0.25">
      <c r="B305" s="120"/>
      <c r="C305" s="4"/>
      <c r="D305" s="14"/>
      <c r="E305" s="14"/>
      <c r="F305" s="121"/>
      <c r="G305" s="13"/>
      <c r="H305" s="122"/>
      <c r="I305" s="123"/>
      <c r="J305" s="123"/>
      <c r="K305" s="124"/>
      <c r="L305" s="122"/>
      <c r="M305" s="122"/>
      <c r="N305" s="125"/>
      <c r="O305" s="126"/>
      <c r="P305" s="123"/>
      <c r="Q305" s="123"/>
      <c r="R305" s="122"/>
      <c r="S305" s="123"/>
      <c r="T305" s="123"/>
      <c r="U305" s="123"/>
      <c r="V305" s="123"/>
      <c r="W305" s="123"/>
      <c r="X305" s="122"/>
      <c r="Y305" s="123"/>
      <c r="Z305" s="123"/>
      <c r="AA305" s="123"/>
      <c r="AB305" s="123"/>
      <c r="AC305" s="123"/>
      <c r="AD305" s="122"/>
      <c r="AE305" s="123"/>
      <c r="AF305" s="123"/>
      <c r="AG305" s="123"/>
      <c r="AH305" s="123"/>
      <c r="AI305" s="122"/>
      <c r="AJ305" s="122"/>
      <c r="AK305" s="122"/>
      <c r="AL305" s="122"/>
      <c r="AM305" s="123"/>
      <c r="AN305" s="122"/>
      <c r="AO305" s="122"/>
      <c r="AP305" s="122"/>
      <c r="AQ305" s="122"/>
      <c r="AR305" s="122"/>
      <c r="AS305" s="122"/>
      <c r="AT305" s="173"/>
      <c r="AU305" s="173"/>
      <c r="AV305" s="173"/>
      <c r="AW305" s="173"/>
      <c r="AX305" s="173"/>
      <c r="AY305" s="173"/>
      <c r="AZ305" s="173"/>
      <c r="BA305" s="173"/>
      <c r="BB305" s="173"/>
      <c r="BC305" s="123"/>
      <c r="BD305" s="123"/>
      <c r="BE305" s="123"/>
    </row>
    <row r="306" spans="2:57" x14ac:dyDescent="0.25">
      <c r="B306" s="120"/>
      <c r="C306" s="4"/>
      <c r="D306" s="14"/>
      <c r="E306" s="14"/>
      <c r="F306" s="121"/>
      <c r="G306" s="13"/>
      <c r="H306" s="122"/>
      <c r="I306" s="123"/>
      <c r="J306" s="123"/>
      <c r="K306" s="124"/>
      <c r="L306" s="122"/>
      <c r="M306" s="122"/>
      <c r="N306" s="125"/>
      <c r="O306" s="126"/>
      <c r="P306" s="123"/>
      <c r="Q306" s="123"/>
      <c r="R306" s="122"/>
      <c r="S306" s="123"/>
      <c r="T306" s="123"/>
      <c r="U306" s="123"/>
      <c r="V306" s="123"/>
      <c r="W306" s="123"/>
      <c r="X306" s="122"/>
      <c r="Y306" s="123"/>
      <c r="Z306" s="123"/>
      <c r="AA306" s="123"/>
      <c r="AB306" s="123"/>
      <c r="AC306" s="123"/>
      <c r="AD306" s="122"/>
      <c r="AE306" s="123"/>
      <c r="AF306" s="123"/>
      <c r="AG306" s="123"/>
      <c r="AH306" s="123"/>
      <c r="AI306" s="122"/>
      <c r="AJ306" s="122"/>
      <c r="AK306" s="122"/>
      <c r="AL306" s="122"/>
      <c r="AM306" s="123"/>
      <c r="AN306" s="122"/>
      <c r="AO306" s="122"/>
      <c r="AP306" s="122"/>
      <c r="AQ306" s="122"/>
      <c r="AR306" s="122"/>
      <c r="AS306" s="122"/>
      <c r="AT306" s="173"/>
      <c r="AU306" s="173"/>
      <c r="AV306" s="173"/>
      <c r="AW306" s="173"/>
      <c r="AX306" s="173"/>
      <c r="AY306" s="173"/>
      <c r="AZ306" s="173"/>
      <c r="BA306" s="173"/>
      <c r="BB306" s="173"/>
      <c r="BC306" s="123"/>
      <c r="BD306" s="123"/>
      <c r="BE306" s="123"/>
    </row>
    <row r="307" spans="2:57" x14ac:dyDescent="0.25">
      <c r="B307" s="120"/>
      <c r="C307" s="4"/>
      <c r="D307" s="14"/>
      <c r="E307" s="14"/>
      <c r="F307" s="121"/>
      <c r="G307" s="13"/>
      <c r="H307" s="122"/>
      <c r="I307" s="123"/>
      <c r="J307" s="123"/>
      <c r="K307" s="124"/>
      <c r="L307" s="122"/>
      <c r="M307" s="122"/>
      <c r="N307" s="125"/>
      <c r="O307" s="126"/>
      <c r="P307" s="123"/>
      <c r="Q307" s="123"/>
      <c r="R307" s="122"/>
      <c r="S307" s="123"/>
      <c r="T307" s="123"/>
      <c r="U307" s="123"/>
      <c r="V307" s="123"/>
      <c r="W307" s="123"/>
      <c r="X307" s="122"/>
      <c r="Y307" s="123"/>
      <c r="Z307" s="123"/>
      <c r="AA307" s="123"/>
      <c r="AB307" s="123"/>
      <c r="AC307" s="123"/>
      <c r="AD307" s="122"/>
      <c r="AE307" s="123"/>
      <c r="AF307" s="123"/>
      <c r="AG307" s="123"/>
      <c r="AH307" s="123"/>
      <c r="AI307" s="122"/>
      <c r="AJ307" s="122"/>
      <c r="AK307" s="122"/>
      <c r="AL307" s="122"/>
      <c r="AM307" s="123"/>
      <c r="AN307" s="122"/>
      <c r="AO307" s="122"/>
      <c r="AP307" s="122"/>
      <c r="AQ307" s="122"/>
      <c r="AR307" s="122"/>
      <c r="AS307" s="122"/>
      <c r="AT307" s="173"/>
      <c r="AU307" s="173"/>
      <c r="AV307" s="173"/>
      <c r="AW307" s="173"/>
      <c r="AX307" s="173"/>
      <c r="AY307" s="173"/>
      <c r="AZ307" s="173"/>
      <c r="BA307" s="173"/>
      <c r="BB307" s="173"/>
      <c r="BC307" s="123"/>
      <c r="BD307" s="123"/>
      <c r="BE307" s="123"/>
    </row>
    <row r="308" spans="2:57" x14ac:dyDescent="0.25">
      <c r="B308" s="120"/>
      <c r="C308" s="4"/>
      <c r="D308" s="14"/>
      <c r="E308" s="14"/>
      <c r="F308" s="121"/>
      <c r="G308" s="13"/>
      <c r="H308" s="122"/>
      <c r="I308" s="123"/>
      <c r="J308" s="123"/>
      <c r="K308" s="124"/>
      <c r="L308" s="122"/>
      <c r="M308" s="122"/>
      <c r="N308" s="125"/>
      <c r="O308" s="126"/>
      <c r="P308" s="123"/>
      <c r="Q308" s="123"/>
      <c r="R308" s="122"/>
      <c r="S308" s="123"/>
      <c r="T308" s="123"/>
      <c r="U308" s="123"/>
      <c r="V308" s="123"/>
      <c r="W308" s="123"/>
      <c r="X308" s="122"/>
      <c r="Y308" s="123"/>
      <c r="Z308" s="123"/>
      <c r="AA308" s="123"/>
      <c r="AB308" s="123"/>
      <c r="AC308" s="123"/>
      <c r="AD308" s="122"/>
      <c r="AE308" s="123"/>
      <c r="AF308" s="123"/>
      <c r="AG308" s="123"/>
      <c r="AH308" s="123"/>
      <c r="AI308" s="122"/>
      <c r="AJ308" s="122"/>
      <c r="AK308" s="122"/>
      <c r="AL308" s="122"/>
      <c r="AM308" s="123"/>
      <c r="AN308" s="122"/>
      <c r="AO308" s="122"/>
      <c r="AP308" s="122"/>
      <c r="AQ308" s="122"/>
      <c r="AR308" s="122"/>
      <c r="AS308" s="122"/>
      <c r="AT308" s="173"/>
      <c r="AU308" s="173"/>
      <c r="AV308" s="173"/>
      <c r="AW308" s="173"/>
      <c r="AX308" s="173"/>
      <c r="AY308" s="173"/>
      <c r="AZ308" s="173"/>
      <c r="BA308" s="173"/>
      <c r="BB308" s="173"/>
      <c r="BC308" s="123"/>
      <c r="BD308" s="123"/>
      <c r="BE308" s="123"/>
    </row>
    <row r="309" spans="2:57" x14ac:dyDescent="0.25">
      <c r="B309" s="120"/>
      <c r="C309" s="4"/>
      <c r="D309" s="14"/>
      <c r="E309" s="14"/>
      <c r="F309" s="121"/>
      <c r="G309" s="13"/>
      <c r="H309" s="122"/>
      <c r="I309" s="123"/>
      <c r="J309" s="123"/>
      <c r="K309" s="124"/>
      <c r="L309" s="122"/>
      <c r="M309" s="122"/>
      <c r="N309" s="125"/>
      <c r="O309" s="126"/>
      <c r="P309" s="123"/>
      <c r="Q309" s="123"/>
      <c r="R309" s="122"/>
      <c r="S309" s="123"/>
      <c r="T309" s="123"/>
      <c r="U309" s="123"/>
      <c r="V309" s="123"/>
      <c r="W309" s="123"/>
      <c r="X309" s="122"/>
      <c r="Y309" s="123"/>
      <c r="Z309" s="123"/>
      <c r="AA309" s="123"/>
      <c r="AB309" s="123"/>
      <c r="AC309" s="123"/>
      <c r="AD309" s="122"/>
      <c r="AE309" s="123"/>
      <c r="AF309" s="123"/>
      <c r="AG309" s="123"/>
      <c r="AH309" s="123"/>
      <c r="AI309" s="122"/>
      <c r="AJ309" s="122"/>
      <c r="AK309" s="122"/>
      <c r="AL309" s="122"/>
      <c r="AM309" s="123"/>
      <c r="AN309" s="122"/>
      <c r="AO309" s="122"/>
      <c r="AP309" s="122"/>
      <c r="AQ309" s="122"/>
      <c r="AR309" s="122"/>
      <c r="AS309" s="122"/>
      <c r="AT309" s="173"/>
      <c r="AU309" s="173"/>
      <c r="AV309" s="173"/>
      <c r="AW309" s="173"/>
      <c r="AX309" s="173"/>
      <c r="AY309" s="173"/>
      <c r="AZ309" s="173"/>
      <c r="BA309" s="173"/>
      <c r="BB309" s="173"/>
      <c r="BC309" s="123"/>
      <c r="BD309" s="123"/>
      <c r="BE309" s="123"/>
    </row>
    <row r="310" spans="2:57" x14ac:dyDescent="0.25">
      <c r="B310" s="120"/>
      <c r="C310" s="4"/>
      <c r="D310" s="14"/>
      <c r="E310" s="14"/>
      <c r="F310" s="121"/>
      <c r="G310" s="13"/>
      <c r="H310" s="122"/>
      <c r="I310" s="123"/>
      <c r="J310" s="123"/>
      <c r="K310" s="124"/>
      <c r="L310" s="122"/>
      <c r="M310" s="122"/>
      <c r="N310" s="125"/>
      <c r="O310" s="126"/>
      <c r="P310" s="123"/>
      <c r="Q310" s="123"/>
      <c r="R310" s="122"/>
      <c r="S310" s="123"/>
      <c r="T310" s="123"/>
      <c r="U310" s="123"/>
      <c r="V310" s="123"/>
      <c r="W310" s="123"/>
      <c r="X310" s="122"/>
      <c r="Y310" s="123"/>
      <c r="Z310" s="123"/>
      <c r="AA310" s="123"/>
      <c r="AB310" s="123"/>
      <c r="AC310" s="123"/>
      <c r="AD310" s="122"/>
      <c r="AE310" s="123"/>
      <c r="AF310" s="123"/>
      <c r="AG310" s="123"/>
      <c r="AH310" s="123"/>
      <c r="AI310" s="122"/>
      <c r="AJ310" s="122"/>
      <c r="AK310" s="122"/>
      <c r="AL310" s="122"/>
      <c r="AM310" s="123"/>
      <c r="AN310" s="122"/>
      <c r="AO310" s="122"/>
      <c r="AP310" s="122"/>
      <c r="AQ310" s="122"/>
      <c r="AR310" s="122"/>
      <c r="AS310" s="122"/>
      <c r="AT310" s="173"/>
      <c r="AU310" s="173"/>
      <c r="AV310" s="173"/>
      <c r="AW310" s="173"/>
      <c r="AX310" s="173"/>
      <c r="AY310" s="173"/>
      <c r="AZ310" s="173"/>
      <c r="BA310" s="173"/>
      <c r="BB310" s="173"/>
      <c r="BC310" s="123"/>
      <c r="BD310" s="123"/>
      <c r="BE310" s="123"/>
    </row>
    <row r="311" spans="2:57" x14ac:dyDescent="0.25">
      <c r="B311" s="120"/>
      <c r="C311" s="4"/>
      <c r="D311" s="14"/>
      <c r="E311" s="14"/>
      <c r="F311" s="121"/>
      <c r="G311" s="13"/>
      <c r="H311" s="122"/>
      <c r="I311" s="123"/>
      <c r="J311" s="123"/>
      <c r="K311" s="124"/>
      <c r="L311" s="122"/>
      <c r="M311" s="122"/>
      <c r="N311" s="125"/>
      <c r="O311" s="126"/>
      <c r="P311" s="123"/>
      <c r="Q311" s="123"/>
      <c r="R311" s="122"/>
      <c r="S311" s="123"/>
      <c r="T311" s="123"/>
      <c r="U311" s="123"/>
      <c r="V311" s="123"/>
      <c r="W311" s="123"/>
      <c r="X311" s="122"/>
      <c r="Y311" s="123"/>
      <c r="Z311" s="123"/>
      <c r="AA311" s="123"/>
      <c r="AB311" s="123"/>
      <c r="AC311" s="123"/>
      <c r="AD311" s="122"/>
      <c r="AE311" s="123"/>
      <c r="AF311" s="123"/>
      <c r="AG311" s="123"/>
      <c r="AH311" s="123"/>
      <c r="AI311" s="122"/>
      <c r="AJ311" s="122"/>
      <c r="AK311" s="122"/>
      <c r="AL311" s="122"/>
      <c r="AM311" s="123"/>
      <c r="AN311" s="122"/>
      <c r="AO311" s="122"/>
      <c r="AP311" s="122"/>
      <c r="AQ311" s="122"/>
      <c r="AR311" s="122"/>
      <c r="AS311" s="122"/>
      <c r="AT311" s="173"/>
      <c r="AU311" s="173"/>
      <c r="AV311" s="173"/>
      <c r="AW311" s="173"/>
      <c r="AX311" s="173"/>
      <c r="AY311" s="173"/>
      <c r="AZ311" s="173"/>
      <c r="BA311" s="173"/>
      <c r="BB311" s="173"/>
      <c r="BC311" s="123"/>
      <c r="BD311" s="123"/>
      <c r="BE311" s="123"/>
    </row>
    <row r="312" spans="2:57" x14ac:dyDescent="0.25">
      <c r="B312" s="120"/>
      <c r="C312" s="4"/>
      <c r="D312" s="14"/>
      <c r="E312" s="14"/>
      <c r="F312" s="121"/>
      <c r="G312" s="13"/>
      <c r="H312" s="122"/>
      <c r="I312" s="123"/>
      <c r="J312" s="123"/>
      <c r="K312" s="124"/>
      <c r="L312" s="122"/>
      <c r="M312" s="122"/>
      <c r="N312" s="125"/>
      <c r="O312" s="126"/>
      <c r="P312" s="123"/>
      <c r="Q312" s="123"/>
      <c r="R312" s="122"/>
      <c r="S312" s="123"/>
      <c r="T312" s="123"/>
      <c r="U312" s="123"/>
      <c r="V312" s="123"/>
      <c r="W312" s="123"/>
      <c r="X312" s="122"/>
      <c r="Y312" s="123"/>
      <c r="Z312" s="123"/>
      <c r="AA312" s="123"/>
      <c r="AB312" s="123"/>
      <c r="AC312" s="123"/>
      <c r="AD312" s="122"/>
      <c r="AE312" s="123"/>
      <c r="AF312" s="123"/>
      <c r="AG312" s="123"/>
      <c r="AH312" s="123"/>
      <c r="AI312" s="122"/>
      <c r="AJ312" s="122"/>
      <c r="AK312" s="122"/>
      <c r="AL312" s="122"/>
      <c r="AM312" s="123"/>
      <c r="AN312" s="122"/>
      <c r="AO312" s="122"/>
      <c r="AP312" s="122"/>
      <c r="AQ312" s="122"/>
      <c r="AR312" s="122"/>
      <c r="AS312" s="122"/>
      <c r="AT312" s="173"/>
      <c r="AU312" s="173"/>
      <c r="AV312" s="173"/>
      <c r="AW312" s="173"/>
      <c r="AX312" s="173"/>
      <c r="AY312" s="173"/>
      <c r="AZ312" s="173"/>
      <c r="BA312" s="173"/>
      <c r="BB312" s="173"/>
      <c r="BC312" s="123"/>
      <c r="BD312" s="123"/>
      <c r="BE312" s="123"/>
    </row>
    <row r="313" spans="2:57" x14ac:dyDescent="0.25">
      <c r="B313" s="120"/>
      <c r="C313" s="4"/>
      <c r="D313" s="14"/>
      <c r="E313" s="14"/>
      <c r="F313" s="121"/>
      <c r="G313" s="13"/>
      <c r="H313" s="122"/>
      <c r="I313" s="123"/>
      <c r="J313" s="123"/>
      <c r="K313" s="124"/>
      <c r="L313" s="122"/>
      <c r="M313" s="122"/>
      <c r="N313" s="125"/>
      <c r="O313" s="126"/>
      <c r="P313" s="123"/>
      <c r="Q313" s="123"/>
      <c r="R313" s="122"/>
      <c r="S313" s="123"/>
      <c r="T313" s="123"/>
      <c r="U313" s="123"/>
      <c r="V313" s="123"/>
      <c r="W313" s="123"/>
      <c r="X313" s="122"/>
      <c r="Y313" s="123"/>
      <c r="Z313" s="123"/>
      <c r="AA313" s="123"/>
      <c r="AB313" s="123"/>
      <c r="AC313" s="123"/>
      <c r="AD313" s="122"/>
      <c r="AE313" s="123"/>
      <c r="AF313" s="123"/>
      <c r="AG313" s="123"/>
      <c r="AH313" s="123"/>
      <c r="AI313" s="122"/>
      <c r="AJ313" s="122"/>
      <c r="AK313" s="122"/>
      <c r="AL313" s="122"/>
      <c r="AM313" s="123"/>
      <c r="AN313" s="122"/>
      <c r="AO313" s="122"/>
      <c r="AP313" s="122"/>
      <c r="AQ313" s="122"/>
      <c r="AR313" s="122"/>
      <c r="AS313" s="122"/>
      <c r="AT313" s="173"/>
      <c r="AU313" s="173"/>
      <c r="AV313" s="173"/>
      <c r="AW313" s="173"/>
      <c r="AX313" s="173"/>
      <c r="AY313" s="173"/>
      <c r="AZ313" s="173"/>
      <c r="BA313" s="173"/>
      <c r="BB313" s="173"/>
      <c r="BC313" s="123"/>
      <c r="BD313" s="123"/>
      <c r="BE313" s="123"/>
    </row>
    <row r="314" spans="2:57" x14ac:dyDescent="0.25">
      <c r="B314" s="120"/>
      <c r="C314" s="4"/>
      <c r="D314" s="14"/>
      <c r="E314" s="14"/>
      <c r="F314" s="121"/>
      <c r="G314" s="13"/>
      <c r="H314" s="122"/>
      <c r="I314" s="123"/>
      <c r="J314" s="123"/>
      <c r="K314" s="124"/>
      <c r="L314" s="122"/>
      <c r="M314" s="122"/>
      <c r="N314" s="125"/>
      <c r="O314" s="126"/>
      <c r="P314" s="123"/>
      <c r="Q314" s="123"/>
      <c r="R314" s="122"/>
      <c r="S314" s="123"/>
      <c r="T314" s="123"/>
      <c r="U314" s="123"/>
      <c r="V314" s="123"/>
      <c r="W314" s="123"/>
      <c r="X314" s="122"/>
      <c r="Y314" s="123"/>
      <c r="Z314" s="123"/>
      <c r="AA314" s="123"/>
      <c r="AB314" s="123"/>
      <c r="AC314" s="123"/>
      <c r="AD314" s="122"/>
      <c r="AE314" s="123"/>
      <c r="AF314" s="123"/>
      <c r="AG314" s="123"/>
      <c r="AH314" s="123"/>
      <c r="AI314" s="122"/>
      <c r="AJ314" s="122"/>
      <c r="AK314" s="122"/>
      <c r="AL314" s="122"/>
      <c r="AM314" s="123"/>
      <c r="AN314" s="122"/>
      <c r="AO314" s="122"/>
      <c r="AP314" s="122"/>
      <c r="AQ314" s="122"/>
      <c r="AR314" s="122"/>
      <c r="AS314" s="122"/>
      <c r="AT314" s="173"/>
      <c r="AU314" s="173"/>
      <c r="AV314" s="173"/>
      <c r="AW314" s="173"/>
      <c r="AX314" s="173"/>
      <c r="AY314" s="173"/>
      <c r="AZ314" s="173"/>
      <c r="BA314" s="173"/>
      <c r="BB314" s="173"/>
      <c r="BC314" s="123"/>
      <c r="BD314" s="123"/>
      <c r="BE314" s="123"/>
    </row>
    <row r="315" spans="2:57" x14ac:dyDescent="0.25">
      <c r="B315" s="120"/>
      <c r="C315" s="4"/>
      <c r="D315" s="14"/>
      <c r="E315" s="14"/>
      <c r="F315" s="121"/>
      <c r="G315" s="13"/>
      <c r="H315" s="122"/>
      <c r="I315" s="123"/>
      <c r="J315" s="123"/>
      <c r="K315" s="124"/>
      <c r="L315" s="122"/>
      <c r="M315" s="122"/>
      <c r="N315" s="125"/>
      <c r="O315" s="126"/>
      <c r="P315" s="123"/>
      <c r="Q315" s="123"/>
      <c r="R315" s="122"/>
      <c r="S315" s="123"/>
      <c r="T315" s="123"/>
      <c r="U315" s="123"/>
      <c r="V315" s="123"/>
      <c r="W315" s="123"/>
      <c r="X315" s="122"/>
      <c r="Y315" s="123"/>
      <c r="Z315" s="123"/>
      <c r="AA315" s="123"/>
      <c r="AB315" s="123"/>
      <c r="AC315" s="123"/>
      <c r="AD315" s="122"/>
      <c r="AE315" s="123"/>
      <c r="AF315" s="123"/>
      <c r="AG315" s="123"/>
      <c r="AH315" s="123"/>
      <c r="AI315" s="122"/>
      <c r="AJ315" s="122"/>
      <c r="AK315" s="122"/>
      <c r="AL315" s="122"/>
      <c r="AM315" s="123"/>
      <c r="AN315" s="122"/>
      <c r="AO315" s="122"/>
      <c r="AP315" s="122"/>
      <c r="AQ315" s="122"/>
      <c r="AR315" s="122"/>
      <c r="AS315" s="122"/>
      <c r="AT315" s="173"/>
      <c r="AU315" s="173"/>
      <c r="AV315" s="173"/>
      <c r="AW315" s="173"/>
      <c r="AX315" s="173"/>
      <c r="AY315" s="173"/>
      <c r="AZ315" s="173"/>
      <c r="BA315" s="173"/>
      <c r="BB315" s="173"/>
      <c r="BC315" s="123"/>
      <c r="BD315" s="123"/>
      <c r="BE315" s="123"/>
    </row>
    <row r="316" spans="2:57" x14ac:dyDescent="0.25">
      <c r="B316" s="120"/>
      <c r="C316" s="4"/>
      <c r="D316" s="14"/>
      <c r="E316" s="14"/>
      <c r="F316" s="121"/>
      <c r="G316" s="13"/>
      <c r="H316" s="122"/>
      <c r="I316" s="123"/>
      <c r="J316" s="123"/>
      <c r="K316" s="124"/>
      <c r="L316" s="122"/>
      <c r="M316" s="122"/>
      <c r="N316" s="125"/>
      <c r="O316" s="126"/>
      <c r="P316" s="123"/>
      <c r="Q316" s="123"/>
      <c r="R316" s="122"/>
      <c r="S316" s="123"/>
      <c r="T316" s="123"/>
      <c r="U316" s="123"/>
      <c r="V316" s="123"/>
      <c r="W316" s="123"/>
      <c r="X316" s="122"/>
      <c r="Y316" s="123"/>
      <c r="Z316" s="123"/>
      <c r="AA316" s="123"/>
      <c r="AB316" s="123"/>
      <c r="AC316" s="123"/>
      <c r="AD316" s="122"/>
      <c r="AE316" s="123"/>
      <c r="AF316" s="123"/>
      <c r="AG316" s="123"/>
      <c r="AH316" s="123"/>
      <c r="AI316" s="122"/>
      <c r="AJ316" s="122"/>
      <c r="AK316" s="122"/>
      <c r="AL316" s="122"/>
      <c r="AM316" s="123"/>
      <c r="AN316" s="122"/>
      <c r="AO316" s="122"/>
      <c r="AP316" s="122"/>
      <c r="AQ316" s="122"/>
      <c r="AR316" s="122"/>
      <c r="AS316" s="122"/>
      <c r="AT316" s="173"/>
      <c r="AU316" s="173"/>
      <c r="AV316" s="173"/>
      <c r="AW316" s="173"/>
      <c r="AX316" s="173"/>
      <c r="AY316" s="173"/>
      <c r="AZ316" s="173"/>
      <c r="BA316" s="173"/>
      <c r="BB316" s="173"/>
      <c r="BC316" s="123"/>
      <c r="BD316" s="123"/>
      <c r="BE316" s="123"/>
    </row>
    <row r="317" spans="2:57" x14ac:dyDescent="0.25">
      <c r="B317" s="120"/>
      <c r="C317" s="4"/>
      <c r="D317" s="14"/>
      <c r="E317" s="14"/>
      <c r="F317" s="121"/>
      <c r="G317" s="13"/>
      <c r="H317" s="122"/>
      <c r="I317" s="123"/>
      <c r="J317" s="123"/>
      <c r="K317" s="124"/>
      <c r="L317" s="122"/>
      <c r="M317" s="122"/>
      <c r="N317" s="125"/>
      <c r="O317" s="126"/>
      <c r="P317" s="123"/>
      <c r="Q317" s="123"/>
      <c r="R317" s="122"/>
      <c r="S317" s="123"/>
      <c r="T317" s="123"/>
      <c r="U317" s="123"/>
      <c r="V317" s="123"/>
      <c r="W317" s="123"/>
      <c r="X317" s="122"/>
      <c r="Y317" s="123"/>
      <c r="Z317" s="123"/>
      <c r="AA317" s="123"/>
      <c r="AB317" s="123"/>
      <c r="AC317" s="123"/>
      <c r="AD317" s="122"/>
      <c r="AE317" s="123"/>
      <c r="AF317" s="123"/>
      <c r="AG317" s="123"/>
      <c r="AH317" s="123"/>
      <c r="AI317" s="122"/>
      <c r="AJ317" s="122"/>
      <c r="AK317" s="122"/>
      <c r="AL317" s="122"/>
      <c r="AM317" s="123"/>
      <c r="AN317" s="122"/>
      <c r="AO317" s="122"/>
      <c r="AP317" s="122"/>
      <c r="AQ317" s="122"/>
      <c r="AR317" s="122"/>
      <c r="AS317" s="122"/>
      <c r="AT317" s="173"/>
      <c r="AU317" s="173"/>
      <c r="AV317" s="173"/>
      <c r="AW317" s="173"/>
      <c r="AX317" s="173"/>
      <c r="AY317" s="173"/>
      <c r="AZ317" s="173"/>
      <c r="BA317" s="173"/>
      <c r="BB317" s="173"/>
      <c r="BC317" s="123"/>
      <c r="BD317" s="123"/>
      <c r="BE317" s="123"/>
    </row>
    <row r="318" spans="2:57" x14ac:dyDescent="0.25">
      <c r="B318" s="120"/>
      <c r="C318" s="4"/>
      <c r="D318" s="14"/>
      <c r="E318" s="14"/>
      <c r="F318" s="121"/>
      <c r="G318" s="13"/>
      <c r="H318" s="122"/>
      <c r="I318" s="123"/>
      <c r="J318" s="123"/>
      <c r="K318" s="124"/>
      <c r="L318" s="122"/>
      <c r="M318" s="122"/>
      <c r="N318" s="125"/>
      <c r="O318" s="126"/>
      <c r="P318" s="123"/>
      <c r="Q318" s="123"/>
      <c r="R318" s="122"/>
      <c r="S318" s="123"/>
      <c r="T318" s="123"/>
      <c r="U318" s="123"/>
      <c r="V318" s="123"/>
      <c r="W318" s="123"/>
      <c r="X318" s="122"/>
      <c r="Y318" s="123"/>
      <c r="Z318" s="123"/>
      <c r="AA318" s="123"/>
      <c r="AB318" s="123"/>
      <c r="AC318" s="123"/>
      <c r="AD318" s="122"/>
      <c r="AE318" s="123"/>
      <c r="AF318" s="123"/>
      <c r="AG318" s="123"/>
      <c r="AH318" s="123"/>
      <c r="AI318" s="122"/>
      <c r="AJ318" s="122"/>
      <c r="AK318" s="122"/>
      <c r="AL318" s="122"/>
      <c r="AM318" s="123"/>
      <c r="AN318" s="122"/>
      <c r="AO318" s="122"/>
      <c r="AP318" s="122"/>
      <c r="AQ318" s="122"/>
      <c r="AR318" s="122"/>
      <c r="AS318" s="122"/>
      <c r="AT318" s="173"/>
      <c r="AU318" s="173"/>
      <c r="AV318" s="173"/>
      <c r="AW318" s="173"/>
      <c r="AX318" s="173"/>
      <c r="AY318" s="173"/>
      <c r="AZ318" s="173"/>
      <c r="BA318" s="173"/>
      <c r="BB318" s="173"/>
      <c r="BC318" s="123"/>
      <c r="BD318" s="123"/>
      <c r="BE318" s="123"/>
    </row>
    <row r="319" spans="2:57" x14ac:dyDescent="0.25">
      <c r="B319" s="120"/>
      <c r="C319" s="4"/>
      <c r="D319" s="14"/>
      <c r="E319" s="14"/>
      <c r="F319" s="121"/>
      <c r="G319" s="13"/>
      <c r="H319" s="122"/>
      <c r="I319" s="123"/>
      <c r="J319" s="123"/>
      <c r="K319" s="124"/>
      <c r="L319" s="122"/>
      <c r="M319" s="122"/>
      <c r="N319" s="125"/>
      <c r="O319" s="126"/>
      <c r="P319" s="123"/>
      <c r="Q319" s="123"/>
      <c r="R319" s="122"/>
      <c r="S319" s="123"/>
      <c r="T319" s="123"/>
      <c r="U319" s="123"/>
      <c r="V319" s="123"/>
      <c r="W319" s="123"/>
      <c r="X319" s="122"/>
      <c r="Y319" s="123"/>
      <c r="Z319" s="123"/>
      <c r="AA319" s="123"/>
      <c r="AB319" s="123"/>
      <c r="AC319" s="123"/>
      <c r="AD319" s="122"/>
      <c r="AE319" s="123"/>
      <c r="AF319" s="123"/>
      <c r="AG319" s="123"/>
      <c r="AH319" s="123"/>
      <c r="AI319" s="122"/>
      <c r="AJ319" s="122"/>
      <c r="AK319" s="122"/>
      <c r="AL319" s="122"/>
      <c r="AM319" s="123"/>
      <c r="AN319" s="122"/>
      <c r="AO319" s="122"/>
      <c r="AP319" s="122"/>
      <c r="AQ319" s="122"/>
      <c r="AR319" s="122"/>
      <c r="AS319" s="122"/>
      <c r="AT319" s="173"/>
      <c r="AU319" s="173"/>
      <c r="AV319" s="173"/>
      <c r="AW319" s="173"/>
      <c r="AX319" s="173"/>
      <c r="AY319" s="173"/>
      <c r="AZ319" s="173"/>
      <c r="BA319" s="173"/>
      <c r="BB319" s="173"/>
      <c r="BC319" s="123"/>
      <c r="BD319" s="123"/>
      <c r="BE319" s="123"/>
    </row>
    <row r="320" spans="2:57" x14ac:dyDescent="0.25">
      <c r="B320" s="120"/>
      <c r="C320" s="4"/>
      <c r="D320" s="14"/>
      <c r="E320" s="14"/>
      <c r="F320" s="121"/>
      <c r="G320" s="13"/>
      <c r="H320" s="122"/>
      <c r="I320" s="123"/>
      <c r="J320" s="123"/>
      <c r="K320" s="124"/>
      <c r="L320" s="122"/>
      <c r="M320" s="122"/>
      <c r="N320" s="125"/>
      <c r="O320" s="126"/>
      <c r="P320" s="123"/>
      <c r="Q320" s="123"/>
      <c r="R320" s="122"/>
      <c r="S320" s="123"/>
      <c r="T320" s="123"/>
      <c r="U320" s="123"/>
      <c r="V320" s="123"/>
      <c r="W320" s="123"/>
      <c r="X320" s="122"/>
      <c r="Y320" s="123"/>
      <c r="Z320" s="123"/>
      <c r="AA320" s="123"/>
      <c r="AB320" s="123"/>
      <c r="AC320" s="123"/>
      <c r="AD320" s="122"/>
      <c r="AE320" s="123"/>
      <c r="AF320" s="123"/>
      <c r="AG320" s="123"/>
      <c r="AH320" s="123"/>
      <c r="AI320" s="122"/>
      <c r="AJ320" s="122"/>
      <c r="AK320" s="122"/>
      <c r="AL320" s="122"/>
      <c r="AM320" s="123"/>
      <c r="AN320" s="122"/>
      <c r="AO320" s="122"/>
      <c r="AP320" s="122"/>
      <c r="AQ320" s="122"/>
      <c r="AR320" s="122"/>
      <c r="AS320" s="122"/>
      <c r="AT320" s="173"/>
      <c r="AU320" s="173"/>
      <c r="AV320" s="173"/>
      <c r="AW320" s="173"/>
      <c r="AX320" s="173"/>
      <c r="AY320" s="173"/>
      <c r="AZ320" s="173"/>
      <c r="BA320" s="173"/>
      <c r="BB320" s="173"/>
      <c r="BC320" s="123"/>
      <c r="BD320" s="123"/>
      <c r="BE320" s="123"/>
    </row>
    <row r="321" spans="2:57" x14ac:dyDescent="0.25">
      <c r="B321" s="120"/>
      <c r="C321" s="4"/>
      <c r="D321" s="14"/>
      <c r="E321" s="14"/>
      <c r="F321" s="121"/>
      <c r="G321" s="13"/>
      <c r="H321" s="122"/>
      <c r="I321" s="123"/>
      <c r="J321" s="123"/>
      <c r="K321" s="124"/>
      <c r="L321" s="122"/>
      <c r="M321" s="122"/>
      <c r="N321" s="125"/>
      <c r="O321" s="126"/>
      <c r="P321" s="123"/>
      <c r="Q321" s="123"/>
      <c r="R321" s="122"/>
      <c r="S321" s="123"/>
      <c r="T321" s="123"/>
      <c r="U321" s="123"/>
      <c r="V321" s="123"/>
      <c r="W321" s="123"/>
      <c r="X321" s="122"/>
      <c r="Y321" s="123"/>
      <c r="Z321" s="123"/>
      <c r="AA321" s="123"/>
      <c r="AB321" s="123"/>
      <c r="AC321" s="123"/>
      <c r="AD321" s="122"/>
      <c r="AE321" s="123"/>
      <c r="AF321" s="123"/>
      <c r="AG321" s="123"/>
      <c r="AH321" s="123"/>
      <c r="AI321" s="122"/>
      <c r="AJ321" s="122"/>
      <c r="AK321" s="122"/>
      <c r="AL321" s="122"/>
      <c r="AM321" s="123"/>
      <c r="AN321" s="122"/>
      <c r="AO321" s="122"/>
      <c r="AP321" s="122"/>
      <c r="AQ321" s="122"/>
      <c r="AR321" s="122"/>
      <c r="AS321" s="122"/>
      <c r="AT321" s="173"/>
      <c r="AU321" s="173"/>
      <c r="AV321" s="173"/>
      <c r="AW321" s="173"/>
      <c r="AX321" s="173"/>
      <c r="AY321" s="173"/>
      <c r="AZ321" s="173"/>
      <c r="BA321" s="173"/>
      <c r="BB321" s="173"/>
      <c r="BC321" s="123"/>
      <c r="BD321" s="123"/>
      <c r="BE321" s="123"/>
    </row>
    <row r="322" spans="2:57" x14ac:dyDescent="0.25">
      <c r="B322" s="120"/>
      <c r="C322" s="4"/>
      <c r="D322" s="14"/>
      <c r="E322" s="14"/>
      <c r="F322" s="121"/>
      <c r="G322" s="13"/>
      <c r="H322" s="122"/>
      <c r="I322" s="123"/>
      <c r="J322" s="123"/>
      <c r="K322" s="124"/>
      <c r="L322" s="122"/>
      <c r="M322" s="122"/>
      <c r="N322" s="125"/>
      <c r="O322" s="126"/>
      <c r="P322" s="123"/>
      <c r="Q322" s="123"/>
      <c r="R322" s="122"/>
      <c r="S322" s="123"/>
      <c r="T322" s="123"/>
      <c r="U322" s="123"/>
      <c r="V322" s="123"/>
      <c r="W322" s="123"/>
      <c r="X322" s="122"/>
      <c r="Y322" s="123"/>
      <c r="Z322" s="123"/>
      <c r="AA322" s="123"/>
      <c r="AB322" s="123"/>
      <c r="AC322" s="123"/>
      <c r="AD322" s="122"/>
      <c r="AE322" s="123"/>
      <c r="AF322" s="123"/>
      <c r="AG322" s="123"/>
      <c r="AH322" s="123"/>
      <c r="AI322" s="122"/>
      <c r="AJ322" s="122"/>
      <c r="AK322" s="122"/>
      <c r="AL322" s="122"/>
      <c r="AM322" s="123"/>
      <c r="AN322" s="122"/>
      <c r="AO322" s="122"/>
      <c r="AP322" s="122"/>
      <c r="AQ322" s="122"/>
      <c r="AR322" s="122"/>
      <c r="AS322" s="122"/>
      <c r="AT322" s="173"/>
      <c r="AU322" s="173"/>
      <c r="AV322" s="173"/>
      <c r="AW322" s="173"/>
      <c r="AX322" s="173"/>
      <c r="AY322" s="173"/>
      <c r="AZ322" s="173"/>
      <c r="BA322" s="173"/>
      <c r="BB322" s="173"/>
      <c r="BC322" s="123"/>
      <c r="BD322" s="123"/>
      <c r="BE322" s="123"/>
    </row>
    <row r="323" spans="2:57" x14ac:dyDescent="0.25">
      <c r="B323" s="120"/>
      <c r="C323" s="4"/>
      <c r="D323" s="14"/>
      <c r="E323" s="14"/>
      <c r="F323" s="121"/>
      <c r="G323" s="13"/>
      <c r="H323" s="122"/>
      <c r="I323" s="123"/>
      <c r="J323" s="123"/>
      <c r="K323" s="124"/>
      <c r="L323" s="122"/>
      <c r="M323" s="122"/>
      <c r="N323" s="125"/>
      <c r="O323" s="126"/>
      <c r="P323" s="123"/>
      <c r="Q323" s="123"/>
      <c r="R323" s="122"/>
      <c r="S323" s="123"/>
      <c r="T323" s="123"/>
      <c r="U323" s="123"/>
      <c r="V323" s="123"/>
      <c r="W323" s="123"/>
      <c r="X323" s="122"/>
      <c r="Y323" s="123"/>
      <c r="Z323" s="123"/>
      <c r="AA323" s="123"/>
      <c r="AB323" s="123"/>
      <c r="AC323" s="123"/>
      <c r="AD323" s="122"/>
      <c r="AE323" s="123"/>
      <c r="AF323" s="123"/>
      <c r="AG323" s="123"/>
      <c r="AH323" s="123"/>
      <c r="AI323" s="122"/>
      <c r="AJ323" s="122"/>
      <c r="AK323" s="122"/>
      <c r="AL323" s="122"/>
      <c r="AM323" s="123"/>
      <c r="AN323" s="122"/>
      <c r="AO323" s="122"/>
      <c r="AP323" s="122"/>
      <c r="AQ323" s="122"/>
      <c r="AR323" s="122"/>
      <c r="AS323" s="122"/>
      <c r="AT323" s="173"/>
      <c r="AU323" s="173"/>
      <c r="AV323" s="173"/>
      <c r="AW323" s="173"/>
      <c r="AX323" s="173"/>
      <c r="AY323" s="173"/>
      <c r="AZ323" s="173"/>
      <c r="BA323" s="173"/>
      <c r="BB323" s="173"/>
      <c r="BC323" s="123"/>
      <c r="BD323" s="123"/>
      <c r="BE323" s="123"/>
    </row>
    <row r="324" spans="2:57" x14ac:dyDescent="0.25">
      <c r="B324" s="120"/>
      <c r="C324" s="4"/>
      <c r="D324" s="14"/>
      <c r="E324" s="14"/>
      <c r="F324" s="121"/>
      <c r="G324" s="13"/>
      <c r="H324" s="122"/>
      <c r="I324" s="123"/>
      <c r="J324" s="123"/>
      <c r="K324" s="124"/>
      <c r="L324" s="122"/>
      <c r="M324" s="122"/>
      <c r="N324" s="125"/>
      <c r="O324" s="126"/>
      <c r="P324" s="123"/>
      <c r="Q324" s="123"/>
      <c r="R324" s="122"/>
      <c r="S324" s="123"/>
      <c r="T324" s="123"/>
      <c r="U324" s="123"/>
      <c r="V324" s="123"/>
      <c r="W324" s="123"/>
      <c r="X324" s="122"/>
      <c r="Y324" s="123"/>
      <c r="Z324" s="123"/>
      <c r="AA324" s="123"/>
      <c r="AB324" s="123"/>
      <c r="AC324" s="123"/>
      <c r="AD324" s="122"/>
      <c r="AE324" s="123"/>
      <c r="AF324" s="123"/>
      <c r="AG324" s="123"/>
      <c r="AH324" s="123"/>
      <c r="AI324" s="122"/>
      <c r="AJ324" s="122"/>
      <c r="AK324" s="122"/>
      <c r="AL324" s="122"/>
      <c r="AM324" s="123"/>
      <c r="AN324" s="122"/>
      <c r="AO324" s="122"/>
      <c r="AP324" s="122"/>
      <c r="AQ324" s="122"/>
      <c r="AR324" s="122"/>
      <c r="AS324" s="122"/>
      <c r="AT324" s="173"/>
      <c r="AU324" s="173"/>
      <c r="AV324" s="173"/>
      <c r="AW324" s="173"/>
      <c r="AX324" s="173"/>
      <c r="AY324" s="173"/>
      <c r="AZ324" s="173"/>
      <c r="BA324" s="173"/>
      <c r="BB324" s="173"/>
      <c r="BC324" s="123"/>
      <c r="BD324" s="123"/>
      <c r="BE324" s="123"/>
    </row>
    <row r="325" spans="2:57" x14ac:dyDescent="0.25">
      <c r="B325" s="120"/>
      <c r="C325" s="4"/>
      <c r="D325" s="14"/>
      <c r="E325" s="14"/>
      <c r="F325" s="121"/>
      <c r="G325" s="13"/>
      <c r="H325" s="122"/>
      <c r="I325" s="123"/>
      <c r="J325" s="123"/>
      <c r="K325" s="124"/>
      <c r="L325" s="122"/>
      <c r="M325" s="122"/>
      <c r="N325" s="125"/>
      <c r="O325" s="126"/>
      <c r="P325" s="123"/>
      <c r="Q325" s="123"/>
      <c r="R325" s="122"/>
      <c r="S325" s="123"/>
      <c r="T325" s="123"/>
      <c r="U325" s="123"/>
      <c r="V325" s="123"/>
      <c r="W325" s="123"/>
      <c r="X325" s="122"/>
      <c r="Y325" s="123"/>
      <c r="Z325" s="123"/>
      <c r="AA325" s="123"/>
      <c r="AB325" s="123"/>
      <c r="AC325" s="123"/>
      <c r="AD325" s="122"/>
      <c r="AE325" s="123"/>
      <c r="AF325" s="123"/>
      <c r="AG325" s="123"/>
      <c r="AH325" s="123"/>
      <c r="AI325" s="122"/>
      <c r="AJ325" s="122"/>
      <c r="AK325" s="122"/>
      <c r="AL325" s="122"/>
      <c r="AM325" s="123"/>
      <c r="AN325" s="122"/>
      <c r="AO325" s="122"/>
      <c r="AP325" s="122"/>
      <c r="AQ325" s="122"/>
      <c r="AR325" s="122"/>
      <c r="AS325" s="122"/>
      <c r="AT325" s="173"/>
      <c r="AU325" s="173"/>
      <c r="AV325" s="173"/>
      <c r="AW325" s="173"/>
      <c r="AX325" s="173"/>
      <c r="AY325" s="173"/>
      <c r="AZ325" s="173"/>
      <c r="BA325" s="173"/>
      <c r="BB325" s="173"/>
      <c r="BC325" s="123"/>
      <c r="BD325" s="123"/>
      <c r="BE325" s="123"/>
    </row>
    <row r="326" spans="2:57" x14ac:dyDescent="0.25">
      <c r="B326" s="120"/>
      <c r="C326" s="4"/>
      <c r="D326" s="14"/>
      <c r="E326" s="14"/>
      <c r="F326" s="121"/>
      <c r="G326" s="13"/>
      <c r="H326" s="122"/>
      <c r="I326" s="123"/>
      <c r="J326" s="123"/>
      <c r="K326" s="124"/>
      <c r="L326" s="122"/>
      <c r="M326" s="122"/>
      <c r="N326" s="125"/>
      <c r="O326" s="126"/>
      <c r="P326" s="123"/>
      <c r="Q326" s="123"/>
      <c r="R326" s="122"/>
      <c r="S326" s="123"/>
      <c r="T326" s="123"/>
      <c r="U326" s="123"/>
      <c r="V326" s="123"/>
      <c r="W326" s="123"/>
      <c r="X326" s="122"/>
      <c r="Y326" s="123"/>
      <c r="Z326" s="123"/>
      <c r="AA326" s="123"/>
      <c r="AB326" s="123"/>
      <c r="AC326" s="123"/>
      <c r="AD326" s="122"/>
      <c r="AE326" s="123"/>
      <c r="AF326" s="123"/>
      <c r="AG326" s="123"/>
      <c r="AH326" s="123"/>
      <c r="AI326" s="122"/>
      <c r="AJ326" s="122"/>
      <c r="AK326" s="122"/>
      <c r="AL326" s="122"/>
      <c r="AM326" s="123"/>
      <c r="AN326" s="122"/>
      <c r="AO326" s="122"/>
      <c r="AP326" s="122"/>
      <c r="AQ326" s="122"/>
      <c r="AR326" s="122"/>
      <c r="AS326" s="122"/>
      <c r="AT326" s="173"/>
      <c r="AU326" s="173"/>
      <c r="AV326" s="173"/>
      <c r="AW326" s="173"/>
      <c r="AX326" s="173"/>
      <c r="AY326" s="173"/>
      <c r="AZ326" s="173"/>
      <c r="BA326" s="173"/>
      <c r="BB326" s="173"/>
      <c r="BC326" s="123"/>
      <c r="BD326" s="123"/>
      <c r="BE326" s="123"/>
    </row>
    <row r="327" spans="2:57" x14ac:dyDescent="0.25">
      <c r="B327" s="120"/>
      <c r="C327" s="4"/>
      <c r="D327" s="14"/>
      <c r="E327" s="14"/>
      <c r="F327" s="121"/>
      <c r="G327" s="13"/>
      <c r="H327" s="122"/>
      <c r="I327" s="123"/>
      <c r="J327" s="123"/>
      <c r="K327" s="124"/>
      <c r="L327" s="122"/>
      <c r="M327" s="122"/>
      <c r="N327" s="125"/>
      <c r="O327" s="126"/>
      <c r="P327" s="123"/>
      <c r="Q327" s="123"/>
      <c r="R327" s="122"/>
      <c r="S327" s="123"/>
      <c r="T327" s="123"/>
      <c r="U327" s="123"/>
      <c r="V327" s="123"/>
      <c r="W327" s="123"/>
      <c r="X327" s="122"/>
      <c r="Y327" s="123"/>
      <c r="Z327" s="123"/>
      <c r="AA327" s="123"/>
      <c r="AB327" s="123"/>
      <c r="AC327" s="123"/>
      <c r="AD327" s="122"/>
      <c r="AE327" s="123"/>
      <c r="AF327" s="123"/>
      <c r="AG327" s="123"/>
      <c r="AH327" s="123"/>
      <c r="AI327" s="122"/>
      <c r="AJ327" s="122"/>
      <c r="AK327" s="122"/>
      <c r="AL327" s="122"/>
      <c r="AM327" s="123"/>
      <c r="AN327" s="122"/>
      <c r="AO327" s="122"/>
      <c r="AP327" s="122"/>
      <c r="AQ327" s="122"/>
      <c r="AR327" s="122"/>
      <c r="AS327" s="122"/>
      <c r="AT327" s="173"/>
      <c r="AU327" s="173"/>
      <c r="AV327" s="173"/>
      <c r="AW327" s="173"/>
      <c r="AX327" s="173"/>
      <c r="AY327" s="173"/>
      <c r="AZ327" s="173"/>
      <c r="BA327" s="173"/>
      <c r="BB327" s="173"/>
      <c r="BC327" s="123"/>
      <c r="BD327" s="123"/>
      <c r="BE327" s="123"/>
    </row>
    <row r="328" spans="2:57" x14ac:dyDescent="0.25">
      <c r="B328" s="120"/>
      <c r="C328" s="4"/>
      <c r="D328" s="14"/>
      <c r="E328" s="14"/>
      <c r="F328" s="121"/>
      <c r="G328" s="13"/>
      <c r="H328" s="122"/>
      <c r="I328" s="123"/>
      <c r="J328" s="123"/>
      <c r="K328" s="124"/>
      <c r="L328" s="122"/>
      <c r="M328" s="122"/>
      <c r="N328" s="125"/>
      <c r="O328" s="126"/>
      <c r="P328" s="123"/>
      <c r="Q328" s="123"/>
      <c r="R328" s="122"/>
      <c r="S328" s="123"/>
      <c r="T328" s="123"/>
      <c r="U328" s="123"/>
      <c r="V328" s="123"/>
      <c r="W328" s="123"/>
      <c r="X328" s="122"/>
      <c r="Y328" s="123"/>
      <c r="Z328" s="123"/>
      <c r="AA328" s="123"/>
      <c r="AB328" s="123"/>
      <c r="AC328" s="123"/>
      <c r="AD328" s="122"/>
      <c r="AE328" s="123"/>
      <c r="AF328" s="123"/>
      <c r="AG328" s="123"/>
      <c r="AH328" s="123"/>
      <c r="AI328" s="122"/>
      <c r="AJ328" s="122"/>
      <c r="AK328" s="122"/>
      <c r="AL328" s="122"/>
      <c r="AM328" s="123"/>
      <c r="AN328" s="122"/>
      <c r="AO328" s="122"/>
      <c r="AP328" s="122"/>
      <c r="AQ328" s="122"/>
      <c r="AR328" s="122"/>
      <c r="AS328" s="122"/>
      <c r="AT328" s="173"/>
      <c r="AU328" s="173"/>
      <c r="AV328" s="173"/>
      <c r="AW328" s="173"/>
      <c r="AX328" s="173"/>
      <c r="AY328" s="173"/>
      <c r="AZ328" s="173"/>
      <c r="BA328" s="173"/>
      <c r="BB328" s="173"/>
      <c r="BC328" s="123"/>
      <c r="BD328" s="123"/>
      <c r="BE328" s="123"/>
    </row>
    <row r="329" spans="2:57" x14ac:dyDescent="0.25">
      <c r="B329" s="120"/>
      <c r="C329" s="4"/>
      <c r="D329" s="14"/>
      <c r="E329" s="14"/>
      <c r="F329" s="121"/>
      <c r="G329" s="13"/>
      <c r="H329" s="122"/>
      <c r="I329" s="123"/>
      <c r="J329" s="123"/>
      <c r="K329" s="124"/>
      <c r="L329" s="122"/>
      <c r="M329" s="122"/>
      <c r="N329" s="125"/>
      <c r="O329" s="126"/>
      <c r="P329" s="123"/>
      <c r="Q329" s="123"/>
      <c r="R329" s="122"/>
      <c r="S329" s="123"/>
      <c r="T329" s="123"/>
      <c r="U329" s="123"/>
      <c r="V329" s="123"/>
      <c r="W329" s="123"/>
      <c r="X329" s="122"/>
      <c r="Y329" s="123"/>
      <c r="Z329" s="123"/>
      <c r="AA329" s="123"/>
      <c r="AB329" s="123"/>
      <c r="AC329" s="123"/>
      <c r="AD329" s="122"/>
      <c r="AE329" s="123"/>
      <c r="AF329" s="123"/>
      <c r="AG329" s="123"/>
      <c r="AH329" s="123"/>
      <c r="AI329" s="122"/>
      <c r="AJ329" s="122"/>
      <c r="AK329" s="122"/>
      <c r="AL329" s="122"/>
      <c r="AM329" s="123"/>
      <c r="AN329" s="122"/>
      <c r="AO329" s="122"/>
      <c r="AP329" s="122"/>
      <c r="AQ329" s="122"/>
      <c r="AR329" s="122"/>
      <c r="AS329" s="122"/>
      <c r="AT329" s="173"/>
      <c r="AU329" s="173"/>
      <c r="AV329" s="173"/>
      <c r="AW329" s="173"/>
      <c r="AX329" s="173"/>
      <c r="AY329" s="173"/>
      <c r="AZ329" s="173"/>
      <c r="BA329" s="173"/>
      <c r="BB329" s="173"/>
      <c r="BC329" s="123"/>
      <c r="BD329" s="123"/>
      <c r="BE329" s="123"/>
    </row>
    <row r="330" spans="2:57" x14ac:dyDescent="0.25">
      <c r="B330" s="120"/>
      <c r="C330" s="4"/>
      <c r="D330" s="14"/>
      <c r="E330" s="14"/>
      <c r="F330" s="121"/>
      <c r="G330" s="13"/>
      <c r="H330" s="122"/>
      <c r="I330" s="123"/>
      <c r="J330" s="123"/>
      <c r="K330" s="124"/>
      <c r="L330" s="122"/>
      <c r="M330" s="122"/>
      <c r="N330" s="125"/>
      <c r="O330" s="126"/>
      <c r="P330" s="123"/>
      <c r="Q330" s="123"/>
      <c r="R330" s="122"/>
      <c r="S330" s="123"/>
      <c r="T330" s="123"/>
      <c r="U330" s="123"/>
      <c r="V330" s="123"/>
      <c r="W330" s="123"/>
      <c r="X330" s="122"/>
      <c r="Y330" s="123"/>
      <c r="Z330" s="123"/>
      <c r="AA330" s="123"/>
      <c r="AB330" s="123"/>
      <c r="AC330" s="123"/>
      <c r="AD330" s="122"/>
      <c r="AE330" s="123"/>
      <c r="AF330" s="123"/>
      <c r="AG330" s="123"/>
      <c r="AH330" s="123"/>
      <c r="AI330" s="122"/>
      <c r="AJ330" s="122"/>
      <c r="AK330" s="122"/>
      <c r="AL330" s="122"/>
      <c r="AM330" s="123"/>
      <c r="AN330" s="122"/>
      <c r="AO330" s="122"/>
      <c r="AP330" s="122"/>
      <c r="AQ330" s="122"/>
      <c r="AR330" s="122"/>
      <c r="AS330" s="122"/>
      <c r="AT330" s="173"/>
      <c r="AU330" s="173"/>
      <c r="AV330" s="173"/>
      <c r="AW330" s="173"/>
      <c r="AX330" s="173"/>
      <c r="AY330" s="173"/>
      <c r="AZ330" s="173"/>
      <c r="BA330" s="173"/>
      <c r="BB330" s="173"/>
      <c r="BC330" s="123"/>
      <c r="BD330" s="123"/>
      <c r="BE330" s="123"/>
    </row>
    <row r="331" spans="2:57" x14ac:dyDescent="0.25">
      <c r="B331" s="120"/>
      <c r="C331" s="4"/>
      <c r="D331" s="14"/>
      <c r="E331" s="14"/>
      <c r="F331" s="121"/>
      <c r="G331" s="13"/>
      <c r="H331" s="122"/>
      <c r="I331" s="123"/>
      <c r="J331" s="123"/>
      <c r="K331" s="124"/>
      <c r="L331" s="122"/>
      <c r="M331" s="122"/>
      <c r="N331" s="125"/>
      <c r="O331" s="126"/>
      <c r="P331" s="123"/>
      <c r="Q331" s="123"/>
      <c r="R331" s="122"/>
      <c r="S331" s="123"/>
      <c r="T331" s="123"/>
      <c r="U331" s="123"/>
      <c r="V331" s="123"/>
      <c r="W331" s="123"/>
      <c r="X331" s="122"/>
      <c r="Y331" s="123"/>
      <c r="Z331" s="123"/>
      <c r="AA331" s="123"/>
      <c r="AB331" s="123"/>
      <c r="AC331" s="123"/>
      <c r="AD331" s="122"/>
      <c r="AE331" s="123"/>
      <c r="AF331" s="123"/>
      <c r="AG331" s="123"/>
      <c r="AH331" s="123"/>
      <c r="AI331" s="122"/>
      <c r="AJ331" s="122"/>
      <c r="AK331" s="122"/>
      <c r="AL331" s="122"/>
      <c r="AM331" s="123"/>
      <c r="AN331" s="122"/>
      <c r="AO331" s="122"/>
      <c r="AP331" s="122"/>
      <c r="AQ331" s="122"/>
      <c r="AR331" s="122"/>
      <c r="AS331" s="122"/>
      <c r="AT331" s="173"/>
      <c r="AU331" s="173"/>
      <c r="AV331" s="173"/>
      <c r="AW331" s="173"/>
      <c r="AX331" s="173"/>
      <c r="AY331" s="173"/>
      <c r="AZ331" s="173"/>
      <c r="BA331" s="173"/>
      <c r="BB331" s="173"/>
      <c r="BC331" s="123"/>
      <c r="BD331" s="123"/>
      <c r="BE331" s="123"/>
    </row>
    <row r="332" spans="2:57" x14ac:dyDescent="0.25">
      <c r="B332" s="120"/>
      <c r="C332" s="4"/>
      <c r="D332" s="14"/>
      <c r="E332" s="14"/>
      <c r="F332" s="121"/>
      <c r="G332" s="13"/>
      <c r="H332" s="122"/>
      <c r="I332" s="123"/>
      <c r="J332" s="123"/>
      <c r="K332" s="124"/>
      <c r="L332" s="122"/>
      <c r="M332" s="122"/>
      <c r="N332" s="125"/>
      <c r="O332" s="126"/>
      <c r="P332" s="123"/>
      <c r="Q332" s="123"/>
      <c r="R332" s="122"/>
      <c r="S332" s="123"/>
      <c r="T332" s="123"/>
      <c r="U332" s="123"/>
      <c r="V332" s="123"/>
      <c r="W332" s="123"/>
      <c r="X332" s="122"/>
      <c r="Y332" s="123"/>
      <c r="Z332" s="123"/>
      <c r="AA332" s="123"/>
      <c r="AB332" s="123"/>
      <c r="AC332" s="123"/>
      <c r="AD332" s="122"/>
      <c r="AE332" s="123"/>
      <c r="AF332" s="123"/>
      <c r="AG332" s="123"/>
      <c r="AH332" s="123"/>
      <c r="AI332" s="122"/>
      <c r="AJ332" s="122"/>
      <c r="AK332" s="122"/>
      <c r="AL332" s="122"/>
      <c r="AM332" s="123"/>
      <c r="AN332" s="122"/>
      <c r="AO332" s="122"/>
      <c r="AP332" s="122"/>
      <c r="AQ332" s="122"/>
      <c r="AR332" s="122"/>
      <c r="AS332" s="122"/>
      <c r="AT332" s="173"/>
      <c r="AU332" s="173"/>
      <c r="AV332" s="173"/>
      <c r="AW332" s="173"/>
      <c r="AX332" s="173"/>
      <c r="AY332" s="173"/>
      <c r="AZ332" s="173"/>
      <c r="BA332" s="173"/>
      <c r="BB332" s="173"/>
      <c r="BC332" s="123"/>
      <c r="BD332" s="123"/>
      <c r="BE332" s="123"/>
    </row>
    <row r="333" spans="2:57" x14ac:dyDescent="0.25">
      <c r="B333" s="120"/>
      <c r="C333" s="4"/>
      <c r="D333" s="14"/>
      <c r="E333" s="14"/>
      <c r="F333" s="121"/>
      <c r="G333" s="13"/>
      <c r="H333" s="122"/>
      <c r="I333" s="123"/>
      <c r="J333" s="123"/>
      <c r="K333" s="124"/>
      <c r="L333" s="122"/>
      <c r="M333" s="122"/>
      <c r="N333" s="125"/>
      <c r="O333" s="126"/>
      <c r="P333" s="123"/>
      <c r="Q333" s="123"/>
      <c r="R333" s="122"/>
      <c r="S333" s="123"/>
      <c r="T333" s="123"/>
      <c r="U333" s="123"/>
      <c r="V333" s="123"/>
      <c r="W333" s="123"/>
      <c r="X333" s="122"/>
      <c r="Y333" s="123"/>
      <c r="Z333" s="123"/>
      <c r="AA333" s="123"/>
      <c r="AB333" s="123"/>
      <c r="AC333" s="123"/>
      <c r="AD333" s="122"/>
      <c r="AE333" s="123"/>
      <c r="AF333" s="123"/>
      <c r="AG333" s="123"/>
      <c r="AH333" s="123"/>
      <c r="AI333" s="122"/>
      <c r="AJ333" s="122"/>
      <c r="AK333" s="122"/>
      <c r="AL333" s="122"/>
      <c r="AM333" s="123"/>
      <c r="AN333" s="122"/>
      <c r="AO333" s="122"/>
      <c r="AP333" s="122"/>
      <c r="AQ333" s="122"/>
      <c r="AR333" s="122"/>
      <c r="AS333" s="122"/>
      <c r="AT333" s="173"/>
      <c r="AU333" s="173"/>
      <c r="AV333" s="173"/>
      <c r="AW333" s="173"/>
      <c r="AX333" s="173"/>
      <c r="AY333" s="173"/>
      <c r="AZ333" s="173"/>
      <c r="BA333" s="173"/>
      <c r="BB333" s="173"/>
      <c r="BC333" s="123"/>
      <c r="BD333" s="123"/>
      <c r="BE333" s="123"/>
    </row>
    <row r="334" spans="2:57" x14ac:dyDescent="0.25">
      <c r="B334" s="120"/>
      <c r="C334" s="4"/>
      <c r="D334" s="14"/>
      <c r="E334" s="14"/>
      <c r="F334" s="121"/>
      <c r="G334" s="13"/>
      <c r="H334" s="122"/>
      <c r="I334" s="123"/>
      <c r="J334" s="123"/>
      <c r="K334" s="124"/>
      <c r="L334" s="122"/>
      <c r="M334" s="122"/>
      <c r="N334" s="125"/>
      <c r="O334" s="126"/>
      <c r="P334" s="123"/>
      <c r="Q334" s="123"/>
      <c r="R334" s="122"/>
      <c r="S334" s="123"/>
      <c r="T334" s="123"/>
      <c r="U334" s="123"/>
      <c r="V334" s="123"/>
      <c r="W334" s="123"/>
      <c r="X334" s="122"/>
      <c r="Y334" s="123"/>
      <c r="Z334" s="123"/>
      <c r="AA334" s="123"/>
      <c r="AB334" s="123"/>
      <c r="AC334" s="123"/>
      <c r="AD334" s="122"/>
      <c r="AE334" s="123"/>
      <c r="AF334" s="123"/>
      <c r="AG334" s="123"/>
      <c r="AH334" s="123"/>
      <c r="AI334" s="122"/>
      <c r="AJ334" s="122"/>
      <c r="AK334" s="122"/>
      <c r="AL334" s="122"/>
      <c r="AM334" s="123"/>
      <c r="AN334" s="122"/>
      <c r="AO334" s="122"/>
      <c r="AP334" s="122"/>
      <c r="AQ334" s="122"/>
      <c r="AR334" s="122"/>
      <c r="AS334" s="122"/>
      <c r="AT334" s="173"/>
      <c r="AU334" s="173"/>
      <c r="AV334" s="173"/>
      <c r="AW334" s="173"/>
      <c r="AX334" s="173"/>
      <c r="AY334" s="173"/>
      <c r="AZ334" s="173"/>
      <c r="BA334" s="173"/>
      <c r="BB334" s="173"/>
      <c r="BC334" s="123"/>
      <c r="BD334" s="123"/>
      <c r="BE334" s="123"/>
    </row>
    <row r="335" spans="2:57" x14ac:dyDescent="0.25">
      <c r="B335" s="120"/>
      <c r="C335" s="4"/>
      <c r="D335" s="14"/>
      <c r="E335" s="14"/>
      <c r="F335" s="121"/>
      <c r="G335" s="13"/>
      <c r="H335" s="122"/>
      <c r="I335" s="123"/>
      <c r="J335" s="123"/>
      <c r="K335" s="124"/>
      <c r="L335" s="122"/>
      <c r="M335" s="122"/>
      <c r="N335" s="125"/>
      <c r="O335" s="126"/>
      <c r="P335" s="123"/>
      <c r="Q335" s="123"/>
      <c r="R335" s="122"/>
      <c r="S335" s="123"/>
      <c r="T335" s="123"/>
      <c r="U335" s="123"/>
      <c r="V335" s="123"/>
      <c r="W335" s="123"/>
      <c r="X335" s="122"/>
      <c r="Y335" s="123"/>
      <c r="Z335" s="123"/>
      <c r="AA335" s="123"/>
      <c r="AB335" s="123"/>
      <c r="AC335" s="123"/>
      <c r="AD335" s="122"/>
      <c r="AE335" s="123"/>
      <c r="AF335" s="123"/>
      <c r="AG335" s="123"/>
      <c r="AH335" s="123"/>
      <c r="AI335" s="122"/>
      <c r="AJ335" s="122"/>
      <c r="AK335" s="122"/>
      <c r="AL335" s="122"/>
      <c r="AM335" s="123"/>
      <c r="AN335" s="122"/>
      <c r="AO335" s="122"/>
      <c r="AP335" s="122"/>
      <c r="AQ335" s="122"/>
      <c r="AR335" s="122"/>
      <c r="AS335" s="122"/>
      <c r="AT335" s="173"/>
      <c r="AU335" s="173"/>
      <c r="AV335" s="173"/>
      <c r="AW335" s="173"/>
      <c r="AX335" s="173"/>
      <c r="AY335" s="173"/>
      <c r="AZ335" s="173"/>
      <c r="BA335" s="173"/>
      <c r="BB335" s="173"/>
      <c r="BC335" s="123"/>
      <c r="BD335" s="123"/>
      <c r="BE335" s="123"/>
    </row>
    <row r="336" spans="2:57" x14ac:dyDescent="0.25">
      <c r="B336" s="120"/>
      <c r="C336" s="4"/>
      <c r="D336" s="14"/>
      <c r="E336" s="14"/>
      <c r="F336" s="121"/>
      <c r="G336" s="13"/>
      <c r="H336" s="122"/>
      <c r="I336" s="123"/>
      <c r="J336" s="123"/>
      <c r="K336" s="124"/>
      <c r="L336" s="122"/>
      <c r="M336" s="122"/>
      <c r="N336" s="125"/>
      <c r="O336" s="126"/>
      <c r="P336" s="123"/>
      <c r="Q336" s="123"/>
      <c r="R336" s="122"/>
      <c r="S336" s="123"/>
      <c r="T336" s="123"/>
      <c r="U336" s="123"/>
      <c r="V336" s="123"/>
      <c r="W336" s="123"/>
      <c r="X336" s="122"/>
      <c r="Y336" s="123"/>
      <c r="Z336" s="123"/>
      <c r="AA336" s="123"/>
      <c r="AB336" s="123"/>
      <c r="AC336" s="123"/>
      <c r="AD336" s="122"/>
      <c r="AE336" s="123"/>
      <c r="AF336" s="123"/>
      <c r="AG336" s="123"/>
      <c r="AH336" s="123"/>
      <c r="AI336" s="122"/>
      <c r="AJ336" s="122"/>
      <c r="AK336" s="122"/>
      <c r="AL336" s="122"/>
      <c r="AM336" s="123"/>
      <c r="AN336" s="122"/>
      <c r="AO336" s="122"/>
      <c r="AP336" s="122"/>
      <c r="AQ336" s="122"/>
      <c r="AR336" s="122"/>
      <c r="AS336" s="122"/>
      <c r="AT336" s="173"/>
      <c r="AU336" s="173"/>
      <c r="AV336" s="173"/>
      <c r="AW336" s="173"/>
      <c r="AX336" s="173"/>
      <c r="AY336" s="173"/>
      <c r="AZ336" s="173"/>
      <c r="BA336" s="173"/>
      <c r="BB336" s="173"/>
      <c r="BC336" s="123"/>
      <c r="BD336" s="123"/>
      <c r="BE336" s="123"/>
    </row>
    <row r="337" spans="2:57" x14ac:dyDescent="0.25">
      <c r="B337" s="120"/>
      <c r="C337" s="4"/>
      <c r="D337" s="14"/>
      <c r="E337" s="14"/>
      <c r="F337" s="121"/>
      <c r="G337" s="13"/>
      <c r="H337" s="122"/>
      <c r="I337" s="123"/>
      <c r="J337" s="123"/>
      <c r="K337" s="124"/>
      <c r="L337" s="122"/>
      <c r="M337" s="122"/>
      <c r="N337" s="125"/>
      <c r="O337" s="126"/>
      <c r="P337" s="123"/>
      <c r="Q337" s="123"/>
      <c r="R337" s="122"/>
      <c r="S337" s="123"/>
      <c r="T337" s="123"/>
      <c r="U337" s="123"/>
      <c r="V337" s="123"/>
      <c r="W337" s="123"/>
      <c r="X337" s="122"/>
      <c r="Y337" s="123"/>
      <c r="Z337" s="123"/>
      <c r="AA337" s="123"/>
      <c r="AB337" s="123"/>
      <c r="AC337" s="123"/>
      <c r="AD337" s="122"/>
      <c r="AE337" s="123"/>
      <c r="AF337" s="123"/>
      <c r="AG337" s="123"/>
      <c r="AH337" s="123"/>
      <c r="AI337" s="122"/>
      <c r="AJ337" s="122"/>
      <c r="AK337" s="122"/>
      <c r="AL337" s="122"/>
      <c r="AM337" s="123"/>
      <c r="AN337" s="122"/>
      <c r="AO337" s="122"/>
      <c r="AP337" s="122"/>
      <c r="AQ337" s="122"/>
      <c r="AR337" s="122"/>
      <c r="AS337" s="122"/>
      <c r="AT337" s="173"/>
      <c r="AU337" s="173"/>
      <c r="AV337" s="173"/>
      <c r="AW337" s="173"/>
      <c r="AX337" s="173"/>
      <c r="AY337" s="173"/>
      <c r="AZ337" s="173"/>
      <c r="BA337" s="173"/>
      <c r="BB337" s="173"/>
      <c r="BC337" s="123"/>
      <c r="BD337" s="123"/>
      <c r="BE337" s="123"/>
    </row>
    <row r="338" spans="2:57" x14ac:dyDescent="0.25">
      <c r="B338" s="120"/>
      <c r="C338" s="4"/>
      <c r="D338" s="14"/>
      <c r="E338" s="14"/>
      <c r="F338" s="121"/>
      <c r="G338" s="13"/>
      <c r="H338" s="122"/>
      <c r="I338" s="123"/>
      <c r="J338" s="123"/>
      <c r="K338" s="124"/>
      <c r="L338" s="122"/>
      <c r="M338" s="122"/>
      <c r="N338" s="125"/>
      <c r="O338" s="126"/>
      <c r="P338" s="123"/>
      <c r="Q338" s="123"/>
      <c r="R338" s="122"/>
      <c r="S338" s="123"/>
      <c r="T338" s="123"/>
      <c r="U338" s="123"/>
      <c r="V338" s="123"/>
      <c r="W338" s="123"/>
      <c r="X338" s="122"/>
      <c r="Y338" s="123"/>
      <c r="Z338" s="123"/>
      <c r="AA338" s="123"/>
      <c r="AB338" s="123"/>
      <c r="AC338" s="123"/>
      <c r="AD338" s="122"/>
      <c r="AE338" s="123"/>
      <c r="AF338" s="123"/>
      <c r="AG338" s="123"/>
      <c r="AH338" s="123"/>
      <c r="AI338" s="122"/>
      <c r="AJ338" s="122"/>
      <c r="AK338" s="122"/>
      <c r="AL338" s="122"/>
      <c r="AM338" s="123"/>
      <c r="AN338" s="122"/>
      <c r="AO338" s="122"/>
      <c r="AP338" s="122"/>
      <c r="AQ338" s="122"/>
      <c r="AR338" s="122"/>
      <c r="AS338" s="122"/>
      <c r="AT338" s="173"/>
      <c r="AU338" s="173"/>
      <c r="AV338" s="173"/>
      <c r="AW338" s="173"/>
      <c r="AX338" s="173"/>
      <c r="AY338" s="173"/>
      <c r="AZ338" s="173"/>
      <c r="BA338" s="173"/>
      <c r="BB338" s="173"/>
      <c r="BC338" s="123"/>
      <c r="BD338" s="123"/>
      <c r="BE338" s="123"/>
    </row>
    <row r="339" spans="2:57" x14ac:dyDescent="0.25">
      <c r="B339" s="120"/>
      <c r="C339" s="4"/>
      <c r="D339" s="14"/>
      <c r="E339" s="14"/>
      <c r="F339" s="121"/>
      <c r="G339" s="13"/>
      <c r="H339" s="122"/>
      <c r="I339" s="123"/>
      <c r="J339" s="123"/>
      <c r="K339" s="124"/>
      <c r="L339" s="122"/>
      <c r="M339" s="122"/>
      <c r="N339" s="125"/>
      <c r="O339" s="126"/>
      <c r="P339" s="123"/>
      <c r="Q339" s="123"/>
      <c r="R339" s="122"/>
      <c r="S339" s="123"/>
      <c r="T339" s="123"/>
      <c r="U339" s="123"/>
      <c r="V339" s="123"/>
      <c r="W339" s="123"/>
      <c r="X339" s="122"/>
      <c r="Y339" s="123"/>
      <c r="Z339" s="123"/>
      <c r="AA339" s="123"/>
      <c r="AB339" s="123"/>
      <c r="AC339" s="123"/>
      <c r="AD339" s="122"/>
      <c r="AE339" s="123"/>
      <c r="AF339" s="123"/>
      <c r="AG339" s="123"/>
      <c r="AH339" s="123"/>
      <c r="AI339" s="122"/>
      <c r="AJ339" s="122"/>
      <c r="AK339" s="122"/>
      <c r="AL339" s="122"/>
      <c r="AM339" s="123"/>
      <c r="AN339" s="122"/>
      <c r="AO339" s="122"/>
      <c r="AP339" s="122"/>
      <c r="AQ339" s="122"/>
      <c r="AR339" s="122"/>
      <c r="AS339" s="122"/>
      <c r="AT339" s="173"/>
      <c r="AU339" s="173"/>
      <c r="AV339" s="173"/>
      <c r="AW339" s="173"/>
      <c r="AX339" s="173"/>
      <c r="AY339" s="173"/>
      <c r="AZ339" s="173"/>
      <c r="BA339" s="173"/>
      <c r="BB339" s="173"/>
      <c r="BC339" s="123"/>
      <c r="BD339" s="123"/>
      <c r="BE339" s="123"/>
    </row>
    <row r="340" spans="2:57" x14ac:dyDescent="0.25">
      <c r="B340" s="120"/>
      <c r="C340" s="4"/>
      <c r="D340" s="14"/>
      <c r="E340" s="14"/>
      <c r="F340" s="121"/>
      <c r="G340" s="13"/>
      <c r="H340" s="122"/>
      <c r="I340" s="123"/>
      <c r="J340" s="123"/>
      <c r="K340" s="124"/>
      <c r="L340" s="122"/>
      <c r="M340" s="122"/>
      <c r="N340" s="125"/>
      <c r="O340" s="126"/>
      <c r="P340" s="123"/>
      <c r="Q340" s="123"/>
      <c r="R340" s="122"/>
      <c r="S340" s="123"/>
      <c r="T340" s="123"/>
      <c r="U340" s="123"/>
      <c r="V340" s="123"/>
      <c r="W340" s="123"/>
      <c r="X340" s="122"/>
      <c r="Y340" s="123"/>
      <c r="Z340" s="123"/>
      <c r="AA340" s="123"/>
      <c r="AB340" s="123"/>
      <c r="AC340" s="123"/>
      <c r="AD340" s="122"/>
      <c r="AE340" s="123"/>
      <c r="AF340" s="123"/>
      <c r="AG340" s="123"/>
      <c r="AH340" s="123"/>
      <c r="AI340" s="122"/>
      <c r="AJ340" s="122"/>
      <c r="AK340" s="122"/>
      <c r="AL340" s="122"/>
      <c r="AM340" s="123"/>
      <c r="AN340" s="122"/>
      <c r="AO340" s="122"/>
      <c r="AP340" s="122"/>
      <c r="AQ340" s="122"/>
      <c r="AR340" s="122"/>
      <c r="AS340" s="122"/>
      <c r="AT340" s="173"/>
      <c r="AU340" s="173"/>
      <c r="AV340" s="173"/>
      <c r="AW340" s="173"/>
      <c r="AX340" s="173"/>
      <c r="AY340" s="173"/>
      <c r="AZ340" s="173"/>
      <c r="BA340" s="173"/>
      <c r="BB340" s="173"/>
      <c r="BC340" s="123"/>
      <c r="BD340" s="123"/>
      <c r="BE340" s="123"/>
    </row>
    <row r="341" spans="2:57" x14ac:dyDescent="0.25">
      <c r="B341" s="120"/>
      <c r="C341" s="4"/>
      <c r="D341" s="14"/>
      <c r="E341" s="14"/>
      <c r="F341" s="121"/>
      <c r="G341" s="13"/>
      <c r="H341" s="122"/>
      <c r="I341" s="123"/>
      <c r="J341" s="123"/>
      <c r="K341" s="124"/>
      <c r="L341" s="122"/>
      <c r="M341" s="122"/>
      <c r="N341" s="125"/>
      <c r="O341" s="126"/>
      <c r="P341" s="123"/>
      <c r="Q341" s="123"/>
      <c r="R341" s="122"/>
      <c r="S341" s="123"/>
      <c r="T341" s="123"/>
      <c r="U341" s="123"/>
      <c r="V341" s="123"/>
      <c r="W341" s="123"/>
      <c r="X341" s="122"/>
      <c r="Y341" s="123"/>
      <c r="Z341" s="123"/>
      <c r="AA341" s="123"/>
      <c r="AB341" s="123"/>
      <c r="AC341" s="123"/>
      <c r="AD341" s="122"/>
      <c r="AE341" s="123"/>
      <c r="AF341" s="123"/>
      <c r="AG341" s="123"/>
      <c r="AH341" s="123"/>
      <c r="AI341" s="122"/>
      <c r="AJ341" s="122"/>
      <c r="AK341" s="122"/>
      <c r="AL341" s="122"/>
      <c r="AM341" s="123"/>
      <c r="AN341" s="122"/>
      <c r="AO341" s="122"/>
      <c r="AP341" s="122"/>
      <c r="AQ341" s="122"/>
      <c r="AR341" s="122"/>
      <c r="AS341" s="122"/>
      <c r="AT341" s="173"/>
      <c r="AU341" s="173"/>
      <c r="AV341" s="173"/>
      <c r="AW341" s="173"/>
      <c r="AX341" s="173"/>
      <c r="AY341" s="173"/>
      <c r="AZ341" s="173"/>
      <c r="BA341" s="173"/>
      <c r="BB341" s="173"/>
      <c r="BC341" s="123"/>
      <c r="BD341" s="123"/>
      <c r="BE341" s="123"/>
    </row>
    <row r="342" spans="2:57" x14ac:dyDescent="0.25">
      <c r="B342" s="120"/>
      <c r="C342" s="4"/>
      <c r="D342" s="14"/>
      <c r="E342" s="14"/>
      <c r="F342" s="121"/>
      <c r="G342" s="13"/>
      <c r="H342" s="122"/>
      <c r="I342" s="123"/>
      <c r="J342" s="123"/>
      <c r="K342" s="124"/>
      <c r="L342" s="122"/>
      <c r="M342" s="122"/>
      <c r="N342" s="125"/>
      <c r="O342" s="126"/>
      <c r="P342" s="123"/>
      <c r="Q342" s="123"/>
      <c r="R342" s="122"/>
      <c r="S342" s="123"/>
      <c r="T342" s="123"/>
      <c r="U342" s="123"/>
      <c r="V342" s="123"/>
      <c r="W342" s="123"/>
      <c r="X342" s="122"/>
      <c r="Y342" s="123"/>
      <c r="Z342" s="123"/>
      <c r="AA342" s="123"/>
      <c r="AB342" s="123"/>
      <c r="AC342" s="123"/>
      <c r="AD342" s="122"/>
      <c r="AE342" s="123"/>
      <c r="AF342" s="123"/>
      <c r="AG342" s="123"/>
      <c r="AH342" s="123"/>
      <c r="AI342" s="122"/>
      <c r="AJ342" s="122"/>
      <c r="AK342" s="122"/>
      <c r="AL342" s="122"/>
      <c r="AM342" s="123"/>
      <c r="AN342" s="122"/>
      <c r="AO342" s="122"/>
      <c r="AP342" s="122"/>
      <c r="AQ342" s="122"/>
      <c r="AR342" s="122"/>
      <c r="AS342" s="122"/>
      <c r="AT342" s="173"/>
      <c r="AU342" s="173"/>
      <c r="AV342" s="173"/>
      <c r="AW342" s="173"/>
      <c r="AX342" s="173"/>
      <c r="AY342" s="173"/>
      <c r="AZ342" s="173"/>
      <c r="BA342" s="173"/>
      <c r="BB342" s="173"/>
      <c r="BC342" s="123"/>
      <c r="BD342" s="123"/>
      <c r="BE342" s="123"/>
    </row>
    <row r="343" spans="2:57" x14ac:dyDescent="0.25">
      <c r="B343" s="120"/>
      <c r="C343" s="4"/>
      <c r="D343" s="14"/>
      <c r="E343" s="14"/>
      <c r="F343" s="121"/>
      <c r="G343" s="13"/>
      <c r="H343" s="122"/>
      <c r="I343" s="123"/>
      <c r="J343" s="123"/>
      <c r="K343" s="124"/>
      <c r="L343" s="122"/>
      <c r="M343" s="122"/>
      <c r="N343" s="125"/>
      <c r="O343" s="126"/>
      <c r="P343" s="123"/>
      <c r="Q343" s="123"/>
      <c r="R343" s="122"/>
      <c r="S343" s="123"/>
      <c r="T343" s="123"/>
      <c r="U343" s="123"/>
      <c r="V343" s="123"/>
      <c r="W343" s="123"/>
      <c r="X343" s="122"/>
      <c r="Y343" s="123"/>
      <c r="Z343" s="123"/>
      <c r="AA343" s="123"/>
      <c r="AB343" s="123"/>
      <c r="AC343" s="123"/>
      <c r="AD343" s="122"/>
      <c r="AE343" s="123"/>
      <c r="AF343" s="123"/>
      <c r="AG343" s="123"/>
      <c r="AH343" s="123"/>
      <c r="AI343" s="122"/>
      <c r="AJ343" s="122"/>
      <c r="AK343" s="122"/>
      <c r="AL343" s="122"/>
      <c r="AM343" s="123"/>
      <c r="AN343" s="122"/>
      <c r="AO343" s="122"/>
      <c r="AP343" s="122"/>
      <c r="AQ343" s="122"/>
      <c r="AR343" s="122"/>
      <c r="AS343" s="122"/>
      <c r="AT343" s="173"/>
      <c r="AU343" s="173"/>
      <c r="AV343" s="173"/>
      <c r="AW343" s="173"/>
      <c r="AX343" s="173"/>
      <c r="AY343" s="173"/>
      <c r="AZ343" s="173"/>
      <c r="BA343" s="173"/>
      <c r="BB343" s="173"/>
      <c r="BC343" s="123"/>
      <c r="BD343" s="123"/>
      <c r="BE343" s="123"/>
    </row>
    <row r="344" spans="2:57" x14ac:dyDescent="0.25">
      <c r="B344" s="120"/>
      <c r="C344" s="4"/>
      <c r="D344" s="14"/>
      <c r="E344" s="14"/>
      <c r="F344" s="121"/>
      <c r="G344" s="13"/>
      <c r="H344" s="122"/>
      <c r="I344" s="123"/>
      <c r="J344" s="123"/>
      <c r="K344" s="124"/>
      <c r="L344" s="122"/>
      <c r="M344" s="122"/>
      <c r="N344" s="125"/>
      <c r="O344" s="126"/>
      <c r="P344" s="123"/>
      <c r="Q344" s="123"/>
      <c r="R344" s="122"/>
      <c r="S344" s="123"/>
      <c r="T344" s="123"/>
      <c r="U344" s="123"/>
      <c r="V344" s="123"/>
      <c r="W344" s="123"/>
      <c r="X344" s="122"/>
      <c r="Y344" s="123"/>
      <c r="Z344" s="123"/>
      <c r="AA344" s="123"/>
      <c r="AB344" s="123"/>
      <c r="AC344" s="123"/>
      <c r="AD344" s="122"/>
      <c r="AE344" s="123"/>
      <c r="AF344" s="123"/>
      <c r="AG344" s="123"/>
      <c r="AH344" s="123"/>
      <c r="AI344" s="122"/>
      <c r="AJ344" s="122"/>
      <c r="AK344" s="122"/>
      <c r="AL344" s="122"/>
      <c r="AM344" s="123"/>
      <c r="AN344" s="122"/>
      <c r="AO344" s="122"/>
      <c r="AP344" s="122"/>
      <c r="AQ344" s="122"/>
      <c r="AR344" s="122"/>
      <c r="AS344" s="122"/>
      <c r="AT344" s="173"/>
      <c r="AU344" s="173"/>
      <c r="AV344" s="173"/>
      <c r="AW344" s="173"/>
      <c r="AX344" s="173"/>
      <c r="AY344" s="173"/>
      <c r="AZ344" s="173"/>
      <c r="BA344" s="173"/>
      <c r="BB344" s="173"/>
      <c r="BC344" s="123"/>
      <c r="BD344" s="123"/>
      <c r="BE344" s="123"/>
    </row>
    <row r="345" spans="2:57" x14ac:dyDescent="0.25">
      <c r="B345" s="120"/>
      <c r="C345" s="4"/>
      <c r="D345" s="14"/>
      <c r="E345" s="14"/>
      <c r="F345" s="121"/>
      <c r="G345" s="13"/>
      <c r="H345" s="122"/>
      <c r="I345" s="123"/>
      <c r="J345" s="123"/>
      <c r="K345" s="124"/>
      <c r="L345" s="122"/>
      <c r="M345" s="122"/>
      <c r="N345" s="125"/>
      <c r="O345" s="126"/>
      <c r="P345" s="123"/>
      <c r="Q345" s="123"/>
      <c r="R345" s="122"/>
      <c r="S345" s="123"/>
      <c r="T345" s="123"/>
      <c r="U345" s="123"/>
      <c r="V345" s="123"/>
      <c r="W345" s="123"/>
      <c r="X345" s="122"/>
      <c r="Y345" s="123"/>
      <c r="Z345" s="123"/>
      <c r="AA345" s="123"/>
      <c r="AB345" s="123"/>
      <c r="AC345" s="123"/>
      <c r="AD345" s="122"/>
      <c r="AE345" s="123"/>
      <c r="AF345" s="123"/>
      <c r="AG345" s="123"/>
      <c r="AH345" s="123"/>
      <c r="AI345" s="122"/>
      <c r="AJ345" s="122"/>
      <c r="AK345" s="122"/>
      <c r="AL345" s="122"/>
      <c r="AM345" s="123"/>
      <c r="AN345" s="122"/>
      <c r="AO345" s="122"/>
      <c r="AP345" s="122"/>
      <c r="AQ345" s="122"/>
      <c r="AR345" s="122"/>
      <c r="AS345" s="122"/>
      <c r="AT345" s="173"/>
      <c r="AU345" s="173"/>
      <c r="AV345" s="173"/>
      <c r="AW345" s="173"/>
      <c r="AX345" s="173"/>
      <c r="AY345" s="173"/>
      <c r="AZ345" s="173"/>
      <c r="BA345" s="173"/>
      <c r="BB345" s="173"/>
      <c r="BC345" s="123"/>
      <c r="BD345" s="123"/>
      <c r="BE345" s="123"/>
    </row>
    <row r="346" spans="2:57" x14ac:dyDescent="0.25">
      <c r="B346" s="120"/>
      <c r="C346" s="4"/>
      <c r="D346" s="14"/>
      <c r="E346" s="14"/>
      <c r="F346" s="121"/>
      <c r="G346" s="13"/>
      <c r="H346" s="122"/>
      <c r="I346" s="123"/>
      <c r="J346" s="123"/>
      <c r="K346" s="124"/>
      <c r="L346" s="122"/>
      <c r="M346" s="122"/>
      <c r="N346" s="125"/>
      <c r="O346" s="126"/>
      <c r="P346" s="123"/>
      <c r="Q346" s="123"/>
      <c r="R346" s="122"/>
      <c r="S346" s="123"/>
      <c r="T346" s="123"/>
      <c r="U346" s="123"/>
      <c r="V346" s="123"/>
      <c r="W346" s="123"/>
      <c r="X346" s="122"/>
      <c r="Y346" s="123"/>
      <c r="Z346" s="123"/>
      <c r="AA346" s="123"/>
      <c r="AB346" s="123"/>
      <c r="AC346" s="123"/>
      <c r="AD346" s="122"/>
      <c r="AE346" s="123"/>
      <c r="AF346" s="123"/>
      <c r="AG346" s="123"/>
      <c r="AH346" s="123"/>
      <c r="AI346" s="122"/>
      <c r="AJ346" s="122"/>
      <c r="AK346" s="122"/>
      <c r="AL346" s="122"/>
      <c r="AM346" s="123"/>
      <c r="AN346" s="122"/>
      <c r="AO346" s="122"/>
      <c r="AP346" s="122"/>
      <c r="AQ346" s="122"/>
      <c r="AR346" s="122"/>
      <c r="AS346" s="122"/>
      <c r="AT346" s="173"/>
      <c r="AU346" s="173"/>
      <c r="AV346" s="173"/>
      <c r="AW346" s="173"/>
      <c r="AX346" s="173"/>
      <c r="AY346" s="173"/>
      <c r="AZ346" s="173"/>
      <c r="BA346" s="173"/>
      <c r="BB346" s="173"/>
      <c r="BC346" s="123"/>
      <c r="BD346" s="123"/>
      <c r="BE346" s="123"/>
    </row>
    <row r="347" spans="2:57" x14ac:dyDescent="0.25">
      <c r="B347" s="120"/>
      <c r="C347" s="4"/>
      <c r="D347" s="14"/>
      <c r="E347" s="14"/>
      <c r="F347" s="121"/>
      <c r="G347" s="13"/>
      <c r="H347" s="122"/>
      <c r="I347" s="123"/>
      <c r="J347" s="123"/>
      <c r="K347" s="124"/>
      <c r="L347" s="122"/>
      <c r="M347" s="122"/>
      <c r="N347" s="125"/>
      <c r="O347" s="126"/>
      <c r="P347" s="123"/>
      <c r="Q347" s="123"/>
      <c r="R347" s="122"/>
      <c r="S347" s="123"/>
      <c r="T347" s="123"/>
      <c r="U347" s="123"/>
      <c r="V347" s="123"/>
      <c r="W347" s="123"/>
      <c r="X347" s="122"/>
      <c r="Y347" s="123"/>
      <c r="Z347" s="123"/>
      <c r="AA347" s="123"/>
      <c r="AB347" s="123"/>
      <c r="AC347" s="123"/>
      <c r="AD347" s="122"/>
      <c r="AE347" s="123"/>
      <c r="AF347" s="123"/>
      <c r="AG347" s="123"/>
      <c r="AH347" s="123"/>
      <c r="AI347" s="122"/>
      <c r="AJ347" s="122"/>
      <c r="AK347" s="122"/>
      <c r="AL347" s="122"/>
      <c r="AM347" s="123"/>
      <c r="AN347" s="122"/>
      <c r="AO347" s="122"/>
      <c r="AP347" s="122"/>
      <c r="AQ347" s="122"/>
      <c r="AR347" s="122"/>
      <c r="AS347" s="122"/>
      <c r="AT347" s="173"/>
      <c r="AU347" s="173"/>
      <c r="AV347" s="173"/>
      <c r="AW347" s="173"/>
      <c r="AX347" s="173"/>
      <c r="AY347" s="173"/>
      <c r="AZ347" s="173"/>
      <c r="BA347" s="173"/>
      <c r="BB347" s="173"/>
      <c r="BC347" s="123"/>
      <c r="BD347" s="123"/>
      <c r="BE347" s="123"/>
    </row>
    <row r="348" spans="2:57" x14ac:dyDescent="0.25">
      <c r="B348" s="120"/>
      <c r="C348" s="4"/>
      <c r="D348" s="14"/>
      <c r="E348" s="14"/>
      <c r="F348" s="121"/>
      <c r="G348" s="13"/>
      <c r="H348" s="122"/>
      <c r="I348" s="123"/>
      <c r="J348" s="123"/>
      <c r="K348" s="124"/>
      <c r="L348" s="122"/>
      <c r="M348" s="122"/>
      <c r="N348" s="125"/>
      <c r="O348" s="126"/>
      <c r="P348" s="123"/>
      <c r="Q348" s="123"/>
      <c r="R348" s="122"/>
      <c r="S348" s="123"/>
      <c r="T348" s="123"/>
      <c r="U348" s="123"/>
      <c r="V348" s="123"/>
      <c r="W348" s="123"/>
      <c r="X348" s="122"/>
      <c r="Y348" s="123"/>
      <c r="Z348" s="123"/>
      <c r="AA348" s="123"/>
      <c r="AB348" s="123"/>
      <c r="AC348" s="123"/>
      <c r="AD348" s="122"/>
      <c r="AE348" s="123"/>
      <c r="AF348" s="123"/>
      <c r="AG348" s="123"/>
      <c r="AH348" s="123"/>
      <c r="AI348" s="122"/>
      <c r="AJ348" s="122"/>
      <c r="AK348" s="122"/>
      <c r="AL348" s="122"/>
      <c r="AM348" s="123"/>
      <c r="AN348" s="122"/>
      <c r="AO348" s="122"/>
      <c r="AP348" s="122"/>
      <c r="AQ348" s="122"/>
      <c r="AR348" s="122"/>
      <c r="AS348" s="122"/>
      <c r="AT348" s="173"/>
      <c r="AU348" s="173"/>
      <c r="AV348" s="173"/>
      <c r="AW348" s="173"/>
      <c r="AX348" s="173"/>
      <c r="AY348" s="173"/>
      <c r="AZ348" s="173"/>
      <c r="BA348" s="173"/>
      <c r="BB348" s="173"/>
      <c r="BC348" s="123"/>
      <c r="BD348" s="123"/>
      <c r="BE348" s="123"/>
    </row>
    <row r="349" spans="2:57" x14ac:dyDescent="0.25">
      <c r="B349" s="120"/>
      <c r="C349" s="4"/>
      <c r="D349" s="14"/>
      <c r="E349" s="14"/>
      <c r="F349" s="121"/>
      <c r="G349" s="13"/>
      <c r="H349" s="122"/>
      <c r="I349" s="123"/>
      <c r="J349" s="123"/>
      <c r="K349" s="124"/>
      <c r="L349" s="122"/>
      <c r="M349" s="122"/>
      <c r="N349" s="125"/>
      <c r="O349" s="126"/>
      <c r="P349" s="123"/>
      <c r="Q349" s="123"/>
      <c r="R349" s="122"/>
      <c r="S349" s="123"/>
      <c r="T349" s="123"/>
      <c r="U349" s="123"/>
      <c r="V349" s="123"/>
      <c r="W349" s="123"/>
      <c r="X349" s="122"/>
      <c r="Y349" s="123"/>
      <c r="Z349" s="123"/>
      <c r="AA349" s="123"/>
      <c r="AB349" s="123"/>
      <c r="AC349" s="123"/>
      <c r="AD349" s="122"/>
      <c r="AE349" s="123"/>
      <c r="AF349" s="123"/>
      <c r="AG349" s="123"/>
      <c r="AH349" s="123"/>
      <c r="AI349" s="122"/>
      <c r="AJ349" s="122"/>
      <c r="AK349" s="122"/>
      <c r="AL349" s="122"/>
      <c r="AM349" s="123"/>
      <c r="AN349" s="122"/>
      <c r="AO349" s="122"/>
      <c r="AP349" s="122"/>
      <c r="AQ349" s="122"/>
      <c r="AR349" s="122"/>
      <c r="AS349" s="122"/>
      <c r="AT349" s="173"/>
      <c r="AU349" s="173"/>
      <c r="AV349" s="173"/>
      <c r="AW349" s="173"/>
      <c r="AX349" s="173"/>
      <c r="AY349" s="173"/>
      <c r="AZ349" s="173"/>
      <c r="BA349" s="173"/>
      <c r="BB349" s="173"/>
      <c r="BC349" s="123"/>
      <c r="BD349" s="123"/>
      <c r="BE349" s="123"/>
    </row>
    <row r="350" spans="2:57" x14ac:dyDescent="0.25">
      <c r="B350" s="120"/>
      <c r="C350" s="4"/>
      <c r="D350" s="14"/>
      <c r="E350" s="14"/>
      <c r="F350" s="121"/>
      <c r="G350" s="13"/>
      <c r="H350" s="122"/>
      <c r="I350" s="123"/>
      <c r="J350" s="123"/>
      <c r="K350" s="124"/>
      <c r="L350" s="122"/>
      <c r="M350" s="122"/>
      <c r="N350" s="125"/>
      <c r="O350" s="126"/>
      <c r="P350" s="123"/>
      <c r="Q350" s="123"/>
      <c r="R350" s="122"/>
      <c r="S350" s="123"/>
      <c r="T350" s="123"/>
      <c r="U350" s="123"/>
      <c r="V350" s="123"/>
      <c r="W350" s="123"/>
      <c r="X350" s="122"/>
      <c r="Y350" s="123"/>
      <c r="Z350" s="123"/>
      <c r="AA350" s="123"/>
      <c r="AB350" s="123"/>
      <c r="AC350" s="123"/>
      <c r="AD350" s="122"/>
      <c r="AE350" s="123"/>
      <c r="AF350" s="123"/>
      <c r="AG350" s="123"/>
      <c r="AH350" s="123"/>
      <c r="AI350" s="122"/>
      <c r="AJ350" s="122"/>
      <c r="AK350" s="122"/>
      <c r="AL350" s="122"/>
      <c r="AM350" s="123"/>
      <c r="AN350" s="122"/>
      <c r="AO350" s="122"/>
      <c r="AP350" s="122"/>
      <c r="AQ350" s="122"/>
      <c r="AR350" s="122"/>
      <c r="AS350" s="122"/>
      <c r="AT350" s="173"/>
      <c r="AU350" s="173"/>
      <c r="AV350" s="173"/>
      <c r="AW350" s="173"/>
      <c r="AX350" s="173"/>
      <c r="AY350" s="173"/>
      <c r="AZ350" s="173"/>
      <c r="BA350" s="173"/>
      <c r="BB350" s="173"/>
      <c r="BC350" s="123"/>
      <c r="BD350" s="123"/>
      <c r="BE350" s="123"/>
    </row>
    <row r="351" spans="2:57" x14ac:dyDescent="0.25">
      <c r="B351" s="120"/>
      <c r="C351" s="4"/>
      <c r="D351" s="14"/>
      <c r="E351" s="14"/>
      <c r="F351" s="121"/>
      <c r="G351" s="13"/>
      <c r="H351" s="122"/>
      <c r="I351" s="123"/>
      <c r="J351" s="123"/>
      <c r="K351" s="124"/>
      <c r="L351" s="122"/>
      <c r="M351" s="122"/>
      <c r="N351" s="125"/>
      <c r="O351" s="126"/>
      <c r="P351" s="123"/>
      <c r="Q351" s="123"/>
      <c r="R351" s="122"/>
      <c r="S351" s="123"/>
      <c r="T351" s="123"/>
      <c r="U351" s="123"/>
      <c r="V351" s="123"/>
      <c r="W351" s="123"/>
      <c r="X351" s="122"/>
      <c r="Y351" s="123"/>
      <c r="Z351" s="123"/>
      <c r="AA351" s="123"/>
      <c r="AB351" s="123"/>
      <c r="AC351" s="123"/>
      <c r="AD351" s="122"/>
      <c r="AE351" s="123"/>
      <c r="AF351" s="123"/>
      <c r="AG351" s="123"/>
      <c r="AH351" s="123"/>
      <c r="AI351" s="122"/>
      <c r="AJ351" s="122"/>
      <c r="AK351" s="122"/>
      <c r="AL351" s="122"/>
      <c r="AM351" s="123"/>
      <c r="AN351" s="122"/>
      <c r="AO351" s="122"/>
      <c r="AP351" s="122"/>
      <c r="AQ351" s="122"/>
      <c r="AR351" s="122"/>
      <c r="AS351" s="122"/>
      <c r="AT351" s="173"/>
      <c r="AU351" s="173"/>
      <c r="AV351" s="173"/>
      <c r="AW351" s="173"/>
      <c r="AX351" s="173"/>
      <c r="AY351" s="173"/>
      <c r="AZ351" s="173"/>
      <c r="BA351" s="173"/>
      <c r="BB351" s="173"/>
      <c r="BC351" s="123"/>
      <c r="BD351" s="123"/>
      <c r="BE351" s="123"/>
    </row>
    <row r="352" spans="2:57" x14ac:dyDescent="0.25">
      <c r="B352" s="120"/>
      <c r="C352" s="4"/>
      <c r="D352" s="14"/>
      <c r="E352" s="14"/>
      <c r="F352" s="121"/>
      <c r="G352" s="13"/>
      <c r="H352" s="122"/>
      <c r="I352" s="123"/>
      <c r="J352" s="123"/>
      <c r="K352" s="124"/>
      <c r="L352" s="122"/>
      <c r="M352" s="122"/>
      <c r="N352" s="125"/>
      <c r="O352" s="126"/>
      <c r="P352" s="123"/>
      <c r="Q352" s="123"/>
      <c r="R352" s="122"/>
      <c r="S352" s="123"/>
      <c r="T352" s="123"/>
      <c r="U352" s="123"/>
      <c r="V352" s="123"/>
      <c r="W352" s="123"/>
      <c r="X352" s="122"/>
      <c r="Y352" s="123"/>
      <c r="Z352" s="123"/>
      <c r="AA352" s="123"/>
      <c r="AB352" s="123"/>
      <c r="AC352" s="123"/>
      <c r="AD352" s="122"/>
      <c r="AE352" s="123"/>
      <c r="AF352" s="123"/>
      <c r="AG352" s="123"/>
      <c r="AH352" s="123"/>
      <c r="AI352" s="122"/>
      <c r="AJ352" s="122"/>
      <c r="AK352" s="122"/>
      <c r="AL352" s="122"/>
      <c r="AM352" s="123"/>
      <c r="AN352" s="122"/>
      <c r="AO352" s="122"/>
      <c r="AP352" s="122"/>
      <c r="AQ352" s="122"/>
      <c r="AR352" s="122"/>
      <c r="AS352" s="122"/>
      <c r="AT352" s="173"/>
      <c r="AU352" s="173"/>
      <c r="AV352" s="173"/>
      <c r="AW352" s="173"/>
      <c r="AX352" s="173"/>
      <c r="AY352" s="173"/>
      <c r="AZ352" s="173"/>
      <c r="BA352" s="173"/>
      <c r="BB352" s="173"/>
      <c r="BC352" s="123"/>
      <c r="BD352" s="123"/>
      <c r="BE352" s="123"/>
    </row>
    <row r="353" spans="2:57" x14ac:dyDescent="0.25">
      <c r="B353" s="120"/>
      <c r="C353" s="4"/>
      <c r="D353" s="14"/>
      <c r="E353" s="14"/>
      <c r="F353" s="121"/>
      <c r="G353" s="13"/>
      <c r="H353" s="122"/>
      <c r="I353" s="123"/>
      <c r="J353" s="123"/>
      <c r="K353" s="124"/>
      <c r="L353" s="122"/>
      <c r="M353" s="122"/>
      <c r="N353" s="125"/>
      <c r="O353" s="126"/>
      <c r="P353" s="123"/>
      <c r="Q353" s="123"/>
      <c r="R353" s="122"/>
      <c r="S353" s="123"/>
      <c r="T353" s="123"/>
      <c r="U353" s="123"/>
      <c r="V353" s="123"/>
      <c r="W353" s="123"/>
      <c r="X353" s="122"/>
      <c r="Y353" s="123"/>
      <c r="Z353" s="123"/>
      <c r="AA353" s="123"/>
      <c r="AB353" s="123"/>
      <c r="AC353" s="123"/>
      <c r="AD353" s="122"/>
      <c r="AE353" s="123"/>
      <c r="AF353" s="123"/>
      <c r="AG353" s="123"/>
      <c r="AH353" s="123"/>
      <c r="AI353" s="122"/>
      <c r="AJ353" s="122"/>
      <c r="AK353" s="122"/>
      <c r="AL353" s="122"/>
      <c r="AM353" s="123"/>
      <c r="AN353" s="122"/>
      <c r="AO353" s="122"/>
      <c r="AP353" s="122"/>
      <c r="AQ353" s="122"/>
      <c r="AR353" s="122"/>
      <c r="AS353" s="122"/>
      <c r="AT353" s="173"/>
      <c r="AU353" s="173"/>
      <c r="AV353" s="173"/>
      <c r="AW353" s="173"/>
      <c r="AX353" s="173"/>
      <c r="AY353" s="173"/>
      <c r="AZ353" s="173"/>
      <c r="BA353" s="173"/>
      <c r="BB353" s="173"/>
      <c r="BC353" s="123"/>
      <c r="BD353" s="123"/>
      <c r="BE353" s="123"/>
    </row>
    <row r="354" spans="2:57" x14ac:dyDescent="0.25">
      <c r="B354" s="120"/>
      <c r="C354" s="4"/>
      <c r="D354" s="14"/>
      <c r="E354" s="14"/>
      <c r="F354" s="121"/>
      <c r="G354" s="13"/>
      <c r="H354" s="122"/>
      <c r="I354" s="123"/>
      <c r="J354" s="123"/>
      <c r="K354" s="124"/>
      <c r="L354" s="122"/>
      <c r="M354" s="122"/>
      <c r="N354" s="125"/>
      <c r="O354" s="126"/>
      <c r="P354" s="123"/>
      <c r="Q354" s="123"/>
      <c r="R354" s="122"/>
      <c r="S354" s="123"/>
      <c r="T354" s="123"/>
      <c r="U354" s="123"/>
      <c r="V354" s="123"/>
      <c r="W354" s="123"/>
      <c r="X354" s="122"/>
      <c r="Y354" s="123"/>
      <c r="Z354" s="123"/>
      <c r="AA354" s="123"/>
      <c r="AB354" s="123"/>
      <c r="AC354" s="123"/>
      <c r="AD354" s="122"/>
      <c r="AE354" s="123"/>
      <c r="AF354" s="123"/>
      <c r="AG354" s="123"/>
      <c r="AH354" s="123"/>
      <c r="AI354" s="122"/>
      <c r="AJ354" s="122"/>
      <c r="AK354" s="122"/>
      <c r="AL354" s="122"/>
      <c r="AM354" s="123"/>
      <c r="AN354" s="122"/>
      <c r="AO354" s="122"/>
      <c r="AP354" s="122"/>
      <c r="AQ354" s="122"/>
      <c r="AR354" s="122"/>
      <c r="AS354" s="122"/>
      <c r="AT354" s="173"/>
      <c r="AU354" s="173"/>
      <c r="AV354" s="173"/>
      <c r="AW354" s="173"/>
      <c r="AX354" s="173"/>
      <c r="AY354" s="173"/>
      <c r="AZ354" s="173"/>
      <c r="BA354" s="173"/>
      <c r="BB354" s="173"/>
      <c r="BC354" s="123"/>
      <c r="BD354" s="123"/>
      <c r="BE354" s="123"/>
    </row>
    <row r="355" spans="2:57" x14ac:dyDescent="0.25">
      <c r="B355" s="120"/>
      <c r="C355" s="4"/>
      <c r="D355" s="14"/>
      <c r="E355" s="14"/>
      <c r="F355" s="121"/>
      <c r="G355" s="13"/>
      <c r="H355" s="122"/>
      <c r="I355" s="123"/>
      <c r="J355" s="123"/>
      <c r="K355" s="124"/>
      <c r="L355" s="122"/>
      <c r="M355" s="122"/>
      <c r="N355" s="125"/>
      <c r="O355" s="126"/>
      <c r="P355" s="123"/>
      <c r="Q355" s="123"/>
      <c r="R355" s="122"/>
      <c r="S355" s="123"/>
      <c r="T355" s="123"/>
      <c r="U355" s="123"/>
      <c r="V355" s="123"/>
      <c r="W355" s="123"/>
      <c r="X355" s="122"/>
      <c r="Y355" s="123"/>
      <c r="Z355" s="123"/>
      <c r="AA355" s="123"/>
      <c r="AB355" s="123"/>
      <c r="AC355" s="123"/>
      <c r="AD355" s="122"/>
      <c r="AE355" s="123"/>
      <c r="AF355" s="123"/>
      <c r="AG355" s="123"/>
      <c r="AH355" s="123"/>
      <c r="AI355" s="122"/>
      <c r="AJ355" s="122"/>
      <c r="AK355" s="122"/>
      <c r="AL355" s="122"/>
      <c r="AM355" s="123"/>
      <c r="AN355" s="122"/>
      <c r="AO355" s="122"/>
      <c r="AP355" s="122"/>
      <c r="AQ355" s="122"/>
      <c r="AR355" s="122"/>
      <c r="AS355" s="122"/>
      <c r="AT355" s="173"/>
      <c r="AU355" s="173"/>
      <c r="AV355" s="173"/>
      <c r="AW355" s="173"/>
      <c r="AX355" s="173"/>
      <c r="AY355" s="173"/>
      <c r="AZ355" s="173"/>
      <c r="BA355" s="173"/>
      <c r="BB355" s="173"/>
      <c r="BC355" s="123"/>
      <c r="BD355" s="123"/>
      <c r="BE355" s="123"/>
    </row>
    <row r="356" spans="2:57" x14ac:dyDescent="0.25">
      <c r="B356" s="120"/>
      <c r="C356" s="4"/>
      <c r="D356" s="14"/>
      <c r="E356" s="14"/>
      <c r="F356" s="121"/>
      <c r="G356" s="13"/>
      <c r="H356" s="122"/>
      <c r="I356" s="123"/>
      <c r="J356" s="123"/>
      <c r="K356" s="124"/>
      <c r="L356" s="122"/>
      <c r="M356" s="122"/>
      <c r="N356" s="125"/>
      <c r="O356" s="126"/>
      <c r="P356" s="123"/>
      <c r="Q356" s="123"/>
      <c r="R356" s="122"/>
      <c r="S356" s="123"/>
      <c r="T356" s="123"/>
      <c r="U356" s="123"/>
      <c r="V356" s="123"/>
      <c r="W356" s="123"/>
      <c r="X356" s="122"/>
      <c r="Y356" s="123"/>
      <c r="Z356" s="123"/>
      <c r="AA356" s="123"/>
      <c r="AB356" s="123"/>
      <c r="AC356" s="123"/>
      <c r="AD356" s="122"/>
      <c r="AE356" s="123"/>
      <c r="AF356" s="123"/>
      <c r="AG356" s="123"/>
      <c r="AH356" s="123"/>
      <c r="AI356" s="122"/>
      <c r="AJ356" s="122"/>
      <c r="AK356" s="122"/>
      <c r="AL356" s="122"/>
      <c r="AM356" s="123"/>
      <c r="AN356" s="122"/>
      <c r="AO356" s="122"/>
      <c r="AP356" s="122"/>
      <c r="AQ356" s="122"/>
      <c r="AR356" s="122"/>
      <c r="AS356" s="122"/>
      <c r="AT356" s="173"/>
      <c r="AU356" s="173"/>
      <c r="AV356" s="173"/>
      <c r="AW356" s="173"/>
      <c r="AX356" s="173"/>
      <c r="AY356" s="173"/>
      <c r="AZ356" s="173"/>
      <c r="BA356" s="173"/>
      <c r="BB356" s="173"/>
      <c r="BC356" s="123"/>
      <c r="BD356" s="123"/>
      <c r="BE356" s="123"/>
    </row>
    <row r="357" spans="2:57" x14ac:dyDescent="0.25">
      <c r="B357" s="120"/>
      <c r="C357" s="4"/>
      <c r="D357" s="14"/>
      <c r="E357" s="14"/>
      <c r="F357" s="121"/>
      <c r="G357" s="13"/>
      <c r="H357" s="122"/>
      <c r="I357" s="123"/>
      <c r="J357" s="123"/>
      <c r="K357" s="124"/>
      <c r="L357" s="122"/>
      <c r="M357" s="122"/>
      <c r="N357" s="125"/>
      <c r="O357" s="126"/>
      <c r="P357" s="123"/>
      <c r="Q357" s="123"/>
      <c r="R357" s="122"/>
      <c r="S357" s="123"/>
      <c r="T357" s="123"/>
      <c r="U357" s="123"/>
      <c r="V357" s="123"/>
      <c r="W357" s="123"/>
      <c r="X357" s="122"/>
      <c r="Y357" s="123"/>
      <c r="Z357" s="123"/>
      <c r="AA357" s="123"/>
      <c r="AB357" s="123"/>
      <c r="AC357" s="123"/>
      <c r="AD357" s="122"/>
      <c r="AE357" s="123"/>
      <c r="AF357" s="123"/>
      <c r="AG357" s="123"/>
      <c r="AH357" s="123"/>
      <c r="AI357" s="122"/>
      <c r="AJ357" s="122"/>
      <c r="AK357" s="122"/>
      <c r="AL357" s="122"/>
      <c r="AM357" s="123"/>
      <c r="AN357" s="122"/>
      <c r="AO357" s="122"/>
      <c r="AP357" s="122"/>
      <c r="AQ357" s="122"/>
      <c r="AR357" s="122"/>
      <c r="AS357" s="122"/>
      <c r="AT357" s="173"/>
      <c r="AU357" s="173"/>
      <c r="AV357" s="173"/>
      <c r="AW357" s="173"/>
      <c r="AX357" s="173"/>
      <c r="AY357" s="173"/>
      <c r="AZ357" s="173"/>
      <c r="BA357" s="173"/>
      <c r="BB357" s="173"/>
      <c r="BC357" s="123"/>
      <c r="BD357" s="123"/>
      <c r="BE357" s="123"/>
    </row>
    <row r="358" spans="2:57" x14ac:dyDescent="0.25">
      <c r="B358" s="120"/>
      <c r="C358" s="4"/>
      <c r="D358" s="14"/>
      <c r="E358" s="14"/>
      <c r="F358" s="121"/>
      <c r="G358" s="13"/>
      <c r="H358" s="122"/>
      <c r="I358" s="123"/>
      <c r="J358" s="123"/>
      <c r="K358" s="124"/>
      <c r="L358" s="122"/>
      <c r="M358" s="122"/>
      <c r="N358" s="125"/>
      <c r="O358" s="126"/>
      <c r="P358" s="123"/>
      <c r="Q358" s="123"/>
      <c r="R358" s="122"/>
      <c r="S358" s="123"/>
      <c r="T358" s="123"/>
      <c r="U358" s="123"/>
      <c r="V358" s="123"/>
      <c r="W358" s="123"/>
      <c r="X358" s="122"/>
      <c r="Y358" s="123"/>
      <c r="Z358" s="123"/>
      <c r="AA358" s="123"/>
      <c r="AB358" s="123"/>
      <c r="AC358" s="123"/>
      <c r="AD358" s="122"/>
      <c r="AE358" s="123"/>
      <c r="AF358" s="123"/>
      <c r="AG358" s="123"/>
      <c r="AH358" s="123"/>
      <c r="AI358" s="122"/>
      <c r="AJ358" s="122"/>
      <c r="AK358" s="122"/>
      <c r="AL358" s="122"/>
      <c r="AM358" s="123"/>
      <c r="AN358" s="122"/>
      <c r="AO358" s="122"/>
      <c r="AP358" s="122"/>
      <c r="AQ358" s="122"/>
      <c r="AR358" s="122"/>
      <c r="AS358" s="122"/>
      <c r="AT358" s="173"/>
      <c r="AU358" s="173"/>
      <c r="AV358" s="173"/>
      <c r="AW358" s="173"/>
      <c r="AX358" s="173"/>
      <c r="AY358" s="173"/>
      <c r="AZ358" s="173"/>
      <c r="BA358" s="173"/>
      <c r="BB358" s="173"/>
      <c r="BC358" s="123"/>
      <c r="BD358" s="123"/>
      <c r="BE358" s="123"/>
    </row>
    <row r="359" spans="2:57" x14ac:dyDescent="0.25">
      <c r="B359" s="120"/>
      <c r="C359" s="4"/>
      <c r="D359" s="14"/>
      <c r="E359" s="14"/>
      <c r="F359" s="121"/>
      <c r="G359" s="13"/>
      <c r="H359" s="122"/>
      <c r="I359" s="123"/>
      <c r="J359" s="123"/>
      <c r="K359" s="124"/>
      <c r="L359" s="122"/>
      <c r="M359" s="122"/>
      <c r="N359" s="125"/>
      <c r="O359" s="126"/>
      <c r="P359" s="123"/>
      <c r="Q359" s="123"/>
      <c r="R359" s="122"/>
      <c r="S359" s="123"/>
      <c r="T359" s="123"/>
      <c r="U359" s="123"/>
      <c r="V359" s="123"/>
      <c r="W359" s="123"/>
      <c r="X359" s="122"/>
      <c r="Y359" s="123"/>
      <c r="Z359" s="123"/>
      <c r="AA359" s="123"/>
      <c r="AB359" s="123"/>
      <c r="AC359" s="123"/>
      <c r="AD359" s="122"/>
      <c r="AE359" s="123"/>
      <c r="AF359" s="123"/>
      <c r="AG359" s="123"/>
      <c r="AH359" s="123"/>
      <c r="AI359" s="122"/>
      <c r="AJ359" s="122"/>
      <c r="AK359" s="122"/>
      <c r="AL359" s="122"/>
      <c r="AM359" s="123"/>
      <c r="AN359" s="122"/>
      <c r="AO359" s="122"/>
      <c r="AP359" s="122"/>
      <c r="AQ359" s="122"/>
      <c r="AR359" s="122"/>
      <c r="AS359" s="122"/>
      <c r="AT359" s="173"/>
      <c r="AU359" s="173"/>
      <c r="AV359" s="173"/>
      <c r="AW359" s="173"/>
      <c r="AX359" s="173"/>
      <c r="AY359" s="173"/>
      <c r="AZ359" s="173"/>
      <c r="BA359" s="173"/>
      <c r="BB359" s="173"/>
      <c r="BC359" s="123"/>
      <c r="BD359" s="123"/>
      <c r="BE359" s="123"/>
    </row>
    <row r="360" spans="2:57" x14ac:dyDescent="0.25">
      <c r="B360" s="120"/>
      <c r="C360" s="4"/>
      <c r="D360" s="14"/>
      <c r="E360" s="14"/>
      <c r="F360" s="121"/>
      <c r="G360" s="13"/>
      <c r="H360" s="122"/>
      <c r="I360" s="123"/>
      <c r="J360" s="123"/>
      <c r="K360" s="124"/>
      <c r="L360" s="122"/>
      <c r="M360" s="122"/>
      <c r="N360" s="125"/>
      <c r="O360" s="126"/>
      <c r="P360" s="123"/>
      <c r="Q360" s="123"/>
      <c r="R360" s="122"/>
      <c r="S360" s="123"/>
      <c r="T360" s="123"/>
      <c r="U360" s="123"/>
      <c r="V360" s="123"/>
      <c r="W360" s="123"/>
      <c r="X360" s="122"/>
      <c r="Y360" s="123"/>
      <c r="Z360" s="123"/>
      <c r="AA360" s="123"/>
      <c r="AB360" s="123"/>
      <c r="AC360" s="123"/>
      <c r="AD360" s="122"/>
      <c r="AE360" s="123"/>
      <c r="AF360" s="123"/>
      <c r="AG360" s="123"/>
      <c r="AH360" s="123"/>
      <c r="AI360" s="122"/>
      <c r="AJ360" s="122"/>
      <c r="AK360" s="122"/>
      <c r="AL360" s="122"/>
      <c r="AM360" s="123"/>
      <c r="AN360" s="122"/>
      <c r="AO360" s="122"/>
      <c r="AP360" s="122"/>
      <c r="AQ360" s="122"/>
      <c r="AR360" s="122"/>
      <c r="AS360" s="122"/>
      <c r="AT360" s="173"/>
      <c r="AU360" s="173"/>
      <c r="AV360" s="173"/>
      <c r="AW360" s="173"/>
      <c r="AX360" s="173"/>
      <c r="AY360" s="173"/>
      <c r="AZ360" s="173"/>
      <c r="BA360" s="173"/>
      <c r="BB360" s="173"/>
      <c r="BC360" s="123"/>
      <c r="BD360" s="123"/>
      <c r="BE360" s="123"/>
    </row>
    <row r="361" spans="2:57" x14ac:dyDescent="0.25">
      <c r="B361" s="120"/>
      <c r="C361" s="4"/>
      <c r="D361" s="14"/>
      <c r="E361" s="14"/>
      <c r="F361" s="121"/>
      <c r="G361" s="13"/>
      <c r="H361" s="122"/>
      <c r="I361" s="123"/>
      <c r="J361" s="123"/>
      <c r="K361" s="124"/>
      <c r="L361" s="122"/>
      <c r="M361" s="122"/>
      <c r="N361" s="125"/>
      <c r="O361" s="126"/>
      <c r="P361" s="123"/>
      <c r="Q361" s="123"/>
      <c r="R361" s="122"/>
      <c r="S361" s="123"/>
      <c r="T361" s="123"/>
      <c r="U361" s="123"/>
      <c r="V361" s="123"/>
      <c r="W361" s="123"/>
      <c r="X361" s="122"/>
      <c r="Y361" s="123"/>
      <c r="Z361" s="123"/>
      <c r="AA361" s="123"/>
      <c r="AB361" s="123"/>
      <c r="AC361" s="123"/>
      <c r="AD361" s="122"/>
      <c r="AE361" s="123"/>
      <c r="AF361" s="123"/>
      <c r="AG361" s="123"/>
      <c r="AH361" s="123"/>
      <c r="AI361" s="122"/>
      <c r="AJ361" s="122"/>
      <c r="AK361" s="122"/>
      <c r="AL361" s="122"/>
      <c r="AM361" s="123"/>
      <c r="AN361" s="122"/>
      <c r="AO361" s="122"/>
      <c r="AP361" s="122"/>
      <c r="AQ361" s="122"/>
      <c r="AR361" s="122"/>
      <c r="AS361" s="122"/>
      <c r="AT361" s="173"/>
      <c r="AU361" s="173"/>
      <c r="AV361" s="173"/>
      <c r="AW361" s="173"/>
      <c r="AX361" s="173"/>
      <c r="AY361" s="173"/>
      <c r="AZ361" s="173"/>
      <c r="BA361" s="173"/>
      <c r="BB361" s="173"/>
      <c r="BC361" s="123"/>
      <c r="BD361" s="123"/>
      <c r="BE361" s="123"/>
    </row>
    <row r="362" spans="2:57" x14ac:dyDescent="0.25">
      <c r="B362" s="120"/>
      <c r="C362" s="4"/>
      <c r="D362" s="14"/>
      <c r="E362" s="14"/>
      <c r="F362" s="121"/>
      <c r="G362" s="13"/>
      <c r="H362" s="122"/>
      <c r="I362" s="123"/>
      <c r="J362" s="123"/>
      <c r="K362" s="124"/>
      <c r="L362" s="122"/>
      <c r="M362" s="122"/>
      <c r="N362" s="125"/>
      <c r="O362" s="126"/>
      <c r="P362" s="123"/>
      <c r="Q362" s="123"/>
      <c r="R362" s="122"/>
      <c r="S362" s="123"/>
      <c r="T362" s="123"/>
      <c r="U362" s="123"/>
      <c r="V362" s="123"/>
      <c r="W362" s="123"/>
      <c r="X362" s="122"/>
      <c r="Y362" s="123"/>
      <c r="Z362" s="123"/>
      <c r="AA362" s="123"/>
      <c r="AB362" s="123"/>
      <c r="AC362" s="123"/>
      <c r="AD362" s="122"/>
      <c r="AE362" s="123"/>
      <c r="AF362" s="123"/>
      <c r="AG362" s="123"/>
      <c r="AH362" s="123"/>
      <c r="AI362" s="122"/>
      <c r="AJ362" s="122"/>
      <c r="AK362" s="122"/>
      <c r="AL362" s="122"/>
      <c r="AM362" s="123"/>
      <c r="AN362" s="122"/>
      <c r="AO362" s="122"/>
      <c r="AP362" s="122"/>
      <c r="AQ362" s="122"/>
      <c r="AR362" s="122"/>
      <c r="AS362" s="122"/>
      <c r="AT362" s="173"/>
      <c r="AU362" s="173"/>
      <c r="AV362" s="173"/>
      <c r="AW362" s="173"/>
      <c r="AX362" s="173"/>
      <c r="AY362" s="173"/>
      <c r="AZ362" s="173"/>
      <c r="BA362" s="173"/>
      <c r="BB362" s="173"/>
      <c r="BC362" s="123"/>
      <c r="BD362" s="123"/>
      <c r="BE362" s="123"/>
    </row>
    <row r="363" spans="2:57" x14ac:dyDescent="0.25">
      <c r="B363" s="120"/>
      <c r="C363" s="4"/>
      <c r="D363" s="14"/>
      <c r="E363" s="14"/>
      <c r="F363" s="121"/>
      <c r="G363" s="13"/>
      <c r="H363" s="122"/>
      <c r="I363" s="123"/>
      <c r="J363" s="123"/>
      <c r="K363" s="124"/>
      <c r="L363" s="122"/>
      <c r="M363" s="122"/>
      <c r="N363" s="125"/>
      <c r="O363" s="126"/>
      <c r="P363" s="123"/>
      <c r="Q363" s="123"/>
      <c r="R363" s="122"/>
      <c r="S363" s="123"/>
      <c r="T363" s="123"/>
      <c r="U363" s="123"/>
      <c r="V363" s="123"/>
      <c r="W363" s="123"/>
      <c r="X363" s="122"/>
      <c r="Y363" s="123"/>
      <c r="Z363" s="123"/>
      <c r="AA363" s="123"/>
      <c r="AB363" s="123"/>
      <c r="AC363" s="123"/>
      <c r="AD363" s="122"/>
      <c r="AE363" s="123"/>
      <c r="AF363" s="123"/>
      <c r="AG363" s="123"/>
      <c r="AH363" s="123"/>
      <c r="AI363" s="122"/>
      <c r="AJ363" s="122"/>
      <c r="AK363" s="122"/>
      <c r="AL363" s="122"/>
      <c r="AM363" s="123"/>
      <c r="AN363" s="122"/>
      <c r="AO363" s="122"/>
      <c r="AP363" s="122"/>
      <c r="AQ363" s="122"/>
      <c r="AR363" s="122"/>
      <c r="AS363" s="122"/>
      <c r="AT363" s="173"/>
      <c r="AU363" s="173"/>
      <c r="AV363" s="173"/>
      <c r="AW363" s="173"/>
      <c r="AX363" s="173"/>
      <c r="AY363" s="173"/>
      <c r="AZ363" s="173"/>
      <c r="BA363" s="173"/>
      <c r="BB363" s="173"/>
      <c r="BC363" s="123"/>
      <c r="BD363" s="123"/>
      <c r="BE363" s="123"/>
    </row>
    <row r="364" spans="2:57" x14ac:dyDescent="0.25">
      <c r="B364" s="120"/>
      <c r="C364" s="4"/>
      <c r="D364" s="14"/>
      <c r="E364" s="14"/>
      <c r="F364" s="121"/>
      <c r="G364" s="13"/>
      <c r="H364" s="122"/>
      <c r="I364" s="123"/>
      <c r="J364" s="123"/>
      <c r="K364" s="124"/>
      <c r="L364" s="122"/>
      <c r="M364" s="122"/>
      <c r="N364" s="125"/>
      <c r="O364" s="126"/>
      <c r="P364" s="123"/>
      <c r="Q364" s="123"/>
      <c r="R364" s="122"/>
      <c r="S364" s="123"/>
      <c r="T364" s="123"/>
      <c r="U364" s="123"/>
      <c r="V364" s="123"/>
      <c r="W364" s="123"/>
      <c r="X364" s="122"/>
      <c r="Y364" s="123"/>
      <c r="Z364" s="123"/>
      <c r="AA364" s="123"/>
      <c r="AB364" s="123"/>
      <c r="AC364" s="123"/>
      <c r="AD364" s="122"/>
      <c r="AE364" s="123"/>
      <c r="AF364" s="123"/>
      <c r="AG364" s="123"/>
      <c r="AH364" s="123"/>
      <c r="AI364" s="122"/>
      <c r="AJ364" s="122"/>
      <c r="AK364" s="122"/>
      <c r="AL364" s="122"/>
      <c r="AM364" s="123"/>
      <c r="AN364" s="122"/>
      <c r="AO364" s="122"/>
      <c r="AP364" s="122"/>
      <c r="AQ364" s="122"/>
      <c r="AR364" s="122"/>
      <c r="AS364" s="122"/>
      <c r="AT364" s="173"/>
      <c r="AU364" s="173"/>
      <c r="AV364" s="173"/>
      <c r="AW364" s="173"/>
      <c r="AX364" s="173"/>
      <c r="AY364" s="173"/>
      <c r="AZ364" s="173"/>
      <c r="BA364" s="173"/>
      <c r="BB364" s="173"/>
      <c r="BC364" s="123"/>
      <c r="BD364" s="123"/>
      <c r="BE364" s="123"/>
    </row>
    <row r="365" spans="2:57" x14ac:dyDescent="0.25">
      <c r="B365" s="120"/>
      <c r="C365" s="4"/>
      <c r="D365" s="14"/>
      <c r="E365" s="14"/>
      <c r="F365" s="121"/>
      <c r="G365" s="13"/>
      <c r="H365" s="122"/>
      <c r="I365" s="123"/>
      <c r="J365" s="123"/>
      <c r="K365" s="124"/>
      <c r="L365" s="122"/>
      <c r="M365" s="122"/>
      <c r="N365" s="125"/>
      <c r="O365" s="126"/>
      <c r="P365" s="123"/>
      <c r="Q365" s="123"/>
      <c r="R365" s="122"/>
      <c r="S365" s="123"/>
      <c r="T365" s="123"/>
      <c r="U365" s="123"/>
      <c r="V365" s="123"/>
      <c r="W365" s="123"/>
      <c r="X365" s="122"/>
      <c r="Y365" s="123"/>
      <c r="Z365" s="123"/>
      <c r="AA365" s="123"/>
      <c r="AB365" s="123"/>
      <c r="AC365" s="123"/>
      <c r="AD365" s="122"/>
      <c r="AE365" s="123"/>
      <c r="AF365" s="123"/>
      <c r="AG365" s="123"/>
      <c r="AH365" s="123"/>
      <c r="AI365" s="122"/>
      <c r="AJ365" s="122"/>
      <c r="AK365" s="122"/>
      <c r="AL365" s="122"/>
      <c r="AM365" s="123"/>
      <c r="AN365" s="122"/>
      <c r="AO365" s="122"/>
      <c r="AP365" s="122"/>
      <c r="AQ365" s="122"/>
      <c r="AR365" s="122"/>
      <c r="AS365" s="122"/>
      <c r="AT365" s="173"/>
      <c r="AU365" s="173"/>
      <c r="AV365" s="173"/>
      <c r="AW365" s="173"/>
      <c r="AX365" s="173"/>
      <c r="AY365" s="173"/>
      <c r="AZ365" s="173"/>
      <c r="BA365" s="173"/>
      <c r="BB365" s="173"/>
      <c r="BC365" s="123"/>
      <c r="BD365" s="123"/>
      <c r="BE365" s="123"/>
    </row>
    <row r="366" spans="2:57" x14ac:dyDescent="0.25">
      <c r="B366" s="120"/>
      <c r="C366" s="4"/>
      <c r="D366" s="14"/>
      <c r="E366" s="14"/>
      <c r="F366" s="121"/>
      <c r="G366" s="13"/>
      <c r="H366" s="122"/>
      <c r="I366" s="123"/>
      <c r="J366" s="123"/>
      <c r="K366" s="124"/>
      <c r="L366" s="122"/>
      <c r="M366" s="122"/>
      <c r="N366" s="125"/>
      <c r="O366" s="126"/>
      <c r="P366" s="123"/>
      <c r="Q366" s="123"/>
      <c r="R366" s="122"/>
      <c r="S366" s="123"/>
      <c r="T366" s="123"/>
      <c r="U366" s="123"/>
      <c r="V366" s="123"/>
      <c r="W366" s="123"/>
      <c r="X366" s="122"/>
      <c r="Y366" s="123"/>
      <c r="Z366" s="123"/>
      <c r="AA366" s="123"/>
      <c r="AB366" s="123"/>
      <c r="AC366" s="123"/>
      <c r="AD366" s="122"/>
      <c r="AE366" s="123"/>
      <c r="AF366" s="123"/>
      <c r="AG366" s="123"/>
      <c r="AH366" s="123"/>
      <c r="AI366" s="122"/>
      <c r="AJ366" s="122"/>
      <c r="AK366" s="122"/>
      <c r="AL366" s="122"/>
      <c r="AM366" s="123"/>
      <c r="AN366" s="122"/>
      <c r="AO366" s="122"/>
      <c r="AP366" s="122"/>
      <c r="AQ366" s="122"/>
      <c r="AR366" s="122"/>
      <c r="AS366" s="122"/>
      <c r="AT366" s="173"/>
      <c r="AU366" s="173"/>
      <c r="AV366" s="173"/>
      <c r="AW366" s="173"/>
      <c r="AX366" s="173"/>
      <c r="AY366" s="173"/>
      <c r="AZ366" s="173"/>
      <c r="BA366" s="173"/>
      <c r="BB366" s="173"/>
      <c r="BC366" s="123"/>
      <c r="BD366" s="123"/>
      <c r="BE366" s="123"/>
    </row>
    <row r="367" spans="2:57" x14ac:dyDescent="0.25">
      <c r="B367" s="120"/>
      <c r="C367" s="4"/>
      <c r="D367" s="14"/>
      <c r="E367" s="14"/>
      <c r="F367" s="121"/>
      <c r="G367" s="13"/>
      <c r="H367" s="122"/>
      <c r="I367" s="123"/>
      <c r="J367" s="123"/>
      <c r="K367" s="124"/>
      <c r="L367" s="122"/>
      <c r="M367" s="122"/>
      <c r="N367" s="125"/>
      <c r="O367" s="126"/>
      <c r="P367" s="123"/>
      <c r="Q367" s="123"/>
      <c r="R367" s="122"/>
      <c r="S367" s="123"/>
      <c r="T367" s="123"/>
      <c r="U367" s="123"/>
      <c r="V367" s="123"/>
      <c r="W367" s="123"/>
      <c r="X367" s="122"/>
      <c r="Y367" s="123"/>
      <c r="Z367" s="123"/>
      <c r="AA367" s="123"/>
      <c r="AB367" s="123"/>
      <c r="AC367" s="123"/>
      <c r="AD367" s="122"/>
      <c r="AE367" s="123"/>
      <c r="AF367" s="123"/>
      <c r="AG367" s="123"/>
      <c r="AH367" s="123"/>
      <c r="AI367" s="122"/>
      <c r="AJ367" s="122"/>
      <c r="AK367" s="122"/>
      <c r="AL367" s="122"/>
      <c r="AM367" s="123"/>
      <c r="AN367" s="122"/>
      <c r="AO367" s="122"/>
      <c r="AP367" s="122"/>
      <c r="AQ367" s="122"/>
      <c r="AR367" s="122"/>
      <c r="AS367" s="122"/>
      <c r="AT367" s="173"/>
      <c r="AU367" s="173"/>
      <c r="AV367" s="173"/>
      <c r="AW367" s="173"/>
      <c r="AX367" s="173"/>
      <c r="AY367" s="173"/>
      <c r="AZ367" s="173"/>
      <c r="BA367" s="173"/>
      <c r="BB367" s="173"/>
      <c r="BC367" s="123"/>
      <c r="BD367" s="123"/>
      <c r="BE367" s="123"/>
    </row>
    <row r="368" spans="2:57" x14ac:dyDescent="0.25">
      <c r="B368" s="120"/>
      <c r="C368" s="4"/>
      <c r="D368" s="14"/>
      <c r="E368" s="14"/>
      <c r="F368" s="121"/>
      <c r="G368" s="13"/>
      <c r="H368" s="122"/>
      <c r="I368" s="123"/>
      <c r="J368" s="123"/>
      <c r="K368" s="124"/>
      <c r="L368" s="122"/>
      <c r="M368" s="122"/>
      <c r="N368" s="125"/>
      <c r="O368" s="126"/>
      <c r="P368" s="123"/>
      <c r="Q368" s="123"/>
      <c r="R368" s="122"/>
      <c r="S368" s="123"/>
      <c r="T368" s="123"/>
      <c r="U368" s="123"/>
      <c r="V368" s="123"/>
      <c r="W368" s="123"/>
      <c r="X368" s="122"/>
      <c r="Y368" s="123"/>
      <c r="Z368" s="123"/>
      <c r="AA368" s="123"/>
      <c r="AB368" s="123"/>
      <c r="AC368" s="123"/>
      <c r="AD368" s="122"/>
      <c r="AE368" s="123"/>
      <c r="AF368" s="123"/>
      <c r="AG368" s="123"/>
      <c r="AH368" s="123"/>
      <c r="AI368" s="122"/>
      <c r="AJ368" s="122"/>
      <c r="AK368" s="122"/>
      <c r="AL368" s="122"/>
      <c r="AM368" s="123"/>
      <c r="AN368" s="122"/>
      <c r="AO368" s="122"/>
      <c r="AP368" s="122"/>
      <c r="AQ368" s="122"/>
      <c r="AR368" s="122"/>
      <c r="AS368" s="122"/>
      <c r="AT368" s="173"/>
      <c r="AU368" s="173"/>
      <c r="AV368" s="173"/>
      <c r="AW368" s="173"/>
      <c r="AX368" s="173"/>
      <c r="AY368" s="173"/>
      <c r="AZ368" s="173"/>
      <c r="BA368" s="173"/>
      <c r="BB368" s="173"/>
      <c r="BC368" s="123"/>
      <c r="BD368" s="123"/>
      <c r="BE368" s="123"/>
    </row>
    <row r="369" spans="2:57" x14ac:dyDescent="0.25">
      <c r="B369" s="120"/>
      <c r="C369" s="4"/>
      <c r="D369" s="14"/>
      <c r="E369" s="14"/>
      <c r="F369" s="121"/>
      <c r="G369" s="13"/>
      <c r="H369" s="122"/>
      <c r="I369" s="123"/>
      <c r="J369" s="123"/>
      <c r="K369" s="124"/>
      <c r="L369" s="122"/>
      <c r="M369" s="122"/>
      <c r="N369" s="125"/>
      <c r="O369" s="126"/>
      <c r="P369" s="123"/>
      <c r="Q369" s="123"/>
      <c r="R369" s="122"/>
      <c r="S369" s="123"/>
      <c r="T369" s="123"/>
      <c r="U369" s="123"/>
      <c r="V369" s="123"/>
      <c r="W369" s="123"/>
      <c r="X369" s="122"/>
      <c r="Y369" s="123"/>
      <c r="Z369" s="123"/>
      <c r="AA369" s="123"/>
      <c r="AB369" s="123"/>
      <c r="AC369" s="123"/>
      <c r="AD369" s="122"/>
      <c r="AE369" s="123"/>
      <c r="AF369" s="123"/>
      <c r="AG369" s="123"/>
      <c r="AH369" s="123"/>
      <c r="AI369" s="122"/>
      <c r="AJ369" s="122"/>
      <c r="AK369" s="122"/>
      <c r="AL369" s="122"/>
      <c r="AM369" s="123"/>
      <c r="AN369" s="122"/>
      <c r="AO369" s="122"/>
      <c r="AP369" s="122"/>
      <c r="AQ369" s="122"/>
      <c r="AR369" s="122"/>
      <c r="AS369" s="122"/>
      <c r="AT369" s="173"/>
      <c r="AU369" s="173"/>
      <c r="AV369" s="173"/>
      <c r="AW369" s="173"/>
      <c r="AX369" s="173"/>
      <c r="AY369" s="173"/>
      <c r="AZ369" s="173"/>
      <c r="BA369" s="173"/>
      <c r="BB369" s="173"/>
      <c r="BC369" s="123"/>
      <c r="BD369" s="123"/>
      <c r="BE369" s="123"/>
    </row>
    <row r="370" spans="2:57" x14ac:dyDescent="0.25">
      <c r="B370" s="120"/>
      <c r="C370" s="4"/>
      <c r="D370" s="14"/>
      <c r="E370" s="14"/>
      <c r="F370" s="121"/>
      <c r="G370" s="13"/>
      <c r="H370" s="122"/>
      <c r="I370" s="123"/>
      <c r="J370" s="123"/>
      <c r="K370" s="124"/>
      <c r="L370" s="122"/>
      <c r="M370" s="122"/>
      <c r="N370" s="125"/>
      <c r="O370" s="126"/>
      <c r="P370" s="123"/>
      <c r="Q370" s="123"/>
      <c r="R370" s="122"/>
      <c r="S370" s="123"/>
      <c r="T370" s="123"/>
      <c r="U370" s="123"/>
      <c r="V370" s="123"/>
      <c r="W370" s="123"/>
      <c r="X370" s="122"/>
      <c r="Y370" s="123"/>
      <c r="Z370" s="123"/>
      <c r="AA370" s="123"/>
      <c r="AB370" s="123"/>
      <c r="AC370" s="123"/>
      <c r="AD370" s="122"/>
      <c r="AE370" s="123"/>
      <c r="AF370" s="123"/>
      <c r="AG370" s="123"/>
      <c r="AH370" s="123"/>
      <c r="AI370" s="122"/>
      <c r="AJ370" s="122"/>
      <c r="AK370" s="122"/>
      <c r="AL370" s="122"/>
      <c r="AM370" s="123"/>
      <c r="AN370" s="122"/>
      <c r="AO370" s="122"/>
      <c r="AP370" s="122"/>
      <c r="AQ370" s="122"/>
      <c r="AR370" s="122"/>
      <c r="AS370" s="122"/>
      <c r="AT370" s="173"/>
      <c r="AU370" s="173"/>
      <c r="AV370" s="173"/>
      <c r="AW370" s="173"/>
      <c r="AX370" s="173"/>
      <c r="AY370" s="173"/>
      <c r="AZ370" s="173"/>
      <c r="BA370" s="173"/>
      <c r="BB370" s="173"/>
      <c r="BC370" s="123"/>
      <c r="BD370" s="123"/>
      <c r="BE370" s="123"/>
    </row>
    <row r="371" spans="2:57" x14ac:dyDescent="0.25">
      <c r="B371" s="120"/>
      <c r="C371" s="4"/>
      <c r="D371" s="14"/>
      <c r="E371" s="14"/>
      <c r="F371" s="121"/>
      <c r="G371" s="13"/>
      <c r="H371" s="122"/>
      <c r="I371" s="123"/>
      <c r="J371" s="123"/>
      <c r="K371" s="124"/>
      <c r="L371" s="122"/>
      <c r="M371" s="122"/>
      <c r="N371" s="125"/>
      <c r="O371" s="126"/>
      <c r="P371" s="123"/>
      <c r="Q371" s="123"/>
      <c r="R371" s="122"/>
      <c r="S371" s="123"/>
      <c r="T371" s="123"/>
      <c r="U371" s="123"/>
      <c r="V371" s="123"/>
      <c r="W371" s="123"/>
      <c r="X371" s="122"/>
      <c r="Y371" s="123"/>
      <c r="Z371" s="123"/>
      <c r="AA371" s="123"/>
      <c r="AB371" s="123"/>
      <c r="AC371" s="123"/>
      <c r="AD371" s="122"/>
      <c r="AE371" s="123"/>
      <c r="AF371" s="123"/>
      <c r="AG371" s="123"/>
      <c r="AH371" s="123"/>
      <c r="AI371" s="122"/>
      <c r="AJ371" s="122"/>
      <c r="AK371" s="122"/>
      <c r="AL371" s="122"/>
      <c r="AM371" s="123"/>
      <c r="AN371" s="122"/>
      <c r="AO371" s="122"/>
      <c r="AP371" s="122"/>
      <c r="AQ371" s="122"/>
      <c r="AR371" s="122"/>
      <c r="AS371" s="122"/>
      <c r="AT371" s="173"/>
      <c r="AU371" s="173"/>
      <c r="AV371" s="173"/>
      <c r="AW371" s="173"/>
      <c r="AX371" s="173"/>
      <c r="AY371" s="173"/>
      <c r="AZ371" s="173"/>
      <c r="BA371" s="173"/>
      <c r="BB371" s="173"/>
      <c r="BC371" s="123"/>
      <c r="BD371" s="123"/>
      <c r="BE371" s="123"/>
    </row>
    <row r="372" spans="2:57" x14ac:dyDescent="0.25">
      <c r="B372" s="120"/>
      <c r="C372" s="4"/>
      <c r="D372" s="14"/>
      <c r="E372" s="14"/>
      <c r="F372" s="121"/>
      <c r="G372" s="13"/>
      <c r="H372" s="122"/>
      <c r="I372" s="123"/>
      <c r="J372" s="123"/>
      <c r="K372" s="124"/>
      <c r="L372" s="122"/>
      <c r="M372" s="122"/>
      <c r="N372" s="125"/>
      <c r="O372" s="126"/>
      <c r="P372" s="123"/>
      <c r="Q372" s="123"/>
      <c r="R372" s="122"/>
      <c r="S372" s="123"/>
      <c r="T372" s="123"/>
      <c r="U372" s="123"/>
      <c r="V372" s="123"/>
      <c r="W372" s="123"/>
      <c r="X372" s="122"/>
      <c r="Y372" s="123"/>
      <c r="Z372" s="123"/>
      <c r="AA372" s="123"/>
      <c r="AB372" s="123"/>
      <c r="AC372" s="123"/>
      <c r="AD372" s="122"/>
      <c r="AE372" s="123"/>
      <c r="AF372" s="123"/>
      <c r="AG372" s="123"/>
      <c r="AH372" s="123"/>
      <c r="AI372" s="122"/>
      <c r="AJ372" s="122"/>
      <c r="AK372" s="122"/>
      <c r="AL372" s="122"/>
      <c r="AM372" s="123"/>
      <c r="AN372" s="122"/>
      <c r="AO372" s="122"/>
      <c r="AP372" s="122"/>
      <c r="AQ372" s="122"/>
      <c r="AR372" s="122"/>
      <c r="AS372" s="122"/>
      <c r="AT372" s="173"/>
      <c r="AU372" s="173"/>
      <c r="AV372" s="173"/>
      <c r="AW372" s="173"/>
      <c r="AX372" s="173"/>
      <c r="AY372" s="173"/>
      <c r="AZ372" s="173"/>
      <c r="BA372" s="173"/>
      <c r="BB372" s="173"/>
      <c r="BC372" s="123"/>
      <c r="BD372" s="123"/>
      <c r="BE372" s="123"/>
    </row>
    <row r="373" spans="2:57" x14ac:dyDescent="0.25">
      <c r="B373" s="120"/>
      <c r="C373" s="4"/>
      <c r="D373" s="14"/>
      <c r="E373" s="14"/>
      <c r="F373" s="121"/>
      <c r="G373" s="13"/>
      <c r="H373" s="122"/>
      <c r="I373" s="123"/>
      <c r="J373" s="123"/>
      <c r="K373" s="124"/>
      <c r="L373" s="122"/>
      <c r="M373" s="122"/>
      <c r="N373" s="125"/>
      <c r="O373" s="126"/>
      <c r="P373" s="123"/>
      <c r="Q373" s="123"/>
      <c r="R373" s="122"/>
      <c r="S373" s="123"/>
      <c r="T373" s="123"/>
      <c r="U373" s="123"/>
      <c r="V373" s="123"/>
      <c r="W373" s="123"/>
      <c r="X373" s="122"/>
      <c r="Y373" s="123"/>
      <c r="Z373" s="123"/>
      <c r="AA373" s="123"/>
      <c r="AB373" s="123"/>
      <c r="AC373" s="123"/>
      <c r="AD373" s="122"/>
      <c r="AE373" s="123"/>
      <c r="AF373" s="123"/>
      <c r="AG373" s="123"/>
      <c r="AH373" s="123"/>
      <c r="AI373" s="122"/>
      <c r="AJ373" s="122"/>
      <c r="AK373" s="122"/>
      <c r="AL373" s="122"/>
      <c r="AM373" s="123"/>
      <c r="AN373" s="122"/>
      <c r="AO373" s="122"/>
      <c r="AP373" s="122"/>
      <c r="AQ373" s="122"/>
      <c r="AR373" s="122"/>
      <c r="AS373" s="122"/>
      <c r="AT373" s="173"/>
      <c r="AU373" s="173"/>
      <c r="AV373" s="173"/>
      <c r="AW373" s="173"/>
      <c r="AX373" s="173"/>
      <c r="AY373" s="173"/>
      <c r="AZ373" s="173"/>
      <c r="BA373" s="173"/>
      <c r="BB373" s="173"/>
      <c r="BC373" s="123"/>
      <c r="BD373" s="123"/>
      <c r="BE373" s="123"/>
    </row>
    <row r="374" spans="2:57" x14ac:dyDescent="0.25">
      <c r="B374" s="120"/>
      <c r="C374" s="4"/>
      <c r="D374" s="14"/>
      <c r="E374" s="14"/>
      <c r="F374" s="121"/>
      <c r="G374" s="13"/>
      <c r="H374" s="122"/>
      <c r="I374" s="123"/>
      <c r="J374" s="123"/>
      <c r="K374" s="124"/>
      <c r="L374" s="122"/>
      <c r="M374" s="122"/>
      <c r="N374" s="125"/>
      <c r="O374" s="126"/>
      <c r="P374" s="123"/>
      <c r="Q374" s="123"/>
      <c r="R374" s="122"/>
      <c r="S374" s="123"/>
      <c r="T374" s="123"/>
      <c r="U374" s="123"/>
      <c r="V374" s="123"/>
      <c r="W374" s="123"/>
      <c r="X374" s="122"/>
      <c r="Y374" s="123"/>
      <c r="Z374" s="123"/>
      <c r="AA374" s="123"/>
      <c r="AB374" s="123"/>
      <c r="AC374" s="123"/>
      <c r="AD374" s="122"/>
      <c r="AE374" s="123"/>
      <c r="AF374" s="123"/>
      <c r="AG374" s="123"/>
      <c r="AH374" s="123"/>
      <c r="AI374" s="122"/>
      <c r="AJ374" s="122"/>
      <c r="AK374" s="122"/>
      <c r="AL374" s="122"/>
      <c r="AM374" s="123"/>
      <c r="AN374" s="122"/>
      <c r="AO374" s="122"/>
      <c r="AP374" s="122"/>
      <c r="AQ374" s="122"/>
      <c r="AR374" s="122"/>
      <c r="AS374" s="122"/>
      <c r="AT374" s="173"/>
      <c r="AU374" s="173"/>
      <c r="AV374" s="173"/>
      <c r="AW374" s="173"/>
      <c r="AX374" s="173"/>
      <c r="AY374" s="173"/>
      <c r="AZ374" s="173"/>
      <c r="BA374" s="173"/>
      <c r="BB374" s="173"/>
      <c r="BC374" s="123"/>
      <c r="BD374" s="123"/>
      <c r="BE374" s="123"/>
    </row>
    <row r="375" spans="2:57" x14ac:dyDescent="0.25">
      <c r="B375" s="120"/>
      <c r="C375" s="4"/>
      <c r="D375" s="14"/>
      <c r="E375" s="14"/>
      <c r="F375" s="121"/>
      <c r="G375" s="13"/>
      <c r="H375" s="122"/>
      <c r="I375" s="123"/>
      <c r="J375" s="123"/>
      <c r="K375" s="124"/>
      <c r="L375" s="122"/>
      <c r="M375" s="122"/>
      <c r="N375" s="125"/>
      <c r="O375" s="126"/>
      <c r="P375" s="123"/>
      <c r="Q375" s="123"/>
      <c r="R375" s="122"/>
      <c r="S375" s="123"/>
      <c r="T375" s="123"/>
      <c r="U375" s="123"/>
      <c r="V375" s="123"/>
      <c r="W375" s="123"/>
      <c r="X375" s="122"/>
      <c r="Y375" s="123"/>
      <c r="Z375" s="123"/>
      <c r="AA375" s="123"/>
      <c r="AB375" s="123"/>
      <c r="AC375" s="123"/>
      <c r="AD375" s="122"/>
      <c r="AE375" s="123"/>
      <c r="AF375" s="123"/>
      <c r="AG375" s="123"/>
      <c r="AH375" s="123"/>
      <c r="AI375" s="122"/>
      <c r="AJ375" s="122"/>
      <c r="AK375" s="122"/>
      <c r="AL375" s="122"/>
      <c r="AM375" s="123"/>
      <c r="AN375" s="122"/>
      <c r="AO375" s="122"/>
      <c r="AP375" s="122"/>
      <c r="AQ375" s="122"/>
      <c r="AR375" s="122"/>
      <c r="AS375" s="122"/>
      <c r="AT375" s="173"/>
      <c r="AU375" s="173"/>
      <c r="AV375" s="173"/>
      <c r="AW375" s="173"/>
      <c r="AX375" s="173"/>
      <c r="AY375" s="173"/>
      <c r="AZ375" s="173"/>
      <c r="BA375" s="173"/>
      <c r="BB375" s="173"/>
      <c r="BC375" s="123"/>
      <c r="BD375" s="123"/>
      <c r="BE375" s="123"/>
    </row>
    <row r="376" spans="2:57" x14ac:dyDescent="0.25">
      <c r="B376" s="120"/>
      <c r="C376" s="4"/>
      <c r="D376" s="14"/>
      <c r="E376" s="14"/>
      <c r="F376" s="121"/>
      <c r="G376" s="13"/>
      <c r="H376" s="122"/>
      <c r="I376" s="123"/>
      <c r="J376" s="123"/>
      <c r="K376" s="124"/>
      <c r="L376" s="122"/>
      <c r="M376" s="122"/>
      <c r="N376" s="125"/>
      <c r="O376" s="126"/>
      <c r="P376" s="123"/>
      <c r="Q376" s="123"/>
      <c r="R376" s="122"/>
      <c r="S376" s="123"/>
      <c r="T376" s="123"/>
      <c r="U376" s="123"/>
      <c r="V376" s="123"/>
      <c r="W376" s="123"/>
      <c r="X376" s="122"/>
      <c r="Y376" s="123"/>
      <c r="Z376" s="123"/>
      <c r="AA376" s="123"/>
      <c r="AB376" s="123"/>
      <c r="AC376" s="123"/>
      <c r="AD376" s="122"/>
      <c r="AE376" s="123"/>
      <c r="AF376" s="123"/>
      <c r="AG376" s="123"/>
      <c r="AH376" s="123"/>
      <c r="AI376" s="122"/>
      <c r="AJ376" s="122"/>
      <c r="AK376" s="122"/>
      <c r="AL376" s="122"/>
      <c r="AM376" s="123"/>
      <c r="AN376" s="122"/>
      <c r="AO376" s="122"/>
      <c r="AP376" s="122"/>
      <c r="AQ376" s="122"/>
      <c r="AR376" s="122"/>
      <c r="AS376" s="122"/>
      <c r="AT376" s="173"/>
      <c r="AU376" s="173"/>
      <c r="AV376" s="173"/>
      <c r="AW376" s="173"/>
      <c r="AX376" s="173"/>
      <c r="AY376" s="173"/>
      <c r="AZ376" s="173"/>
      <c r="BA376" s="173"/>
      <c r="BB376" s="173"/>
      <c r="BC376" s="123"/>
      <c r="BD376" s="123"/>
      <c r="BE376" s="123"/>
    </row>
    <row r="377" spans="2:57" x14ac:dyDescent="0.25">
      <c r="B377" s="120"/>
      <c r="C377" s="4"/>
      <c r="D377" s="14"/>
      <c r="E377" s="14"/>
      <c r="F377" s="121"/>
      <c r="G377" s="13"/>
      <c r="H377" s="122"/>
      <c r="I377" s="123"/>
      <c r="J377" s="123"/>
      <c r="K377" s="124"/>
      <c r="L377" s="122"/>
      <c r="M377" s="122"/>
      <c r="N377" s="125"/>
      <c r="O377" s="126"/>
      <c r="P377" s="123"/>
      <c r="Q377" s="123"/>
      <c r="R377" s="122"/>
      <c r="S377" s="123"/>
      <c r="T377" s="123"/>
      <c r="U377" s="123"/>
      <c r="V377" s="123"/>
      <c r="W377" s="123"/>
      <c r="X377" s="122"/>
      <c r="Y377" s="123"/>
      <c r="Z377" s="123"/>
      <c r="AA377" s="123"/>
      <c r="AB377" s="123"/>
      <c r="AC377" s="123"/>
      <c r="AD377" s="122"/>
      <c r="AE377" s="123"/>
      <c r="AF377" s="123"/>
      <c r="AG377" s="123"/>
      <c r="AH377" s="123"/>
      <c r="AI377" s="122"/>
      <c r="AJ377" s="122"/>
      <c r="AK377" s="122"/>
      <c r="AL377" s="122"/>
      <c r="AM377" s="123"/>
      <c r="AN377" s="122"/>
      <c r="AO377" s="122"/>
      <c r="AP377" s="122"/>
      <c r="AQ377" s="122"/>
      <c r="AR377" s="122"/>
      <c r="AS377" s="122"/>
      <c r="AT377" s="173"/>
      <c r="AU377" s="173"/>
      <c r="AV377" s="173"/>
      <c r="AW377" s="173"/>
      <c r="AX377" s="173"/>
      <c r="AY377" s="173"/>
      <c r="AZ377" s="173"/>
      <c r="BA377" s="173"/>
      <c r="BB377" s="173"/>
      <c r="BC377" s="123"/>
      <c r="BD377" s="123"/>
      <c r="BE377" s="123"/>
    </row>
    <row r="378" spans="2:57" x14ac:dyDescent="0.25">
      <c r="B378" s="120"/>
      <c r="C378" s="4"/>
      <c r="D378" s="14"/>
      <c r="E378" s="14"/>
      <c r="F378" s="121"/>
      <c r="G378" s="13"/>
      <c r="H378" s="122"/>
      <c r="I378" s="123"/>
      <c r="J378" s="123"/>
      <c r="K378" s="124"/>
      <c r="L378" s="122"/>
      <c r="M378" s="122"/>
      <c r="N378" s="125"/>
      <c r="O378" s="126"/>
      <c r="P378" s="123"/>
      <c r="Q378" s="123"/>
      <c r="R378" s="122"/>
      <c r="S378" s="123"/>
      <c r="T378" s="123"/>
      <c r="U378" s="123"/>
      <c r="V378" s="123"/>
      <c r="W378" s="123"/>
      <c r="X378" s="122"/>
      <c r="Y378" s="123"/>
      <c r="Z378" s="123"/>
      <c r="AA378" s="123"/>
      <c r="AB378" s="123"/>
      <c r="AC378" s="123"/>
      <c r="AD378" s="122"/>
      <c r="AE378" s="123"/>
      <c r="AF378" s="123"/>
      <c r="AG378" s="123"/>
      <c r="AH378" s="123"/>
      <c r="AI378" s="122"/>
      <c r="AJ378" s="122"/>
      <c r="AK378" s="122"/>
      <c r="AL378" s="122"/>
      <c r="AM378" s="123"/>
      <c r="AN378" s="122"/>
      <c r="AO378" s="122"/>
      <c r="AP378" s="122"/>
      <c r="AQ378" s="122"/>
      <c r="AR378" s="122"/>
      <c r="AS378" s="122"/>
      <c r="AT378" s="173"/>
      <c r="AU378" s="173"/>
      <c r="AV378" s="173"/>
      <c r="AW378" s="173"/>
      <c r="AX378" s="173"/>
      <c r="AY378" s="173"/>
      <c r="AZ378" s="173"/>
      <c r="BA378" s="173"/>
      <c r="BB378" s="173"/>
      <c r="BC378" s="123"/>
      <c r="BD378" s="123"/>
      <c r="BE378" s="123"/>
    </row>
    <row r="379" spans="2:57" x14ac:dyDescent="0.25">
      <c r="B379" s="120"/>
      <c r="C379" s="4"/>
      <c r="D379" s="14"/>
      <c r="E379" s="14"/>
      <c r="F379" s="121"/>
      <c r="G379" s="13"/>
      <c r="H379" s="122"/>
      <c r="I379" s="123"/>
      <c r="J379" s="123"/>
      <c r="K379" s="124"/>
      <c r="L379" s="122"/>
      <c r="M379" s="122"/>
      <c r="N379" s="125"/>
      <c r="O379" s="126"/>
      <c r="P379" s="123"/>
      <c r="Q379" s="123"/>
      <c r="R379" s="122"/>
      <c r="S379" s="123"/>
      <c r="T379" s="123"/>
      <c r="U379" s="123"/>
      <c r="V379" s="123"/>
      <c r="W379" s="123"/>
      <c r="X379" s="122"/>
      <c r="Y379" s="123"/>
      <c r="Z379" s="123"/>
      <c r="AA379" s="123"/>
      <c r="AB379" s="123"/>
      <c r="AC379" s="123"/>
      <c r="AD379" s="122"/>
      <c r="AE379" s="123"/>
      <c r="AF379" s="123"/>
      <c r="AG379" s="123"/>
      <c r="AH379" s="123"/>
      <c r="AI379" s="122"/>
      <c r="AJ379" s="122"/>
      <c r="AK379" s="122"/>
      <c r="AL379" s="122"/>
      <c r="AM379" s="123"/>
      <c r="AN379" s="122"/>
      <c r="AO379" s="122"/>
      <c r="AP379" s="122"/>
      <c r="AQ379" s="122"/>
      <c r="AR379" s="122"/>
      <c r="AS379" s="122"/>
      <c r="AT379" s="173"/>
      <c r="AU379" s="173"/>
      <c r="AV379" s="173"/>
      <c r="AW379" s="173"/>
      <c r="AX379" s="173"/>
      <c r="AY379" s="173"/>
      <c r="AZ379" s="173"/>
      <c r="BA379" s="173"/>
      <c r="BB379" s="173"/>
      <c r="BC379" s="123"/>
      <c r="BD379" s="123"/>
      <c r="BE379" s="123"/>
    </row>
    <row r="380" spans="2:57" x14ac:dyDescent="0.25">
      <c r="B380" s="120"/>
      <c r="C380" s="4"/>
      <c r="D380" s="14"/>
      <c r="E380" s="14"/>
      <c r="F380" s="121"/>
      <c r="G380" s="13"/>
      <c r="H380" s="122"/>
      <c r="I380" s="123"/>
      <c r="J380" s="123"/>
      <c r="K380" s="124"/>
      <c r="L380" s="122"/>
      <c r="M380" s="122"/>
      <c r="N380" s="125"/>
      <c r="O380" s="126"/>
      <c r="P380" s="123"/>
      <c r="Q380" s="123"/>
      <c r="R380" s="122"/>
      <c r="S380" s="123"/>
      <c r="T380" s="123"/>
      <c r="U380" s="123"/>
      <c r="V380" s="123"/>
      <c r="W380" s="123"/>
      <c r="X380" s="122"/>
      <c r="Y380" s="123"/>
      <c r="Z380" s="123"/>
      <c r="AA380" s="123"/>
      <c r="AB380" s="123"/>
      <c r="AC380" s="123"/>
      <c r="AD380" s="122"/>
      <c r="AE380" s="123"/>
      <c r="AF380" s="123"/>
      <c r="AG380" s="123"/>
      <c r="AH380" s="123"/>
      <c r="AI380" s="122"/>
      <c r="AJ380" s="122"/>
      <c r="AK380" s="122"/>
      <c r="AL380" s="122"/>
      <c r="AM380" s="123"/>
      <c r="AN380" s="122"/>
      <c r="AO380" s="122"/>
      <c r="AP380" s="122"/>
      <c r="AQ380" s="122"/>
      <c r="AR380" s="122"/>
      <c r="AS380" s="122"/>
      <c r="AT380" s="173"/>
      <c r="AU380" s="173"/>
      <c r="AV380" s="173"/>
      <c r="AW380" s="173"/>
      <c r="AX380" s="173"/>
      <c r="AY380" s="173"/>
      <c r="AZ380" s="173"/>
      <c r="BA380" s="173"/>
      <c r="BB380" s="173"/>
      <c r="BC380" s="123"/>
      <c r="BD380" s="123"/>
      <c r="BE380" s="123"/>
    </row>
    <row r="381" spans="2:57" x14ac:dyDescent="0.25">
      <c r="B381" s="120"/>
      <c r="C381" s="4"/>
      <c r="D381" s="14"/>
      <c r="E381" s="14"/>
      <c r="F381" s="121"/>
      <c r="G381" s="13"/>
      <c r="H381" s="122"/>
      <c r="I381" s="123"/>
      <c r="J381" s="123"/>
      <c r="K381" s="124"/>
      <c r="L381" s="122"/>
      <c r="M381" s="122"/>
      <c r="N381" s="125"/>
      <c r="O381" s="126"/>
      <c r="P381" s="123"/>
      <c r="Q381" s="123"/>
      <c r="R381" s="122"/>
      <c r="S381" s="123"/>
      <c r="T381" s="123"/>
      <c r="U381" s="123"/>
      <c r="V381" s="123"/>
      <c r="W381" s="123"/>
      <c r="X381" s="122"/>
      <c r="Y381" s="123"/>
      <c r="Z381" s="123"/>
      <c r="AA381" s="123"/>
      <c r="AB381" s="123"/>
      <c r="AC381" s="123"/>
      <c r="AD381" s="122"/>
      <c r="AE381" s="123"/>
      <c r="AF381" s="123"/>
      <c r="AG381" s="123"/>
      <c r="AH381" s="123"/>
      <c r="AI381" s="122"/>
      <c r="AJ381" s="122"/>
      <c r="AK381" s="122"/>
      <c r="AL381" s="122"/>
      <c r="AM381" s="123"/>
      <c r="AN381" s="122"/>
      <c r="AO381" s="122"/>
      <c r="AP381" s="122"/>
      <c r="AQ381" s="122"/>
      <c r="AR381" s="122"/>
      <c r="AS381" s="122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23"/>
      <c r="BD381" s="123"/>
      <c r="BE381" s="123"/>
    </row>
    <row r="382" spans="2:57" x14ac:dyDescent="0.25">
      <c r="B382" s="120"/>
      <c r="C382" s="4"/>
      <c r="D382" s="14"/>
      <c r="E382" s="14"/>
      <c r="F382" s="121"/>
      <c r="G382" s="13"/>
      <c r="H382" s="122"/>
      <c r="I382" s="123"/>
      <c r="J382" s="123"/>
      <c r="K382" s="124"/>
      <c r="L382" s="122"/>
      <c r="M382" s="122"/>
      <c r="N382" s="125"/>
      <c r="O382" s="126"/>
      <c r="P382" s="123"/>
      <c r="Q382" s="123"/>
      <c r="R382" s="122"/>
      <c r="S382" s="123"/>
      <c r="T382" s="123"/>
      <c r="U382" s="123"/>
      <c r="V382" s="123"/>
      <c r="W382" s="123"/>
      <c r="X382" s="122"/>
      <c r="Y382" s="123"/>
      <c r="Z382" s="123"/>
      <c r="AA382" s="123"/>
      <c r="AB382" s="123"/>
      <c r="AC382" s="123"/>
      <c r="AD382" s="122"/>
      <c r="AE382" s="123"/>
      <c r="AF382" s="123"/>
      <c r="AG382" s="123"/>
      <c r="AH382" s="123"/>
      <c r="AI382" s="122"/>
      <c r="AJ382" s="122"/>
      <c r="AK382" s="122"/>
      <c r="AL382" s="122"/>
      <c r="AM382" s="123"/>
      <c r="AN382" s="122"/>
      <c r="AO382" s="122"/>
      <c r="AP382" s="122"/>
      <c r="AQ382" s="122"/>
      <c r="AR382" s="122"/>
      <c r="AS382" s="122"/>
      <c r="AT382" s="173"/>
      <c r="AU382" s="173"/>
      <c r="AV382" s="173"/>
      <c r="AW382" s="173"/>
      <c r="AX382" s="173"/>
      <c r="AY382" s="173"/>
      <c r="AZ382" s="173"/>
      <c r="BA382" s="173"/>
      <c r="BB382" s="173"/>
      <c r="BC382" s="123"/>
      <c r="BD382" s="123"/>
      <c r="BE382" s="123"/>
    </row>
    <row r="383" spans="2:57" x14ac:dyDescent="0.25">
      <c r="B383" s="120"/>
      <c r="C383" s="4"/>
      <c r="D383" s="14"/>
      <c r="E383" s="14"/>
      <c r="F383" s="121"/>
      <c r="G383" s="13"/>
      <c r="H383" s="122"/>
      <c r="I383" s="123"/>
      <c r="J383" s="123"/>
      <c r="K383" s="124"/>
      <c r="L383" s="122"/>
      <c r="M383" s="122"/>
      <c r="N383" s="125"/>
      <c r="O383" s="126"/>
      <c r="P383" s="123"/>
      <c r="Q383" s="123"/>
      <c r="R383" s="122"/>
      <c r="S383" s="123"/>
      <c r="T383" s="123"/>
      <c r="U383" s="123"/>
      <c r="V383" s="123"/>
      <c r="W383" s="123"/>
      <c r="X383" s="122"/>
      <c r="Y383" s="123"/>
      <c r="Z383" s="123"/>
      <c r="AA383" s="123"/>
      <c r="AB383" s="123"/>
      <c r="AC383" s="123"/>
      <c r="AD383" s="122"/>
      <c r="AE383" s="123"/>
      <c r="AF383" s="123"/>
      <c r="AG383" s="123"/>
      <c r="AH383" s="123"/>
      <c r="AI383" s="122"/>
      <c r="AJ383" s="122"/>
      <c r="AK383" s="122"/>
      <c r="AL383" s="122"/>
      <c r="AM383" s="123"/>
      <c r="AN383" s="122"/>
      <c r="AO383" s="122"/>
      <c r="AP383" s="122"/>
      <c r="AQ383" s="122"/>
      <c r="AR383" s="122"/>
      <c r="AS383" s="122"/>
      <c r="AT383" s="173"/>
      <c r="AU383" s="173"/>
      <c r="AV383" s="173"/>
      <c r="AW383" s="173"/>
      <c r="AX383" s="173"/>
      <c r="AY383" s="173"/>
      <c r="AZ383" s="173"/>
      <c r="BA383" s="173"/>
      <c r="BB383" s="173"/>
      <c r="BC383" s="123"/>
      <c r="BD383" s="123"/>
      <c r="BE383" s="123"/>
    </row>
    <row r="384" spans="2:57" x14ac:dyDescent="0.25">
      <c r="B384" s="120"/>
      <c r="C384" s="4"/>
      <c r="D384" s="14"/>
      <c r="E384" s="14"/>
      <c r="F384" s="121"/>
      <c r="G384" s="13"/>
      <c r="H384" s="122"/>
      <c r="I384" s="123"/>
      <c r="J384" s="123"/>
      <c r="K384" s="124"/>
      <c r="L384" s="122"/>
      <c r="M384" s="122"/>
      <c r="N384" s="125"/>
      <c r="O384" s="126"/>
      <c r="P384" s="123"/>
      <c r="Q384" s="123"/>
      <c r="R384" s="122"/>
      <c r="S384" s="123"/>
      <c r="T384" s="123"/>
      <c r="U384" s="123"/>
      <c r="V384" s="123"/>
      <c r="W384" s="123"/>
      <c r="X384" s="122"/>
      <c r="Y384" s="123"/>
      <c r="Z384" s="123"/>
      <c r="AA384" s="123"/>
      <c r="AB384" s="123"/>
      <c r="AC384" s="123"/>
      <c r="AD384" s="122"/>
      <c r="AE384" s="123"/>
      <c r="AF384" s="123"/>
      <c r="AG384" s="123"/>
      <c r="AH384" s="123"/>
      <c r="AI384" s="122"/>
      <c r="AJ384" s="122"/>
      <c r="AK384" s="122"/>
      <c r="AL384" s="122"/>
      <c r="AM384" s="123"/>
      <c r="AN384" s="122"/>
      <c r="AO384" s="122"/>
      <c r="AP384" s="122"/>
      <c r="AQ384" s="122"/>
      <c r="AR384" s="122"/>
      <c r="AS384" s="122"/>
      <c r="AT384" s="173"/>
      <c r="AU384" s="173"/>
      <c r="AV384" s="173"/>
      <c r="AW384" s="173"/>
      <c r="AX384" s="173"/>
      <c r="AY384" s="173"/>
      <c r="AZ384" s="173"/>
      <c r="BA384" s="173"/>
      <c r="BB384" s="173"/>
      <c r="BC384" s="123"/>
      <c r="BD384" s="123"/>
      <c r="BE384" s="123"/>
    </row>
    <row r="385" spans="2:57" x14ac:dyDescent="0.25">
      <c r="B385" s="120"/>
      <c r="C385" s="4"/>
      <c r="D385" s="14"/>
      <c r="E385" s="14"/>
      <c r="F385" s="121"/>
      <c r="G385" s="13"/>
      <c r="H385" s="122"/>
      <c r="I385" s="123"/>
      <c r="J385" s="123"/>
      <c r="K385" s="124"/>
      <c r="L385" s="122"/>
      <c r="M385" s="122"/>
      <c r="N385" s="125"/>
      <c r="O385" s="126"/>
      <c r="P385" s="123"/>
      <c r="Q385" s="123"/>
      <c r="R385" s="122"/>
      <c r="S385" s="123"/>
      <c r="T385" s="123"/>
      <c r="U385" s="123"/>
      <c r="V385" s="123"/>
      <c r="W385" s="123"/>
      <c r="X385" s="122"/>
      <c r="Y385" s="123"/>
      <c r="Z385" s="123"/>
      <c r="AA385" s="123"/>
      <c r="AB385" s="123"/>
      <c r="AC385" s="123"/>
      <c r="AD385" s="122"/>
      <c r="AE385" s="123"/>
      <c r="AF385" s="123"/>
      <c r="AG385" s="123"/>
      <c r="AH385" s="123"/>
      <c r="AI385" s="122"/>
      <c r="AJ385" s="122"/>
      <c r="AK385" s="122"/>
      <c r="AL385" s="122"/>
      <c r="AM385" s="123"/>
      <c r="AN385" s="122"/>
      <c r="AO385" s="122"/>
      <c r="AP385" s="122"/>
      <c r="AQ385" s="122"/>
      <c r="AR385" s="122"/>
      <c r="AS385" s="122"/>
      <c r="AT385" s="173"/>
      <c r="AU385" s="173"/>
      <c r="AV385" s="173"/>
      <c r="AW385" s="173"/>
      <c r="AX385" s="173"/>
      <c r="AY385" s="173"/>
      <c r="AZ385" s="173"/>
      <c r="BA385" s="173"/>
      <c r="BB385" s="173"/>
      <c r="BC385" s="123"/>
      <c r="BD385" s="123"/>
      <c r="BE385" s="123"/>
    </row>
    <row r="386" spans="2:57" x14ac:dyDescent="0.25">
      <c r="B386" s="120"/>
      <c r="C386" s="4"/>
      <c r="D386" s="14"/>
      <c r="E386" s="14"/>
      <c r="F386" s="121"/>
      <c r="G386" s="13"/>
      <c r="H386" s="122"/>
      <c r="I386" s="123"/>
      <c r="J386" s="123"/>
      <c r="K386" s="124"/>
      <c r="L386" s="122"/>
      <c r="M386" s="122"/>
      <c r="N386" s="125"/>
      <c r="O386" s="126"/>
      <c r="P386" s="123"/>
      <c r="Q386" s="123"/>
      <c r="R386" s="122"/>
      <c r="S386" s="123"/>
      <c r="T386" s="123"/>
      <c r="U386" s="123"/>
      <c r="V386" s="123"/>
      <c r="W386" s="123"/>
      <c r="X386" s="122"/>
      <c r="Y386" s="123"/>
      <c r="Z386" s="123"/>
      <c r="AA386" s="123"/>
      <c r="AB386" s="123"/>
      <c r="AC386" s="123"/>
      <c r="AD386" s="122"/>
      <c r="AE386" s="123"/>
      <c r="AF386" s="123"/>
      <c r="AG386" s="123"/>
      <c r="AH386" s="123"/>
      <c r="AI386" s="122"/>
      <c r="AJ386" s="122"/>
      <c r="AK386" s="122"/>
      <c r="AL386" s="122"/>
      <c r="AM386" s="123"/>
      <c r="AN386" s="122"/>
      <c r="AO386" s="122"/>
      <c r="AP386" s="122"/>
      <c r="AQ386" s="122"/>
      <c r="AR386" s="122"/>
      <c r="AS386" s="122"/>
      <c r="AT386" s="173"/>
      <c r="AU386" s="173"/>
      <c r="AV386" s="173"/>
      <c r="AW386" s="173"/>
      <c r="AX386" s="173"/>
      <c r="AY386" s="173"/>
      <c r="AZ386" s="173"/>
      <c r="BA386" s="173"/>
      <c r="BB386" s="173"/>
      <c r="BC386" s="123"/>
      <c r="BD386" s="123"/>
      <c r="BE386" s="123"/>
    </row>
    <row r="387" spans="2:57" x14ac:dyDescent="0.25">
      <c r="B387" s="120"/>
      <c r="C387" s="4"/>
      <c r="D387" s="14"/>
      <c r="E387" s="14"/>
      <c r="F387" s="121"/>
      <c r="G387" s="13"/>
      <c r="H387" s="122"/>
      <c r="I387" s="123"/>
      <c r="J387" s="123"/>
      <c r="K387" s="124"/>
      <c r="L387" s="122"/>
      <c r="M387" s="122"/>
      <c r="N387" s="125"/>
      <c r="O387" s="126"/>
      <c r="P387" s="123"/>
      <c r="Q387" s="123"/>
      <c r="R387" s="122"/>
      <c r="S387" s="123"/>
      <c r="T387" s="123"/>
      <c r="U387" s="123"/>
      <c r="V387" s="123"/>
      <c r="W387" s="123"/>
      <c r="X387" s="122"/>
      <c r="Y387" s="123"/>
      <c r="Z387" s="123"/>
      <c r="AA387" s="123"/>
      <c r="AB387" s="123"/>
      <c r="AC387" s="123"/>
      <c r="AD387" s="122"/>
      <c r="AE387" s="123"/>
      <c r="AF387" s="123"/>
      <c r="AG387" s="123"/>
      <c r="AH387" s="123"/>
      <c r="AI387" s="122"/>
      <c r="AJ387" s="122"/>
      <c r="AK387" s="122"/>
      <c r="AL387" s="122"/>
      <c r="AM387" s="123"/>
      <c r="AN387" s="122"/>
      <c r="AO387" s="122"/>
      <c r="AP387" s="122"/>
      <c r="AQ387" s="122"/>
      <c r="AR387" s="122"/>
      <c r="AS387" s="122"/>
      <c r="AT387" s="173"/>
      <c r="AU387" s="173"/>
      <c r="AV387" s="173"/>
      <c r="AW387" s="173"/>
      <c r="AX387" s="173"/>
      <c r="AY387" s="173"/>
      <c r="AZ387" s="173"/>
      <c r="BA387" s="173"/>
      <c r="BB387" s="173"/>
      <c r="BC387" s="123"/>
      <c r="BD387" s="123"/>
      <c r="BE387" s="123"/>
    </row>
    <row r="388" spans="2:57" x14ac:dyDescent="0.25">
      <c r="B388" s="120"/>
      <c r="C388" s="4"/>
      <c r="D388" s="14"/>
      <c r="E388" s="14"/>
      <c r="F388" s="121"/>
      <c r="G388" s="13"/>
      <c r="H388" s="122"/>
      <c r="I388" s="123"/>
      <c r="J388" s="123"/>
      <c r="K388" s="124"/>
      <c r="L388" s="122"/>
      <c r="M388" s="122"/>
      <c r="N388" s="125"/>
      <c r="O388" s="126"/>
      <c r="P388" s="123"/>
      <c r="Q388" s="123"/>
      <c r="R388" s="122"/>
      <c r="S388" s="123"/>
      <c r="T388" s="123"/>
      <c r="U388" s="123"/>
      <c r="V388" s="123"/>
      <c r="W388" s="123"/>
      <c r="X388" s="122"/>
      <c r="Y388" s="123"/>
      <c r="Z388" s="123"/>
      <c r="AA388" s="123"/>
      <c r="AB388" s="123"/>
      <c r="AC388" s="123"/>
      <c r="AD388" s="122"/>
      <c r="AE388" s="123"/>
      <c r="AF388" s="123"/>
      <c r="AG388" s="123"/>
      <c r="AH388" s="123"/>
      <c r="AI388" s="122"/>
      <c r="AJ388" s="122"/>
      <c r="AK388" s="122"/>
      <c r="AL388" s="122"/>
      <c r="AM388" s="123"/>
      <c r="AN388" s="122"/>
      <c r="AO388" s="122"/>
      <c r="AP388" s="122"/>
      <c r="AQ388" s="122"/>
      <c r="AR388" s="122"/>
      <c r="AS388" s="122"/>
      <c r="AT388" s="173"/>
      <c r="AU388" s="173"/>
      <c r="AV388" s="173"/>
      <c r="AW388" s="173"/>
      <c r="AX388" s="173"/>
      <c r="AY388" s="173"/>
      <c r="AZ388" s="173"/>
      <c r="BA388" s="173"/>
      <c r="BB388" s="173"/>
      <c r="BC388" s="123"/>
      <c r="BD388" s="123"/>
      <c r="BE388" s="123"/>
    </row>
    <row r="389" spans="2:57" x14ac:dyDescent="0.25">
      <c r="B389" s="120"/>
      <c r="C389" s="4"/>
      <c r="D389" s="14"/>
      <c r="E389" s="14"/>
      <c r="F389" s="121"/>
      <c r="G389" s="13"/>
      <c r="H389" s="122"/>
      <c r="I389" s="123"/>
      <c r="J389" s="123"/>
      <c r="K389" s="124"/>
      <c r="L389" s="122"/>
      <c r="M389" s="122"/>
      <c r="N389" s="125"/>
      <c r="O389" s="126"/>
      <c r="P389" s="123"/>
      <c r="Q389" s="123"/>
      <c r="R389" s="122"/>
      <c r="S389" s="123"/>
      <c r="T389" s="123"/>
      <c r="U389" s="123"/>
      <c r="V389" s="123"/>
      <c r="W389" s="123"/>
      <c r="X389" s="122"/>
      <c r="Y389" s="123"/>
      <c r="Z389" s="123"/>
      <c r="AA389" s="123"/>
      <c r="AB389" s="123"/>
      <c r="AC389" s="123"/>
      <c r="AD389" s="122"/>
      <c r="AE389" s="123"/>
      <c r="AF389" s="123"/>
      <c r="AG389" s="123"/>
      <c r="AH389" s="123"/>
      <c r="AI389" s="122"/>
      <c r="AJ389" s="122"/>
      <c r="AK389" s="122"/>
      <c r="AL389" s="122"/>
      <c r="AM389" s="123"/>
      <c r="AN389" s="122"/>
      <c r="AO389" s="122"/>
      <c r="AP389" s="122"/>
      <c r="AQ389" s="122"/>
      <c r="AR389" s="122"/>
      <c r="AS389" s="122"/>
      <c r="AT389" s="173"/>
      <c r="AU389" s="173"/>
      <c r="AV389" s="173"/>
      <c r="AW389" s="173"/>
      <c r="AX389" s="173"/>
      <c r="AY389" s="173"/>
      <c r="AZ389" s="173"/>
      <c r="BA389" s="173"/>
      <c r="BB389" s="173"/>
      <c r="BC389" s="123"/>
      <c r="BD389" s="123"/>
      <c r="BE389" s="123"/>
    </row>
    <row r="390" spans="2:57" x14ac:dyDescent="0.25">
      <c r="B390" s="120"/>
      <c r="C390" s="4"/>
      <c r="D390" s="14"/>
      <c r="E390" s="14"/>
      <c r="F390" s="121"/>
      <c r="G390" s="13"/>
      <c r="H390" s="122"/>
      <c r="I390" s="123"/>
      <c r="J390" s="123"/>
      <c r="K390" s="124"/>
      <c r="L390" s="122"/>
      <c r="M390" s="122"/>
      <c r="N390" s="125"/>
      <c r="O390" s="126"/>
      <c r="P390" s="123"/>
      <c r="Q390" s="123"/>
      <c r="R390" s="122"/>
      <c r="S390" s="123"/>
      <c r="T390" s="123"/>
      <c r="U390" s="123"/>
      <c r="V390" s="123"/>
      <c r="W390" s="123"/>
      <c r="X390" s="122"/>
      <c r="Y390" s="123"/>
      <c r="Z390" s="123"/>
      <c r="AA390" s="123"/>
      <c r="AB390" s="123"/>
      <c r="AC390" s="123"/>
      <c r="AD390" s="122"/>
      <c r="AE390" s="123"/>
      <c r="AF390" s="123"/>
      <c r="AG390" s="123"/>
      <c r="AH390" s="123"/>
      <c r="AI390" s="122"/>
      <c r="AJ390" s="122"/>
      <c r="AK390" s="122"/>
      <c r="AL390" s="122"/>
      <c r="AM390" s="123"/>
      <c r="AN390" s="122"/>
      <c r="AO390" s="122"/>
      <c r="AP390" s="122"/>
      <c r="AQ390" s="122"/>
      <c r="AR390" s="122"/>
      <c r="AS390" s="122"/>
      <c r="AT390" s="173"/>
      <c r="AU390" s="173"/>
      <c r="AV390" s="173"/>
      <c r="AW390" s="173"/>
      <c r="AX390" s="173"/>
      <c r="AY390" s="173"/>
      <c r="AZ390" s="173"/>
      <c r="BA390" s="173"/>
      <c r="BB390" s="173"/>
      <c r="BC390" s="123"/>
      <c r="BD390" s="123"/>
      <c r="BE390" s="123"/>
    </row>
    <row r="391" spans="2:57" x14ac:dyDescent="0.25">
      <c r="B391" s="120"/>
      <c r="C391" s="4"/>
      <c r="D391" s="14"/>
      <c r="E391" s="14"/>
      <c r="F391" s="121"/>
      <c r="G391" s="13"/>
      <c r="H391" s="122"/>
      <c r="I391" s="123"/>
      <c r="J391" s="123"/>
      <c r="K391" s="124"/>
      <c r="L391" s="122"/>
      <c r="M391" s="122"/>
      <c r="N391" s="125"/>
      <c r="O391" s="126"/>
      <c r="P391" s="123"/>
      <c r="Q391" s="123"/>
      <c r="R391" s="122"/>
      <c r="S391" s="123"/>
      <c r="T391" s="123"/>
      <c r="U391" s="123"/>
      <c r="V391" s="123"/>
      <c r="W391" s="123"/>
      <c r="X391" s="122"/>
      <c r="Y391" s="123"/>
      <c r="Z391" s="123"/>
      <c r="AA391" s="123"/>
      <c r="AB391" s="123"/>
      <c r="AC391" s="123"/>
      <c r="AD391" s="122"/>
      <c r="AE391" s="123"/>
      <c r="AF391" s="123"/>
      <c r="AG391" s="123"/>
      <c r="AH391" s="123"/>
      <c r="AI391" s="122"/>
      <c r="AJ391" s="122"/>
      <c r="AK391" s="122"/>
      <c r="AL391" s="122"/>
      <c r="AM391" s="123"/>
      <c r="AN391" s="122"/>
      <c r="AO391" s="122"/>
      <c r="AP391" s="122"/>
      <c r="AQ391" s="122"/>
      <c r="AR391" s="122"/>
      <c r="AS391" s="122"/>
      <c r="AT391" s="173"/>
      <c r="AU391" s="173"/>
      <c r="AV391" s="173"/>
      <c r="AW391" s="173"/>
      <c r="AX391" s="173"/>
      <c r="AY391" s="173"/>
      <c r="AZ391" s="173"/>
      <c r="BA391" s="173"/>
      <c r="BB391" s="173"/>
      <c r="BC391" s="123"/>
      <c r="BD391" s="123"/>
      <c r="BE391" s="123"/>
    </row>
    <row r="392" spans="2:57" x14ac:dyDescent="0.25">
      <c r="B392" s="120"/>
      <c r="C392" s="4"/>
      <c r="D392" s="14"/>
      <c r="E392" s="14"/>
      <c r="F392" s="121"/>
      <c r="G392" s="13"/>
      <c r="H392" s="122"/>
      <c r="I392" s="123"/>
      <c r="J392" s="123"/>
      <c r="K392" s="124"/>
      <c r="L392" s="122"/>
      <c r="M392" s="122"/>
      <c r="N392" s="125"/>
      <c r="O392" s="126"/>
      <c r="P392" s="123"/>
      <c r="Q392" s="123"/>
      <c r="R392" s="122"/>
      <c r="S392" s="123"/>
      <c r="T392" s="123"/>
      <c r="U392" s="123"/>
      <c r="V392" s="123"/>
      <c r="W392" s="123"/>
      <c r="X392" s="122"/>
      <c r="Y392" s="123"/>
      <c r="Z392" s="123"/>
      <c r="AA392" s="123"/>
      <c r="AB392" s="123"/>
      <c r="AC392" s="123"/>
      <c r="AD392" s="122"/>
      <c r="AE392" s="123"/>
      <c r="AF392" s="123"/>
      <c r="AG392" s="123"/>
      <c r="AH392" s="123"/>
      <c r="AI392" s="122"/>
      <c r="AJ392" s="122"/>
      <c r="AK392" s="122"/>
      <c r="AL392" s="122"/>
      <c r="AM392" s="123"/>
      <c r="AN392" s="122"/>
      <c r="AO392" s="122"/>
      <c r="AP392" s="122"/>
      <c r="AQ392" s="122"/>
      <c r="AR392" s="122"/>
      <c r="AS392" s="122"/>
      <c r="AT392" s="173"/>
      <c r="AU392" s="173"/>
      <c r="AV392" s="173"/>
      <c r="AW392" s="173"/>
      <c r="AX392" s="173"/>
      <c r="AY392" s="173"/>
      <c r="AZ392" s="173"/>
      <c r="BA392" s="173"/>
      <c r="BB392" s="173"/>
      <c r="BC392" s="123"/>
      <c r="BD392" s="123"/>
      <c r="BE392" s="123"/>
    </row>
    <row r="393" spans="2:57" x14ac:dyDescent="0.25">
      <c r="B393" s="120"/>
      <c r="C393" s="4"/>
      <c r="D393" s="14"/>
      <c r="E393" s="14"/>
      <c r="F393" s="121"/>
      <c r="G393" s="13"/>
      <c r="H393" s="122"/>
      <c r="I393" s="123"/>
      <c r="J393" s="123"/>
      <c r="K393" s="124"/>
      <c r="L393" s="122"/>
      <c r="M393" s="122"/>
      <c r="N393" s="125"/>
      <c r="O393" s="126"/>
      <c r="P393" s="123"/>
      <c r="Q393" s="123"/>
      <c r="R393" s="122"/>
      <c r="S393" s="123"/>
      <c r="T393" s="123"/>
      <c r="U393" s="123"/>
      <c r="V393" s="123"/>
      <c r="W393" s="123"/>
      <c r="X393" s="122"/>
      <c r="Y393" s="123"/>
      <c r="Z393" s="123"/>
      <c r="AA393" s="123"/>
      <c r="AB393" s="123"/>
      <c r="AC393" s="123"/>
      <c r="AD393" s="122"/>
      <c r="AE393" s="123"/>
      <c r="AF393" s="123"/>
      <c r="AG393" s="123"/>
      <c r="AH393" s="123"/>
      <c r="AI393" s="122"/>
      <c r="AJ393" s="122"/>
      <c r="AK393" s="122"/>
      <c r="AL393" s="122"/>
      <c r="AM393" s="123"/>
      <c r="AN393" s="122"/>
      <c r="AO393" s="122"/>
      <c r="AP393" s="122"/>
      <c r="AQ393" s="122"/>
      <c r="AR393" s="122"/>
      <c r="AS393" s="122"/>
      <c r="AT393" s="173"/>
      <c r="AU393" s="173"/>
      <c r="AV393" s="173"/>
      <c r="AW393" s="173"/>
      <c r="AX393" s="173"/>
      <c r="AY393" s="173"/>
      <c r="AZ393" s="173"/>
      <c r="BA393" s="173"/>
      <c r="BB393" s="173"/>
      <c r="BC393" s="123"/>
      <c r="BD393" s="123"/>
      <c r="BE393" s="123"/>
    </row>
    <row r="394" spans="2:57" x14ac:dyDescent="0.25">
      <c r="B394" s="120"/>
      <c r="C394" s="4"/>
      <c r="D394" s="14"/>
      <c r="E394" s="14"/>
      <c r="F394" s="121"/>
      <c r="G394" s="13"/>
      <c r="H394" s="122"/>
      <c r="I394" s="123"/>
      <c r="J394" s="123"/>
      <c r="K394" s="124"/>
      <c r="L394" s="122"/>
      <c r="M394" s="122"/>
      <c r="N394" s="125"/>
      <c r="O394" s="126"/>
      <c r="P394" s="123"/>
      <c r="Q394" s="123"/>
      <c r="R394" s="122"/>
      <c r="S394" s="123"/>
      <c r="T394" s="123"/>
      <c r="U394" s="123"/>
      <c r="V394" s="123"/>
      <c r="W394" s="123"/>
      <c r="X394" s="122"/>
      <c r="Y394" s="123"/>
      <c r="Z394" s="123"/>
      <c r="AA394" s="123"/>
      <c r="AB394" s="123"/>
      <c r="AC394" s="123"/>
      <c r="AD394" s="122"/>
      <c r="AE394" s="123"/>
      <c r="AF394" s="123"/>
      <c r="AG394" s="123"/>
      <c r="AH394" s="123"/>
      <c r="AI394" s="122"/>
      <c r="AJ394" s="122"/>
      <c r="AK394" s="122"/>
      <c r="AL394" s="122"/>
      <c r="AM394" s="123"/>
      <c r="AN394" s="122"/>
      <c r="AO394" s="122"/>
      <c r="AP394" s="122"/>
      <c r="AQ394" s="122"/>
      <c r="AR394" s="122"/>
      <c r="AS394" s="122"/>
      <c r="AT394" s="173"/>
      <c r="AU394" s="173"/>
      <c r="AV394" s="173"/>
      <c r="AW394" s="173"/>
      <c r="AX394" s="173"/>
      <c r="AY394" s="173"/>
      <c r="AZ394" s="173"/>
      <c r="BA394" s="173"/>
      <c r="BB394" s="173"/>
      <c r="BC394" s="123"/>
      <c r="BD394" s="123"/>
      <c r="BE394" s="123"/>
    </row>
    <row r="395" spans="2:57" x14ac:dyDescent="0.25">
      <c r="B395" s="120"/>
      <c r="C395" s="4"/>
      <c r="D395" s="14"/>
      <c r="E395" s="14"/>
      <c r="F395" s="121"/>
      <c r="G395" s="13"/>
      <c r="H395" s="122"/>
      <c r="I395" s="123"/>
      <c r="J395" s="123"/>
      <c r="K395" s="124"/>
      <c r="L395" s="122"/>
      <c r="M395" s="122"/>
      <c r="N395" s="125"/>
      <c r="O395" s="126"/>
      <c r="P395" s="123"/>
      <c r="Q395" s="123"/>
      <c r="R395" s="122"/>
      <c r="S395" s="123"/>
      <c r="T395" s="123"/>
      <c r="U395" s="123"/>
      <c r="V395" s="123"/>
      <c r="W395" s="123"/>
      <c r="X395" s="122"/>
      <c r="Y395" s="123"/>
      <c r="Z395" s="123"/>
      <c r="AA395" s="123"/>
      <c r="AB395" s="123"/>
      <c r="AC395" s="123"/>
      <c r="AD395" s="122"/>
      <c r="AE395" s="123"/>
      <c r="AF395" s="123"/>
      <c r="AG395" s="123"/>
      <c r="AH395" s="123"/>
      <c r="AI395" s="122"/>
      <c r="AJ395" s="122"/>
      <c r="AK395" s="122"/>
      <c r="AL395" s="122"/>
      <c r="AM395" s="123"/>
      <c r="AN395" s="122"/>
      <c r="AO395" s="122"/>
      <c r="AP395" s="122"/>
      <c r="AQ395" s="122"/>
      <c r="AR395" s="122"/>
      <c r="AS395" s="122"/>
      <c r="AT395" s="173"/>
      <c r="AU395" s="173"/>
      <c r="AV395" s="173"/>
      <c r="AW395" s="173"/>
      <c r="AX395" s="173"/>
      <c r="AY395" s="173"/>
      <c r="AZ395" s="173"/>
      <c r="BA395" s="173"/>
      <c r="BB395" s="173"/>
      <c r="BC395" s="123"/>
      <c r="BD395" s="123"/>
      <c r="BE395" s="123"/>
    </row>
    <row r="396" spans="2:57" x14ac:dyDescent="0.25">
      <c r="B396" s="120"/>
      <c r="C396" s="4"/>
      <c r="D396" s="14"/>
      <c r="E396" s="14"/>
      <c r="F396" s="121"/>
      <c r="G396" s="13"/>
      <c r="H396" s="122"/>
      <c r="I396" s="123"/>
      <c r="J396" s="123"/>
      <c r="K396" s="124"/>
      <c r="L396" s="122"/>
      <c r="M396" s="122"/>
      <c r="N396" s="125"/>
      <c r="O396" s="126"/>
      <c r="P396" s="123"/>
      <c r="Q396" s="123"/>
      <c r="R396" s="122"/>
      <c r="S396" s="123"/>
      <c r="T396" s="123"/>
      <c r="U396" s="123"/>
      <c r="V396" s="123"/>
      <c r="W396" s="123"/>
      <c r="X396" s="122"/>
      <c r="Y396" s="123"/>
      <c r="Z396" s="123"/>
      <c r="AA396" s="123"/>
      <c r="AB396" s="123"/>
      <c r="AC396" s="123"/>
      <c r="AD396" s="122"/>
      <c r="AE396" s="123"/>
      <c r="AF396" s="123"/>
      <c r="AG396" s="123"/>
      <c r="AH396" s="123"/>
      <c r="AI396" s="122"/>
      <c r="AJ396" s="122"/>
      <c r="AK396" s="122"/>
      <c r="AL396" s="122"/>
      <c r="AM396" s="123"/>
      <c r="AN396" s="122"/>
      <c r="AO396" s="122"/>
      <c r="AP396" s="122"/>
      <c r="AQ396" s="122"/>
      <c r="AR396" s="122"/>
      <c r="AS396" s="122"/>
      <c r="AT396" s="173"/>
      <c r="AU396" s="173"/>
      <c r="AV396" s="173"/>
      <c r="AW396" s="173"/>
      <c r="AX396" s="173"/>
      <c r="AY396" s="173"/>
      <c r="AZ396" s="173"/>
      <c r="BA396" s="173"/>
      <c r="BB396" s="173"/>
      <c r="BC396" s="123"/>
      <c r="BD396" s="123"/>
      <c r="BE396" s="123"/>
    </row>
    <row r="397" spans="2:57" x14ac:dyDescent="0.25">
      <c r="B397" s="120"/>
      <c r="C397" s="4"/>
      <c r="D397" s="14"/>
      <c r="E397" s="14"/>
      <c r="F397" s="121"/>
      <c r="G397" s="13"/>
      <c r="H397" s="122"/>
      <c r="I397" s="123"/>
      <c r="J397" s="123"/>
      <c r="K397" s="124"/>
      <c r="L397" s="122"/>
      <c r="M397" s="122"/>
      <c r="N397" s="125"/>
      <c r="O397" s="126"/>
      <c r="P397" s="123"/>
      <c r="Q397" s="123"/>
      <c r="R397" s="122"/>
      <c r="S397" s="123"/>
      <c r="T397" s="123"/>
      <c r="U397" s="123"/>
      <c r="V397" s="123"/>
      <c r="W397" s="123"/>
      <c r="X397" s="122"/>
      <c r="Y397" s="123"/>
      <c r="Z397" s="123"/>
      <c r="AA397" s="123"/>
      <c r="AB397" s="123"/>
      <c r="AC397" s="123"/>
      <c r="AD397" s="122"/>
      <c r="AE397" s="123"/>
      <c r="AF397" s="123"/>
      <c r="AG397" s="123"/>
      <c r="AH397" s="123"/>
      <c r="AI397" s="122"/>
      <c r="AJ397" s="122"/>
      <c r="AK397" s="122"/>
      <c r="AL397" s="122"/>
      <c r="AM397" s="123"/>
      <c r="AN397" s="122"/>
      <c r="AO397" s="122"/>
      <c r="AP397" s="122"/>
      <c r="AQ397" s="122"/>
      <c r="AR397" s="122"/>
      <c r="AS397" s="122"/>
      <c r="AT397" s="173"/>
      <c r="AU397" s="173"/>
      <c r="AV397" s="173"/>
      <c r="AW397" s="173"/>
      <c r="AX397" s="173"/>
      <c r="AY397" s="173"/>
      <c r="AZ397" s="173"/>
      <c r="BA397" s="173"/>
      <c r="BB397" s="173"/>
      <c r="BC397" s="123"/>
      <c r="BD397" s="123"/>
      <c r="BE397" s="123"/>
    </row>
    <row r="398" spans="2:57" x14ac:dyDescent="0.25">
      <c r="B398" s="120"/>
      <c r="C398" s="4"/>
      <c r="D398" s="14"/>
      <c r="E398" s="14"/>
      <c r="F398" s="121"/>
      <c r="G398" s="13"/>
      <c r="H398" s="122"/>
      <c r="I398" s="123"/>
      <c r="J398" s="123"/>
      <c r="K398" s="124"/>
      <c r="L398" s="122"/>
      <c r="M398" s="122"/>
      <c r="N398" s="125"/>
      <c r="O398" s="126"/>
      <c r="P398" s="123"/>
      <c r="Q398" s="123"/>
      <c r="R398" s="122"/>
      <c r="S398" s="123"/>
      <c r="T398" s="123"/>
      <c r="U398" s="123"/>
      <c r="V398" s="123"/>
      <c r="W398" s="123"/>
      <c r="X398" s="122"/>
      <c r="Y398" s="123"/>
      <c r="Z398" s="123"/>
      <c r="AA398" s="123"/>
      <c r="AB398" s="123"/>
      <c r="AC398" s="123"/>
      <c r="AD398" s="122"/>
      <c r="AE398" s="123"/>
      <c r="AF398" s="123"/>
      <c r="AG398" s="123"/>
      <c r="AH398" s="123"/>
      <c r="AI398" s="122"/>
      <c r="AJ398" s="122"/>
      <c r="AK398" s="122"/>
      <c r="AL398" s="122"/>
      <c r="AM398" s="123"/>
      <c r="AN398" s="122"/>
      <c r="AO398" s="122"/>
      <c r="AP398" s="122"/>
      <c r="AQ398" s="122"/>
      <c r="AR398" s="122"/>
      <c r="AS398" s="122"/>
      <c r="AT398" s="173"/>
      <c r="AU398" s="173"/>
      <c r="AV398" s="173"/>
      <c r="AW398" s="173"/>
      <c r="AX398" s="173"/>
      <c r="AY398" s="173"/>
      <c r="AZ398" s="173"/>
      <c r="BA398" s="173"/>
      <c r="BB398" s="173"/>
      <c r="BC398" s="123"/>
      <c r="BD398" s="123"/>
      <c r="BE398" s="123"/>
    </row>
    <row r="399" spans="2:57" x14ac:dyDescent="0.25">
      <c r="B399" s="120"/>
      <c r="C399" s="4"/>
      <c r="D399" s="14"/>
      <c r="E399" s="14"/>
      <c r="F399" s="121"/>
      <c r="G399" s="13"/>
      <c r="H399" s="122"/>
      <c r="I399" s="123"/>
      <c r="J399" s="123"/>
      <c r="K399" s="124"/>
      <c r="L399" s="122"/>
      <c r="M399" s="122"/>
      <c r="N399" s="125"/>
      <c r="O399" s="126"/>
      <c r="P399" s="123"/>
      <c r="Q399" s="123"/>
      <c r="R399" s="122"/>
      <c r="S399" s="123"/>
      <c r="T399" s="123"/>
      <c r="U399" s="123"/>
      <c r="V399" s="123"/>
      <c r="W399" s="123"/>
      <c r="X399" s="122"/>
      <c r="Y399" s="123"/>
      <c r="Z399" s="123"/>
      <c r="AA399" s="123"/>
      <c r="AB399" s="123"/>
      <c r="AC399" s="123"/>
      <c r="AD399" s="122"/>
      <c r="AE399" s="123"/>
      <c r="AF399" s="123"/>
      <c r="AG399" s="123"/>
      <c r="AH399" s="123"/>
      <c r="AI399" s="122"/>
      <c r="AJ399" s="122"/>
      <c r="AK399" s="122"/>
      <c r="AL399" s="122"/>
      <c r="AM399" s="123"/>
      <c r="AN399" s="122"/>
      <c r="AO399" s="122"/>
      <c r="AP399" s="122"/>
      <c r="AQ399" s="122"/>
      <c r="AR399" s="122"/>
      <c r="AS399" s="122"/>
      <c r="AT399" s="173"/>
      <c r="AU399" s="173"/>
      <c r="AV399" s="173"/>
      <c r="AW399" s="173"/>
      <c r="AX399" s="173"/>
      <c r="AY399" s="173"/>
      <c r="AZ399" s="173"/>
      <c r="BA399" s="173"/>
      <c r="BB399" s="173"/>
      <c r="BC399" s="123"/>
      <c r="BD399" s="123"/>
      <c r="BE399" s="123"/>
    </row>
    <row r="400" spans="2:57" x14ac:dyDescent="0.25">
      <c r="B400" s="120"/>
      <c r="C400" s="4"/>
      <c r="D400" s="14"/>
      <c r="E400" s="14"/>
      <c r="F400" s="121"/>
      <c r="G400" s="13"/>
      <c r="H400" s="122"/>
      <c r="I400" s="123"/>
      <c r="J400" s="123"/>
      <c r="K400" s="124"/>
      <c r="L400" s="122"/>
      <c r="M400" s="122"/>
      <c r="N400" s="125"/>
      <c r="O400" s="126"/>
      <c r="P400" s="123"/>
      <c r="Q400" s="123"/>
      <c r="R400" s="122"/>
      <c r="S400" s="123"/>
      <c r="T400" s="123"/>
      <c r="U400" s="123"/>
      <c r="V400" s="123"/>
      <c r="W400" s="123"/>
      <c r="X400" s="122"/>
      <c r="Y400" s="123"/>
      <c r="Z400" s="123"/>
      <c r="AA400" s="123"/>
      <c r="AB400" s="123"/>
      <c r="AC400" s="123"/>
      <c r="AD400" s="122"/>
      <c r="AE400" s="123"/>
      <c r="AF400" s="123"/>
      <c r="AG400" s="123"/>
      <c r="AH400" s="123"/>
      <c r="AI400" s="122"/>
      <c r="AJ400" s="122"/>
      <c r="AK400" s="122"/>
      <c r="AL400" s="122"/>
      <c r="AM400" s="123"/>
      <c r="AN400" s="122"/>
      <c r="AO400" s="122"/>
      <c r="AP400" s="122"/>
      <c r="AQ400" s="122"/>
      <c r="AR400" s="122"/>
      <c r="AS400" s="122"/>
      <c r="AT400" s="173"/>
      <c r="AU400" s="173"/>
      <c r="AV400" s="173"/>
      <c r="AW400" s="173"/>
      <c r="AX400" s="173"/>
      <c r="AY400" s="173"/>
      <c r="AZ400" s="173"/>
      <c r="BA400" s="173"/>
      <c r="BB400" s="173"/>
      <c r="BC400" s="123"/>
      <c r="BD400" s="123"/>
      <c r="BE400" s="123"/>
    </row>
    <row r="401" spans="2:57" x14ac:dyDescent="0.25">
      <c r="B401" s="120"/>
      <c r="C401" s="4"/>
      <c r="D401" s="14"/>
      <c r="E401" s="14"/>
      <c r="F401" s="121"/>
      <c r="G401" s="13"/>
      <c r="H401" s="122"/>
      <c r="I401" s="123"/>
      <c r="J401" s="123"/>
      <c r="K401" s="124"/>
      <c r="L401" s="122"/>
      <c r="M401" s="122"/>
      <c r="N401" s="125"/>
      <c r="O401" s="126"/>
      <c r="P401" s="123"/>
      <c r="Q401" s="123"/>
      <c r="R401" s="122"/>
      <c r="S401" s="123"/>
      <c r="T401" s="123"/>
      <c r="U401" s="123"/>
      <c r="V401" s="123"/>
      <c r="W401" s="123"/>
      <c r="X401" s="122"/>
      <c r="Y401" s="123"/>
      <c r="Z401" s="123"/>
      <c r="AA401" s="123"/>
      <c r="AB401" s="123"/>
      <c r="AC401" s="123"/>
      <c r="AD401" s="122"/>
      <c r="AE401" s="123"/>
      <c r="AF401" s="123"/>
      <c r="AG401" s="123"/>
      <c r="AH401" s="123"/>
      <c r="AI401" s="122"/>
      <c r="AJ401" s="122"/>
      <c r="AK401" s="122"/>
      <c r="AL401" s="122"/>
      <c r="AM401" s="123"/>
      <c r="AN401" s="122"/>
      <c r="AO401" s="122"/>
      <c r="AP401" s="122"/>
      <c r="AQ401" s="122"/>
      <c r="AR401" s="122"/>
      <c r="AS401" s="122"/>
      <c r="AT401" s="173"/>
      <c r="AU401" s="173"/>
      <c r="AV401" s="173"/>
      <c r="AW401" s="173"/>
      <c r="AX401" s="173"/>
      <c r="AY401" s="173"/>
      <c r="AZ401" s="173"/>
      <c r="BA401" s="173"/>
      <c r="BB401" s="173"/>
      <c r="BC401" s="123"/>
      <c r="BD401" s="123"/>
      <c r="BE401" s="123"/>
    </row>
    <row r="402" spans="2:57" x14ac:dyDescent="0.25">
      <c r="B402" s="120"/>
      <c r="C402" s="4"/>
      <c r="D402" s="14"/>
      <c r="E402" s="14"/>
      <c r="F402" s="121"/>
      <c r="G402" s="13"/>
      <c r="H402" s="122"/>
      <c r="I402" s="123"/>
      <c r="J402" s="123"/>
      <c r="K402" s="124"/>
      <c r="L402" s="122"/>
      <c r="M402" s="122"/>
      <c r="N402" s="125"/>
      <c r="O402" s="126"/>
      <c r="P402" s="123"/>
      <c r="Q402" s="123"/>
      <c r="R402" s="122"/>
      <c r="S402" s="123"/>
      <c r="T402" s="123"/>
      <c r="U402" s="123"/>
      <c r="V402" s="123"/>
      <c r="W402" s="123"/>
      <c r="X402" s="122"/>
      <c r="Y402" s="123"/>
      <c r="Z402" s="123"/>
      <c r="AA402" s="123"/>
      <c r="AB402" s="123"/>
      <c r="AC402" s="123"/>
      <c r="AD402" s="122"/>
      <c r="AE402" s="123"/>
      <c r="AF402" s="123"/>
      <c r="AG402" s="123"/>
      <c r="AH402" s="123"/>
      <c r="AI402" s="122"/>
      <c r="AJ402" s="122"/>
      <c r="AK402" s="122"/>
      <c r="AL402" s="122"/>
      <c r="AM402" s="123"/>
      <c r="AN402" s="122"/>
      <c r="AO402" s="122"/>
      <c r="AP402" s="122"/>
      <c r="AQ402" s="122"/>
      <c r="AR402" s="122"/>
      <c r="AS402" s="122"/>
      <c r="AT402" s="173"/>
      <c r="AU402" s="173"/>
      <c r="AV402" s="173"/>
      <c r="AW402" s="173"/>
      <c r="AX402" s="173"/>
      <c r="AY402" s="173"/>
      <c r="AZ402" s="173"/>
      <c r="BA402" s="173"/>
      <c r="BB402" s="173"/>
      <c r="BC402" s="123"/>
      <c r="BD402" s="123"/>
      <c r="BE402" s="123"/>
    </row>
    <row r="403" spans="2:57" x14ac:dyDescent="0.25">
      <c r="B403" s="120"/>
      <c r="C403" s="4"/>
      <c r="D403" s="14"/>
      <c r="E403" s="14"/>
      <c r="F403" s="121"/>
      <c r="G403" s="13"/>
      <c r="H403" s="122"/>
      <c r="I403" s="123"/>
      <c r="J403" s="123"/>
      <c r="K403" s="124"/>
      <c r="L403" s="122"/>
      <c r="M403" s="122"/>
      <c r="N403" s="125"/>
      <c r="O403" s="126"/>
      <c r="P403" s="123"/>
      <c r="Q403" s="123"/>
      <c r="R403" s="122"/>
      <c r="S403" s="123"/>
      <c r="T403" s="123"/>
      <c r="U403" s="123"/>
      <c r="V403" s="123"/>
      <c r="W403" s="123"/>
      <c r="X403" s="122"/>
      <c r="Y403" s="123"/>
      <c r="Z403" s="123"/>
      <c r="AA403" s="123"/>
      <c r="AB403" s="123"/>
      <c r="AC403" s="123"/>
      <c r="AD403" s="122"/>
      <c r="AE403" s="123"/>
      <c r="AF403" s="123"/>
      <c r="AG403" s="123"/>
      <c r="AH403" s="123"/>
      <c r="AI403" s="122"/>
      <c r="AJ403" s="122"/>
      <c r="AK403" s="122"/>
      <c r="AL403" s="122"/>
      <c r="AM403" s="123"/>
      <c r="AN403" s="122"/>
      <c r="AO403" s="122"/>
      <c r="AP403" s="122"/>
      <c r="AQ403" s="122"/>
      <c r="AR403" s="122"/>
      <c r="AS403" s="122"/>
      <c r="AT403" s="173"/>
      <c r="AU403" s="173"/>
      <c r="AV403" s="173"/>
      <c r="AW403" s="173"/>
      <c r="AX403" s="173"/>
      <c r="AY403" s="173"/>
      <c r="AZ403" s="173"/>
      <c r="BA403" s="173"/>
      <c r="BB403" s="173"/>
      <c r="BC403" s="123"/>
      <c r="BD403" s="123"/>
      <c r="BE403" s="123"/>
    </row>
    <row r="404" spans="2:57" x14ac:dyDescent="0.25">
      <c r="B404" s="120"/>
      <c r="C404" s="4"/>
      <c r="D404" s="14"/>
      <c r="E404" s="14"/>
      <c r="F404" s="121"/>
      <c r="G404" s="13"/>
      <c r="H404" s="122"/>
      <c r="I404" s="123"/>
      <c r="J404" s="123"/>
      <c r="K404" s="124"/>
      <c r="L404" s="122"/>
      <c r="M404" s="122"/>
      <c r="N404" s="125"/>
      <c r="O404" s="126"/>
      <c r="P404" s="123"/>
      <c r="Q404" s="123"/>
      <c r="R404" s="122"/>
      <c r="S404" s="123"/>
      <c r="T404" s="123"/>
      <c r="U404" s="123"/>
      <c r="V404" s="123"/>
      <c r="W404" s="123"/>
      <c r="X404" s="122"/>
      <c r="Y404" s="123"/>
      <c r="Z404" s="123"/>
      <c r="AA404" s="123"/>
      <c r="AB404" s="123"/>
      <c r="AC404" s="123"/>
      <c r="AD404" s="122"/>
      <c r="AE404" s="123"/>
      <c r="AF404" s="123"/>
      <c r="AG404" s="123"/>
      <c r="AH404" s="123"/>
      <c r="AI404" s="122"/>
      <c r="AJ404" s="122"/>
      <c r="AK404" s="122"/>
      <c r="AL404" s="122"/>
      <c r="AM404" s="123"/>
      <c r="AN404" s="122"/>
      <c r="AO404" s="122"/>
      <c r="AP404" s="122"/>
      <c r="AQ404" s="122"/>
      <c r="AR404" s="122"/>
      <c r="AS404" s="122"/>
      <c r="AT404" s="173"/>
      <c r="AU404" s="173"/>
      <c r="AV404" s="173"/>
      <c r="AW404" s="173"/>
      <c r="AX404" s="173"/>
      <c r="AY404" s="173"/>
      <c r="AZ404" s="173"/>
      <c r="BA404" s="173"/>
      <c r="BB404" s="173"/>
      <c r="BC404" s="123"/>
      <c r="BD404" s="123"/>
      <c r="BE404" s="123"/>
    </row>
    <row r="405" spans="2:57" x14ac:dyDescent="0.25">
      <c r="B405" s="120"/>
      <c r="C405" s="4"/>
      <c r="D405" s="14"/>
      <c r="E405" s="14"/>
      <c r="F405" s="121"/>
      <c r="G405" s="13"/>
      <c r="H405" s="122"/>
      <c r="I405" s="123"/>
      <c r="J405" s="123"/>
      <c r="K405" s="124"/>
      <c r="L405" s="122"/>
      <c r="M405" s="122"/>
      <c r="N405" s="125"/>
      <c r="O405" s="126"/>
      <c r="P405" s="123"/>
      <c r="Q405" s="123"/>
      <c r="R405" s="122"/>
      <c r="S405" s="123"/>
      <c r="T405" s="123"/>
      <c r="U405" s="123"/>
      <c r="V405" s="123"/>
      <c r="W405" s="123"/>
      <c r="X405" s="122"/>
      <c r="Y405" s="123"/>
      <c r="Z405" s="123"/>
      <c r="AA405" s="123"/>
      <c r="AB405" s="123"/>
      <c r="AC405" s="123"/>
      <c r="AD405" s="122"/>
      <c r="AE405" s="123"/>
      <c r="AF405" s="123"/>
      <c r="AG405" s="123"/>
      <c r="AH405" s="123"/>
      <c r="AI405" s="122"/>
      <c r="AJ405" s="122"/>
      <c r="AK405" s="122"/>
      <c r="AL405" s="122"/>
      <c r="AM405" s="123"/>
      <c r="AN405" s="122"/>
      <c r="AO405" s="122"/>
      <c r="AP405" s="122"/>
      <c r="AQ405" s="122"/>
      <c r="AR405" s="122"/>
      <c r="AS405" s="122"/>
      <c r="AT405" s="173"/>
      <c r="AU405" s="173"/>
      <c r="AV405" s="173"/>
      <c r="AW405" s="173"/>
      <c r="AX405" s="173"/>
      <c r="AY405" s="173"/>
      <c r="AZ405" s="173"/>
      <c r="BA405" s="173"/>
      <c r="BB405" s="173"/>
      <c r="BC405" s="123"/>
      <c r="BD405" s="123"/>
      <c r="BE405" s="123"/>
    </row>
    <row r="406" spans="2:57" x14ac:dyDescent="0.25">
      <c r="B406" s="120"/>
      <c r="C406" s="4"/>
      <c r="D406" s="14"/>
      <c r="E406" s="14"/>
      <c r="F406" s="121"/>
      <c r="G406" s="13"/>
      <c r="H406" s="122"/>
      <c r="I406" s="123"/>
      <c r="J406" s="123"/>
      <c r="K406" s="124"/>
      <c r="L406" s="122"/>
      <c r="M406" s="122"/>
      <c r="N406" s="125"/>
      <c r="O406" s="126"/>
      <c r="P406" s="123"/>
      <c r="Q406" s="123"/>
      <c r="R406" s="122"/>
      <c r="S406" s="123"/>
      <c r="T406" s="123"/>
      <c r="U406" s="123"/>
      <c r="V406" s="123"/>
      <c r="W406" s="123"/>
      <c r="X406" s="122"/>
      <c r="Y406" s="123"/>
      <c r="Z406" s="123"/>
      <c r="AA406" s="123"/>
      <c r="AB406" s="123"/>
      <c r="AC406" s="123"/>
      <c r="AD406" s="122"/>
      <c r="AE406" s="123"/>
      <c r="AF406" s="123"/>
      <c r="AG406" s="123"/>
      <c r="AH406" s="123"/>
      <c r="AI406" s="122"/>
      <c r="AJ406" s="122"/>
      <c r="AK406" s="122"/>
      <c r="AL406" s="122"/>
      <c r="AM406" s="123"/>
      <c r="AN406" s="122"/>
      <c r="AO406" s="122"/>
      <c r="AP406" s="122"/>
      <c r="AQ406" s="122"/>
      <c r="AR406" s="122"/>
      <c r="AS406" s="122"/>
      <c r="AT406" s="173"/>
      <c r="AU406" s="173"/>
      <c r="AV406" s="173"/>
      <c r="AW406" s="173"/>
      <c r="AX406" s="173"/>
      <c r="AY406" s="173"/>
      <c r="AZ406" s="173"/>
      <c r="BA406" s="173"/>
      <c r="BB406" s="173"/>
      <c r="BC406" s="123"/>
      <c r="BD406" s="123"/>
      <c r="BE406" s="123"/>
    </row>
    <row r="407" spans="2:57" x14ac:dyDescent="0.25">
      <c r="B407" s="120"/>
      <c r="C407" s="4"/>
      <c r="D407" s="14"/>
      <c r="E407" s="14"/>
      <c r="F407" s="121"/>
      <c r="G407" s="13"/>
      <c r="H407" s="122"/>
      <c r="I407" s="123"/>
      <c r="J407" s="123"/>
      <c r="K407" s="124"/>
      <c r="L407" s="122"/>
      <c r="M407" s="122"/>
      <c r="N407" s="125"/>
      <c r="O407" s="126"/>
      <c r="P407" s="123"/>
      <c r="Q407" s="123"/>
      <c r="R407" s="122"/>
      <c r="S407" s="123"/>
      <c r="T407" s="123"/>
      <c r="U407" s="123"/>
      <c r="V407" s="123"/>
      <c r="W407" s="123"/>
      <c r="X407" s="122"/>
      <c r="Y407" s="123"/>
      <c r="Z407" s="123"/>
      <c r="AA407" s="123"/>
      <c r="AB407" s="123"/>
      <c r="AC407" s="123"/>
      <c r="AD407" s="122"/>
      <c r="AE407" s="123"/>
      <c r="AF407" s="123"/>
      <c r="AG407" s="123"/>
      <c r="AH407" s="123"/>
      <c r="AI407" s="122"/>
      <c r="AJ407" s="122"/>
      <c r="AK407" s="122"/>
      <c r="AL407" s="122"/>
      <c r="AM407" s="123"/>
      <c r="AN407" s="122"/>
      <c r="AO407" s="122"/>
      <c r="AP407" s="122"/>
      <c r="AQ407" s="122"/>
      <c r="AR407" s="122"/>
      <c r="AS407" s="122"/>
      <c r="AT407" s="173"/>
      <c r="AU407" s="173"/>
      <c r="AV407" s="173"/>
      <c r="AW407" s="173"/>
      <c r="AX407" s="173"/>
      <c r="AY407" s="173"/>
      <c r="AZ407" s="173"/>
      <c r="BA407" s="173"/>
      <c r="BB407" s="173"/>
      <c r="BC407" s="123"/>
      <c r="BD407" s="123"/>
      <c r="BE407" s="123"/>
    </row>
    <row r="408" spans="2:57" x14ac:dyDescent="0.25">
      <c r="B408" s="120"/>
      <c r="C408" s="4"/>
      <c r="D408" s="14"/>
      <c r="E408" s="14"/>
      <c r="F408" s="121"/>
      <c r="G408" s="13"/>
      <c r="H408" s="122"/>
      <c r="I408" s="123"/>
      <c r="J408" s="123"/>
      <c r="K408" s="124"/>
      <c r="L408" s="122"/>
      <c r="M408" s="122"/>
      <c r="N408" s="125"/>
      <c r="O408" s="126"/>
      <c r="P408" s="123"/>
      <c r="Q408" s="123"/>
      <c r="R408" s="122"/>
      <c r="S408" s="123"/>
      <c r="T408" s="123"/>
      <c r="U408" s="123"/>
      <c r="V408" s="123"/>
      <c r="W408" s="123"/>
      <c r="X408" s="122"/>
      <c r="Y408" s="123"/>
      <c r="Z408" s="123"/>
      <c r="AA408" s="123"/>
      <c r="AB408" s="123"/>
      <c r="AC408" s="123"/>
      <c r="AD408" s="122"/>
      <c r="AE408" s="123"/>
      <c r="AF408" s="123"/>
      <c r="AG408" s="123"/>
      <c r="AH408" s="123"/>
      <c r="AI408" s="122"/>
      <c r="AJ408" s="122"/>
      <c r="AK408" s="122"/>
      <c r="AL408" s="122"/>
      <c r="AM408" s="123"/>
      <c r="AN408" s="122"/>
      <c r="AO408" s="122"/>
      <c r="AP408" s="122"/>
      <c r="AQ408" s="122"/>
      <c r="AR408" s="122"/>
      <c r="AS408" s="122"/>
      <c r="AT408" s="173"/>
      <c r="AU408" s="173"/>
      <c r="AV408" s="173"/>
      <c r="AW408" s="173"/>
      <c r="AX408" s="173"/>
      <c r="AY408" s="173"/>
      <c r="AZ408" s="173"/>
      <c r="BA408" s="173"/>
      <c r="BB408" s="173"/>
      <c r="BC408" s="123"/>
      <c r="BD408" s="123"/>
      <c r="BE408" s="123"/>
    </row>
    <row r="409" spans="2:57" x14ac:dyDescent="0.25">
      <c r="B409" s="120"/>
      <c r="C409" s="4"/>
      <c r="D409" s="14"/>
      <c r="E409" s="14"/>
      <c r="F409" s="121"/>
      <c r="G409" s="13"/>
      <c r="H409" s="122"/>
      <c r="I409" s="123"/>
      <c r="J409" s="123"/>
      <c r="K409" s="124"/>
      <c r="L409" s="122"/>
      <c r="M409" s="122"/>
      <c r="N409" s="125"/>
      <c r="O409" s="126"/>
      <c r="P409" s="123"/>
      <c r="Q409" s="123"/>
      <c r="R409" s="122"/>
      <c r="S409" s="123"/>
      <c r="T409" s="123"/>
      <c r="U409" s="123"/>
      <c r="V409" s="123"/>
      <c r="W409" s="123"/>
      <c r="X409" s="122"/>
      <c r="Y409" s="123"/>
      <c r="Z409" s="123"/>
      <c r="AA409" s="123"/>
      <c r="AB409" s="123"/>
      <c r="AC409" s="123"/>
      <c r="AD409" s="122"/>
      <c r="AE409" s="123"/>
      <c r="AF409" s="123"/>
      <c r="AG409" s="123"/>
      <c r="AH409" s="123"/>
      <c r="AI409" s="122"/>
      <c r="AJ409" s="122"/>
      <c r="AK409" s="122"/>
      <c r="AL409" s="122"/>
      <c r="AM409" s="123"/>
      <c r="AN409" s="122"/>
      <c r="AO409" s="122"/>
      <c r="AP409" s="122"/>
      <c r="AQ409" s="122"/>
      <c r="AR409" s="122"/>
      <c r="AS409" s="122"/>
      <c r="AT409" s="173"/>
      <c r="AU409" s="173"/>
      <c r="AV409" s="173"/>
      <c r="AW409" s="173"/>
      <c r="AX409" s="173"/>
      <c r="AY409" s="173"/>
      <c r="AZ409" s="173"/>
      <c r="BA409" s="173"/>
      <c r="BB409" s="173"/>
      <c r="BC409" s="123"/>
      <c r="BD409" s="123"/>
      <c r="BE409" s="123"/>
    </row>
    <row r="410" spans="2:57" x14ac:dyDescent="0.25">
      <c r="B410" s="120"/>
      <c r="C410" s="4"/>
      <c r="D410" s="14"/>
      <c r="E410" s="14"/>
      <c r="F410" s="121"/>
      <c r="G410" s="13"/>
      <c r="H410" s="122"/>
      <c r="I410" s="123"/>
      <c r="J410" s="123"/>
      <c r="K410" s="124"/>
      <c r="L410" s="122"/>
      <c r="M410" s="122"/>
      <c r="N410" s="125"/>
      <c r="O410" s="126"/>
      <c r="P410" s="123"/>
      <c r="Q410" s="123"/>
      <c r="R410" s="122"/>
      <c r="S410" s="123"/>
      <c r="T410" s="123"/>
      <c r="U410" s="123"/>
      <c r="V410" s="123"/>
      <c r="W410" s="123"/>
      <c r="X410" s="122"/>
      <c r="Y410" s="123"/>
      <c r="Z410" s="123"/>
      <c r="AA410" s="123"/>
      <c r="AB410" s="123"/>
      <c r="AC410" s="123"/>
      <c r="AD410" s="122"/>
      <c r="AE410" s="123"/>
      <c r="AF410" s="123"/>
      <c r="AG410" s="123"/>
      <c r="AH410" s="123"/>
      <c r="AI410" s="122"/>
      <c r="AJ410" s="122"/>
      <c r="AK410" s="122"/>
      <c r="AL410" s="122"/>
      <c r="AM410" s="123"/>
      <c r="AN410" s="122"/>
      <c r="AO410" s="122"/>
      <c r="AP410" s="122"/>
      <c r="AQ410" s="122"/>
      <c r="AR410" s="122"/>
      <c r="AS410" s="122"/>
      <c r="AT410" s="173"/>
      <c r="AU410" s="173"/>
      <c r="AV410" s="173"/>
      <c r="AW410" s="173"/>
      <c r="AX410" s="173"/>
      <c r="AY410" s="173"/>
      <c r="AZ410" s="173"/>
      <c r="BA410" s="173"/>
      <c r="BB410" s="173"/>
      <c r="BC410" s="123"/>
      <c r="BD410" s="123"/>
      <c r="BE410" s="123"/>
    </row>
    <row r="411" spans="2:57" x14ac:dyDescent="0.25">
      <c r="B411" s="120"/>
      <c r="C411" s="4"/>
      <c r="D411" s="14"/>
      <c r="E411" s="14"/>
      <c r="F411" s="121"/>
      <c r="G411" s="13"/>
      <c r="H411" s="122"/>
      <c r="I411" s="123"/>
      <c r="J411" s="123"/>
      <c r="K411" s="124"/>
      <c r="L411" s="122"/>
      <c r="M411" s="122"/>
      <c r="N411" s="125"/>
      <c r="O411" s="126"/>
      <c r="P411" s="123"/>
      <c r="Q411" s="123"/>
      <c r="R411" s="122"/>
      <c r="S411" s="123"/>
      <c r="T411" s="123"/>
      <c r="U411" s="123"/>
      <c r="V411" s="123"/>
      <c r="W411" s="123"/>
      <c r="X411" s="122"/>
      <c r="Y411" s="123"/>
      <c r="Z411" s="123"/>
      <c r="AA411" s="123"/>
      <c r="AB411" s="123"/>
      <c r="AC411" s="123"/>
      <c r="AD411" s="122"/>
      <c r="AE411" s="123"/>
      <c r="AF411" s="123"/>
      <c r="AG411" s="123"/>
      <c r="AH411" s="123"/>
      <c r="AI411" s="122"/>
      <c r="AJ411" s="122"/>
      <c r="AK411" s="122"/>
      <c r="AL411" s="122"/>
      <c r="AM411" s="123"/>
      <c r="AN411" s="122"/>
      <c r="AO411" s="122"/>
      <c r="AP411" s="122"/>
      <c r="AQ411" s="122"/>
      <c r="AR411" s="122"/>
      <c r="AS411" s="122"/>
      <c r="AT411" s="173"/>
      <c r="AU411" s="173"/>
      <c r="AV411" s="173"/>
      <c r="AW411" s="173"/>
      <c r="AX411" s="173"/>
      <c r="AY411" s="173"/>
      <c r="AZ411" s="173"/>
      <c r="BA411" s="173"/>
      <c r="BB411" s="173"/>
      <c r="BC411" s="123"/>
      <c r="BD411" s="123"/>
      <c r="BE411" s="123"/>
    </row>
    <row r="412" spans="2:57" x14ac:dyDescent="0.25">
      <c r="B412" s="120"/>
      <c r="C412" s="4"/>
      <c r="D412" s="14"/>
      <c r="E412" s="14"/>
      <c r="F412" s="121"/>
      <c r="G412" s="13"/>
      <c r="H412" s="122"/>
      <c r="I412" s="123"/>
      <c r="J412" s="123"/>
      <c r="K412" s="124"/>
      <c r="L412" s="122"/>
      <c r="M412" s="122"/>
      <c r="N412" s="125"/>
      <c r="O412" s="126"/>
      <c r="P412" s="123"/>
      <c r="Q412" s="123"/>
      <c r="R412" s="122"/>
      <c r="S412" s="123"/>
      <c r="T412" s="123"/>
      <c r="U412" s="123"/>
      <c r="V412" s="123"/>
      <c r="W412" s="123"/>
      <c r="X412" s="122"/>
      <c r="Y412" s="123"/>
      <c r="Z412" s="123"/>
      <c r="AA412" s="123"/>
      <c r="AB412" s="123"/>
      <c r="AC412" s="123"/>
      <c r="AD412" s="122"/>
      <c r="AE412" s="123"/>
      <c r="AF412" s="123"/>
      <c r="AG412" s="123"/>
      <c r="AH412" s="123"/>
      <c r="AI412" s="122"/>
      <c r="AJ412" s="122"/>
      <c r="AK412" s="122"/>
      <c r="AL412" s="122"/>
      <c r="AM412" s="123"/>
      <c r="AN412" s="122"/>
      <c r="AO412" s="122"/>
      <c r="AP412" s="122"/>
      <c r="AQ412" s="122"/>
      <c r="AR412" s="122"/>
      <c r="AS412" s="122"/>
      <c r="AT412" s="173"/>
      <c r="AU412" s="173"/>
      <c r="AV412" s="173"/>
      <c r="AW412" s="173"/>
      <c r="AX412" s="173"/>
      <c r="AY412" s="173"/>
      <c r="AZ412" s="173"/>
      <c r="BA412" s="173"/>
      <c r="BB412" s="173"/>
      <c r="BC412" s="123"/>
      <c r="BD412" s="123"/>
      <c r="BE412" s="123"/>
    </row>
    <row r="413" spans="2:57" x14ac:dyDescent="0.25">
      <c r="B413" s="120"/>
      <c r="C413" s="4"/>
      <c r="D413" s="14"/>
      <c r="E413" s="14"/>
      <c r="F413" s="121"/>
      <c r="G413" s="13"/>
      <c r="H413" s="122"/>
      <c r="I413" s="123"/>
      <c r="J413" s="123"/>
      <c r="K413" s="124"/>
      <c r="L413" s="122"/>
      <c r="M413" s="122"/>
      <c r="N413" s="125"/>
      <c r="O413" s="126"/>
      <c r="P413" s="123"/>
      <c r="Q413" s="123"/>
      <c r="R413" s="122"/>
      <c r="S413" s="123"/>
      <c r="T413" s="123"/>
      <c r="U413" s="123"/>
      <c r="V413" s="123"/>
      <c r="W413" s="123"/>
      <c r="X413" s="122"/>
      <c r="Y413" s="123"/>
      <c r="Z413" s="123"/>
      <c r="AA413" s="123"/>
      <c r="AB413" s="123"/>
      <c r="AC413" s="123"/>
      <c r="AD413" s="122"/>
      <c r="AE413" s="123"/>
      <c r="AF413" s="123"/>
      <c r="AG413" s="123"/>
      <c r="AH413" s="123"/>
      <c r="AI413" s="122"/>
      <c r="AJ413" s="122"/>
      <c r="AK413" s="122"/>
      <c r="AL413" s="122"/>
      <c r="AM413" s="123"/>
      <c r="AN413" s="122"/>
      <c r="AO413" s="122"/>
      <c r="AP413" s="122"/>
      <c r="AQ413" s="122"/>
      <c r="AR413" s="122"/>
      <c r="AS413" s="122"/>
      <c r="AT413" s="173"/>
      <c r="AU413" s="173"/>
      <c r="AV413" s="173"/>
      <c r="AW413" s="173"/>
      <c r="AX413" s="173"/>
      <c r="AY413" s="173"/>
      <c r="AZ413" s="173"/>
      <c r="BA413" s="173"/>
      <c r="BB413" s="173"/>
      <c r="BC413" s="123"/>
      <c r="BD413" s="123"/>
      <c r="BE413" s="123"/>
    </row>
    <row r="414" spans="2:57" x14ac:dyDescent="0.25">
      <c r="B414" s="120"/>
      <c r="C414" s="4"/>
      <c r="D414" s="14"/>
      <c r="E414" s="14"/>
      <c r="F414" s="121"/>
      <c r="G414" s="13"/>
      <c r="H414" s="122"/>
      <c r="I414" s="123"/>
      <c r="J414" s="123"/>
      <c r="K414" s="124"/>
      <c r="L414" s="122"/>
      <c r="M414" s="122"/>
      <c r="N414" s="125"/>
      <c r="O414" s="126"/>
      <c r="P414" s="123"/>
      <c r="Q414" s="123"/>
      <c r="R414" s="122"/>
      <c r="S414" s="123"/>
      <c r="T414" s="123"/>
      <c r="U414" s="123"/>
      <c r="V414" s="123"/>
      <c r="W414" s="123"/>
      <c r="X414" s="122"/>
      <c r="Y414" s="123"/>
      <c r="Z414" s="123"/>
      <c r="AA414" s="123"/>
      <c r="AB414" s="123"/>
      <c r="AC414" s="123"/>
      <c r="AD414" s="122"/>
      <c r="AE414" s="123"/>
      <c r="AF414" s="123"/>
      <c r="AG414" s="123"/>
      <c r="AH414" s="123"/>
      <c r="AI414" s="122"/>
      <c r="AJ414" s="122"/>
      <c r="AK414" s="122"/>
      <c r="AL414" s="122"/>
      <c r="AM414" s="123"/>
      <c r="AN414" s="122"/>
      <c r="AO414" s="122"/>
      <c r="AP414" s="122"/>
      <c r="AQ414" s="122"/>
      <c r="AR414" s="122"/>
      <c r="AS414" s="122"/>
      <c r="AT414" s="173"/>
      <c r="AU414" s="173"/>
      <c r="AV414" s="173"/>
      <c r="AW414" s="173"/>
      <c r="AX414" s="173"/>
      <c r="AY414" s="173"/>
      <c r="AZ414" s="173"/>
      <c r="BA414" s="173"/>
      <c r="BB414" s="173"/>
      <c r="BC414" s="123"/>
      <c r="BD414" s="123"/>
      <c r="BE414" s="123"/>
    </row>
    <row r="415" spans="2:57" x14ac:dyDescent="0.25">
      <c r="B415" s="120"/>
      <c r="C415" s="4"/>
      <c r="D415" s="14"/>
      <c r="E415" s="14"/>
      <c r="F415" s="121"/>
      <c r="G415" s="13"/>
      <c r="H415" s="122"/>
      <c r="I415" s="123"/>
      <c r="J415" s="123"/>
      <c r="K415" s="124"/>
      <c r="L415" s="122"/>
      <c r="M415" s="122"/>
      <c r="N415" s="125"/>
      <c r="O415" s="126"/>
      <c r="P415" s="123"/>
      <c r="Q415" s="123"/>
      <c r="R415" s="122"/>
      <c r="S415" s="123"/>
      <c r="T415" s="123"/>
      <c r="U415" s="123"/>
      <c r="V415" s="123"/>
      <c r="W415" s="123"/>
      <c r="X415" s="122"/>
      <c r="Y415" s="123"/>
      <c r="Z415" s="123"/>
      <c r="AA415" s="123"/>
      <c r="AB415" s="123"/>
      <c r="AC415" s="123"/>
      <c r="AD415" s="122"/>
      <c r="AE415" s="123"/>
      <c r="AF415" s="123"/>
      <c r="AG415" s="123"/>
      <c r="AH415" s="123"/>
      <c r="AI415" s="122"/>
      <c r="AJ415" s="122"/>
      <c r="AK415" s="122"/>
      <c r="AL415" s="122"/>
      <c r="AM415" s="123"/>
      <c r="AN415" s="122"/>
      <c r="AO415" s="122"/>
      <c r="AP415" s="122"/>
      <c r="AQ415" s="122"/>
      <c r="AR415" s="122"/>
      <c r="AS415" s="122"/>
      <c r="AT415" s="173"/>
      <c r="AU415" s="173"/>
      <c r="AV415" s="173"/>
      <c r="AW415" s="173"/>
      <c r="AX415" s="173"/>
      <c r="AY415" s="173"/>
      <c r="AZ415" s="173"/>
      <c r="BA415" s="173"/>
      <c r="BB415" s="173"/>
      <c r="BC415" s="123"/>
      <c r="BD415" s="123"/>
      <c r="BE415" s="123"/>
    </row>
    <row r="416" spans="2:57" x14ac:dyDescent="0.25">
      <c r="B416" s="120"/>
      <c r="C416" s="4"/>
      <c r="D416" s="14"/>
      <c r="E416" s="14"/>
      <c r="F416" s="121"/>
      <c r="G416" s="13"/>
      <c r="H416" s="122"/>
      <c r="I416" s="123"/>
      <c r="J416" s="123"/>
      <c r="K416" s="124"/>
      <c r="L416" s="122"/>
      <c r="M416" s="122"/>
      <c r="N416" s="125"/>
      <c r="O416" s="126"/>
      <c r="P416" s="123"/>
      <c r="Q416" s="123"/>
      <c r="R416" s="122"/>
      <c r="S416" s="123"/>
      <c r="T416" s="123"/>
      <c r="U416" s="123"/>
      <c r="V416" s="123"/>
      <c r="W416" s="123"/>
      <c r="X416" s="122"/>
      <c r="Y416" s="123"/>
      <c r="Z416" s="123"/>
      <c r="AA416" s="123"/>
      <c r="AB416" s="123"/>
      <c r="AC416" s="123"/>
      <c r="AD416" s="122"/>
      <c r="AE416" s="123"/>
      <c r="AF416" s="123"/>
      <c r="AG416" s="123"/>
      <c r="AH416" s="123"/>
      <c r="AI416" s="122"/>
      <c r="AJ416" s="122"/>
      <c r="AK416" s="122"/>
      <c r="AL416" s="122"/>
      <c r="AM416" s="123"/>
      <c r="AN416" s="122"/>
      <c r="AO416" s="122"/>
      <c r="AP416" s="122"/>
      <c r="AQ416" s="122"/>
      <c r="AR416" s="122"/>
      <c r="AS416" s="122"/>
      <c r="AT416" s="173"/>
      <c r="AU416" s="173"/>
      <c r="AV416" s="173"/>
      <c r="AW416" s="173"/>
      <c r="AX416" s="173"/>
      <c r="AY416" s="173"/>
      <c r="AZ416" s="173"/>
      <c r="BA416" s="173"/>
      <c r="BB416" s="173"/>
      <c r="BC416" s="123"/>
      <c r="BD416" s="123"/>
      <c r="BE416" s="123"/>
    </row>
    <row r="417" spans="2:57" x14ac:dyDescent="0.25">
      <c r="B417" s="120"/>
      <c r="C417" s="4"/>
      <c r="D417" s="14"/>
      <c r="E417" s="14"/>
      <c r="F417" s="121"/>
      <c r="G417" s="13"/>
      <c r="H417" s="122"/>
      <c r="I417" s="123"/>
      <c r="J417" s="123"/>
      <c r="K417" s="124"/>
      <c r="L417" s="122"/>
      <c r="M417" s="122"/>
      <c r="N417" s="125"/>
      <c r="O417" s="126"/>
      <c r="P417" s="123"/>
      <c r="Q417" s="123"/>
      <c r="R417" s="122"/>
      <c r="S417" s="123"/>
      <c r="T417" s="123"/>
      <c r="U417" s="123"/>
      <c r="V417" s="123"/>
      <c r="W417" s="123"/>
      <c r="X417" s="122"/>
      <c r="Y417" s="123"/>
      <c r="Z417" s="123"/>
      <c r="AA417" s="123"/>
      <c r="AB417" s="123"/>
      <c r="AC417" s="123"/>
      <c r="AD417" s="122"/>
      <c r="AE417" s="123"/>
      <c r="AF417" s="123"/>
      <c r="AG417" s="123"/>
      <c r="AH417" s="123"/>
      <c r="AI417" s="122"/>
      <c r="AJ417" s="122"/>
      <c r="AK417" s="122"/>
      <c r="AL417" s="122"/>
      <c r="AM417" s="123"/>
      <c r="AN417" s="122"/>
      <c r="AO417" s="122"/>
      <c r="AP417" s="122"/>
      <c r="AQ417" s="122"/>
      <c r="AR417" s="122"/>
      <c r="AS417" s="122"/>
      <c r="AT417" s="173"/>
      <c r="AU417" s="173"/>
      <c r="AV417" s="173"/>
      <c r="AW417" s="173"/>
      <c r="AX417" s="173"/>
      <c r="AY417" s="173"/>
      <c r="AZ417" s="173"/>
      <c r="BA417" s="173"/>
      <c r="BB417" s="173"/>
      <c r="BC417" s="123"/>
      <c r="BD417" s="123"/>
      <c r="BE417" s="123"/>
    </row>
    <row r="418" spans="2:57" x14ac:dyDescent="0.25">
      <c r="B418" s="120"/>
      <c r="C418" s="4"/>
      <c r="D418" s="14"/>
      <c r="E418" s="14"/>
      <c r="F418" s="121"/>
      <c r="G418" s="13"/>
      <c r="H418" s="122"/>
      <c r="I418" s="123"/>
      <c r="J418" s="123"/>
      <c r="K418" s="124"/>
      <c r="L418" s="122"/>
      <c r="M418" s="122"/>
      <c r="N418" s="125"/>
      <c r="O418" s="126"/>
      <c r="P418" s="123"/>
      <c r="Q418" s="123"/>
      <c r="R418" s="122"/>
      <c r="S418" s="123"/>
      <c r="T418" s="123"/>
      <c r="U418" s="123"/>
      <c r="V418" s="123"/>
      <c r="W418" s="123"/>
      <c r="X418" s="122"/>
      <c r="Y418" s="123"/>
      <c r="Z418" s="123"/>
      <c r="AA418" s="123"/>
      <c r="AB418" s="123"/>
      <c r="AC418" s="123"/>
      <c r="AD418" s="122"/>
      <c r="AE418" s="123"/>
      <c r="AF418" s="123"/>
      <c r="AG418" s="123"/>
      <c r="AH418" s="123"/>
      <c r="AI418" s="122"/>
      <c r="AJ418" s="122"/>
      <c r="AK418" s="122"/>
      <c r="AL418" s="122"/>
      <c r="AM418" s="123"/>
      <c r="AN418" s="122"/>
      <c r="AO418" s="122"/>
      <c r="AP418" s="122"/>
      <c r="AQ418" s="122"/>
      <c r="AR418" s="122"/>
      <c r="AS418" s="122"/>
      <c r="AT418" s="173"/>
      <c r="AU418" s="173"/>
      <c r="AV418" s="173"/>
      <c r="AW418" s="173"/>
      <c r="AX418" s="173"/>
      <c r="AY418" s="173"/>
      <c r="AZ418" s="173"/>
      <c r="BA418" s="173"/>
      <c r="BB418" s="173"/>
      <c r="BC418" s="123"/>
      <c r="BD418" s="123"/>
      <c r="BE418" s="123"/>
    </row>
    <row r="419" spans="2:57" x14ac:dyDescent="0.25">
      <c r="B419" s="120"/>
      <c r="C419" s="4"/>
      <c r="D419" s="14"/>
      <c r="E419" s="14"/>
      <c r="F419" s="121"/>
      <c r="G419" s="13"/>
      <c r="H419" s="122"/>
      <c r="I419" s="123"/>
      <c r="J419" s="123"/>
      <c r="K419" s="124"/>
      <c r="L419" s="122"/>
      <c r="M419" s="122"/>
      <c r="N419" s="125"/>
      <c r="O419" s="126"/>
      <c r="P419" s="123"/>
      <c r="Q419" s="123"/>
      <c r="R419" s="122"/>
      <c r="S419" s="123"/>
      <c r="T419" s="123"/>
      <c r="U419" s="123"/>
      <c r="V419" s="123"/>
      <c r="W419" s="123"/>
      <c r="X419" s="122"/>
      <c r="Y419" s="123"/>
      <c r="Z419" s="123"/>
      <c r="AA419" s="123"/>
      <c r="AB419" s="123"/>
      <c r="AC419" s="123"/>
      <c r="AD419" s="122"/>
      <c r="AE419" s="123"/>
      <c r="AF419" s="123"/>
      <c r="AG419" s="123"/>
      <c r="AH419" s="123"/>
      <c r="AI419" s="122"/>
      <c r="AJ419" s="122"/>
      <c r="AK419" s="122"/>
      <c r="AL419" s="122"/>
      <c r="AM419" s="123"/>
      <c r="AN419" s="122"/>
      <c r="AO419" s="122"/>
      <c r="AP419" s="122"/>
      <c r="AQ419" s="122"/>
      <c r="AR419" s="122"/>
      <c r="AS419" s="122"/>
      <c r="AT419" s="173"/>
      <c r="AU419" s="173"/>
      <c r="AV419" s="173"/>
      <c r="AW419" s="173"/>
      <c r="AX419" s="173"/>
      <c r="AY419" s="173"/>
      <c r="AZ419" s="173"/>
      <c r="BA419" s="173"/>
      <c r="BB419" s="173"/>
      <c r="BC419" s="123"/>
      <c r="BD419" s="123"/>
      <c r="BE419" s="123"/>
    </row>
    <row r="420" spans="2:57" x14ac:dyDescent="0.25">
      <c r="B420" s="120"/>
      <c r="C420" s="4"/>
      <c r="D420" s="14"/>
      <c r="E420" s="14"/>
      <c r="F420" s="121"/>
      <c r="G420" s="13"/>
      <c r="H420" s="122"/>
      <c r="I420" s="123"/>
      <c r="J420" s="123"/>
      <c r="K420" s="124"/>
      <c r="L420" s="122"/>
      <c r="M420" s="122"/>
      <c r="N420" s="125"/>
      <c r="O420" s="126"/>
      <c r="P420" s="123"/>
      <c r="Q420" s="123"/>
      <c r="R420" s="122"/>
      <c r="S420" s="123"/>
      <c r="T420" s="123"/>
      <c r="U420" s="123"/>
      <c r="V420" s="123"/>
      <c r="W420" s="123"/>
      <c r="X420" s="122"/>
      <c r="Y420" s="123"/>
      <c r="Z420" s="123"/>
      <c r="AA420" s="123"/>
      <c r="AB420" s="123"/>
      <c r="AC420" s="123"/>
      <c r="AD420" s="122"/>
      <c r="AE420" s="123"/>
      <c r="AF420" s="123"/>
      <c r="AG420" s="123"/>
      <c r="AH420" s="123"/>
      <c r="AI420" s="122"/>
      <c r="AJ420" s="122"/>
      <c r="AK420" s="122"/>
      <c r="AL420" s="122"/>
      <c r="AM420" s="123"/>
      <c r="AN420" s="122"/>
      <c r="AO420" s="122"/>
      <c r="AP420" s="122"/>
      <c r="AQ420" s="122"/>
      <c r="AR420" s="122"/>
      <c r="AS420" s="122"/>
      <c r="AT420" s="173"/>
      <c r="AU420" s="173"/>
      <c r="AV420" s="173"/>
      <c r="AW420" s="173"/>
      <c r="AX420" s="173"/>
      <c r="AY420" s="173"/>
      <c r="AZ420" s="173"/>
      <c r="BA420" s="173"/>
      <c r="BB420" s="173"/>
      <c r="BC420" s="123"/>
      <c r="BD420" s="123"/>
      <c r="BE420" s="123"/>
    </row>
    <row r="421" spans="2:57" x14ac:dyDescent="0.25">
      <c r="B421" s="120"/>
      <c r="C421" s="4"/>
      <c r="D421" s="14"/>
      <c r="E421" s="14"/>
      <c r="F421" s="121"/>
      <c r="G421" s="13"/>
      <c r="H421" s="122"/>
      <c r="I421" s="123"/>
      <c r="J421" s="123"/>
      <c r="K421" s="124"/>
      <c r="L421" s="122"/>
      <c r="M421" s="122"/>
      <c r="N421" s="125"/>
      <c r="O421" s="126"/>
      <c r="P421" s="123"/>
      <c r="Q421" s="123"/>
      <c r="R421" s="122"/>
      <c r="S421" s="123"/>
      <c r="T421" s="123"/>
      <c r="U421" s="123"/>
      <c r="V421" s="123"/>
      <c r="W421" s="123"/>
      <c r="X421" s="122"/>
      <c r="Y421" s="123"/>
      <c r="Z421" s="123"/>
      <c r="AA421" s="123"/>
      <c r="AB421" s="123"/>
      <c r="AC421" s="123"/>
      <c r="AD421" s="122"/>
      <c r="AE421" s="123"/>
      <c r="AF421" s="123"/>
      <c r="AG421" s="123"/>
      <c r="AH421" s="123"/>
      <c r="AI421" s="122"/>
      <c r="AJ421" s="122"/>
      <c r="AK421" s="122"/>
      <c r="AL421" s="122"/>
      <c r="AM421" s="123"/>
      <c r="AN421" s="122"/>
      <c r="AO421" s="122"/>
      <c r="AP421" s="122"/>
      <c r="AQ421" s="122"/>
      <c r="AR421" s="122"/>
      <c r="AS421" s="122"/>
      <c r="AT421" s="173"/>
      <c r="AU421" s="173"/>
      <c r="AV421" s="173"/>
      <c r="AW421" s="173"/>
      <c r="AX421" s="173"/>
      <c r="AY421" s="173"/>
      <c r="AZ421" s="173"/>
      <c r="BA421" s="173"/>
      <c r="BB421" s="173"/>
      <c r="BC421" s="123"/>
      <c r="BD421" s="123"/>
      <c r="BE421" s="123"/>
    </row>
    <row r="422" spans="2:57" x14ac:dyDescent="0.25">
      <c r="B422" s="120"/>
      <c r="C422" s="4"/>
      <c r="D422" s="14"/>
      <c r="E422" s="14"/>
      <c r="F422" s="121"/>
      <c r="G422" s="13"/>
      <c r="H422" s="122"/>
      <c r="I422" s="123"/>
      <c r="J422" s="123"/>
      <c r="K422" s="124"/>
      <c r="L422" s="122"/>
      <c r="M422" s="122"/>
      <c r="N422" s="125"/>
      <c r="O422" s="126"/>
      <c r="P422" s="123"/>
      <c r="Q422" s="123"/>
      <c r="R422" s="122"/>
      <c r="S422" s="123"/>
      <c r="T422" s="123"/>
      <c r="U422" s="123"/>
      <c r="V422" s="123"/>
      <c r="W422" s="123"/>
      <c r="X422" s="122"/>
      <c r="Y422" s="123"/>
      <c r="Z422" s="123"/>
      <c r="AA422" s="123"/>
      <c r="AB422" s="123"/>
      <c r="AC422" s="123"/>
      <c r="AD422" s="122"/>
      <c r="AE422" s="123"/>
      <c r="AF422" s="123"/>
      <c r="AG422" s="123"/>
      <c r="AH422" s="123"/>
      <c r="AI422" s="122"/>
      <c r="AJ422" s="122"/>
      <c r="AK422" s="122"/>
      <c r="AL422" s="122"/>
      <c r="AM422" s="123"/>
      <c r="AN422" s="122"/>
      <c r="AO422" s="122"/>
      <c r="AP422" s="122"/>
      <c r="AQ422" s="122"/>
      <c r="AR422" s="122"/>
      <c r="AS422" s="122"/>
      <c r="AT422" s="173"/>
      <c r="AU422" s="173"/>
      <c r="AV422" s="173"/>
      <c r="AW422" s="173"/>
      <c r="AX422" s="173"/>
      <c r="AY422" s="173"/>
      <c r="AZ422" s="173"/>
      <c r="BA422" s="173"/>
      <c r="BB422" s="173"/>
      <c r="BC422" s="123"/>
      <c r="BD422" s="123"/>
      <c r="BE422" s="123"/>
    </row>
    <row r="423" spans="2:57" x14ac:dyDescent="0.25">
      <c r="B423" s="120"/>
      <c r="C423" s="4"/>
      <c r="D423" s="14"/>
      <c r="E423" s="14"/>
      <c r="F423" s="121"/>
      <c r="G423" s="13"/>
      <c r="H423" s="122"/>
      <c r="I423" s="123"/>
      <c r="J423" s="123"/>
      <c r="K423" s="124"/>
      <c r="L423" s="122"/>
      <c r="M423" s="122"/>
      <c r="N423" s="125"/>
      <c r="O423" s="126"/>
      <c r="P423" s="123"/>
      <c r="Q423" s="123"/>
      <c r="R423" s="122"/>
      <c r="S423" s="123"/>
      <c r="T423" s="123"/>
      <c r="U423" s="123"/>
      <c r="V423" s="123"/>
      <c r="W423" s="123"/>
      <c r="X423" s="122"/>
      <c r="Y423" s="123"/>
      <c r="Z423" s="123"/>
      <c r="AA423" s="123"/>
      <c r="AB423" s="123"/>
      <c r="AC423" s="123"/>
      <c r="AD423" s="122"/>
      <c r="AE423" s="123"/>
      <c r="AF423" s="123"/>
      <c r="AG423" s="123"/>
      <c r="AH423" s="123"/>
      <c r="AI423" s="122"/>
      <c r="AJ423" s="122"/>
      <c r="AK423" s="122"/>
      <c r="AL423" s="122"/>
      <c r="AM423" s="123"/>
      <c r="AN423" s="122"/>
      <c r="AO423" s="122"/>
      <c r="AP423" s="122"/>
      <c r="AQ423" s="122"/>
      <c r="AR423" s="122"/>
      <c r="AS423" s="122"/>
      <c r="AT423" s="173"/>
      <c r="AU423" s="173"/>
      <c r="AV423" s="173"/>
      <c r="AW423" s="173"/>
      <c r="AX423" s="173"/>
      <c r="AY423" s="173"/>
      <c r="AZ423" s="173"/>
      <c r="BA423" s="173"/>
      <c r="BB423" s="173"/>
      <c r="BC423" s="123"/>
      <c r="BD423" s="123"/>
      <c r="BE423" s="123"/>
    </row>
    <row r="424" spans="2:57" x14ac:dyDescent="0.25">
      <c r="B424" s="120"/>
      <c r="C424" s="4"/>
      <c r="D424" s="14"/>
      <c r="E424" s="14"/>
      <c r="F424" s="121"/>
      <c r="G424" s="13"/>
      <c r="H424" s="122"/>
      <c r="I424" s="123"/>
      <c r="J424" s="123"/>
      <c r="K424" s="124"/>
      <c r="L424" s="122"/>
      <c r="M424" s="122"/>
      <c r="N424" s="125"/>
      <c r="O424" s="126"/>
      <c r="P424" s="123"/>
      <c r="Q424" s="123"/>
      <c r="R424" s="122"/>
      <c r="S424" s="123"/>
      <c r="T424" s="123"/>
      <c r="U424" s="123"/>
      <c r="V424" s="123"/>
      <c r="W424" s="123"/>
      <c r="X424" s="122"/>
      <c r="Y424" s="123"/>
      <c r="Z424" s="123"/>
      <c r="AA424" s="123"/>
      <c r="AB424" s="123"/>
      <c r="AC424" s="123"/>
      <c r="AD424" s="122"/>
      <c r="AE424" s="123"/>
      <c r="AF424" s="123"/>
      <c r="AG424" s="123"/>
      <c r="AH424" s="123"/>
      <c r="AI424" s="122"/>
      <c r="AJ424" s="122"/>
      <c r="AK424" s="122"/>
      <c r="AL424" s="122"/>
      <c r="AM424" s="123"/>
      <c r="AN424" s="122"/>
      <c r="AO424" s="122"/>
      <c r="AP424" s="122"/>
      <c r="AQ424" s="122"/>
      <c r="AR424" s="122"/>
      <c r="AS424" s="122"/>
      <c r="AT424" s="173"/>
      <c r="AU424" s="173"/>
      <c r="AV424" s="173"/>
      <c r="AW424" s="173"/>
      <c r="AX424" s="173"/>
      <c r="AY424" s="173"/>
      <c r="AZ424" s="173"/>
      <c r="BA424" s="173"/>
      <c r="BB424" s="173"/>
      <c r="BC424" s="123"/>
      <c r="BD424" s="123"/>
      <c r="BE424" s="123"/>
    </row>
    <row r="425" spans="2:57" x14ac:dyDescent="0.25">
      <c r="B425" s="120"/>
      <c r="C425" s="4"/>
      <c r="D425" s="14"/>
      <c r="E425" s="14"/>
      <c r="F425" s="121"/>
      <c r="G425" s="13"/>
      <c r="H425" s="122"/>
      <c r="I425" s="123"/>
      <c r="J425" s="123"/>
      <c r="K425" s="124"/>
      <c r="L425" s="122"/>
      <c r="M425" s="122"/>
      <c r="N425" s="125"/>
      <c r="O425" s="126"/>
      <c r="P425" s="123"/>
      <c r="Q425" s="123"/>
      <c r="R425" s="122"/>
      <c r="S425" s="123"/>
      <c r="T425" s="123"/>
      <c r="U425" s="123"/>
      <c r="V425" s="123"/>
      <c r="W425" s="123"/>
      <c r="X425" s="122"/>
      <c r="Y425" s="123"/>
      <c r="Z425" s="123"/>
      <c r="AA425" s="123"/>
      <c r="AB425" s="123"/>
      <c r="AC425" s="123"/>
      <c r="AD425" s="122"/>
      <c r="AE425" s="123"/>
      <c r="AF425" s="123"/>
      <c r="AG425" s="123"/>
      <c r="AH425" s="123"/>
      <c r="AI425" s="122"/>
      <c r="AJ425" s="122"/>
      <c r="AK425" s="122"/>
      <c r="AL425" s="122"/>
      <c r="AM425" s="123"/>
      <c r="AN425" s="122"/>
      <c r="AO425" s="122"/>
      <c r="AP425" s="122"/>
      <c r="AQ425" s="122"/>
      <c r="AR425" s="122"/>
      <c r="AS425" s="122"/>
      <c r="AT425" s="173"/>
      <c r="AU425" s="173"/>
      <c r="AV425" s="173"/>
      <c r="AW425" s="173"/>
      <c r="AX425" s="173"/>
      <c r="AY425" s="173"/>
      <c r="AZ425" s="173"/>
      <c r="BA425" s="173"/>
      <c r="BB425" s="173"/>
      <c r="BC425" s="123"/>
      <c r="BD425" s="123"/>
      <c r="BE425" s="123"/>
    </row>
    <row r="426" spans="2:57" x14ac:dyDescent="0.25">
      <c r="B426" s="120"/>
      <c r="C426" s="4"/>
      <c r="D426" s="14"/>
      <c r="E426" s="14"/>
      <c r="F426" s="121"/>
      <c r="G426" s="13"/>
      <c r="H426" s="122"/>
      <c r="I426" s="123"/>
      <c r="J426" s="123"/>
      <c r="K426" s="124"/>
      <c r="L426" s="122"/>
      <c r="M426" s="122"/>
      <c r="N426" s="125"/>
      <c r="O426" s="126"/>
      <c r="P426" s="123"/>
      <c r="Q426" s="123"/>
      <c r="R426" s="122"/>
      <c r="S426" s="123"/>
      <c r="T426" s="123"/>
      <c r="U426" s="123"/>
      <c r="V426" s="123"/>
      <c r="W426" s="123"/>
      <c r="X426" s="122"/>
      <c r="Y426" s="123"/>
      <c r="Z426" s="123"/>
      <c r="AA426" s="123"/>
      <c r="AB426" s="123"/>
      <c r="AC426" s="123"/>
      <c r="AD426" s="122"/>
      <c r="AE426" s="123"/>
      <c r="AF426" s="123"/>
      <c r="AG426" s="123"/>
      <c r="AH426" s="123"/>
      <c r="AI426" s="122"/>
      <c r="AJ426" s="122"/>
      <c r="AK426" s="122"/>
      <c r="AL426" s="122"/>
      <c r="AM426" s="123"/>
      <c r="AN426" s="122"/>
      <c r="AO426" s="122"/>
      <c r="AP426" s="122"/>
      <c r="AQ426" s="122"/>
      <c r="AR426" s="122"/>
      <c r="AS426" s="122"/>
      <c r="AT426" s="173"/>
      <c r="AU426" s="173"/>
      <c r="AV426" s="173"/>
      <c r="AW426" s="173"/>
      <c r="AX426" s="173"/>
      <c r="AY426" s="173"/>
      <c r="AZ426" s="173"/>
      <c r="BA426" s="173"/>
      <c r="BB426" s="173"/>
      <c r="BC426" s="123"/>
      <c r="BD426" s="123"/>
      <c r="BE426" s="123"/>
    </row>
    <row r="427" spans="2:57" x14ac:dyDescent="0.25">
      <c r="B427" s="120"/>
      <c r="C427" s="4"/>
      <c r="D427" s="14"/>
      <c r="E427" s="14"/>
      <c r="F427" s="121"/>
      <c r="G427" s="13"/>
      <c r="H427" s="122"/>
      <c r="I427" s="123"/>
      <c r="J427" s="123"/>
      <c r="K427" s="124"/>
      <c r="L427" s="122"/>
      <c r="M427" s="122"/>
      <c r="N427" s="125"/>
      <c r="O427" s="126"/>
      <c r="P427" s="123"/>
      <c r="Q427" s="123"/>
      <c r="R427" s="122"/>
      <c r="S427" s="123"/>
      <c r="T427" s="123"/>
      <c r="U427" s="123"/>
      <c r="V427" s="123"/>
      <c r="W427" s="123"/>
      <c r="X427" s="122"/>
      <c r="Y427" s="123"/>
      <c r="Z427" s="123"/>
      <c r="AA427" s="123"/>
      <c r="AB427" s="123"/>
      <c r="AC427" s="123"/>
      <c r="AD427" s="122"/>
      <c r="AE427" s="123"/>
      <c r="AF427" s="123"/>
      <c r="AG427" s="123"/>
      <c r="AH427" s="123"/>
      <c r="AI427" s="122"/>
      <c r="AJ427" s="122"/>
      <c r="AK427" s="122"/>
      <c r="AL427" s="122"/>
      <c r="AM427" s="123"/>
      <c r="AN427" s="122"/>
      <c r="AO427" s="122"/>
      <c r="AP427" s="122"/>
      <c r="AQ427" s="122"/>
      <c r="AR427" s="122"/>
      <c r="AS427" s="122"/>
      <c r="AT427" s="173"/>
      <c r="AU427" s="173"/>
      <c r="AV427" s="173"/>
      <c r="AW427" s="173"/>
      <c r="AX427" s="173"/>
      <c r="AY427" s="173"/>
      <c r="AZ427" s="173"/>
      <c r="BA427" s="173"/>
      <c r="BB427" s="173"/>
      <c r="BC427" s="123"/>
      <c r="BD427" s="123"/>
      <c r="BE427" s="123"/>
    </row>
    <row r="428" spans="2:57" x14ac:dyDescent="0.25">
      <c r="B428" s="120"/>
      <c r="C428" s="4"/>
      <c r="D428" s="14"/>
      <c r="E428" s="14"/>
      <c r="F428" s="121"/>
      <c r="G428" s="13"/>
      <c r="H428" s="122"/>
      <c r="I428" s="123"/>
      <c r="J428" s="123"/>
      <c r="K428" s="124"/>
      <c r="L428" s="122"/>
      <c r="M428" s="122"/>
      <c r="N428" s="125"/>
      <c r="O428" s="126"/>
      <c r="P428" s="123"/>
      <c r="Q428" s="123"/>
      <c r="R428" s="122"/>
      <c r="S428" s="123"/>
      <c r="T428" s="123"/>
      <c r="U428" s="123"/>
      <c r="V428" s="123"/>
      <c r="W428" s="123"/>
      <c r="X428" s="122"/>
      <c r="Y428" s="123"/>
      <c r="Z428" s="123"/>
      <c r="AA428" s="123"/>
      <c r="AB428" s="123"/>
      <c r="AC428" s="123"/>
      <c r="AD428" s="122"/>
      <c r="AE428" s="123"/>
      <c r="AF428" s="123"/>
      <c r="AG428" s="123"/>
      <c r="AH428" s="123"/>
      <c r="AI428" s="122"/>
      <c r="AJ428" s="122"/>
      <c r="AK428" s="122"/>
      <c r="AL428" s="122"/>
      <c r="AM428" s="123"/>
      <c r="AN428" s="122"/>
      <c r="AO428" s="122"/>
      <c r="AP428" s="122"/>
      <c r="AQ428" s="122"/>
      <c r="AR428" s="122"/>
      <c r="AS428" s="122"/>
      <c r="AT428" s="173"/>
      <c r="AU428" s="173"/>
      <c r="AV428" s="173"/>
      <c r="AW428" s="173"/>
      <c r="AX428" s="173"/>
      <c r="AY428" s="173"/>
      <c r="AZ428" s="173"/>
      <c r="BA428" s="173"/>
      <c r="BB428" s="173"/>
      <c r="BC428" s="123"/>
      <c r="BD428" s="123"/>
      <c r="BE428" s="123"/>
    </row>
    <row r="429" spans="2:57" x14ac:dyDescent="0.25">
      <c r="B429" s="120"/>
      <c r="C429" s="4"/>
      <c r="D429" s="14"/>
      <c r="E429" s="14"/>
      <c r="F429" s="121"/>
      <c r="G429" s="13"/>
      <c r="H429" s="122"/>
      <c r="I429" s="123"/>
      <c r="J429" s="123"/>
      <c r="K429" s="124"/>
      <c r="L429" s="122"/>
      <c r="M429" s="122"/>
      <c r="N429" s="125"/>
      <c r="O429" s="126"/>
      <c r="P429" s="123"/>
      <c r="Q429" s="123"/>
      <c r="R429" s="122"/>
      <c r="S429" s="123"/>
      <c r="T429" s="123"/>
      <c r="U429" s="123"/>
      <c r="V429" s="123"/>
      <c r="W429" s="123"/>
      <c r="X429" s="122"/>
      <c r="Y429" s="123"/>
      <c r="Z429" s="123"/>
      <c r="AA429" s="123"/>
      <c r="AB429" s="123"/>
      <c r="AC429" s="123"/>
      <c r="AD429" s="122"/>
      <c r="AE429" s="123"/>
      <c r="AF429" s="123"/>
      <c r="AG429" s="123"/>
      <c r="AH429" s="123"/>
      <c r="AI429" s="122"/>
      <c r="AJ429" s="122"/>
      <c r="AK429" s="122"/>
      <c r="AL429" s="122"/>
      <c r="AM429" s="123"/>
      <c r="AN429" s="122"/>
      <c r="AO429" s="122"/>
      <c r="AP429" s="122"/>
      <c r="AQ429" s="122"/>
      <c r="AR429" s="122"/>
      <c r="AS429" s="122"/>
      <c r="AT429" s="173"/>
      <c r="AU429" s="173"/>
      <c r="AV429" s="173"/>
      <c r="AW429" s="173"/>
      <c r="AX429" s="173"/>
      <c r="AY429" s="173"/>
      <c r="AZ429" s="173"/>
      <c r="BA429" s="173"/>
      <c r="BB429" s="173"/>
      <c r="BC429" s="123"/>
      <c r="BD429" s="123"/>
      <c r="BE429" s="123"/>
    </row>
    <row r="430" spans="2:57" x14ac:dyDescent="0.25">
      <c r="B430" s="120"/>
      <c r="C430" s="4"/>
      <c r="D430" s="14"/>
      <c r="E430" s="14"/>
      <c r="F430" s="121"/>
      <c r="G430" s="13"/>
      <c r="H430" s="122"/>
      <c r="I430" s="123"/>
      <c r="J430" s="123"/>
      <c r="K430" s="124"/>
      <c r="L430" s="122"/>
      <c r="M430" s="122"/>
      <c r="N430" s="125"/>
      <c r="O430" s="126"/>
      <c r="P430" s="123"/>
      <c r="Q430" s="123"/>
      <c r="R430" s="122"/>
      <c r="S430" s="123"/>
      <c r="T430" s="123"/>
      <c r="U430" s="123"/>
      <c r="V430" s="123"/>
      <c r="W430" s="123"/>
      <c r="X430" s="122"/>
      <c r="Y430" s="123"/>
      <c r="Z430" s="123"/>
      <c r="AA430" s="123"/>
      <c r="AB430" s="123"/>
      <c r="AC430" s="123"/>
      <c r="AD430" s="122"/>
      <c r="AE430" s="123"/>
      <c r="AF430" s="123"/>
      <c r="AG430" s="123"/>
      <c r="AH430" s="123"/>
      <c r="AI430" s="122"/>
      <c r="AJ430" s="122"/>
      <c r="AK430" s="122"/>
      <c r="AL430" s="122"/>
      <c r="AM430" s="123"/>
      <c r="AN430" s="122"/>
      <c r="AO430" s="122"/>
      <c r="AP430" s="122"/>
      <c r="AQ430" s="122"/>
      <c r="AR430" s="122"/>
      <c r="AS430" s="122"/>
      <c r="AT430" s="173"/>
      <c r="AU430" s="173"/>
      <c r="AV430" s="173"/>
      <c r="AW430" s="173"/>
      <c r="AX430" s="173"/>
      <c r="AY430" s="173"/>
      <c r="AZ430" s="173"/>
      <c r="BA430" s="173"/>
      <c r="BB430" s="173"/>
      <c r="BC430" s="123"/>
      <c r="BD430" s="123"/>
      <c r="BE430" s="123"/>
    </row>
    <row r="431" spans="2:57" x14ac:dyDescent="0.25">
      <c r="B431" s="120"/>
      <c r="C431" s="4"/>
      <c r="D431" s="14"/>
      <c r="E431" s="14"/>
      <c r="F431" s="121"/>
      <c r="G431" s="13"/>
      <c r="H431" s="122"/>
      <c r="I431" s="123"/>
      <c r="J431" s="123"/>
      <c r="K431" s="124"/>
      <c r="L431" s="122"/>
      <c r="M431" s="122"/>
      <c r="N431" s="125"/>
      <c r="O431" s="126"/>
      <c r="P431" s="123"/>
      <c r="Q431" s="123"/>
      <c r="R431" s="122"/>
      <c r="S431" s="123"/>
      <c r="T431" s="123"/>
      <c r="U431" s="123"/>
      <c r="V431" s="123"/>
      <c r="W431" s="123"/>
      <c r="X431" s="122"/>
      <c r="Y431" s="123"/>
      <c r="Z431" s="123"/>
      <c r="AA431" s="123"/>
      <c r="AB431" s="123"/>
      <c r="AC431" s="123"/>
      <c r="AD431" s="122"/>
      <c r="AE431" s="123"/>
      <c r="AF431" s="123"/>
      <c r="AG431" s="123"/>
      <c r="AH431" s="123"/>
      <c r="AI431" s="122"/>
      <c r="AJ431" s="122"/>
      <c r="AK431" s="122"/>
      <c r="AL431" s="122"/>
      <c r="AM431" s="123"/>
      <c r="AN431" s="122"/>
      <c r="AO431" s="122"/>
      <c r="AP431" s="122"/>
      <c r="AQ431" s="122"/>
      <c r="AR431" s="122"/>
      <c r="AS431" s="122"/>
      <c r="AT431" s="173"/>
      <c r="AU431" s="173"/>
      <c r="AV431" s="173"/>
      <c r="AW431" s="173"/>
      <c r="AX431" s="173"/>
      <c r="AY431" s="173"/>
      <c r="AZ431" s="173"/>
      <c r="BA431" s="173"/>
      <c r="BB431" s="173"/>
      <c r="BC431" s="123"/>
      <c r="BD431" s="123"/>
      <c r="BE431" s="123"/>
    </row>
    <row r="432" spans="2:57" x14ac:dyDescent="0.25">
      <c r="B432" s="120"/>
      <c r="C432" s="4"/>
      <c r="D432" s="14"/>
      <c r="E432" s="14"/>
      <c r="F432" s="121"/>
      <c r="G432" s="13"/>
      <c r="H432" s="122"/>
      <c r="I432" s="123"/>
      <c r="J432" s="123"/>
      <c r="K432" s="124"/>
      <c r="L432" s="122"/>
      <c r="M432" s="122"/>
      <c r="N432" s="125"/>
      <c r="O432" s="126"/>
      <c r="P432" s="123"/>
      <c r="Q432" s="123"/>
      <c r="R432" s="122"/>
      <c r="S432" s="123"/>
      <c r="T432" s="123"/>
      <c r="U432" s="123"/>
      <c r="V432" s="123"/>
      <c r="W432" s="123"/>
      <c r="X432" s="122"/>
      <c r="Y432" s="123"/>
      <c r="Z432" s="123"/>
      <c r="AA432" s="123"/>
      <c r="AB432" s="123"/>
      <c r="AC432" s="123"/>
      <c r="AD432" s="122"/>
      <c r="AE432" s="123"/>
      <c r="AF432" s="123"/>
      <c r="AG432" s="123"/>
      <c r="AH432" s="123"/>
      <c r="AI432" s="122"/>
      <c r="AJ432" s="122"/>
      <c r="AK432" s="122"/>
      <c r="AL432" s="122"/>
      <c r="AM432" s="123"/>
      <c r="AN432" s="122"/>
      <c r="AO432" s="122"/>
      <c r="AP432" s="122"/>
      <c r="AQ432" s="122"/>
      <c r="AR432" s="122"/>
      <c r="AS432" s="122"/>
      <c r="AT432" s="173"/>
      <c r="AU432" s="173"/>
      <c r="AV432" s="173"/>
      <c r="AW432" s="173"/>
      <c r="AX432" s="173"/>
      <c r="AY432" s="173"/>
      <c r="AZ432" s="173"/>
      <c r="BA432" s="173"/>
      <c r="BB432" s="173"/>
      <c r="BC432" s="123"/>
      <c r="BD432" s="123"/>
      <c r="BE432" s="123"/>
    </row>
    <row r="433" spans="2:57" x14ac:dyDescent="0.25">
      <c r="B433" s="120"/>
      <c r="C433" s="4"/>
      <c r="D433" s="14"/>
      <c r="E433" s="14"/>
      <c r="F433" s="121"/>
      <c r="G433" s="13"/>
      <c r="H433" s="122"/>
      <c r="I433" s="123"/>
      <c r="J433" s="123"/>
      <c r="K433" s="124"/>
      <c r="L433" s="122"/>
      <c r="M433" s="122"/>
      <c r="N433" s="125"/>
      <c r="O433" s="126"/>
      <c r="P433" s="123"/>
      <c r="Q433" s="123"/>
      <c r="R433" s="122"/>
      <c r="S433" s="123"/>
      <c r="T433" s="123"/>
      <c r="U433" s="123"/>
      <c r="V433" s="123"/>
      <c r="W433" s="123"/>
      <c r="X433" s="122"/>
      <c r="Y433" s="123"/>
      <c r="Z433" s="123"/>
      <c r="AA433" s="123"/>
      <c r="AB433" s="123"/>
      <c r="AC433" s="123"/>
      <c r="AD433" s="122"/>
      <c r="AE433" s="123"/>
      <c r="AF433" s="123"/>
      <c r="AG433" s="123"/>
      <c r="AH433" s="123"/>
      <c r="AI433" s="122"/>
      <c r="AJ433" s="122"/>
      <c r="AK433" s="122"/>
      <c r="AL433" s="122"/>
      <c r="AM433" s="123"/>
      <c r="AN433" s="122"/>
      <c r="AO433" s="122"/>
      <c r="AP433" s="122"/>
      <c r="AQ433" s="122"/>
      <c r="AR433" s="122"/>
      <c r="AS433" s="122"/>
      <c r="AT433" s="173"/>
      <c r="AU433" s="173"/>
      <c r="AV433" s="173"/>
      <c r="AW433" s="173"/>
      <c r="AX433" s="173"/>
      <c r="AY433" s="173"/>
      <c r="AZ433" s="173"/>
      <c r="BA433" s="173"/>
      <c r="BB433" s="173"/>
      <c r="BC433" s="123"/>
      <c r="BD433" s="123"/>
      <c r="BE433" s="123"/>
    </row>
    <row r="434" spans="2:57" x14ac:dyDescent="0.25">
      <c r="B434" s="120"/>
      <c r="C434" s="4"/>
      <c r="D434" s="14"/>
      <c r="E434" s="14"/>
      <c r="F434" s="121"/>
      <c r="G434" s="13"/>
      <c r="H434" s="122"/>
      <c r="I434" s="123"/>
      <c r="J434" s="123"/>
      <c r="K434" s="124"/>
      <c r="L434" s="122"/>
      <c r="M434" s="122"/>
      <c r="N434" s="125"/>
      <c r="O434" s="126"/>
      <c r="P434" s="123"/>
      <c r="Q434" s="123"/>
      <c r="R434" s="122"/>
      <c r="S434" s="123"/>
      <c r="T434" s="123"/>
      <c r="U434" s="123"/>
      <c r="V434" s="123"/>
      <c r="W434" s="123"/>
      <c r="X434" s="122"/>
      <c r="Y434" s="123"/>
      <c r="Z434" s="123"/>
      <c r="AA434" s="123"/>
      <c r="AB434" s="123"/>
      <c r="AC434" s="123"/>
      <c r="AD434" s="122"/>
      <c r="AE434" s="123"/>
      <c r="AF434" s="123"/>
      <c r="AG434" s="123"/>
      <c r="AH434" s="123"/>
      <c r="AI434" s="122"/>
      <c r="AJ434" s="122"/>
      <c r="AK434" s="122"/>
      <c r="AL434" s="122"/>
      <c r="AM434" s="123"/>
      <c r="AN434" s="122"/>
      <c r="AO434" s="122"/>
      <c r="AP434" s="122"/>
      <c r="AQ434" s="122"/>
      <c r="AR434" s="122"/>
      <c r="AS434" s="122"/>
      <c r="AT434" s="173"/>
      <c r="AU434" s="173"/>
      <c r="AV434" s="173"/>
      <c r="AW434" s="173"/>
      <c r="AX434" s="173"/>
      <c r="AY434" s="173"/>
      <c r="AZ434" s="173"/>
      <c r="BA434" s="173"/>
      <c r="BB434" s="173"/>
      <c r="BC434" s="123"/>
      <c r="BD434" s="123"/>
      <c r="BE434" s="123"/>
    </row>
    <row r="435" spans="2:57" x14ac:dyDescent="0.25">
      <c r="B435" s="120"/>
      <c r="C435" s="4"/>
      <c r="D435" s="14"/>
      <c r="E435" s="14"/>
      <c r="F435" s="121"/>
      <c r="G435" s="13"/>
      <c r="H435" s="122"/>
      <c r="I435" s="123"/>
      <c r="J435" s="123"/>
      <c r="K435" s="124"/>
      <c r="L435" s="122"/>
      <c r="M435" s="122"/>
      <c r="N435" s="125"/>
      <c r="O435" s="126"/>
      <c r="P435" s="123"/>
      <c r="Q435" s="123"/>
      <c r="R435" s="122"/>
      <c r="S435" s="123"/>
      <c r="T435" s="123"/>
      <c r="U435" s="123"/>
      <c r="V435" s="123"/>
      <c r="W435" s="123"/>
      <c r="X435" s="122"/>
      <c r="Y435" s="123"/>
      <c r="Z435" s="123"/>
      <c r="AA435" s="123"/>
      <c r="AB435" s="123"/>
      <c r="AC435" s="123"/>
      <c r="AD435" s="122"/>
      <c r="AE435" s="123"/>
      <c r="AF435" s="123"/>
      <c r="AG435" s="123"/>
      <c r="AH435" s="123"/>
      <c r="AI435" s="122"/>
      <c r="AJ435" s="122"/>
      <c r="AK435" s="122"/>
      <c r="AL435" s="122"/>
      <c r="AM435" s="123"/>
      <c r="AN435" s="122"/>
      <c r="AO435" s="122"/>
      <c r="AP435" s="122"/>
      <c r="AQ435" s="122"/>
      <c r="AR435" s="122"/>
      <c r="AS435" s="122"/>
      <c r="AT435" s="173"/>
      <c r="AU435" s="173"/>
      <c r="AV435" s="173"/>
      <c r="AW435" s="173"/>
      <c r="AX435" s="173"/>
      <c r="AY435" s="173"/>
      <c r="AZ435" s="173"/>
      <c r="BA435" s="173"/>
      <c r="BB435" s="173"/>
      <c r="BC435" s="123"/>
      <c r="BD435" s="123"/>
      <c r="BE435" s="123"/>
    </row>
    <row r="436" spans="2:57" x14ac:dyDescent="0.25">
      <c r="B436" s="120"/>
      <c r="C436" s="4"/>
      <c r="D436" s="14"/>
      <c r="E436" s="14"/>
      <c r="F436" s="121"/>
      <c r="G436" s="13"/>
      <c r="H436" s="122"/>
      <c r="I436" s="123"/>
      <c r="J436" s="123"/>
      <c r="K436" s="124"/>
      <c r="L436" s="122"/>
      <c r="M436" s="122"/>
      <c r="N436" s="125"/>
      <c r="O436" s="126"/>
      <c r="P436" s="123"/>
      <c r="Q436" s="123"/>
      <c r="R436" s="122"/>
      <c r="S436" s="123"/>
      <c r="T436" s="123"/>
      <c r="U436" s="123"/>
      <c r="V436" s="123"/>
      <c r="W436" s="123"/>
      <c r="X436" s="122"/>
      <c r="Y436" s="123"/>
      <c r="Z436" s="123"/>
      <c r="AA436" s="123"/>
      <c r="AB436" s="123"/>
      <c r="AC436" s="123"/>
      <c r="AD436" s="122"/>
      <c r="AE436" s="123"/>
      <c r="AF436" s="123"/>
      <c r="AG436" s="123"/>
      <c r="AH436" s="123"/>
      <c r="AI436" s="122"/>
      <c r="AJ436" s="122"/>
      <c r="AK436" s="122"/>
      <c r="AL436" s="122"/>
      <c r="AM436" s="123"/>
      <c r="AN436" s="122"/>
      <c r="AO436" s="122"/>
      <c r="AP436" s="122"/>
      <c r="AQ436" s="122"/>
      <c r="AR436" s="122"/>
      <c r="AS436" s="122"/>
      <c r="AT436" s="173"/>
      <c r="AU436" s="173"/>
      <c r="AV436" s="173"/>
      <c r="AW436" s="173"/>
      <c r="AX436" s="173"/>
      <c r="AY436" s="173"/>
      <c r="AZ436" s="173"/>
      <c r="BA436" s="173"/>
      <c r="BB436" s="173"/>
      <c r="BC436" s="123"/>
      <c r="BD436" s="123"/>
      <c r="BE436" s="123"/>
    </row>
    <row r="437" spans="2:57" x14ac:dyDescent="0.25">
      <c r="B437" s="120"/>
      <c r="C437" s="4"/>
      <c r="D437" s="14"/>
      <c r="E437" s="14"/>
      <c r="F437" s="121"/>
      <c r="G437" s="13"/>
      <c r="H437" s="122"/>
      <c r="I437" s="123"/>
      <c r="J437" s="123"/>
      <c r="K437" s="124"/>
      <c r="L437" s="122"/>
      <c r="M437" s="122"/>
      <c r="N437" s="125"/>
      <c r="O437" s="126"/>
      <c r="P437" s="123"/>
      <c r="Q437" s="123"/>
      <c r="R437" s="122"/>
      <c r="S437" s="123"/>
      <c r="T437" s="123"/>
      <c r="U437" s="123"/>
      <c r="V437" s="123"/>
      <c r="W437" s="123"/>
      <c r="X437" s="122"/>
      <c r="Y437" s="123"/>
      <c r="Z437" s="123"/>
      <c r="AA437" s="123"/>
      <c r="AB437" s="123"/>
      <c r="AC437" s="123"/>
      <c r="AD437" s="122"/>
      <c r="AE437" s="123"/>
      <c r="AF437" s="123"/>
      <c r="AG437" s="123"/>
      <c r="AH437" s="123"/>
      <c r="AI437" s="122"/>
      <c r="AJ437" s="122"/>
      <c r="AK437" s="122"/>
      <c r="AL437" s="122"/>
      <c r="AM437" s="123"/>
      <c r="AN437" s="122"/>
      <c r="AO437" s="122"/>
      <c r="AP437" s="122"/>
      <c r="AQ437" s="122"/>
      <c r="AR437" s="122"/>
      <c r="AS437" s="122"/>
      <c r="AT437" s="173"/>
      <c r="AU437" s="173"/>
      <c r="AV437" s="173"/>
      <c r="AW437" s="173"/>
      <c r="AX437" s="173"/>
      <c r="AY437" s="173"/>
      <c r="AZ437" s="173"/>
      <c r="BA437" s="173"/>
      <c r="BB437" s="173"/>
      <c r="BC437" s="123"/>
      <c r="BD437" s="123"/>
      <c r="BE437" s="123"/>
    </row>
    <row r="438" spans="2:57" x14ac:dyDescent="0.25">
      <c r="B438" s="120"/>
      <c r="C438" s="4"/>
      <c r="D438" s="14"/>
      <c r="E438" s="14"/>
      <c r="F438" s="121"/>
      <c r="G438" s="13"/>
      <c r="H438" s="122"/>
      <c r="I438" s="123"/>
      <c r="J438" s="123"/>
      <c r="K438" s="124"/>
      <c r="L438" s="122"/>
      <c r="M438" s="122"/>
      <c r="N438" s="125"/>
      <c r="O438" s="126"/>
      <c r="P438" s="123"/>
      <c r="Q438" s="123"/>
      <c r="R438" s="122"/>
      <c r="S438" s="123"/>
      <c r="T438" s="123"/>
      <c r="U438" s="123"/>
      <c r="V438" s="123"/>
      <c r="W438" s="123"/>
      <c r="X438" s="122"/>
      <c r="Y438" s="123"/>
      <c r="Z438" s="123"/>
      <c r="AA438" s="123"/>
      <c r="AB438" s="123"/>
      <c r="AC438" s="123"/>
      <c r="AD438" s="122"/>
      <c r="AE438" s="123"/>
      <c r="AF438" s="123"/>
      <c r="AG438" s="123"/>
      <c r="AH438" s="123"/>
      <c r="AI438" s="122"/>
      <c r="AJ438" s="122"/>
      <c r="AK438" s="122"/>
      <c r="AL438" s="122"/>
      <c r="AM438" s="123"/>
      <c r="AN438" s="122"/>
      <c r="AO438" s="122"/>
      <c r="AP438" s="122"/>
      <c r="AQ438" s="122"/>
      <c r="AR438" s="122"/>
      <c r="AS438" s="122"/>
      <c r="AT438" s="173"/>
      <c r="AU438" s="173"/>
      <c r="AV438" s="173"/>
      <c r="AW438" s="173"/>
      <c r="AX438" s="173"/>
      <c r="AY438" s="173"/>
      <c r="AZ438" s="173"/>
      <c r="BA438" s="173"/>
      <c r="BB438" s="173"/>
      <c r="BC438" s="123"/>
      <c r="BD438" s="123"/>
      <c r="BE438" s="123"/>
    </row>
    <row r="439" spans="2:57" x14ac:dyDescent="0.25">
      <c r="B439" s="120"/>
      <c r="C439" s="4"/>
      <c r="D439" s="14"/>
      <c r="E439" s="14"/>
      <c r="F439" s="121"/>
      <c r="G439" s="13"/>
      <c r="H439" s="122"/>
      <c r="I439" s="123"/>
      <c r="J439" s="123"/>
      <c r="K439" s="124"/>
      <c r="L439" s="122"/>
      <c r="M439" s="122"/>
      <c r="N439" s="125"/>
      <c r="O439" s="126"/>
      <c r="P439" s="123"/>
      <c r="Q439" s="123"/>
      <c r="R439" s="122"/>
      <c r="S439" s="123"/>
      <c r="T439" s="123"/>
      <c r="U439" s="123"/>
      <c r="V439" s="123"/>
      <c r="W439" s="123"/>
      <c r="X439" s="122"/>
      <c r="Y439" s="123"/>
      <c r="Z439" s="123"/>
      <c r="AA439" s="123"/>
      <c r="AB439" s="123"/>
      <c r="AC439" s="123"/>
      <c r="AD439" s="122"/>
      <c r="AE439" s="123"/>
      <c r="AF439" s="123"/>
      <c r="AG439" s="123"/>
      <c r="AH439" s="123"/>
      <c r="AI439" s="122"/>
      <c r="AJ439" s="122"/>
      <c r="AK439" s="122"/>
      <c r="AL439" s="122"/>
      <c r="AM439" s="123"/>
      <c r="AN439" s="122"/>
      <c r="AO439" s="122"/>
      <c r="AP439" s="122"/>
      <c r="AQ439" s="122"/>
      <c r="AR439" s="122"/>
      <c r="AS439" s="122"/>
      <c r="AT439" s="173"/>
      <c r="AU439" s="173"/>
      <c r="AV439" s="173"/>
      <c r="AW439" s="173"/>
      <c r="AX439" s="173"/>
      <c r="AY439" s="173"/>
      <c r="AZ439" s="173"/>
      <c r="BA439" s="173"/>
      <c r="BB439" s="173"/>
      <c r="BC439" s="123"/>
      <c r="BD439" s="123"/>
      <c r="BE439" s="123"/>
    </row>
    <row r="440" spans="2:57" x14ac:dyDescent="0.25">
      <c r="B440" s="120"/>
      <c r="C440" s="4"/>
      <c r="D440" s="14"/>
      <c r="E440" s="14"/>
      <c r="F440" s="121"/>
      <c r="G440" s="13"/>
      <c r="H440" s="122"/>
      <c r="I440" s="123"/>
      <c r="J440" s="123"/>
      <c r="K440" s="124"/>
      <c r="L440" s="122"/>
      <c r="M440" s="122"/>
      <c r="N440" s="125"/>
      <c r="O440" s="126"/>
      <c r="P440" s="123"/>
      <c r="Q440" s="123"/>
      <c r="R440" s="122"/>
      <c r="S440" s="123"/>
      <c r="T440" s="123"/>
      <c r="U440" s="123"/>
      <c r="V440" s="123"/>
      <c r="W440" s="123"/>
      <c r="X440" s="122"/>
      <c r="Y440" s="123"/>
      <c r="Z440" s="123"/>
      <c r="AA440" s="123"/>
      <c r="AB440" s="123"/>
      <c r="AC440" s="123"/>
      <c r="AD440" s="122"/>
      <c r="AE440" s="123"/>
      <c r="AF440" s="123"/>
      <c r="AG440" s="123"/>
      <c r="AH440" s="123"/>
      <c r="AI440" s="122"/>
      <c r="AJ440" s="122"/>
      <c r="AK440" s="122"/>
      <c r="AL440" s="122"/>
      <c r="AM440" s="123"/>
      <c r="AN440" s="122"/>
      <c r="AO440" s="122"/>
      <c r="AP440" s="122"/>
      <c r="AQ440" s="122"/>
      <c r="AR440" s="122"/>
      <c r="AS440" s="122"/>
      <c r="AT440" s="173"/>
      <c r="AU440" s="173"/>
      <c r="AV440" s="173"/>
      <c r="AW440" s="173"/>
      <c r="AX440" s="173"/>
      <c r="AY440" s="173"/>
      <c r="AZ440" s="173"/>
      <c r="BA440" s="173"/>
      <c r="BB440" s="173"/>
      <c r="BC440" s="123"/>
      <c r="BD440" s="123"/>
      <c r="BE440" s="123"/>
    </row>
    <row r="441" spans="2:57" x14ac:dyDescent="0.25">
      <c r="B441" s="120"/>
      <c r="C441" s="4"/>
      <c r="D441" s="14"/>
      <c r="E441" s="14"/>
      <c r="F441" s="121"/>
      <c r="G441" s="13"/>
      <c r="H441" s="122"/>
      <c r="I441" s="123"/>
      <c r="J441" s="123"/>
      <c r="K441" s="124"/>
      <c r="L441" s="122"/>
      <c r="M441" s="122"/>
      <c r="N441" s="125"/>
      <c r="O441" s="126"/>
      <c r="P441" s="123"/>
      <c r="Q441" s="123"/>
      <c r="R441" s="122"/>
      <c r="S441" s="123"/>
      <c r="T441" s="123"/>
      <c r="U441" s="123"/>
      <c r="V441" s="123"/>
      <c r="W441" s="123"/>
      <c r="X441" s="122"/>
      <c r="Y441" s="123"/>
      <c r="Z441" s="123"/>
      <c r="AA441" s="123"/>
      <c r="AB441" s="123"/>
      <c r="AC441" s="123"/>
      <c r="AD441" s="122"/>
      <c r="AE441" s="123"/>
      <c r="AF441" s="123"/>
      <c r="AG441" s="123"/>
      <c r="AH441" s="123"/>
      <c r="AI441" s="122"/>
      <c r="AJ441" s="122"/>
      <c r="AK441" s="122"/>
      <c r="AL441" s="122"/>
      <c r="AM441" s="123"/>
      <c r="AN441" s="122"/>
      <c r="AO441" s="122"/>
      <c r="AP441" s="122"/>
      <c r="AQ441" s="122"/>
      <c r="AR441" s="122"/>
      <c r="AS441" s="122"/>
      <c r="AT441" s="173"/>
      <c r="AU441" s="173"/>
      <c r="AV441" s="173"/>
      <c r="AW441" s="173"/>
      <c r="AX441" s="173"/>
      <c r="AY441" s="173"/>
      <c r="AZ441" s="173"/>
      <c r="BA441" s="173"/>
      <c r="BB441" s="173"/>
      <c r="BC441" s="123"/>
      <c r="BD441" s="123"/>
      <c r="BE441" s="123"/>
    </row>
    <row r="442" spans="2:57" x14ac:dyDescent="0.25">
      <c r="B442" s="120"/>
      <c r="C442" s="4"/>
      <c r="D442" s="14"/>
      <c r="E442" s="14"/>
      <c r="F442" s="121"/>
      <c r="G442" s="13"/>
      <c r="H442" s="122"/>
      <c r="I442" s="123"/>
      <c r="J442" s="123"/>
      <c r="K442" s="124"/>
      <c r="L442" s="122"/>
      <c r="M442" s="122"/>
      <c r="N442" s="125"/>
      <c r="O442" s="126"/>
      <c r="P442" s="123"/>
      <c r="Q442" s="123"/>
      <c r="R442" s="122"/>
      <c r="S442" s="123"/>
      <c r="T442" s="123"/>
      <c r="U442" s="123"/>
      <c r="V442" s="123"/>
      <c r="W442" s="123"/>
      <c r="X442" s="122"/>
      <c r="Y442" s="123"/>
      <c r="Z442" s="123"/>
      <c r="AA442" s="123"/>
      <c r="AB442" s="123"/>
      <c r="AC442" s="123"/>
      <c r="AD442" s="122"/>
      <c r="AE442" s="123"/>
      <c r="AF442" s="123"/>
      <c r="AG442" s="123"/>
      <c r="AH442" s="123"/>
      <c r="AI442" s="122"/>
      <c r="AJ442" s="122"/>
      <c r="AK442" s="122"/>
      <c r="AL442" s="122"/>
      <c r="AM442" s="123"/>
      <c r="AN442" s="122"/>
      <c r="AO442" s="122"/>
      <c r="AP442" s="122"/>
      <c r="AQ442" s="122"/>
      <c r="AR442" s="122"/>
      <c r="AS442" s="122"/>
      <c r="AT442" s="173"/>
      <c r="AU442" s="173"/>
      <c r="AV442" s="173"/>
      <c r="AW442" s="173"/>
      <c r="AX442" s="173"/>
      <c r="AY442" s="173"/>
      <c r="AZ442" s="173"/>
      <c r="BA442" s="173"/>
      <c r="BB442" s="173"/>
      <c r="BC442" s="123"/>
      <c r="BD442" s="123"/>
      <c r="BE442" s="123"/>
    </row>
    <row r="443" spans="2:57" x14ac:dyDescent="0.25">
      <c r="B443" s="120"/>
      <c r="C443" s="4"/>
      <c r="D443" s="14"/>
      <c r="E443" s="14"/>
      <c r="F443" s="121"/>
      <c r="G443" s="13"/>
      <c r="H443" s="122"/>
      <c r="I443" s="123"/>
      <c r="J443" s="123"/>
      <c r="K443" s="124"/>
      <c r="L443" s="122"/>
      <c r="M443" s="122"/>
      <c r="N443" s="125"/>
      <c r="O443" s="126"/>
      <c r="P443" s="123"/>
      <c r="Q443" s="123"/>
      <c r="R443" s="122"/>
      <c r="S443" s="123"/>
      <c r="T443" s="123"/>
      <c r="U443" s="123"/>
      <c r="V443" s="123"/>
      <c r="W443" s="123"/>
      <c r="X443" s="122"/>
      <c r="Y443" s="123"/>
      <c r="Z443" s="123"/>
      <c r="AA443" s="123"/>
      <c r="AB443" s="123"/>
      <c r="AC443" s="123"/>
      <c r="AD443" s="122"/>
      <c r="AE443" s="123"/>
      <c r="AF443" s="123"/>
      <c r="AG443" s="123"/>
      <c r="AH443" s="123"/>
      <c r="AI443" s="122"/>
      <c r="AJ443" s="122"/>
      <c r="AK443" s="122"/>
      <c r="AL443" s="122"/>
      <c r="AM443" s="123"/>
      <c r="AN443" s="122"/>
      <c r="AO443" s="122"/>
      <c r="AP443" s="122"/>
      <c r="AQ443" s="122"/>
      <c r="AR443" s="122"/>
      <c r="AS443" s="122"/>
      <c r="AT443" s="173"/>
      <c r="AU443" s="173"/>
      <c r="AV443" s="173"/>
      <c r="AW443" s="173"/>
      <c r="AX443" s="173"/>
      <c r="AY443" s="173"/>
      <c r="AZ443" s="173"/>
      <c r="BA443" s="173"/>
      <c r="BB443" s="173"/>
      <c r="BC443" s="123"/>
      <c r="BD443" s="123"/>
      <c r="BE443" s="123"/>
    </row>
    <row r="444" spans="2:57" x14ac:dyDescent="0.25">
      <c r="B444" s="120"/>
      <c r="C444" s="4"/>
      <c r="D444" s="14"/>
      <c r="E444" s="14"/>
      <c r="F444" s="121"/>
      <c r="G444" s="13"/>
      <c r="H444" s="122"/>
      <c r="I444" s="123"/>
      <c r="J444" s="123"/>
      <c r="K444" s="124"/>
      <c r="L444" s="122"/>
      <c r="M444" s="122"/>
      <c r="N444" s="125"/>
      <c r="O444" s="126"/>
      <c r="P444" s="123"/>
      <c r="Q444" s="123"/>
      <c r="R444" s="122"/>
      <c r="S444" s="123"/>
      <c r="T444" s="123"/>
      <c r="U444" s="123"/>
      <c r="V444" s="123"/>
      <c r="W444" s="123"/>
      <c r="X444" s="122"/>
      <c r="Y444" s="123"/>
      <c r="Z444" s="123"/>
      <c r="AA444" s="123"/>
      <c r="AB444" s="123"/>
      <c r="AC444" s="123"/>
      <c r="AD444" s="122"/>
      <c r="AE444" s="123"/>
      <c r="AF444" s="123"/>
      <c r="AG444" s="123"/>
      <c r="AH444" s="123"/>
      <c r="AI444" s="122"/>
      <c r="AJ444" s="122"/>
      <c r="AK444" s="122"/>
      <c r="AL444" s="122"/>
      <c r="AM444" s="123"/>
      <c r="AN444" s="122"/>
      <c r="AO444" s="122"/>
      <c r="AP444" s="122"/>
      <c r="AQ444" s="122"/>
      <c r="AR444" s="122"/>
      <c r="AS444" s="122"/>
      <c r="AT444" s="173"/>
      <c r="AU444" s="173"/>
      <c r="AV444" s="173"/>
      <c r="AW444" s="173"/>
      <c r="AX444" s="173"/>
      <c r="AY444" s="173"/>
      <c r="AZ444" s="173"/>
      <c r="BA444" s="173"/>
      <c r="BB444" s="173"/>
      <c r="BC444" s="123"/>
      <c r="BD444" s="123"/>
      <c r="BE444" s="123"/>
    </row>
    <row r="445" spans="2:57" x14ac:dyDescent="0.25">
      <c r="B445" s="120"/>
      <c r="C445" s="4"/>
      <c r="D445" s="14"/>
      <c r="E445" s="14"/>
      <c r="F445" s="121"/>
      <c r="G445" s="13"/>
      <c r="H445" s="122"/>
      <c r="I445" s="123"/>
      <c r="J445" s="123"/>
      <c r="K445" s="124"/>
      <c r="L445" s="122"/>
      <c r="M445" s="122"/>
      <c r="N445" s="125"/>
      <c r="O445" s="126"/>
      <c r="P445" s="123"/>
      <c r="Q445" s="123"/>
      <c r="R445" s="122"/>
      <c r="S445" s="123"/>
      <c r="T445" s="123"/>
      <c r="U445" s="123"/>
      <c r="V445" s="123"/>
      <c r="W445" s="123"/>
      <c r="X445" s="122"/>
      <c r="Y445" s="123"/>
      <c r="Z445" s="123"/>
      <c r="AA445" s="123"/>
      <c r="AB445" s="123"/>
      <c r="AC445" s="123"/>
      <c r="AD445" s="122"/>
      <c r="AE445" s="123"/>
      <c r="AF445" s="123"/>
      <c r="AG445" s="123"/>
      <c r="AH445" s="123"/>
      <c r="AI445" s="122"/>
      <c r="AJ445" s="122"/>
      <c r="AK445" s="122"/>
      <c r="AL445" s="122"/>
      <c r="AM445" s="123"/>
      <c r="AN445" s="122"/>
      <c r="AO445" s="122"/>
      <c r="AP445" s="122"/>
      <c r="AQ445" s="122"/>
      <c r="AR445" s="122"/>
      <c r="AS445" s="122"/>
      <c r="AT445" s="173"/>
      <c r="AU445" s="173"/>
      <c r="AV445" s="173"/>
      <c r="AW445" s="173"/>
      <c r="AX445" s="173"/>
      <c r="AY445" s="173"/>
      <c r="AZ445" s="173"/>
      <c r="BA445" s="173"/>
      <c r="BB445" s="173"/>
      <c r="BC445" s="123"/>
      <c r="BD445" s="123"/>
      <c r="BE445" s="123"/>
    </row>
    <row r="446" spans="2:57" x14ac:dyDescent="0.25">
      <c r="B446" s="120"/>
      <c r="C446" s="4"/>
      <c r="D446" s="14"/>
      <c r="E446" s="14"/>
      <c r="F446" s="121"/>
      <c r="G446" s="13"/>
      <c r="H446" s="122"/>
      <c r="I446" s="123"/>
      <c r="J446" s="123"/>
      <c r="K446" s="124"/>
      <c r="L446" s="122"/>
      <c r="M446" s="122"/>
      <c r="N446" s="125"/>
      <c r="O446" s="126"/>
      <c r="P446" s="123"/>
      <c r="Q446" s="123"/>
      <c r="R446" s="122"/>
      <c r="S446" s="123"/>
      <c r="T446" s="123"/>
      <c r="U446" s="123"/>
      <c r="V446" s="123"/>
      <c r="W446" s="123"/>
      <c r="X446" s="122"/>
      <c r="Y446" s="123"/>
      <c r="Z446" s="123"/>
      <c r="AA446" s="123"/>
      <c r="AB446" s="123"/>
      <c r="AC446" s="123"/>
      <c r="AD446" s="122"/>
      <c r="AE446" s="123"/>
      <c r="AF446" s="123"/>
      <c r="AG446" s="123"/>
      <c r="AH446" s="123"/>
      <c r="AI446" s="122"/>
      <c r="AJ446" s="122"/>
      <c r="AK446" s="122"/>
      <c r="AL446" s="122"/>
      <c r="AM446" s="123"/>
      <c r="AN446" s="122"/>
      <c r="AO446" s="122"/>
      <c r="AP446" s="122"/>
      <c r="AQ446" s="122"/>
      <c r="AR446" s="122"/>
      <c r="AS446" s="122"/>
      <c r="AT446" s="173"/>
      <c r="AU446" s="173"/>
      <c r="AV446" s="173"/>
      <c r="AW446" s="173"/>
      <c r="AX446" s="173"/>
      <c r="AY446" s="173"/>
      <c r="AZ446" s="173"/>
      <c r="BA446" s="173"/>
      <c r="BB446" s="173"/>
      <c r="BC446" s="123"/>
      <c r="BD446" s="123"/>
      <c r="BE446" s="123"/>
    </row>
    <row r="447" spans="2:57" x14ac:dyDescent="0.25">
      <c r="B447" s="120"/>
      <c r="C447" s="4"/>
      <c r="D447" s="14"/>
      <c r="E447" s="14"/>
      <c r="F447" s="121"/>
      <c r="G447" s="13"/>
      <c r="H447" s="122"/>
      <c r="I447" s="123"/>
      <c r="J447" s="123"/>
      <c r="K447" s="124"/>
      <c r="L447" s="122"/>
      <c r="M447" s="122"/>
      <c r="N447" s="125"/>
      <c r="O447" s="126"/>
      <c r="P447" s="123"/>
      <c r="Q447" s="123"/>
      <c r="R447" s="122"/>
      <c r="S447" s="123"/>
      <c r="T447" s="123"/>
      <c r="U447" s="123"/>
      <c r="V447" s="123"/>
      <c r="W447" s="123"/>
      <c r="X447" s="122"/>
      <c r="Y447" s="123"/>
      <c r="Z447" s="123"/>
      <c r="AA447" s="123"/>
      <c r="AB447" s="123"/>
      <c r="AC447" s="123"/>
      <c r="AD447" s="122"/>
      <c r="AE447" s="123"/>
      <c r="AF447" s="123"/>
      <c r="AG447" s="123"/>
      <c r="AH447" s="123"/>
      <c r="AI447" s="122"/>
      <c r="AJ447" s="122"/>
      <c r="AK447" s="122"/>
      <c r="AL447" s="122"/>
      <c r="AM447" s="123"/>
      <c r="AN447" s="122"/>
      <c r="AO447" s="122"/>
      <c r="AP447" s="122"/>
      <c r="AQ447" s="122"/>
      <c r="AR447" s="122"/>
      <c r="AS447" s="122"/>
      <c r="AT447" s="173"/>
      <c r="AU447" s="173"/>
      <c r="AV447" s="173"/>
      <c r="AW447" s="173"/>
      <c r="AX447" s="173"/>
      <c r="AY447" s="173"/>
      <c r="AZ447" s="173"/>
      <c r="BA447" s="173"/>
      <c r="BB447" s="173"/>
      <c r="BC447" s="123"/>
      <c r="BD447" s="123"/>
      <c r="BE447" s="123"/>
    </row>
    <row r="448" spans="2:57" x14ac:dyDescent="0.25">
      <c r="B448" s="120"/>
      <c r="C448" s="4"/>
      <c r="D448" s="14"/>
      <c r="E448" s="14"/>
      <c r="F448" s="121"/>
      <c r="G448" s="13"/>
      <c r="H448" s="122"/>
      <c r="I448" s="123"/>
      <c r="J448" s="123"/>
      <c r="K448" s="124"/>
      <c r="L448" s="122"/>
      <c r="M448" s="122"/>
      <c r="N448" s="125"/>
      <c r="O448" s="126"/>
      <c r="P448" s="123"/>
      <c r="Q448" s="123"/>
      <c r="R448" s="122"/>
      <c r="S448" s="123"/>
      <c r="T448" s="123"/>
      <c r="U448" s="123"/>
      <c r="V448" s="123"/>
      <c r="W448" s="123"/>
      <c r="X448" s="122"/>
      <c r="Y448" s="123"/>
      <c r="Z448" s="123"/>
      <c r="AA448" s="123"/>
      <c r="AB448" s="123"/>
      <c r="AC448" s="123"/>
      <c r="AD448" s="122"/>
      <c r="AE448" s="123"/>
      <c r="AF448" s="123"/>
      <c r="AG448" s="123"/>
      <c r="AH448" s="123"/>
      <c r="AI448" s="122"/>
      <c r="AJ448" s="122"/>
      <c r="AK448" s="122"/>
      <c r="AL448" s="122"/>
      <c r="AM448" s="123"/>
      <c r="AN448" s="122"/>
      <c r="AO448" s="122"/>
      <c r="AP448" s="122"/>
      <c r="AQ448" s="122"/>
      <c r="AR448" s="122"/>
      <c r="AS448" s="122"/>
      <c r="AT448" s="173"/>
      <c r="AU448" s="173"/>
      <c r="AV448" s="173"/>
      <c r="AW448" s="173"/>
      <c r="AX448" s="173"/>
      <c r="AY448" s="173"/>
      <c r="AZ448" s="173"/>
      <c r="BA448" s="173"/>
      <c r="BB448" s="173"/>
      <c r="BC448" s="123"/>
      <c r="BD448" s="123"/>
      <c r="BE448" s="123"/>
    </row>
    <row r="449" spans="2:57" x14ac:dyDescent="0.25">
      <c r="B449" s="120"/>
      <c r="C449" s="4"/>
      <c r="D449" s="14"/>
      <c r="E449" s="14"/>
      <c r="F449" s="121"/>
      <c r="G449" s="13"/>
      <c r="H449" s="122"/>
      <c r="I449" s="123"/>
      <c r="J449" s="123"/>
      <c r="K449" s="124"/>
      <c r="L449" s="122"/>
      <c r="M449" s="122"/>
      <c r="N449" s="125"/>
      <c r="O449" s="126"/>
      <c r="P449" s="123"/>
      <c r="Q449" s="123"/>
      <c r="R449" s="122"/>
      <c r="S449" s="123"/>
      <c r="T449" s="123"/>
      <c r="U449" s="123"/>
      <c r="V449" s="123"/>
      <c r="W449" s="123"/>
      <c r="X449" s="122"/>
      <c r="Y449" s="123"/>
      <c r="Z449" s="123"/>
      <c r="AA449" s="123"/>
      <c r="AB449" s="123"/>
      <c r="AC449" s="123"/>
      <c r="AD449" s="122"/>
      <c r="AE449" s="123"/>
      <c r="AF449" s="123"/>
      <c r="AG449" s="123"/>
      <c r="AH449" s="123"/>
      <c r="AI449" s="122"/>
      <c r="AJ449" s="122"/>
      <c r="AK449" s="122"/>
      <c r="AL449" s="122"/>
      <c r="AM449" s="123"/>
      <c r="AN449" s="122"/>
      <c r="AO449" s="122"/>
      <c r="AP449" s="122"/>
      <c r="AQ449" s="122"/>
      <c r="AR449" s="122"/>
      <c r="AS449" s="122"/>
      <c r="AT449" s="173"/>
      <c r="AU449" s="173"/>
      <c r="AV449" s="173"/>
      <c r="AW449" s="173"/>
      <c r="AX449" s="173"/>
      <c r="AY449" s="173"/>
      <c r="AZ449" s="173"/>
      <c r="BA449" s="173"/>
      <c r="BB449" s="173"/>
      <c r="BC449" s="123"/>
      <c r="BD449" s="123"/>
      <c r="BE449" s="123"/>
    </row>
    <row r="450" spans="2:57" x14ac:dyDescent="0.25">
      <c r="B450" s="120"/>
      <c r="C450" s="4"/>
      <c r="D450" s="14"/>
      <c r="E450" s="14"/>
      <c r="F450" s="121"/>
      <c r="G450" s="13"/>
      <c r="H450" s="122"/>
      <c r="I450" s="123"/>
      <c r="J450" s="123"/>
      <c r="K450" s="124"/>
      <c r="L450" s="122"/>
      <c r="M450" s="122"/>
      <c r="N450" s="125"/>
      <c r="O450" s="126"/>
      <c r="P450" s="123"/>
      <c r="Q450" s="123"/>
      <c r="R450" s="122"/>
      <c r="S450" s="123"/>
      <c r="T450" s="123"/>
      <c r="U450" s="123"/>
      <c r="V450" s="123"/>
      <c r="W450" s="123"/>
      <c r="X450" s="122"/>
      <c r="Y450" s="123"/>
      <c r="Z450" s="123"/>
      <c r="AA450" s="123"/>
      <c r="AB450" s="123"/>
      <c r="AC450" s="123"/>
      <c r="AD450" s="122"/>
      <c r="AE450" s="123"/>
      <c r="AF450" s="123"/>
      <c r="AG450" s="123"/>
      <c r="AH450" s="123"/>
      <c r="AI450" s="122"/>
      <c r="AJ450" s="122"/>
      <c r="AK450" s="122"/>
      <c r="AL450" s="122"/>
      <c r="AM450" s="123"/>
      <c r="AN450" s="122"/>
      <c r="AO450" s="122"/>
      <c r="AP450" s="122"/>
      <c r="AQ450" s="122"/>
      <c r="AR450" s="122"/>
      <c r="AS450" s="122"/>
      <c r="AT450" s="173"/>
      <c r="AU450" s="173"/>
      <c r="AV450" s="173"/>
      <c r="AW450" s="173"/>
      <c r="AX450" s="173"/>
      <c r="AY450" s="173"/>
      <c r="AZ450" s="173"/>
      <c r="BA450" s="173"/>
      <c r="BB450" s="173"/>
      <c r="BC450" s="123"/>
      <c r="BD450" s="123"/>
      <c r="BE450" s="123"/>
    </row>
    <row r="451" spans="2:57" x14ac:dyDescent="0.25">
      <c r="B451" s="120"/>
      <c r="C451" s="4"/>
      <c r="D451" s="14"/>
      <c r="E451" s="14"/>
      <c r="F451" s="121"/>
      <c r="G451" s="13"/>
      <c r="H451" s="122"/>
      <c r="I451" s="123"/>
      <c r="J451" s="123"/>
      <c r="K451" s="124"/>
      <c r="L451" s="122"/>
      <c r="M451" s="122"/>
      <c r="N451" s="125"/>
      <c r="O451" s="126"/>
      <c r="P451" s="123"/>
      <c r="Q451" s="123"/>
      <c r="R451" s="122"/>
      <c r="S451" s="123"/>
      <c r="T451" s="123"/>
      <c r="U451" s="123"/>
      <c r="V451" s="123"/>
      <c r="W451" s="123"/>
      <c r="X451" s="122"/>
      <c r="Y451" s="123"/>
      <c r="Z451" s="123"/>
      <c r="AA451" s="123"/>
      <c r="AB451" s="123"/>
      <c r="AC451" s="123"/>
      <c r="AD451" s="122"/>
      <c r="AE451" s="123"/>
      <c r="AF451" s="123"/>
      <c r="AG451" s="123"/>
      <c r="AH451" s="123"/>
      <c r="AI451" s="122"/>
      <c r="AJ451" s="122"/>
      <c r="AK451" s="122"/>
      <c r="AL451" s="122"/>
      <c r="AM451" s="123"/>
      <c r="AN451" s="122"/>
      <c r="AO451" s="122"/>
      <c r="AP451" s="122"/>
      <c r="AQ451" s="122"/>
      <c r="AR451" s="122"/>
      <c r="AS451" s="122"/>
      <c r="AT451" s="173"/>
      <c r="AU451" s="173"/>
      <c r="AV451" s="173"/>
      <c r="AW451" s="173"/>
      <c r="AX451" s="173"/>
      <c r="AY451" s="173"/>
      <c r="AZ451" s="173"/>
      <c r="BA451" s="173"/>
      <c r="BB451" s="173"/>
      <c r="BC451" s="123"/>
      <c r="BD451" s="123"/>
      <c r="BE451" s="123"/>
    </row>
    <row r="452" spans="2:57" x14ac:dyDescent="0.25">
      <c r="B452" s="120"/>
      <c r="C452" s="4"/>
      <c r="D452" s="14"/>
      <c r="E452" s="14"/>
      <c r="F452" s="121"/>
      <c r="G452" s="13"/>
      <c r="H452" s="122"/>
      <c r="I452" s="123"/>
      <c r="J452" s="123"/>
      <c r="K452" s="124"/>
      <c r="L452" s="122"/>
      <c r="M452" s="122"/>
      <c r="N452" s="125"/>
      <c r="O452" s="126"/>
      <c r="P452" s="123"/>
      <c r="Q452" s="123"/>
      <c r="R452" s="122"/>
      <c r="S452" s="123"/>
      <c r="T452" s="123"/>
      <c r="U452" s="123"/>
      <c r="V452" s="123"/>
      <c r="W452" s="123"/>
      <c r="X452" s="122"/>
      <c r="Y452" s="123"/>
      <c r="Z452" s="123"/>
      <c r="AA452" s="123"/>
      <c r="AB452" s="123"/>
      <c r="AC452" s="123"/>
      <c r="AD452" s="122"/>
      <c r="AE452" s="123"/>
      <c r="AF452" s="123"/>
      <c r="AG452" s="123"/>
      <c r="AH452" s="123"/>
      <c r="AI452" s="122"/>
      <c r="AJ452" s="122"/>
      <c r="AK452" s="122"/>
      <c r="AL452" s="122"/>
      <c r="AM452" s="123"/>
      <c r="AN452" s="122"/>
      <c r="AO452" s="122"/>
      <c r="AP452" s="122"/>
      <c r="AQ452" s="122"/>
      <c r="AR452" s="122"/>
      <c r="AS452" s="122"/>
      <c r="AT452" s="173"/>
      <c r="AU452" s="173"/>
      <c r="AV452" s="173"/>
      <c r="AW452" s="173"/>
      <c r="AX452" s="173"/>
      <c r="AY452" s="173"/>
      <c r="AZ452" s="173"/>
      <c r="BA452" s="173"/>
      <c r="BB452" s="173"/>
      <c r="BC452" s="123"/>
      <c r="BD452" s="123"/>
      <c r="BE452" s="123"/>
    </row>
    <row r="453" spans="2:57" x14ac:dyDescent="0.25">
      <c r="B453" s="120"/>
      <c r="C453" s="4"/>
      <c r="D453" s="14"/>
      <c r="E453" s="14"/>
      <c r="F453" s="121"/>
      <c r="G453" s="13"/>
      <c r="H453" s="122"/>
      <c r="I453" s="123"/>
      <c r="J453" s="123"/>
      <c r="K453" s="124"/>
      <c r="L453" s="122"/>
      <c r="M453" s="122"/>
      <c r="N453" s="125"/>
      <c r="O453" s="126"/>
      <c r="P453" s="123"/>
      <c r="Q453" s="123"/>
      <c r="R453" s="122"/>
      <c r="S453" s="123"/>
      <c r="T453" s="123"/>
      <c r="U453" s="123"/>
      <c r="V453" s="123"/>
      <c r="W453" s="123"/>
      <c r="X453" s="122"/>
      <c r="Y453" s="123"/>
      <c r="Z453" s="123"/>
      <c r="AA453" s="123"/>
      <c r="AB453" s="123"/>
      <c r="AC453" s="123"/>
      <c r="AD453" s="122"/>
      <c r="AE453" s="123"/>
      <c r="AF453" s="123"/>
      <c r="AG453" s="123"/>
      <c r="AH453" s="123"/>
      <c r="AI453" s="122"/>
      <c r="AJ453" s="122"/>
      <c r="AK453" s="122"/>
      <c r="AL453" s="122"/>
      <c r="AM453" s="123"/>
      <c r="AN453" s="122"/>
      <c r="AO453" s="122"/>
      <c r="AP453" s="122"/>
      <c r="AQ453" s="122"/>
      <c r="AR453" s="122"/>
      <c r="AS453" s="122"/>
      <c r="AT453" s="173"/>
      <c r="AU453" s="173"/>
      <c r="AV453" s="173"/>
      <c r="AW453" s="173"/>
      <c r="AX453" s="173"/>
      <c r="AY453" s="173"/>
      <c r="AZ453" s="173"/>
      <c r="BA453" s="173"/>
      <c r="BB453" s="173"/>
      <c r="BC453" s="123"/>
      <c r="BD453" s="123"/>
      <c r="BE453" s="123"/>
    </row>
    <row r="454" spans="2:57" x14ac:dyDescent="0.25">
      <c r="B454" s="120"/>
      <c r="C454" s="4"/>
      <c r="D454" s="14"/>
      <c r="E454" s="14"/>
      <c r="F454" s="121"/>
      <c r="G454" s="13"/>
      <c r="H454" s="122"/>
      <c r="I454" s="123"/>
      <c r="J454" s="123"/>
      <c r="K454" s="124"/>
      <c r="L454" s="122"/>
      <c r="M454" s="122"/>
      <c r="N454" s="125"/>
      <c r="O454" s="126"/>
      <c r="P454" s="123"/>
      <c r="Q454" s="123"/>
      <c r="R454" s="122"/>
      <c r="S454" s="123"/>
      <c r="T454" s="123"/>
      <c r="U454" s="123"/>
      <c r="V454" s="123"/>
      <c r="W454" s="123"/>
      <c r="X454" s="122"/>
      <c r="Y454" s="123"/>
      <c r="Z454" s="123"/>
      <c r="AA454" s="123"/>
      <c r="AB454" s="123"/>
      <c r="AC454" s="123"/>
      <c r="AD454" s="122"/>
      <c r="AE454" s="123"/>
      <c r="AF454" s="123"/>
      <c r="AG454" s="123"/>
      <c r="AH454" s="123"/>
      <c r="AI454" s="122"/>
      <c r="AJ454" s="122"/>
      <c r="AK454" s="122"/>
      <c r="AL454" s="122"/>
      <c r="AM454" s="123"/>
      <c r="AN454" s="122"/>
      <c r="AO454" s="122"/>
      <c r="AP454" s="122"/>
      <c r="AQ454" s="122"/>
      <c r="AR454" s="122"/>
      <c r="AS454" s="122"/>
      <c r="AT454" s="173"/>
      <c r="AU454" s="173"/>
      <c r="AV454" s="173"/>
      <c r="AW454" s="173"/>
      <c r="AX454" s="173"/>
      <c r="AY454" s="173"/>
      <c r="AZ454" s="173"/>
      <c r="BA454" s="173"/>
      <c r="BB454" s="173"/>
      <c r="BC454" s="123"/>
      <c r="BD454" s="123"/>
      <c r="BE454" s="123"/>
    </row>
    <row r="455" spans="2:57" x14ac:dyDescent="0.25">
      <c r="B455" s="120"/>
      <c r="C455" s="4"/>
      <c r="D455" s="14"/>
      <c r="E455" s="14"/>
      <c r="F455" s="121"/>
      <c r="G455" s="13"/>
      <c r="H455" s="122"/>
      <c r="I455" s="123"/>
      <c r="J455" s="123"/>
      <c r="K455" s="124"/>
      <c r="L455" s="122"/>
      <c r="M455" s="122"/>
      <c r="N455" s="125"/>
      <c r="O455" s="126"/>
      <c r="P455" s="123"/>
      <c r="Q455" s="123"/>
      <c r="R455" s="122"/>
      <c r="S455" s="123"/>
      <c r="T455" s="123"/>
      <c r="U455" s="123"/>
      <c r="V455" s="123"/>
      <c r="W455" s="123"/>
      <c r="X455" s="122"/>
      <c r="Y455" s="123"/>
      <c r="Z455" s="123"/>
      <c r="AA455" s="123"/>
      <c r="AB455" s="123"/>
      <c r="AC455" s="123"/>
      <c r="AD455" s="122"/>
      <c r="AE455" s="123"/>
      <c r="AF455" s="123"/>
      <c r="AG455" s="123"/>
      <c r="AH455" s="123"/>
      <c r="AI455" s="122"/>
      <c r="AJ455" s="122"/>
      <c r="AK455" s="122"/>
      <c r="AL455" s="122"/>
      <c r="AM455" s="123"/>
      <c r="AN455" s="122"/>
      <c r="AO455" s="122"/>
      <c r="AP455" s="122"/>
      <c r="AQ455" s="122"/>
      <c r="AR455" s="122"/>
      <c r="AS455" s="122"/>
      <c r="AT455" s="173"/>
      <c r="AU455" s="173"/>
      <c r="AV455" s="173"/>
      <c r="AW455" s="173"/>
      <c r="AX455" s="173"/>
      <c r="AY455" s="173"/>
      <c r="AZ455" s="173"/>
      <c r="BA455" s="173"/>
      <c r="BB455" s="173"/>
      <c r="BC455" s="123"/>
      <c r="BD455" s="123"/>
      <c r="BE455" s="123"/>
    </row>
    <row r="456" spans="2:57" x14ac:dyDescent="0.25">
      <c r="B456" s="120"/>
      <c r="C456" s="4"/>
      <c r="D456" s="14"/>
      <c r="E456" s="14"/>
      <c r="F456" s="121"/>
      <c r="G456" s="13"/>
      <c r="H456" s="122"/>
      <c r="I456" s="123"/>
      <c r="J456" s="123"/>
      <c r="K456" s="124"/>
      <c r="L456" s="122"/>
      <c r="M456" s="122"/>
      <c r="N456" s="125"/>
      <c r="O456" s="126"/>
      <c r="P456" s="123"/>
      <c r="Q456" s="123"/>
      <c r="R456" s="122"/>
      <c r="S456" s="123"/>
      <c r="T456" s="123"/>
      <c r="U456" s="123"/>
      <c r="V456" s="123"/>
      <c r="W456" s="123"/>
      <c r="X456" s="122"/>
      <c r="Y456" s="123"/>
      <c r="Z456" s="123"/>
      <c r="AA456" s="123"/>
      <c r="AB456" s="123"/>
      <c r="AC456" s="123"/>
      <c r="AD456" s="122"/>
      <c r="AE456" s="123"/>
      <c r="AF456" s="123"/>
      <c r="AG456" s="123"/>
      <c r="AH456" s="123"/>
      <c r="AI456" s="122"/>
      <c r="AJ456" s="122"/>
      <c r="AK456" s="122"/>
      <c r="AL456" s="122"/>
      <c r="AM456" s="123"/>
      <c r="AN456" s="122"/>
      <c r="AO456" s="122"/>
      <c r="AP456" s="122"/>
      <c r="AQ456" s="122"/>
      <c r="AR456" s="122"/>
      <c r="AS456" s="122"/>
      <c r="AT456" s="173"/>
      <c r="AU456" s="173"/>
      <c r="AV456" s="173"/>
      <c r="AW456" s="173"/>
      <c r="AX456" s="173"/>
      <c r="AY456" s="173"/>
      <c r="AZ456" s="173"/>
      <c r="BA456" s="173"/>
      <c r="BB456" s="173"/>
      <c r="BC456" s="123"/>
      <c r="BD456" s="123"/>
      <c r="BE456" s="123"/>
    </row>
    <row r="457" spans="2:57" x14ac:dyDescent="0.25">
      <c r="B457" s="120"/>
      <c r="C457" s="4"/>
      <c r="D457" s="14"/>
      <c r="E457" s="14"/>
      <c r="F457" s="121"/>
      <c r="G457" s="13"/>
      <c r="H457" s="122"/>
      <c r="I457" s="123"/>
      <c r="J457" s="123"/>
      <c r="K457" s="124"/>
      <c r="L457" s="122"/>
      <c r="M457" s="122"/>
      <c r="N457" s="125"/>
      <c r="O457" s="126"/>
      <c r="P457" s="123"/>
      <c r="Q457" s="123"/>
      <c r="R457" s="122"/>
      <c r="S457" s="123"/>
      <c r="T457" s="123"/>
      <c r="U457" s="123"/>
      <c r="V457" s="123"/>
      <c r="W457" s="123"/>
      <c r="X457" s="122"/>
      <c r="Y457" s="123"/>
      <c r="Z457" s="123"/>
      <c r="AA457" s="123"/>
      <c r="AB457" s="123"/>
      <c r="AC457" s="123"/>
      <c r="AD457" s="122"/>
      <c r="AE457" s="123"/>
      <c r="AF457" s="123"/>
      <c r="AG457" s="123"/>
      <c r="AH457" s="123"/>
      <c r="AI457" s="122"/>
      <c r="AJ457" s="122"/>
      <c r="AK457" s="122"/>
      <c r="AL457" s="122"/>
      <c r="AM457" s="123"/>
      <c r="AN457" s="122"/>
      <c r="AO457" s="122"/>
      <c r="AP457" s="122"/>
      <c r="AQ457" s="122"/>
      <c r="AR457" s="122"/>
      <c r="AS457" s="122"/>
      <c r="AT457" s="173"/>
      <c r="AU457" s="173"/>
      <c r="AV457" s="173"/>
      <c r="AW457" s="173"/>
      <c r="AX457" s="173"/>
      <c r="AY457" s="173"/>
      <c r="AZ457" s="173"/>
      <c r="BA457" s="173"/>
      <c r="BB457" s="173"/>
      <c r="BC457" s="123"/>
      <c r="BD457" s="123"/>
      <c r="BE457" s="123"/>
    </row>
    <row r="458" spans="2:57" x14ac:dyDescent="0.25">
      <c r="B458" s="120"/>
      <c r="C458" s="4"/>
      <c r="D458" s="14"/>
      <c r="E458" s="14"/>
      <c r="F458" s="121"/>
      <c r="G458" s="13"/>
      <c r="H458" s="122"/>
      <c r="I458" s="123"/>
      <c r="J458" s="123"/>
      <c r="K458" s="124"/>
      <c r="L458" s="122"/>
      <c r="M458" s="122"/>
      <c r="N458" s="125"/>
      <c r="O458" s="126"/>
      <c r="P458" s="123"/>
      <c r="Q458" s="123"/>
      <c r="R458" s="122"/>
      <c r="S458" s="123"/>
      <c r="T458" s="123"/>
      <c r="U458" s="123"/>
      <c r="V458" s="123"/>
      <c r="W458" s="123"/>
      <c r="X458" s="122"/>
      <c r="Y458" s="123"/>
      <c r="Z458" s="123"/>
      <c r="AA458" s="123"/>
      <c r="AB458" s="123"/>
      <c r="AC458" s="123"/>
      <c r="AD458" s="122"/>
      <c r="AE458" s="123"/>
      <c r="AF458" s="123"/>
      <c r="AG458" s="123"/>
      <c r="AH458" s="123"/>
      <c r="AI458" s="122"/>
      <c r="AJ458" s="122"/>
      <c r="AK458" s="122"/>
      <c r="AL458" s="122"/>
      <c r="AM458" s="123"/>
      <c r="AN458" s="122"/>
      <c r="AO458" s="122"/>
      <c r="AP458" s="122"/>
      <c r="AQ458" s="122"/>
      <c r="AR458" s="122"/>
      <c r="AS458" s="122"/>
      <c r="AT458" s="173"/>
      <c r="AU458" s="173"/>
      <c r="AV458" s="173"/>
      <c r="AW458" s="173"/>
      <c r="AX458" s="173"/>
      <c r="AY458" s="173"/>
      <c r="AZ458" s="173"/>
      <c r="BA458" s="173"/>
      <c r="BB458" s="173"/>
      <c r="BC458" s="123"/>
      <c r="BD458" s="123"/>
      <c r="BE458" s="123"/>
    </row>
    <row r="459" spans="2:57" x14ac:dyDescent="0.25">
      <c r="B459" s="120"/>
      <c r="C459" s="4"/>
      <c r="D459" s="14"/>
      <c r="E459" s="14"/>
      <c r="F459" s="121"/>
      <c r="G459" s="13"/>
      <c r="H459" s="122"/>
      <c r="I459" s="123"/>
      <c r="J459" s="123"/>
      <c r="K459" s="124"/>
      <c r="L459" s="122"/>
      <c r="M459" s="122"/>
      <c r="N459" s="125"/>
      <c r="O459" s="126"/>
      <c r="P459" s="123"/>
      <c r="Q459" s="123"/>
      <c r="R459" s="122"/>
      <c r="S459" s="123"/>
      <c r="T459" s="123"/>
      <c r="U459" s="123"/>
      <c r="V459" s="123"/>
      <c r="W459" s="123"/>
      <c r="X459" s="122"/>
      <c r="Y459" s="123"/>
      <c r="Z459" s="123"/>
      <c r="AA459" s="123"/>
      <c r="AB459" s="123"/>
      <c r="AC459" s="123"/>
      <c r="AD459" s="122"/>
      <c r="AE459" s="123"/>
      <c r="AF459" s="123"/>
      <c r="AG459" s="123"/>
      <c r="AH459" s="123"/>
      <c r="AI459" s="122"/>
      <c r="AJ459" s="122"/>
      <c r="AK459" s="122"/>
      <c r="AL459" s="122"/>
      <c r="AM459" s="123"/>
      <c r="AN459" s="122"/>
      <c r="AO459" s="122"/>
      <c r="AP459" s="122"/>
      <c r="AQ459" s="122"/>
      <c r="AR459" s="122"/>
      <c r="AS459" s="122"/>
      <c r="AT459" s="173"/>
      <c r="AU459" s="173"/>
      <c r="AV459" s="173"/>
      <c r="AW459" s="173"/>
      <c r="AX459" s="173"/>
      <c r="AY459" s="173"/>
      <c r="AZ459" s="173"/>
      <c r="BA459" s="173"/>
      <c r="BB459" s="173"/>
      <c r="BC459" s="123"/>
      <c r="BD459" s="123"/>
      <c r="BE459" s="123"/>
    </row>
    <row r="460" spans="2:57" x14ac:dyDescent="0.25">
      <c r="B460" s="120"/>
      <c r="C460" s="4"/>
      <c r="D460" s="14"/>
      <c r="E460" s="14"/>
      <c r="F460" s="121"/>
      <c r="G460" s="13"/>
      <c r="H460" s="122"/>
      <c r="I460" s="123"/>
      <c r="J460" s="123"/>
      <c r="K460" s="124"/>
      <c r="L460" s="122"/>
      <c r="M460" s="122"/>
      <c r="N460" s="125"/>
      <c r="O460" s="126"/>
      <c r="P460" s="123"/>
      <c r="Q460" s="123"/>
      <c r="R460" s="122"/>
      <c r="S460" s="123"/>
      <c r="T460" s="123"/>
      <c r="U460" s="123"/>
      <c r="V460" s="123"/>
      <c r="W460" s="123"/>
      <c r="X460" s="122"/>
      <c r="Y460" s="123"/>
      <c r="Z460" s="123"/>
      <c r="AA460" s="123"/>
      <c r="AB460" s="123"/>
      <c r="AC460" s="123"/>
      <c r="AD460" s="122"/>
      <c r="AE460" s="123"/>
      <c r="AF460" s="123"/>
      <c r="AG460" s="123"/>
      <c r="AH460" s="123"/>
      <c r="AI460" s="122"/>
      <c r="AJ460" s="122"/>
      <c r="AK460" s="122"/>
      <c r="AL460" s="122"/>
      <c r="AM460" s="123"/>
      <c r="AN460" s="122"/>
      <c r="AO460" s="122"/>
      <c r="AP460" s="122"/>
      <c r="AQ460" s="122"/>
      <c r="AR460" s="122"/>
      <c r="AS460" s="122"/>
      <c r="AT460" s="173"/>
      <c r="AU460" s="173"/>
      <c r="AV460" s="173"/>
      <c r="AW460" s="173"/>
      <c r="AX460" s="173"/>
      <c r="AY460" s="173"/>
      <c r="AZ460" s="173"/>
      <c r="BA460" s="173"/>
      <c r="BB460" s="173"/>
      <c r="BC460" s="123"/>
      <c r="BD460" s="123"/>
      <c r="BE460" s="123"/>
    </row>
    <row r="461" spans="2:57" x14ac:dyDescent="0.25">
      <c r="B461" s="120"/>
      <c r="C461" s="4"/>
      <c r="D461" s="14"/>
      <c r="E461" s="14"/>
      <c r="F461" s="121"/>
      <c r="G461" s="13"/>
      <c r="H461" s="122"/>
      <c r="I461" s="123"/>
      <c r="J461" s="123"/>
      <c r="K461" s="124"/>
      <c r="L461" s="122"/>
      <c r="M461" s="122"/>
      <c r="N461" s="125"/>
      <c r="O461" s="126"/>
      <c r="P461" s="123"/>
      <c r="Q461" s="123"/>
      <c r="R461" s="122"/>
      <c r="S461" s="123"/>
      <c r="T461" s="123"/>
      <c r="U461" s="123"/>
      <c r="V461" s="123"/>
      <c r="W461" s="123"/>
      <c r="X461" s="122"/>
      <c r="Y461" s="123"/>
      <c r="Z461" s="123"/>
      <c r="AA461" s="123"/>
      <c r="AB461" s="123"/>
      <c r="AC461" s="123"/>
      <c r="AD461" s="122"/>
      <c r="AE461" s="123"/>
      <c r="AF461" s="123"/>
      <c r="AG461" s="123"/>
      <c r="AH461" s="123"/>
      <c r="AI461" s="122"/>
      <c r="AJ461" s="122"/>
      <c r="AK461" s="122"/>
      <c r="AL461" s="122"/>
      <c r="AM461" s="123"/>
      <c r="AN461" s="122"/>
      <c r="AO461" s="122"/>
      <c r="AP461" s="122"/>
      <c r="AQ461" s="122"/>
      <c r="AR461" s="122"/>
      <c r="AS461" s="122"/>
      <c r="AT461" s="173"/>
      <c r="AU461" s="173"/>
      <c r="AV461" s="173"/>
      <c r="AW461" s="173"/>
      <c r="AX461" s="173"/>
      <c r="AY461" s="173"/>
      <c r="AZ461" s="173"/>
      <c r="BA461" s="173"/>
      <c r="BB461" s="173"/>
      <c r="BC461" s="123"/>
      <c r="BD461" s="123"/>
      <c r="BE461" s="123"/>
    </row>
    <row r="462" spans="2:57" x14ac:dyDescent="0.25">
      <c r="B462" s="120"/>
      <c r="C462" s="4"/>
      <c r="D462" s="14"/>
      <c r="E462" s="14"/>
      <c r="F462" s="121"/>
      <c r="G462" s="13"/>
      <c r="H462" s="122"/>
      <c r="I462" s="123"/>
      <c r="J462" s="123"/>
      <c r="K462" s="124"/>
      <c r="L462" s="122"/>
      <c r="M462" s="122"/>
      <c r="N462" s="125"/>
      <c r="O462" s="126"/>
      <c r="P462" s="123"/>
      <c r="Q462" s="123"/>
      <c r="R462" s="122"/>
      <c r="S462" s="123"/>
      <c r="T462" s="123"/>
      <c r="U462" s="123"/>
      <c r="V462" s="123"/>
      <c r="W462" s="123"/>
      <c r="X462" s="122"/>
      <c r="Y462" s="123"/>
      <c r="Z462" s="123"/>
      <c r="AA462" s="123"/>
      <c r="AB462" s="123"/>
      <c r="AC462" s="123"/>
      <c r="AD462" s="122"/>
      <c r="AE462" s="123"/>
      <c r="AF462" s="123"/>
      <c r="AG462" s="123"/>
      <c r="AH462" s="123"/>
      <c r="AI462" s="122"/>
      <c r="AJ462" s="122"/>
      <c r="AK462" s="122"/>
      <c r="AL462" s="122"/>
      <c r="AM462" s="123"/>
      <c r="AN462" s="122"/>
      <c r="AO462" s="122"/>
      <c r="AP462" s="122"/>
      <c r="AQ462" s="122"/>
      <c r="AR462" s="122"/>
      <c r="AS462" s="122"/>
      <c r="AT462" s="173"/>
      <c r="AU462" s="173"/>
      <c r="AV462" s="173"/>
      <c r="AW462" s="173"/>
      <c r="AX462" s="173"/>
      <c r="AY462" s="173"/>
      <c r="AZ462" s="173"/>
      <c r="BA462" s="173"/>
      <c r="BB462" s="173"/>
      <c r="BC462" s="123"/>
      <c r="BD462" s="123"/>
      <c r="BE462" s="123"/>
    </row>
    <row r="463" spans="2:57" x14ac:dyDescent="0.25">
      <c r="B463" s="120"/>
      <c r="C463" s="4"/>
      <c r="D463" s="14"/>
      <c r="E463" s="14"/>
      <c r="F463" s="121"/>
      <c r="G463" s="13"/>
      <c r="H463" s="122"/>
      <c r="I463" s="123"/>
      <c r="J463" s="123"/>
      <c r="K463" s="124"/>
      <c r="L463" s="122"/>
      <c r="M463" s="122"/>
      <c r="N463" s="125"/>
      <c r="O463" s="126"/>
      <c r="P463" s="123"/>
      <c r="Q463" s="123"/>
      <c r="R463" s="122"/>
      <c r="S463" s="123"/>
      <c r="T463" s="123"/>
      <c r="U463" s="123"/>
      <c r="V463" s="123"/>
      <c r="W463" s="123"/>
      <c r="X463" s="122"/>
      <c r="Y463" s="123"/>
      <c r="Z463" s="123"/>
      <c r="AA463" s="123"/>
      <c r="AB463" s="123"/>
      <c r="AC463" s="123"/>
      <c r="AD463" s="122"/>
      <c r="AE463" s="123"/>
      <c r="AF463" s="123"/>
      <c r="AG463" s="123"/>
      <c r="AH463" s="123"/>
      <c r="AI463" s="122"/>
      <c r="AJ463" s="122"/>
      <c r="AK463" s="122"/>
      <c r="AL463" s="122"/>
      <c r="AM463" s="123"/>
      <c r="AN463" s="122"/>
      <c r="AO463" s="122"/>
      <c r="AP463" s="122"/>
      <c r="AQ463" s="122"/>
      <c r="AR463" s="122"/>
      <c r="AS463" s="122"/>
      <c r="AT463" s="173"/>
      <c r="AU463" s="173"/>
      <c r="AV463" s="173"/>
      <c r="AW463" s="173"/>
      <c r="AX463" s="173"/>
      <c r="AY463" s="173"/>
      <c r="AZ463" s="173"/>
      <c r="BA463" s="173"/>
      <c r="BB463" s="173"/>
      <c r="BC463" s="123"/>
      <c r="BD463" s="123"/>
      <c r="BE463" s="123"/>
    </row>
    <row r="464" spans="2:57" x14ac:dyDescent="0.25">
      <c r="B464" s="120"/>
      <c r="C464" s="4"/>
      <c r="D464" s="14"/>
      <c r="E464" s="14"/>
      <c r="F464" s="121"/>
      <c r="G464" s="13"/>
      <c r="H464" s="122"/>
      <c r="I464" s="123"/>
      <c r="J464" s="123"/>
      <c r="K464" s="124"/>
      <c r="L464" s="122"/>
      <c r="M464" s="122"/>
      <c r="N464" s="125"/>
      <c r="O464" s="126"/>
      <c r="P464" s="123"/>
      <c r="Q464" s="123"/>
      <c r="R464" s="122"/>
      <c r="S464" s="123"/>
      <c r="T464" s="123"/>
      <c r="U464" s="123"/>
      <c r="V464" s="123"/>
      <c r="W464" s="123"/>
      <c r="X464" s="122"/>
      <c r="Y464" s="123"/>
      <c r="Z464" s="123"/>
      <c r="AA464" s="123"/>
      <c r="AB464" s="123"/>
      <c r="AC464" s="123"/>
      <c r="AD464" s="122"/>
      <c r="AE464" s="123"/>
      <c r="AF464" s="123"/>
      <c r="AG464" s="123"/>
      <c r="AH464" s="123"/>
      <c r="AI464" s="122"/>
      <c r="AJ464" s="122"/>
      <c r="AK464" s="122"/>
      <c r="AL464" s="122"/>
      <c r="AM464" s="123"/>
      <c r="AN464" s="122"/>
      <c r="AO464" s="122"/>
      <c r="AP464" s="122"/>
      <c r="AQ464" s="122"/>
      <c r="AR464" s="122"/>
      <c r="AS464" s="122"/>
      <c r="AT464" s="173"/>
      <c r="AU464" s="173"/>
      <c r="AV464" s="173"/>
      <c r="AW464" s="173"/>
      <c r="AX464" s="173"/>
      <c r="AY464" s="173"/>
      <c r="AZ464" s="173"/>
      <c r="BA464" s="173"/>
      <c r="BB464" s="173"/>
      <c r="BC464" s="123"/>
      <c r="BD464" s="123"/>
      <c r="BE464" s="123"/>
    </row>
    <row r="465" spans="2:57" x14ac:dyDescent="0.25">
      <c r="B465" s="120"/>
      <c r="C465" s="4"/>
      <c r="D465" s="14"/>
      <c r="E465" s="14"/>
      <c r="F465" s="121"/>
      <c r="G465" s="13"/>
      <c r="H465" s="122"/>
      <c r="I465" s="123"/>
      <c r="J465" s="123"/>
      <c r="K465" s="124"/>
      <c r="L465" s="122"/>
      <c r="M465" s="122"/>
      <c r="N465" s="125"/>
      <c r="O465" s="126"/>
      <c r="P465" s="123"/>
      <c r="Q465" s="123"/>
      <c r="R465" s="122"/>
      <c r="S465" s="123"/>
      <c r="T465" s="123"/>
      <c r="U465" s="123"/>
      <c r="V465" s="123"/>
      <c r="W465" s="123"/>
      <c r="X465" s="122"/>
      <c r="Y465" s="123"/>
      <c r="Z465" s="123"/>
      <c r="AA465" s="123"/>
      <c r="AB465" s="123"/>
      <c r="AC465" s="123"/>
      <c r="AD465" s="122"/>
      <c r="AE465" s="123"/>
      <c r="AF465" s="123"/>
      <c r="AG465" s="123"/>
      <c r="AH465" s="123"/>
      <c r="AI465" s="122"/>
      <c r="AJ465" s="122"/>
      <c r="AK465" s="122"/>
      <c r="AL465" s="122"/>
      <c r="AM465" s="123"/>
      <c r="AN465" s="122"/>
      <c r="AO465" s="122"/>
      <c r="AP465" s="122"/>
      <c r="AQ465" s="122"/>
      <c r="AR465" s="122"/>
      <c r="AS465" s="122"/>
      <c r="AT465" s="173"/>
      <c r="AU465" s="173"/>
      <c r="AV465" s="173"/>
      <c r="AW465" s="173"/>
      <c r="AX465" s="173"/>
      <c r="AY465" s="173"/>
      <c r="AZ465" s="173"/>
      <c r="BA465" s="173"/>
      <c r="BB465" s="173"/>
      <c r="BC465" s="123"/>
      <c r="BD465" s="123"/>
      <c r="BE465" s="123"/>
    </row>
    <row r="466" spans="2:57" x14ac:dyDescent="0.25">
      <c r="B466" s="120"/>
      <c r="C466" s="4"/>
      <c r="D466" s="14"/>
      <c r="E466" s="14"/>
      <c r="F466" s="121"/>
      <c r="G466" s="13"/>
      <c r="H466" s="122"/>
      <c r="I466" s="123"/>
      <c r="J466" s="123"/>
      <c r="K466" s="124"/>
      <c r="L466" s="122"/>
      <c r="M466" s="122"/>
      <c r="N466" s="125"/>
      <c r="O466" s="126"/>
      <c r="P466" s="123"/>
      <c r="Q466" s="123"/>
      <c r="R466" s="122"/>
      <c r="S466" s="123"/>
      <c r="T466" s="123"/>
      <c r="U466" s="123"/>
      <c r="V466" s="123"/>
      <c r="W466" s="123"/>
      <c r="X466" s="122"/>
      <c r="Y466" s="123"/>
      <c r="Z466" s="123"/>
      <c r="AA466" s="123"/>
      <c r="AB466" s="123"/>
      <c r="AC466" s="123"/>
      <c r="AD466" s="122"/>
      <c r="AE466" s="123"/>
      <c r="AF466" s="123"/>
      <c r="AG466" s="123"/>
      <c r="AH466" s="123"/>
      <c r="AI466" s="122"/>
      <c r="AJ466" s="122"/>
      <c r="AK466" s="122"/>
      <c r="AL466" s="122"/>
      <c r="AM466" s="123"/>
      <c r="AN466" s="122"/>
      <c r="AO466" s="122"/>
      <c r="AP466" s="122"/>
      <c r="AQ466" s="122"/>
      <c r="AR466" s="122"/>
      <c r="AS466" s="122"/>
      <c r="AT466" s="173"/>
      <c r="AU466" s="173"/>
      <c r="AV466" s="173"/>
      <c r="AW466" s="173"/>
      <c r="AX466" s="173"/>
      <c r="AY466" s="173"/>
      <c r="AZ466" s="173"/>
      <c r="BA466" s="173"/>
      <c r="BB466" s="173"/>
      <c r="BC466" s="123"/>
      <c r="BD466" s="123"/>
      <c r="BE466" s="123"/>
    </row>
    <row r="467" spans="2:57" x14ac:dyDescent="0.25">
      <c r="B467" s="120"/>
      <c r="C467" s="4"/>
      <c r="D467" s="14"/>
      <c r="E467" s="14"/>
      <c r="F467" s="121"/>
      <c r="G467" s="13"/>
      <c r="H467" s="122"/>
      <c r="I467" s="123"/>
      <c r="J467" s="123"/>
      <c r="K467" s="124"/>
      <c r="L467" s="122"/>
      <c r="M467" s="122"/>
      <c r="N467" s="125"/>
      <c r="O467" s="126"/>
      <c r="P467" s="123"/>
      <c r="Q467" s="123"/>
      <c r="R467" s="122"/>
      <c r="S467" s="123"/>
      <c r="T467" s="123"/>
      <c r="U467" s="123"/>
      <c r="V467" s="123"/>
      <c r="W467" s="123"/>
      <c r="X467" s="122"/>
      <c r="Y467" s="123"/>
      <c r="Z467" s="123"/>
      <c r="AA467" s="123"/>
      <c r="AB467" s="123"/>
      <c r="AC467" s="123"/>
      <c r="AD467" s="122"/>
      <c r="AE467" s="123"/>
      <c r="AF467" s="123"/>
      <c r="AG467" s="123"/>
      <c r="AH467" s="123"/>
      <c r="AI467" s="122"/>
      <c r="AJ467" s="122"/>
      <c r="AK467" s="122"/>
      <c r="AL467" s="122"/>
      <c r="AM467" s="123"/>
      <c r="AN467" s="122"/>
      <c r="AO467" s="122"/>
      <c r="AP467" s="122"/>
      <c r="AQ467" s="122"/>
      <c r="AR467" s="122"/>
      <c r="AS467" s="122"/>
      <c r="AT467" s="173"/>
      <c r="AU467" s="173"/>
      <c r="AV467" s="173"/>
      <c r="AW467" s="173"/>
      <c r="AX467" s="173"/>
      <c r="AY467" s="173"/>
      <c r="AZ467" s="173"/>
      <c r="BA467" s="173"/>
      <c r="BB467" s="173"/>
      <c r="BC467" s="123"/>
      <c r="BD467" s="123"/>
      <c r="BE467" s="123"/>
    </row>
    <row r="468" spans="2:57" x14ac:dyDescent="0.25">
      <c r="B468" s="120"/>
      <c r="C468" s="4"/>
      <c r="D468" s="14"/>
      <c r="E468" s="14"/>
      <c r="F468" s="121"/>
      <c r="G468" s="13"/>
      <c r="H468" s="122"/>
      <c r="I468" s="123"/>
      <c r="J468" s="123"/>
      <c r="K468" s="124"/>
      <c r="L468" s="122"/>
      <c r="M468" s="122"/>
      <c r="N468" s="125"/>
      <c r="O468" s="126"/>
      <c r="P468" s="123"/>
      <c r="Q468" s="123"/>
      <c r="R468" s="122"/>
      <c r="S468" s="123"/>
      <c r="T468" s="123"/>
      <c r="U468" s="123"/>
      <c r="V468" s="123"/>
      <c r="W468" s="123"/>
      <c r="X468" s="122"/>
      <c r="Y468" s="123"/>
      <c r="Z468" s="123"/>
      <c r="AA468" s="123"/>
      <c r="AB468" s="123"/>
      <c r="AC468" s="123"/>
      <c r="AD468" s="122"/>
      <c r="AE468" s="123"/>
      <c r="AF468" s="123"/>
      <c r="AG468" s="123"/>
      <c r="AH468" s="123"/>
      <c r="AI468" s="122"/>
      <c r="AJ468" s="122"/>
      <c r="AK468" s="122"/>
      <c r="AL468" s="122"/>
      <c r="AM468" s="123"/>
      <c r="AN468" s="122"/>
      <c r="AO468" s="122"/>
      <c r="AP468" s="122"/>
      <c r="AQ468" s="122"/>
      <c r="AR468" s="122"/>
      <c r="AS468" s="122"/>
      <c r="AT468" s="173"/>
      <c r="AU468" s="173"/>
      <c r="AV468" s="173"/>
      <c r="AW468" s="173"/>
      <c r="AX468" s="173"/>
      <c r="AY468" s="173"/>
      <c r="AZ468" s="173"/>
      <c r="BA468" s="173"/>
      <c r="BB468" s="173"/>
      <c r="BC468" s="123"/>
      <c r="BD468" s="123"/>
      <c r="BE468" s="123"/>
    </row>
    <row r="469" spans="2:57" x14ac:dyDescent="0.25">
      <c r="B469" s="120"/>
      <c r="C469" s="4"/>
      <c r="D469" s="14"/>
      <c r="E469" s="14"/>
      <c r="F469" s="121"/>
      <c r="G469" s="13"/>
      <c r="H469" s="122"/>
      <c r="I469" s="123"/>
      <c r="J469" s="123"/>
      <c r="K469" s="124"/>
      <c r="L469" s="122"/>
      <c r="M469" s="122"/>
      <c r="N469" s="125"/>
      <c r="O469" s="126"/>
      <c r="P469" s="123"/>
      <c r="Q469" s="123"/>
      <c r="R469" s="122"/>
      <c r="S469" s="123"/>
      <c r="T469" s="123"/>
      <c r="U469" s="123"/>
      <c r="V469" s="123"/>
      <c r="W469" s="123"/>
      <c r="X469" s="122"/>
      <c r="Y469" s="123"/>
      <c r="Z469" s="123"/>
      <c r="AA469" s="123"/>
      <c r="AB469" s="123"/>
      <c r="AC469" s="123"/>
      <c r="AD469" s="122"/>
      <c r="AE469" s="123"/>
      <c r="AF469" s="123"/>
      <c r="AG469" s="123"/>
      <c r="AH469" s="123"/>
      <c r="AI469" s="122"/>
      <c r="AJ469" s="122"/>
      <c r="AK469" s="122"/>
      <c r="AL469" s="122"/>
      <c r="AM469" s="123"/>
      <c r="AN469" s="122"/>
      <c r="AO469" s="122"/>
      <c r="AP469" s="122"/>
      <c r="AQ469" s="122"/>
      <c r="AR469" s="122"/>
      <c r="AS469" s="122"/>
      <c r="AT469" s="173"/>
      <c r="AU469" s="173"/>
      <c r="AV469" s="173"/>
      <c r="AW469" s="173"/>
      <c r="AX469" s="173"/>
      <c r="AY469" s="173"/>
      <c r="AZ469" s="173"/>
      <c r="BA469" s="173"/>
      <c r="BB469" s="173"/>
      <c r="BC469" s="123"/>
      <c r="BD469" s="123"/>
      <c r="BE469" s="123"/>
    </row>
    <row r="470" spans="2:57" x14ac:dyDescent="0.25">
      <c r="B470" s="120"/>
      <c r="C470" s="4"/>
      <c r="D470" s="14"/>
      <c r="E470" s="14"/>
      <c r="F470" s="121"/>
      <c r="G470" s="13"/>
      <c r="H470" s="122"/>
      <c r="I470" s="123"/>
      <c r="J470" s="123"/>
      <c r="K470" s="124"/>
      <c r="L470" s="122"/>
      <c r="M470" s="122"/>
      <c r="N470" s="125"/>
      <c r="O470" s="126"/>
      <c r="P470" s="123"/>
      <c r="Q470" s="123"/>
      <c r="R470" s="122"/>
      <c r="S470" s="123"/>
      <c r="T470" s="123"/>
      <c r="U470" s="123"/>
      <c r="V470" s="123"/>
      <c r="W470" s="123"/>
      <c r="X470" s="122"/>
      <c r="Y470" s="123"/>
      <c r="Z470" s="123"/>
      <c r="AA470" s="123"/>
      <c r="AB470" s="123"/>
      <c r="AC470" s="123"/>
      <c r="AD470" s="122"/>
      <c r="AE470" s="123"/>
      <c r="AF470" s="123"/>
      <c r="AG470" s="123"/>
      <c r="AH470" s="123"/>
      <c r="AI470" s="122"/>
      <c r="AJ470" s="122"/>
      <c r="AK470" s="122"/>
      <c r="AL470" s="122"/>
      <c r="AM470" s="123"/>
      <c r="AN470" s="122"/>
      <c r="AO470" s="122"/>
      <c r="AP470" s="122"/>
      <c r="AQ470" s="122"/>
      <c r="AR470" s="122"/>
      <c r="AS470" s="122"/>
      <c r="AT470" s="173"/>
      <c r="AU470" s="173"/>
      <c r="AV470" s="173"/>
      <c r="AW470" s="173"/>
      <c r="AX470" s="173"/>
      <c r="AY470" s="173"/>
      <c r="AZ470" s="173"/>
      <c r="BA470" s="173"/>
      <c r="BB470" s="173"/>
      <c r="BC470" s="123"/>
      <c r="BD470" s="123"/>
      <c r="BE470" s="123"/>
    </row>
    <row r="471" spans="2:57" x14ac:dyDescent="0.25">
      <c r="B471" s="120"/>
      <c r="C471" s="4"/>
      <c r="D471" s="14"/>
      <c r="E471" s="14"/>
      <c r="F471" s="121"/>
      <c r="G471" s="13"/>
      <c r="H471" s="122"/>
      <c r="I471" s="123"/>
      <c r="J471" s="123"/>
      <c r="K471" s="124"/>
      <c r="L471" s="122"/>
      <c r="M471" s="122"/>
      <c r="N471" s="125"/>
      <c r="O471" s="126"/>
      <c r="P471" s="123"/>
      <c r="Q471" s="123"/>
      <c r="R471" s="122"/>
      <c r="S471" s="123"/>
      <c r="T471" s="123"/>
      <c r="U471" s="123"/>
      <c r="V471" s="123"/>
      <c r="W471" s="123"/>
      <c r="X471" s="122"/>
      <c r="Y471" s="123"/>
      <c r="Z471" s="123"/>
      <c r="AA471" s="123"/>
      <c r="AB471" s="123"/>
      <c r="AC471" s="123"/>
      <c r="AD471" s="122"/>
      <c r="AE471" s="123"/>
      <c r="AF471" s="123"/>
      <c r="AG471" s="123"/>
      <c r="AH471" s="123"/>
      <c r="AI471" s="122"/>
      <c r="AJ471" s="122"/>
      <c r="AK471" s="122"/>
      <c r="AL471" s="122"/>
      <c r="AM471" s="123"/>
      <c r="AN471" s="122"/>
      <c r="AO471" s="122"/>
      <c r="AP471" s="122"/>
      <c r="AQ471" s="122"/>
      <c r="AR471" s="122"/>
      <c r="AS471" s="122"/>
      <c r="AT471" s="173"/>
      <c r="AU471" s="173"/>
      <c r="AV471" s="173"/>
      <c r="AW471" s="173"/>
      <c r="AX471" s="173"/>
      <c r="AY471" s="173"/>
      <c r="AZ471" s="173"/>
      <c r="BA471" s="173"/>
      <c r="BB471" s="173"/>
      <c r="BC471" s="123"/>
      <c r="BD471" s="123"/>
      <c r="BE471" s="123"/>
    </row>
    <row r="472" spans="2:57" x14ac:dyDescent="0.25">
      <c r="B472" s="120"/>
      <c r="C472" s="4"/>
      <c r="D472" s="14"/>
      <c r="E472" s="14"/>
      <c r="F472" s="121"/>
      <c r="G472" s="13"/>
      <c r="H472" s="122"/>
      <c r="I472" s="123"/>
      <c r="J472" s="123"/>
      <c r="K472" s="124"/>
      <c r="L472" s="122"/>
      <c r="M472" s="122"/>
      <c r="N472" s="125"/>
      <c r="O472" s="126"/>
      <c r="P472" s="123"/>
      <c r="Q472" s="123"/>
      <c r="R472" s="122"/>
      <c r="S472" s="123"/>
      <c r="T472" s="123"/>
      <c r="U472" s="123"/>
      <c r="V472" s="123"/>
      <c r="W472" s="123"/>
      <c r="X472" s="122"/>
      <c r="Y472" s="123"/>
      <c r="Z472" s="123"/>
      <c r="AA472" s="123"/>
      <c r="AB472" s="123"/>
      <c r="AC472" s="123"/>
      <c r="AD472" s="122"/>
      <c r="AE472" s="123"/>
      <c r="AF472" s="123"/>
      <c r="AG472" s="123"/>
      <c r="AH472" s="123"/>
      <c r="AI472" s="122"/>
      <c r="AJ472" s="122"/>
      <c r="AK472" s="122"/>
      <c r="AL472" s="122"/>
      <c r="AM472" s="123"/>
      <c r="AN472" s="122"/>
      <c r="AO472" s="122"/>
      <c r="AP472" s="122"/>
      <c r="AQ472" s="122"/>
      <c r="AR472" s="122"/>
      <c r="AS472" s="122"/>
      <c r="AT472" s="173"/>
      <c r="AU472" s="173"/>
      <c r="AV472" s="173"/>
      <c r="AW472" s="173"/>
      <c r="AX472" s="173"/>
      <c r="AY472" s="173"/>
      <c r="AZ472" s="173"/>
      <c r="BA472" s="173"/>
      <c r="BB472" s="173"/>
      <c r="BC472" s="123"/>
      <c r="BD472" s="123"/>
      <c r="BE472" s="123"/>
    </row>
    <row r="473" spans="2:57" x14ac:dyDescent="0.25">
      <c r="B473" s="120"/>
      <c r="C473" s="4"/>
      <c r="D473" s="14"/>
      <c r="E473" s="14"/>
      <c r="F473" s="121"/>
      <c r="G473" s="13"/>
      <c r="H473" s="122"/>
      <c r="I473" s="123"/>
      <c r="J473" s="123"/>
      <c r="K473" s="124"/>
      <c r="L473" s="122"/>
      <c r="M473" s="122"/>
      <c r="N473" s="125"/>
      <c r="O473" s="126"/>
      <c r="P473" s="123"/>
      <c r="Q473" s="123"/>
      <c r="R473" s="122"/>
      <c r="S473" s="123"/>
      <c r="T473" s="123"/>
      <c r="U473" s="123"/>
      <c r="V473" s="123"/>
      <c r="W473" s="123"/>
      <c r="X473" s="122"/>
      <c r="Y473" s="123"/>
      <c r="Z473" s="123"/>
      <c r="AA473" s="123"/>
      <c r="AB473" s="123"/>
      <c r="AC473" s="123"/>
      <c r="AD473" s="122"/>
      <c r="AE473" s="123"/>
      <c r="AF473" s="123"/>
      <c r="AG473" s="123"/>
      <c r="AH473" s="123"/>
      <c r="AI473" s="122"/>
      <c r="AJ473" s="122"/>
      <c r="AK473" s="122"/>
      <c r="AL473" s="122"/>
      <c r="AM473" s="123"/>
      <c r="AN473" s="122"/>
      <c r="AO473" s="122"/>
      <c r="AP473" s="122"/>
      <c r="AQ473" s="122"/>
      <c r="AR473" s="122"/>
      <c r="AS473" s="122"/>
      <c r="AT473" s="173"/>
      <c r="AU473" s="173"/>
      <c r="AV473" s="173"/>
      <c r="AW473" s="173"/>
      <c r="AX473" s="173"/>
      <c r="AY473" s="173"/>
      <c r="AZ473" s="173"/>
      <c r="BA473" s="173"/>
      <c r="BB473" s="173"/>
      <c r="BC473" s="123"/>
      <c r="BD473" s="123"/>
      <c r="BE473" s="123"/>
    </row>
    <row r="474" spans="2:57" x14ac:dyDescent="0.25">
      <c r="B474" s="120"/>
      <c r="C474" s="4"/>
      <c r="D474" s="14"/>
      <c r="E474" s="14"/>
      <c r="F474" s="121"/>
      <c r="G474" s="13"/>
      <c r="H474" s="122"/>
      <c r="I474" s="123"/>
      <c r="J474" s="123"/>
      <c r="K474" s="124"/>
      <c r="L474" s="122"/>
      <c r="M474" s="122"/>
      <c r="N474" s="125"/>
      <c r="O474" s="126"/>
      <c r="P474" s="123"/>
      <c r="Q474" s="123"/>
      <c r="R474" s="122"/>
      <c r="S474" s="123"/>
      <c r="T474" s="123"/>
      <c r="U474" s="123"/>
      <c r="V474" s="123"/>
      <c r="W474" s="123"/>
      <c r="X474" s="122"/>
      <c r="Y474" s="123"/>
      <c r="Z474" s="123"/>
      <c r="AA474" s="123"/>
      <c r="AB474" s="123"/>
      <c r="AC474" s="123"/>
      <c r="AD474" s="122"/>
      <c r="AE474" s="123"/>
      <c r="AF474" s="123"/>
      <c r="AG474" s="123"/>
      <c r="AH474" s="123"/>
      <c r="AI474" s="122"/>
      <c r="AJ474" s="122"/>
      <c r="AK474" s="122"/>
      <c r="AL474" s="122"/>
      <c r="AM474" s="123"/>
      <c r="AN474" s="122"/>
      <c r="AO474" s="122"/>
      <c r="AP474" s="122"/>
      <c r="AQ474" s="122"/>
      <c r="AR474" s="122"/>
      <c r="AS474" s="122"/>
      <c r="AT474" s="173"/>
      <c r="AU474" s="173"/>
      <c r="AV474" s="173"/>
      <c r="AW474" s="173"/>
      <c r="AX474" s="173"/>
      <c r="AY474" s="173"/>
      <c r="AZ474" s="173"/>
      <c r="BA474" s="173"/>
      <c r="BB474" s="173"/>
      <c r="BC474" s="123"/>
      <c r="BD474" s="123"/>
      <c r="BE474" s="123"/>
    </row>
    <row r="475" spans="2:57" x14ac:dyDescent="0.25">
      <c r="B475" s="120"/>
      <c r="C475" s="4"/>
      <c r="D475" s="14"/>
      <c r="E475" s="14"/>
      <c r="F475" s="121"/>
      <c r="G475" s="13"/>
      <c r="H475" s="122"/>
      <c r="I475" s="123"/>
      <c r="J475" s="123"/>
      <c r="K475" s="124"/>
      <c r="L475" s="122"/>
      <c r="M475" s="122"/>
      <c r="N475" s="125"/>
      <c r="O475" s="126"/>
      <c r="P475" s="123"/>
      <c r="Q475" s="123"/>
      <c r="R475" s="122"/>
      <c r="S475" s="123"/>
      <c r="T475" s="123"/>
      <c r="U475" s="123"/>
      <c r="V475" s="123"/>
      <c r="W475" s="123"/>
      <c r="X475" s="122"/>
      <c r="Y475" s="123"/>
      <c r="Z475" s="123"/>
      <c r="AA475" s="123"/>
      <c r="AB475" s="123"/>
      <c r="AC475" s="123"/>
      <c r="AD475" s="122"/>
      <c r="AE475" s="123"/>
      <c r="AF475" s="123"/>
      <c r="AG475" s="123"/>
      <c r="AH475" s="123"/>
      <c r="AI475" s="122"/>
      <c r="AJ475" s="122"/>
      <c r="AK475" s="122"/>
      <c r="AL475" s="122"/>
      <c r="AM475" s="123"/>
      <c r="AN475" s="122"/>
      <c r="AO475" s="122"/>
      <c r="AP475" s="122"/>
      <c r="AQ475" s="122"/>
      <c r="AR475" s="122"/>
      <c r="AS475" s="122"/>
      <c r="AT475" s="173"/>
      <c r="AU475" s="173"/>
      <c r="AV475" s="173"/>
      <c r="AW475" s="173"/>
      <c r="AX475" s="173"/>
      <c r="AY475" s="173"/>
      <c r="AZ475" s="173"/>
      <c r="BA475" s="173"/>
      <c r="BB475" s="173"/>
      <c r="BC475" s="123"/>
      <c r="BD475" s="123"/>
      <c r="BE475" s="123"/>
    </row>
    <row r="476" spans="2:57" x14ac:dyDescent="0.25">
      <c r="B476" s="120"/>
      <c r="C476" s="4"/>
      <c r="D476" s="14"/>
      <c r="E476" s="14"/>
      <c r="F476" s="121"/>
      <c r="G476" s="13"/>
      <c r="H476" s="122"/>
      <c r="I476" s="123"/>
      <c r="J476" s="123"/>
      <c r="K476" s="124"/>
      <c r="L476" s="122"/>
      <c r="M476" s="122"/>
      <c r="N476" s="125"/>
      <c r="O476" s="126"/>
      <c r="P476" s="123"/>
      <c r="Q476" s="123"/>
      <c r="R476" s="122"/>
      <c r="S476" s="123"/>
      <c r="T476" s="123"/>
      <c r="U476" s="123"/>
      <c r="V476" s="123"/>
      <c r="W476" s="123"/>
      <c r="X476" s="122"/>
      <c r="Y476" s="123"/>
      <c r="Z476" s="123"/>
      <c r="AA476" s="123"/>
      <c r="AB476" s="123"/>
      <c r="AC476" s="123"/>
      <c r="AD476" s="122"/>
      <c r="AE476" s="123"/>
      <c r="AF476" s="123"/>
      <c r="AG476" s="123"/>
      <c r="AH476" s="123"/>
      <c r="AI476" s="122"/>
      <c r="AJ476" s="122"/>
      <c r="AK476" s="122"/>
      <c r="AL476" s="122"/>
      <c r="AM476" s="123"/>
      <c r="AN476" s="122"/>
      <c r="AO476" s="122"/>
      <c r="AP476" s="122"/>
      <c r="AQ476" s="122"/>
      <c r="AR476" s="122"/>
      <c r="AS476" s="122"/>
      <c r="AT476" s="173"/>
      <c r="AU476" s="173"/>
      <c r="AV476" s="173"/>
      <c r="AW476" s="173"/>
      <c r="AX476" s="173"/>
      <c r="AY476" s="173"/>
      <c r="AZ476" s="173"/>
      <c r="BA476" s="173"/>
      <c r="BB476" s="173"/>
      <c r="BC476" s="123"/>
      <c r="BD476" s="123"/>
      <c r="BE476" s="123"/>
    </row>
    <row r="477" spans="2:57" x14ac:dyDescent="0.25">
      <c r="B477" s="120"/>
      <c r="C477" s="4"/>
      <c r="D477" s="14"/>
      <c r="E477" s="14"/>
      <c r="F477" s="121"/>
      <c r="G477" s="13"/>
      <c r="H477" s="122"/>
      <c r="I477" s="123"/>
      <c r="J477" s="123"/>
      <c r="K477" s="124"/>
      <c r="L477" s="122"/>
      <c r="M477" s="122"/>
      <c r="N477" s="125"/>
      <c r="O477" s="126"/>
      <c r="P477" s="123"/>
      <c r="Q477" s="123"/>
      <c r="R477" s="122"/>
      <c r="S477" s="123"/>
      <c r="T477" s="123"/>
      <c r="U477" s="123"/>
      <c r="V477" s="123"/>
      <c r="W477" s="123"/>
      <c r="X477" s="122"/>
      <c r="Y477" s="123"/>
      <c r="Z477" s="123"/>
      <c r="AA477" s="123"/>
      <c r="AB477" s="123"/>
      <c r="AC477" s="123"/>
      <c r="AD477" s="122"/>
      <c r="AE477" s="123"/>
      <c r="AF477" s="123"/>
      <c r="AG477" s="123"/>
      <c r="AH477" s="123"/>
      <c r="AI477" s="122"/>
      <c r="AJ477" s="122"/>
      <c r="AK477" s="122"/>
      <c r="AL477" s="122"/>
      <c r="AM477" s="123"/>
      <c r="AN477" s="122"/>
      <c r="AO477" s="122"/>
      <c r="AP477" s="122"/>
      <c r="AQ477" s="122"/>
      <c r="AR477" s="122"/>
      <c r="AS477" s="122"/>
      <c r="AT477" s="173"/>
      <c r="AU477" s="173"/>
      <c r="AV477" s="173"/>
      <c r="AW477" s="173"/>
      <c r="AX477" s="173"/>
      <c r="AY477" s="173"/>
      <c r="AZ477" s="173"/>
      <c r="BA477" s="173"/>
      <c r="BB477" s="173"/>
      <c r="BC477" s="123"/>
      <c r="BD477" s="123"/>
      <c r="BE477" s="123"/>
    </row>
    <row r="478" spans="2:57" x14ac:dyDescent="0.25">
      <c r="B478" s="120"/>
      <c r="C478" s="4"/>
      <c r="D478" s="14"/>
      <c r="E478" s="14"/>
      <c r="F478" s="121"/>
      <c r="G478" s="13"/>
      <c r="H478" s="122"/>
      <c r="I478" s="123"/>
      <c r="J478" s="123"/>
      <c r="K478" s="124"/>
      <c r="L478" s="122"/>
      <c r="M478" s="122"/>
      <c r="N478" s="125"/>
      <c r="O478" s="126"/>
      <c r="P478" s="123"/>
      <c r="Q478" s="123"/>
      <c r="R478" s="122"/>
      <c r="S478" s="123"/>
      <c r="T478" s="123"/>
      <c r="U478" s="123"/>
      <c r="V478" s="123"/>
      <c r="W478" s="123"/>
      <c r="X478" s="122"/>
      <c r="Y478" s="123"/>
      <c r="Z478" s="123"/>
      <c r="AA478" s="123"/>
      <c r="AB478" s="123"/>
      <c r="AC478" s="123"/>
      <c r="AD478" s="122"/>
      <c r="AE478" s="123"/>
      <c r="AF478" s="123"/>
      <c r="AG478" s="123"/>
      <c r="AH478" s="123"/>
      <c r="AI478" s="122"/>
      <c r="AJ478" s="122"/>
      <c r="AK478" s="122"/>
      <c r="AL478" s="122"/>
      <c r="AM478" s="123"/>
      <c r="AN478" s="122"/>
      <c r="AO478" s="122"/>
      <c r="AP478" s="122"/>
      <c r="AQ478" s="122"/>
      <c r="AR478" s="122"/>
      <c r="AS478" s="122"/>
      <c r="AT478" s="173"/>
      <c r="AU478" s="173"/>
      <c r="AV478" s="173"/>
      <c r="AW478" s="173"/>
      <c r="AX478" s="173"/>
      <c r="AY478" s="173"/>
      <c r="AZ478" s="173"/>
      <c r="BA478" s="173"/>
      <c r="BB478" s="173"/>
      <c r="BC478" s="123"/>
      <c r="BD478" s="123"/>
      <c r="BE478" s="123"/>
    </row>
    <row r="479" spans="2:57" x14ac:dyDescent="0.25">
      <c r="B479" s="120"/>
      <c r="C479" s="4"/>
      <c r="D479" s="14"/>
      <c r="E479" s="14"/>
      <c r="F479" s="121"/>
      <c r="G479" s="13"/>
      <c r="H479" s="122"/>
      <c r="I479" s="123"/>
      <c r="J479" s="123"/>
      <c r="K479" s="124"/>
      <c r="L479" s="122"/>
      <c r="M479" s="122"/>
      <c r="N479" s="125"/>
      <c r="O479" s="126"/>
      <c r="P479" s="123"/>
      <c r="Q479" s="123"/>
      <c r="R479" s="122"/>
      <c r="S479" s="123"/>
      <c r="T479" s="123"/>
      <c r="U479" s="123"/>
      <c r="V479" s="123"/>
      <c r="W479" s="123"/>
      <c r="X479" s="122"/>
      <c r="Y479" s="123"/>
      <c r="Z479" s="123"/>
      <c r="AA479" s="123"/>
      <c r="AB479" s="123"/>
      <c r="AC479" s="123"/>
      <c r="AD479" s="122"/>
      <c r="AE479" s="123"/>
      <c r="AF479" s="123"/>
      <c r="AG479" s="123"/>
      <c r="AH479" s="123"/>
      <c r="AI479" s="122"/>
      <c r="AJ479" s="122"/>
      <c r="AK479" s="122"/>
      <c r="AL479" s="122"/>
      <c r="AM479" s="123"/>
      <c r="AN479" s="122"/>
      <c r="AO479" s="122"/>
      <c r="AP479" s="122"/>
      <c r="AQ479" s="122"/>
      <c r="AR479" s="122"/>
      <c r="AS479" s="122"/>
      <c r="AT479" s="173"/>
      <c r="AU479" s="173"/>
      <c r="AV479" s="173"/>
      <c r="AW479" s="173"/>
      <c r="AX479" s="173"/>
      <c r="AY479" s="173"/>
      <c r="AZ479" s="173"/>
      <c r="BA479" s="173"/>
      <c r="BB479" s="173"/>
      <c r="BC479" s="123"/>
      <c r="BD479" s="123"/>
      <c r="BE479" s="123"/>
    </row>
    <row r="480" spans="2:57" x14ac:dyDescent="0.25">
      <c r="B480" s="120"/>
      <c r="C480" s="4"/>
      <c r="D480" s="14"/>
      <c r="E480" s="14"/>
      <c r="F480" s="121"/>
      <c r="G480" s="13"/>
      <c r="H480" s="122"/>
      <c r="I480" s="123"/>
      <c r="J480" s="123"/>
      <c r="K480" s="124"/>
      <c r="L480" s="122"/>
      <c r="M480" s="122"/>
      <c r="N480" s="125"/>
      <c r="O480" s="126"/>
      <c r="P480" s="123"/>
      <c r="Q480" s="123"/>
      <c r="R480" s="122"/>
      <c r="S480" s="123"/>
      <c r="T480" s="123"/>
      <c r="U480" s="123"/>
      <c r="V480" s="123"/>
      <c r="W480" s="123"/>
      <c r="X480" s="122"/>
      <c r="Y480" s="123"/>
      <c r="Z480" s="123"/>
      <c r="AA480" s="123"/>
      <c r="AB480" s="123"/>
      <c r="AC480" s="123"/>
      <c r="AD480" s="122"/>
      <c r="AE480" s="123"/>
      <c r="AF480" s="123"/>
      <c r="AG480" s="123"/>
      <c r="AH480" s="123"/>
      <c r="AI480" s="122"/>
      <c r="AJ480" s="122"/>
      <c r="AK480" s="122"/>
      <c r="AL480" s="122"/>
      <c r="AM480" s="123"/>
      <c r="AN480" s="122"/>
      <c r="AO480" s="122"/>
      <c r="AP480" s="122"/>
      <c r="AQ480" s="122"/>
      <c r="AR480" s="122"/>
      <c r="AS480" s="122"/>
      <c r="AT480" s="173"/>
      <c r="AU480" s="173"/>
      <c r="AV480" s="173"/>
      <c r="AW480" s="173"/>
      <c r="AX480" s="173"/>
      <c r="AY480" s="173"/>
      <c r="AZ480" s="173"/>
      <c r="BA480" s="173"/>
      <c r="BB480" s="173"/>
      <c r="BC480" s="123"/>
      <c r="BD480" s="123"/>
      <c r="BE480" s="123"/>
    </row>
    <row r="481" spans="2:57" x14ac:dyDescent="0.25">
      <c r="B481" s="120"/>
      <c r="C481" s="4"/>
      <c r="D481" s="14"/>
      <c r="E481" s="14"/>
      <c r="F481" s="121"/>
      <c r="G481" s="13"/>
      <c r="H481" s="122"/>
      <c r="I481" s="123"/>
      <c r="J481" s="123"/>
      <c r="K481" s="124"/>
      <c r="L481" s="122"/>
      <c r="M481" s="122"/>
      <c r="N481" s="125"/>
      <c r="O481" s="126"/>
      <c r="P481" s="123"/>
      <c r="Q481" s="123"/>
      <c r="R481" s="122"/>
      <c r="S481" s="123"/>
      <c r="T481" s="123"/>
      <c r="U481" s="123"/>
      <c r="V481" s="123"/>
      <c r="W481" s="123"/>
      <c r="X481" s="122"/>
      <c r="Y481" s="123"/>
      <c r="Z481" s="123"/>
      <c r="AA481" s="123"/>
      <c r="AB481" s="123"/>
      <c r="AC481" s="123"/>
      <c r="AD481" s="122"/>
      <c r="AE481" s="123"/>
      <c r="AF481" s="123"/>
      <c r="AG481" s="123"/>
      <c r="AH481" s="123"/>
      <c r="AI481" s="122"/>
      <c r="AJ481" s="122"/>
      <c r="AK481" s="122"/>
      <c r="AL481" s="122"/>
      <c r="AM481" s="123"/>
      <c r="AN481" s="122"/>
      <c r="AO481" s="122"/>
      <c r="AP481" s="122"/>
      <c r="AQ481" s="122"/>
      <c r="AR481" s="122"/>
      <c r="AS481" s="122"/>
      <c r="AT481" s="173"/>
      <c r="AU481" s="173"/>
      <c r="AV481" s="173"/>
      <c r="AW481" s="173"/>
      <c r="AX481" s="173"/>
      <c r="AY481" s="173"/>
      <c r="AZ481" s="173"/>
      <c r="BA481" s="173"/>
      <c r="BB481" s="173"/>
      <c r="BC481" s="123"/>
      <c r="BD481" s="123"/>
      <c r="BE481" s="123"/>
    </row>
    <row r="482" spans="2:57" x14ac:dyDescent="0.25">
      <c r="B482" s="120"/>
      <c r="C482" s="4"/>
      <c r="D482" s="14"/>
      <c r="E482" s="14"/>
      <c r="F482" s="121"/>
      <c r="G482" s="13"/>
      <c r="H482" s="122"/>
      <c r="I482" s="123"/>
      <c r="J482" s="123"/>
      <c r="K482" s="124"/>
      <c r="L482" s="122"/>
      <c r="M482" s="122"/>
      <c r="N482" s="125"/>
      <c r="O482" s="126"/>
      <c r="P482" s="123"/>
      <c r="Q482" s="123"/>
      <c r="R482" s="122"/>
      <c r="S482" s="123"/>
      <c r="T482" s="123"/>
      <c r="U482" s="123"/>
      <c r="V482" s="123"/>
      <c r="W482" s="123"/>
      <c r="X482" s="122"/>
      <c r="Y482" s="123"/>
      <c r="Z482" s="123"/>
      <c r="AA482" s="123"/>
      <c r="AB482" s="123"/>
      <c r="AC482" s="123"/>
      <c r="AD482" s="122"/>
      <c r="AE482" s="123"/>
      <c r="AF482" s="123"/>
      <c r="AG482" s="123"/>
      <c r="AH482" s="123"/>
      <c r="AI482" s="122"/>
      <c r="AJ482" s="122"/>
      <c r="AK482" s="122"/>
      <c r="AL482" s="122"/>
      <c r="AM482" s="123"/>
      <c r="AN482" s="122"/>
      <c r="AO482" s="122"/>
      <c r="AP482" s="122"/>
      <c r="AQ482" s="122"/>
      <c r="AR482" s="122"/>
      <c r="AS482" s="122"/>
      <c r="AT482" s="173"/>
      <c r="AU482" s="173"/>
      <c r="AV482" s="173"/>
      <c r="AW482" s="173"/>
      <c r="AX482" s="173"/>
      <c r="AY482" s="173"/>
      <c r="AZ482" s="173"/>
      <c r="BA482" s="173"/>
      <c r="BB482" s="173"/>
      <c r="BC482" s="123"/>
      <c r="BD482" s="123"/>
      <c r="BE482" s="123"/>
    </row>
    <row r="483" spans="2:57" x14ac:dyDescent="0.25">
      <c r="B483" s="120"/>
      <c r="C483" s="4"/>
      <c r="D483" s="14"/>
      <c r="E483" s="14"/>
      <c r="F483" s="121"/>
      <c r="G483" s="13"/>
      <c r="H483" s="122"/>
      <c r="I483" s="123"/>
      <c r="J483" s="123"/>
      <c r="K483" s="124"/>
      <c r="L483" s="122"/>
      <c r="M483" s="122"/>
      <c r="N483" s="125"/>
      <c r="O483" s="126"/>
      <c r="P483" s="123"/>
      <c r="Q483" s="123"/>
      <c r="R483" s="122"/>
      <c r="S483" s="123"/>
      <c r="T483" s="123"/>
      <c r="U483" s="123"/>
      <c r="V483" s="123"/>
      <c r="W483" s="123"/>
      <c r="X483" s="122"/>
      <c r="Y483" s="123"/>
      <c r="Z483" s="123"/>
      <c r="AA483" s="123"/>
      <c r="AB483" s="123"/>
      <c r="AC483" s="123"/>
      <c r="AD483" s="122"/>
      <c r="AE483" s="123"/>
      <c r="AF483" s="123"/>
      <c r="AG483" s="123"/>
      <c r="AH483" s="123"/>
      <c r="AI483" s="122"/>
      <c r="AJ483" s="122"/>
      <c r="AK483" s="122"/>
      <c r="AL483" s="122"/>
      <c r="AM483" s="123"/>
      <c r="AN483" s="122"/>
      <c r="AO483" s="122"/>
      <c r="AP483" s="122"/>
      <c r="AQ483" s="122"/>
      <c r="AR483" s="122"/>
      <c r="AS483" s="122"/>
      <c r="AT483" s="173"/>
      <c r="AU483" s="173"/>
      <c r="AV483" s="173"/>
      <c r="AW483" s="173"/>
      <c r="AX483" s="173"/>
      <c r="AY483" s="173"/>
      <c r="AZ483" s="173"/>
      <c r="BA483" s="173"/>
      <c r="BB483" s="173"/>
      <c r="BC483" s="123"/>
      <c r="BD483" s="123"/>
      <c r="BE483" s="123"/>
    </row>
    <row r="484" spans="2:57" x14ac:dyDescent="0.25">
      <c r="B484" s="120"/>
      <c r="C484" s="4"/>
      <c r="D484" s="14"/>
      <c r="E484" s="14"/>
      <c r="F484" s="121"/>
      <c r="G484" s="13"/>
      <c r="H484" s="122"/>
      <c r="I484" s="123"/>
      <c r="J484" s="123"/>
      <c r="K484" s="124"/>
      <c r="L484" s="122"/>
      <c r="M484" s="122"/>
      <c r="N484" s="125"/>
      <c r="O484" s="126"/>
      <c r="P484" s="123"/>
      <c r="Q484" s="123"/>
      <c r="R484" s="122"/>
      <c r="S484" s="123"/>
      <c r="T484" s="123"/>
      <c r="U484" s="123"/>
      <c r="V484" s="123"/>
      <c r="W484" s="123"/>
      <c r="X484" s="122"/>
      <c r="Y484" s="123"/>
      <c r="Z484" s="123"/>
      <c r="AA484" s="123"/>
      <c r="AB484" s="123"/>
      <c r="AC484" s="123"/>
      <c r="AD484" s="122"/>
      <c r="AE484" s="123"/>
      <c r="AF484" s="123"/>
      <c r="AG484" s="123"/>
      <c r="AH484" s="123"/>
      <c r="AI484" s="122"/>
      <c r="AJ484" s="122"/>
      <c r="AK484" s="122"/>
      <c r="AL484" s="122"/>
      <c r="AM484" s="123"/>
      <c r="AN484" s="122"/>
      <c r="AO484" s="122"/>
      <c r="AP484" s="122"/>
      <c r="AQ484" s="122"/>
      <c r="AR484" s="122"/>
      <c r="AS484" s="122"/>
      <c r="AT484" s="173"/>
      <c r="AU484" s="173"/>
      <c r="AV484" s="173"/>
      <c r="AW484" s="173"/>
      <c r="AX484" s="173"/>
      <c r="AY484" s="173"/>
      <c r="AZ484" s="173"/>
      <c r="BA484" s="173"/>
      <c r="BB484" s="173"/>
      <c r="BC484" s="123"/>
      <c r="BD484" s="123"/>
      <c r="BE484" s="123"/>
    </row>
    <row r="485" spans="2:57" x14ac:dyDescent="0.25">
      <c r="B485" s="120"/>
      <c r="C485" s="4"/>
      <c r="D485" s="14"/>
      <c r="E485" s="14"/>
      <c r="F485" s="121"/>
      <c r="G485" s="13"/>
      <c r="H485" s="122"/>
      <c r="I485" s="123"/>
      <c r="J485" s="123"/>
      <c r="K485" s="124"/>
      <c r="L485" s="122"/>
      <c r="M485" s="122"/>
      <c r="N485" s="125"/>
      <c r="O485" s="126"/>
      <c r="P485" s="123"/>
      <c r="Q485" s="123"/>
      <c r="R485" s="122"/>
      <c r="S485" s="123"/>
      <c r="T485" s="123"/>
      <c r="U485" s="123"/>
      <c r="V485" s="123"/>
      <c r="W485" s="123"/>
      <c r="X485" s="122"/>
      <c r="Y485" s="123"/>
      <c r="Z485" s="123"/>
      <c r="AA485" s="123"/>
      <c r="AB485" s="123"/>
      <c r="AC485" s="123"/>
      <c r="AD485" s="122"/>
      <c r="AE485" s="123"/>
      <c r="AF485" s="123"/>
      <c r="AG485" s="123"/>
      <c r="AH485" s="123"/>
      <c r="AI485" s="122"/>
      <c r="AJ485" s="122"/>
      <c r="AK485" s="122"/>
      <c r="AL485" s="122"/>
      <c r="AM485" s="123"/>
      <c r="AN485" s="122"/>
      <c r="AO485" s="122"/>
      <c r="AP485" s="122"/>
      <c r="AQ485" s="122"/>
      <c r="AR485" s="122"/>
      <c r="AS485" s="122"/>
      <c r="AT485" s="173"/>
      <c r="AU485" s="173"/>
      <c r="AV485" s="173"/>
      <c r="AW485" s="173"/>
      <c r="AX485" s="173"/>
      <c r="AY485" s="173"/>
      <c r="AZ485" s="173"/>
      <c r="BA485" s="173"/>
      <c r="BB485" s="173"/>
      <c r="BC485" s="123"/>
      <c r="BD485" s="123"/>
      <c r="BE485" s="123"/>
    </row>
    <row r="486" spans="2:57" x14ac:dyDescent="0.25">
      <c r="B486" s="120"/>
      <c r="C486" s="4"/>
      <c r="D486" s="14"/>
      <c r="E486" s="14"/>
      <c r="F486" s="121"/>
      <c r="G486" s="13"/>
      <c r="H486" s="122"/>
      <c r="I486" s="123"/>
      <c r="J486" s="123"/>
      <c r="K486" s="124"/>
      <c r="L486" s="122"/>
      <c r="M486" s="122"/>
      <c r="N486" s="125"/>
      <c r="O486" s="126"/>
      <c r="P486" s="123"/>
      <c r="Q486" s="123"/>
      <c r="R486" s="122"/>
      <c r="S486" s="123"/>
      <c r="T486" s="123"/>
      <c r="U486" s="123"/>
      <c r="V486" s="123"/>
      <c r="W486" s="123"/>
      <c r="X486" s="122"/>
      <c r="Y486" s="123"/>
      <c r="Z486" s="123"/>
      <c r="AA486" s="123"/>
      <c r="AB486" s="123"/>
      <c r="AC486" s="123"/>
      <c r="AD486" s="122"/>
      <c r="AE486" s="123"/>
      <c r="AF486" s="123"/>
      <c r="AG486" s="123"/>
      <c r="AH486" s="123"/>
      <c r="AI486" s="122"/>
      <c r="AJ486" s="122"/>
      <c r="AK486" s="122"/>
      <c r="AL486" s="122"/>
      <c r="AM486" s="123"/>
      <c r="AN486" s="122"/>
      <c r="AO486" s="122"/>
      <c r="AP486" s="122"/>
      <c r="AQ486" s="122"/>
      <c r="AR486" s="122"/>
      <c r="AS486" s="122"/>
      <c r="AT486" s="173"/>
      <c r="AU486" s="173"/>
      <c r="AV486" s="173"/>
      <c r="AW486" s="173"/>
      <c r="AX486" s="173"/>
      <c r="AY486" s="173"/>
      <c r="AZ486" s="173"/>
      <c r="BA486" s="173"/>
      <c r="BB486" s="173"/>
      <c r="BC486" s="123"/>
      <c r="BD486" s="123"/>
      <c r="BE486" s="123"/>
    </row>
    <row r="487" spans="2:57" x14ac:dyDescent="0.25">
      <c r="B487" s="120"/>
      <c r="C487" s="4"/>
      <c r="D487" s="14"/>
      <c r="E487" s="14"/>
      <c r="F487" s="121"/>
      <c r="G487" s="13"/>
      <c r="H487" s="122"/>
      <c r="I487" s="123"/>
      <c r="J487" s="123"/>
      <c r="K487" s="124"/>
      <c r="L487" s="122"/>
      <c r="M487" s="122"/>
      <c r="N487" s="125"/>
      <c r="O487" s="126"/>
      <c r="P487" s="123"/>
      <c r="Q487" s="123"/>
      <c r="R487" s="122"/>
      <c r="S487" s="123"/>
      <c r="T487" s="123"/>
      <c r="U487" s="123"/>
      <c r="V487" s="123"/>
      <c r="W487" s="123"/>
      <c r="X487" s="122"/>
      <c r="Y487" s="123"/>
      <c r="Z487" s="123"/>
      <c r="AA487" s="123"/>
      <c r="AB487" s="123"/>
      <c r="AC487" s="123"/>
      <c r="AD487" s="122"/>
      <c r="AE487" s="123"/>
      <c r="AF487" s="123"/>
      <c r="AG487" s="123"/>
      <c r="AH487" s="123"/>
      <c r="AI487" s="122"/>
      <c r="AJ487" s="122"/>
      <c r="AK487" s="122"/>
      <c r="AL487" s="122"/>
      <c r="AM487" s="123"/>
      <c r="AN487" s="122"/>
      <c r="AO487" s="122"/>
      <c r="AP487" s="122"/>
      <c r="AQ487" s="122"/>
      <c r="AR487" s="122"/>
      <c r="AS487" s="122"/>
      <c r="AT487" s="173"/>
      <c r="AU487" s="173"/>
      <c r="AV487" s="173"/>
      <c r="AW487" s="173"/>
      <c r="AX487" s="173"/>
      <c r="AY487" s="173"/>
      <c r="AZ487" s="173"/>
      <c r="BA487" s="173"/>
      <c r="BB487" s="173"/>
      <c r="BC487" s="123"/>
      <c r="BD487" s="123"/>
      <c r="BE487" s="123"/>
    </row>
    <row r="488" spans="2:57" x14ac:dyDescent="0.25">
      <c r="B488" s="120"/>
      <c r="C488" s="4"/>
      <c r="D488" s="14"/>
      <c r="E488" s="14"/>
      <c r="F488" s="121"/>
      <c r="G488" s="13"/>
      <c r="H488" s="122"/>
      <c r="I488" s="123"/>
      <c r="J488" s="123"/>
      <c r="K488" s="124"/>
      <c r="L488" s="122"/>
      <c r="M488" s="122"/>
      <c r="N488" s="125"/>
      <c r="O488" s="126"/>
      <c r="P488" s="123"/>
      <c r="Q488" s="123"/>
      <c r="R488" s="122"/>
      <c r="S488" s="123"/>
      <c r="T488" s="123"/>
      <c r="U488" s="123"/>
      <c r="V488" s="123"/>
      <c r="W488" s="123"/>
      <c r="X488" s="122"/>
      <c r="Y488" s="123"/>
      <c r="Z488" s="123"/>
      <c r="AA488" s="123"/>
      <c r="AB488" s="123"/>
      <c r="AC488" s="123"/>
      <c r="AD488" s="122"/>
      <c r="AE488" s="123"/>
      <c r="AF488" s="123"/>
      <c r="AG488" s="123"/>
      <c r="AH488" s="123"/>
      <c r="AI488" s="122"/>
      <c r="AJ488" s="122"/>
      <c r="AK488" s="122"/>
      <c r="AL488" s="122"/>
      <c r="AM488" s="123"/>
      <c r="AN488" s="122"/>
      <c r="AO488" s="122"/>
      <c r="AP488" s="122"/>
      <c r="AQ488" s="122"/>
      <c r="AR488" s="122"/>
      <c r="AS488" s="122"/>
      <c r="AT488" s="173"/>
      <c r="AU488" s="173"/>
      <c r="AV488" s="173"/>
      <c r="AW488" s="173"/>
      <c r="AX488" s="173"/>
      <c r="AY488" s="173"/>
      <c r="AZ488" s="173"/>
      <c r="BA488" s="173"/>
      <c r="BB488" s="173"/>
      <c r="BC488" s="123"/>
      <c r="BD488" s="123"/>
      <c r="BE488" s="123"/>
    </row>
    <row r="489" spans="2:57" x14ac:dyDescent="0.25">
      <c r="B489" s="120"/>
      <c r="C489" s="4"/>
      <c r="D489" s="14"/>
      <c r="E489" s="14"/>
      <c r="F489" s="121"/>
      <c r="G489" s="13"/>
      <c r="H489" s="122"/>
      <c r="I489" s="123"/>
      <c r="J489" s="123"/>
      <c r="K489" s="124"/>
      <c r="L489" s="122"/>
      <c r="M489" s="122"/>
      <c r="N489" s="125"/>
      <c r="O489" s="126"/>
      <c r="P489" s="123"/>
      <c r="Q489" s="123"/>
      <c r="R489" s="122"/>
      <c r="S489" s="123"/>
      <c r="T489" s="123"/>
      <c r="U489" s="123"/>
      <c r="V489" s="123"/>
      <c r="W489" s="123"/>
      <c r="X489" s="122"/>
      <c r="Y489" s="123"/>
      <c r="Z489" s="123"/>
      <c r="AA489" s="123"/>
      <c r="AB489" s="123"/>
      <c r="AC489" s="123"/>
      <c r="AD489" s="122"/>
      <c r="AE489" s="123"/>
      <c r="AF489" s="123"/>
      <c r="AG489" s="123"/>
      <c r="AH489" s="123"/>
      <c r="AI489" s="122"/>
      <c r="AJ489" s="122"/>
      <c r="AK489" s="122"/>
      <c r="AL489" s="122"/>
      <c r="AM489" s="123"/>
      <c r="AN489" s="122"/>
      <c r="AO489" s="122"/>
      <c r="AP489" s="122"/>
      <c r="AQ489" s="122"/>
      <c r="AR489" s="122"/>
      <c r="AS489" s="122"/>
      <c r="AT489" s="173"/>
      <c r="AU489" s="173"/>
      <c r="AV489" s="173"/>
      <c r="AW489" s="173"/>
      <c r="AX489" s="173"/>
      <c r="AY489" s="173"/>
      <c r="AZ489" s="173"/>
      <c r="BA489" s="173"/>
      <c r="BB489" s="173"/>
      <c r="BC489" s="123"/>
      <c r="BD489" s="123"/>
      <c r="BE489" s="123"/>
    </row>
    <row r="490" spans="2:57" x14ac:dyDescent="0.25">
      <c r="B490" s="120"/>
      <c r="C490" s="4"/>
      <c r="D490" s="14"/>
      <c r="E490" s="14"/>
      <c r="F490" s="121"/>
      <c r="G490" s="13"/>
      <c r="H490" s="122"/>
      <c r="I490" s="123"/>
      <c r="J490" s="123"/>
      <c r="K490" s="124"/>
      <c r="L490" s="122"/>
      <c r="M490" s="122"/>
      <c r="N490" s="125"/>
      <c r="O490" s="126"/>
      <c r="P490" s="123"/>
      <c r="Q490" s="123"/>
      <c r="R490" s="122"/>
      <c r="S490" s="123"/>
      <c r="T490" s="123"/>
      <c r="U490" s="123"/>
      <c r="V490" s="123"/>
      <c r="W490" s="123"/>
      <c r="X490" s="122"/>
      <c r="Y490" s="123"/>
      <c r="Z490" s="123"/>
      <c r="AA490" s="123"/>
      <c r="AB490" s="123"/>
      <c r="AC490" s="123"/>
      <c r="AD490" s="122"/>
      <c r="AE490" s="123"/>
      <c r="AF490" s="123"/>
      <c r="AG490" s="123"/>
      <c r="AH490" s="123"/>
      <c r="AI490" s="122"/>
      <c r="AJ490" s="122"/>
      <c r="AK490" s="122"/>
      <c r="AL490" s="122"/>
      <c r="AM490" s="123"/>
      <c r="AN490" s="122"/>
      <c r="AO490" s="122"/>
      <c r="AP490" s="122"/>
      <c r="AQ490" s="122"/>
      <c r="AR490" s="122"/>
      <c r="AS490" s="122"/>
      <c r="AT490" s="173"/>
      <c r="AU490" s="173"/>
      <c r="AV490" s="173"/>
      <c r="AW490" s="173"/>
      <c r="AX490" s="173"/>
      <c r="AY490" s="173"/>
      <c r="AZ490" s="173"/>
      <c r="BA490" s="173"/>
      <c r="BB490" s="173"/>
      <c r="BC490" s="123"/>
      <c r="BD490" s="123"/>
      <c r="BE490" s="123"/>
    </row>
    <row r="491" spans="2:57" x14ac:dyDescent="0.25">
      <c r="B491" s="120"/>
      <c r="C491" s="4"/>
      <c r="D491" s="14"/>
      <c r="E491" s="14"/>
      <c r="F491" s="121"/>
      <c r="G491" s="13"/>
      <c r="H491" s="122"/>
      <c r="I491" s="123"/>
      <c r="J491" s="123"/>
      <c r="K491" s="124"/>
      <c r="L491" s="122"/>
      <c r="M491" s="122"/>
      <c r="N491" s="125"/>
      <c r="O491" s="126"/>
      <c r="P491" s="123"/>
      <c r="Q491" s="123"/>
      <c r="R491" s="122"/>
      <c r="S491" s="123"/>
      <c r="T491" s="123"/>
      <c r="U491" s="123"/>
      <c r="V491" s="123"/>
      <c r="W491" s="123"/>
      <c r="X491" s="122"/>
      <c r="Y491" s="123"/>
      <c r="Z491" s="123"/>
      <c r="AA491" s="123"/>
      <c r="AB491" s="123"/>
      <c r="AC491" s="123"/>
      <c r="AD491" s="122"/>
      <c r="AE491" s="123"/>
      <c r="AF491" s="123"/>
      <c r="AG491" s="123"/>
      <c r="AH491" s="123"/>
      <c r="AI491" s="122"/>
      <c r="AJ491" s="122"/>
      <c r="AK491" s="122"/>
      <c r="AL491" s="122"/>
      <c r="AM491" s="123"/>
      <c r="AN491" s="122"/>
      <c r="AO491" s="122"/>
      <c r="AP491" s="122"/>
      <c r="AQ491" s="122"/>
      <c r="AR491" s="122"/>
      <c r="AS491" s="122"/>
      <c r="AT491" s="173"/>
      <c r="AU491" s="173"/>
      <c r="AV491" s="173"/>
      <c r="AW491" s="173"/>
      <c r="AX491" s="173"/>
      <c r="AY491" s="173"/>
      <c r="AZ491" s="173"/>
      <c r="BA491" s="173"/>
      <c r="BB491" s="173"/>
      <c r="BC491" s="123"/>
      <c r="BD491" s="123"/>
      <c r="BE491" s="123"/>
    </row>
    <row r="492" spans="2:57" x14ac:dyDescent="0.25">
      <c r="B492" s="120"/>
      <c r="C492" s="4"/>
      <c r="D492" s="14"/>
      <c r="E492" s="14"/>
      <c r="F492" s="121"/>
      <c r="G492" s="13"/>
      <c r="H492" s="122"/>
      <c r="I492" s="123"/>
      <c r="J492" s="123"/>
      <c r="K492" s="124"/>
      <c r="L492" s="122"/>
      <c r="M492" s="122"/>
      <c r="N492" s="125"/>
      <c r="O492" s="126"/>
      <c r="P492" s="123"/>
      <c r="Q492" s="123"/>
      <c r="R492" s="122"/>
      <c r="S492" s="123"/>
      <c r="T492" s="123"/>
      <c r="U492" s="123"/>
      <c r="V492" s="123"/>
      <c r="W492" s="123"/>
      <c r="X492" s="122"/>
      <c r="Y492" s="123"/>
      <c r="Z492" s="123"/>
      <c r="AA492" s="123"/>
      <c r="AB492" s="123"/>
      <c r="AC492" s="123"/>
      <c r="AD492" s="122"/>
      <c r="AE492" s="123"/>
      <c r="AF492" s="123"/>
      <c r="AG492" s="123"/>
      <c r="AH492" s="123"/>
      <c r="AI492" s="122"/>
      <c r="AJ492" s="122"/>
      <c r="AK492" s="122"/>
      <c r="AL492" s="122"/>
      <c r="AM492" s="123"/>
      <c r="AN492" s="122"/>
      <c r="AO492" s="122"/>
      <c r="AP492" s="122"/>
      <c r="AQ492" s="122"/>
      <c r="AR492" s="122"/>
      <c r="AS492" s="122"/>
      <c r="AT492" s="173"/>
      <c r="AU492" s="173"/>
      <c r="AV492" s="173"/>
      <c r="AW492" s="173"/>
      <c r="AX492" s="173"/>
      <c r="AY492" s="173"/>
      <c r="AZ492" s="173"/>
      <c r="BA492" s="173"/>
      <c r="BB492" s="173"/>
      <c r="BC492" s="123"/>
      <c r="BD492" s="123"/>
      <c r="BE492" s="123"/>
    </row>
    <row r="493" spans="2:57" x14ac:dyDescent="0.25">
      <c r="B493" s="120"/>
      <c r="C493" s="4"/>
      <c r="D493" s="14"/>
      <c r="E493" s="14"/>
      <c r="F493" s="121"/>
      <c r="G493" s="13"/>
      <c r="H493" s="122"/>
      <c r="I493" s="123"/>
      <c r="J493" s="123"/>
      <c r="K493" s="124"/>
      <c r="L493" s="122"/>
      <c r="M493" s="122"/>
      <c r="N493" s="125"/>
      <c r="O493" s="126"/>
      <c r="P493" s="123"/>
      <c r="Q493" s="123"/>
      <c r="R493" s="122"/>
      <c r="S493" s="123"/>
      <c r="T493" s="123"/>
      <c r="U493" s="123"/>
      <c r="V493" s="123"/>
      <c r="W493" s="123"/>
      <c r="X493" s="122"/>
      <c r="Y493" s="123"/>
      <c r="Z493" s="123"/>
      <c r="AA493" s="123"/>
      <c r="AB493" s="123"/>
      <c r="AC493" s="123"/>
      <c r="AD493" s="122"/>
      <c r="AE493" s="123"/>
      <c r="AF493" s="123"/>
      <c r="AG493" s="123"/>
      <c r="AH493" s="123"/>
      <c r="AI493" s="122"/>
      <c r="AJ493" s="122"/>
      <c r="AK493" s="122"/>
      <c r="AL493" s="122"/>
      <c r="AM493" s="123"/>
      <c r="AN493" s="122"/>
      <c r="AO493" s="122"/>
      <c r="AP493" s="122"/>
      <c r="AQ493" s="122"/>
      <c r="AR493" s="122"/>
      <c r="AS493" s="122"/>
      <c r="AT493" s="173"/>
      <c r="AU493" s="173"/>
      <c r="AV493" s="173"/>
      <c r="AW493" s="173"/>
      <c r="AX493" s="173"/>
      <c r="AY493" s="173"/>
      <c r="AZ493" s="173"/>
      <c r="BA493" s="173"/>
      <c r="BB493" s="173"/>
      <c r="BC493" s="123"/>
      <c r="BD493" s="123"/>
      <c r="BE493" s="123"/>
    </row>
    <row r="494" spans="2:57" x14ac:dyDescent="0.25">
      <c r="B494" s="120"/>
      <c r="C494" s="4"/>
      <c r="D494" s="14"/>
      <c r="E494" s="14"/>
      <c r="F494" s="121"/>
      <c r="G494" s="13"/>
      <c r="H494" s="122"/>
      <c r="I494" s="123"/>
      <c r="J494" s="123"/>
      <c r="K494" s="124"/>
      <c r="L494" s="122"/>
      <c r="M494" s="122"/>
      <c r="N494" s="125"/>
      <c r="O494" s="126"/>
      <c r="P494" s="123"/>
      <c r="Q494" s="123"/>
      <c r="R494" s="122"/>
      <c r="S494" s="123"/>
      <c r="T494" s="123"/>
      <c r="U494" s="123"/>
      <c r="V494" s="123"/>
      <c r="W494" s="123"/>
      <c r="X494" s="122"/>
      <c r="Y494" s="123"/>
      <c r="Z494" s="123"/>
      <c r="AA494" s="123"/>
      <c r="AB494" s="123"/>
      <c r="AC494" s="123"/>
      <c r="AD494" s="122"/>
      <c r="AE494" s="123"/>
      <c r="AF494" s="123"/>
      <c r="AG494" s="123"/>
      <c r="AH494" s="123"/>
      <c r="AI494" s="122"/>
      <c r="AJ494" s="122"/>
      <c r="AK494" s="122"/>
      <c r="AL494" s="122"/>
      <c r="AM494" s="123"/>
      <c r="AN494" s="122"/>
      <c r="AO494" s="122"/>
      <c r="AP494" s="122"/>
      <c r="AQ494" s="122"/>
      <c r="AR494" s="122"/>
      <c r="AS494" s="122"/>
      <c r="AT494" s="173"/>
      <c r="AU494" s="173"/>
      <c r="AV494" s="173"/>
      <c r="AW494" s="173"/>
      <c r="AX494" s="173"/>
      <c r="AY494" s="173"/>
      <c r="AZ494" s="173"/>
      <c r="BA494" s="173"/>
      <c r="BB494" s="173"/>
      <c r="BC494" s="123"/>
      <c r="BD494" s="123"/>
      <c r="BE494" s="123"/>
    </row>
    <row r="495" spans="2:57" x14ac:dyDescent="0.25">
      <c r="B495" s="120"/>
      <c r="C495" s="4"/>
      <c r="D495" s="14"/>
      <c r="E495" s="14"/>
      <c r="F495" s="121"/>
      <c r="G495" s="13"/>
      <c r="H495" s="122"/>
      <c r="I495" s="123"/>
      <c r="J495" s="123"/>
      <c r="K495" s="124"/>
      <c r="L495" s="122"/>
      <c r="M495" s="122"/>
      <c r="N495" s="125"/>
      <c r="O495" s="126"/>
      <c r="P495" s="123"/>
      <c r="Q495" s="123"/>
      <c r="R495" s="122"/>
      <c r="S495" s="123"/>
      <c r="T495" s="123"/>
      <c r="U495" s="123"/>
      <c r="V495" s="123"/>
      <c r="W495" s="123"/>
      <c r="X495" s="122"/>
      <c r="Y495" s="123"/>
      <c r="Z495" s="123"/>
      <c r="AA495" s="123"/>
      <c r="AB495" s="123"/>
      <c r="AC495" s="123"/>
      <c r="AD495" s="122"/>
      <c r="AE495" s="123"/>
      <c r="AF495" s="123"/>
      <c r="AG495" s="123"/>
      <c r="AH495" s="123"/>
      <c r="AI495" s="122"/>
      <c r="AJ495" s="122"/>
      <c r="AK495" s="122"/>
      <c r="AL495" s="122"/>
      <c r="AM495" s="123"/>
      <c r="AN495" s="122"/>
      <c r="AO495" s="122"/>
      <c r="AP495" s="122"/>
      <c r="AQ495" s="122"/>
      <c r="AR495" s="122"/>
      <c r="AS495" s="122"/>
      <c r="AT495" s="173"/>
      <c r="AU495" s="173"/>
      <c r="AV495" s="173"/>
      <c r="AW495" s="173"/>
      <c r="AX495" s="173"/>
      <c r="AY495" s="173"/>
      <c r="AZ495" s="173"/>
      <c r="BA495" s="173"/>
      <c r="BB495" s="173"/>
      <c r="BC495" s="123"/>
      <c r="BD495" s="123"/>
      <c r="BE495" s="123"/>
    </row>
    <row r="496" spans="2:57" x14ac:dyDescent="0.25">
      <c r="B496" s="120"/>
      <c r="C496" s="4"/>
      <c r="D496" s="14"/>
      <c r="E496" s="14"/>
      <c r="F496" s="121"/>
      <c r="G496" s="13"/>
      <c r="H496" s="122"/>
      <c r="I496" s="123"/>
      <c r="J496" s="123"/>
      <c r="K496" s="124"/>
      <c r="L496" s="122"/>
      <c r="M496" s="122"/>
      <c r="N496" s="125"/>
      <c r="O496" s="126"/>
      <c r="P496" s="123"/>
      <c r="Q496" s="123"/>
      <c r="R496" s="122"/>
      <c r="S496" s="123"/>
      <c r="T496" s="123"/>
      <c r="U496" s="123"/>
      <c r="V496" s="123"/>
      <c r="W496" s="123"/>
      <c r="X496" s="122"/>
      <c r="Y496" s="123"/>
      <c r="Z496" s="123"/>
      <c r="AA496" s="123"/>
      <c r="AB496" s="123"/>
      <c r="AC496" s="123"/>
      <c r="AD496" s="122"/>
      <c r="AE496" s="123"/>
      <c r="AF496" s="123"/>
      <c r="AG496" s="123"/>
      <c r="AH496" s="123"/>
      <c r="AI496" s="122"/>
      <c r="AJ496" s="122"/>
      <c r="AK496" s="122"/>
      <c r="AL496" s="122"/>
      <c r="AM496" s="123"/>
      <c r="AN496" s="122"/>
      <c r="AO496" s="122"/>
      <c r="AP496" s="122"/>
      <c r="AQ496" s="122"/>
      <c r="AR496" s="122"/>
      <c r="AS496" s="122"/>
      <c r="AT496" s="173"/>
      <c r="AU496" s="173"/>
      <c r="AV496" s="173"/>
      <c r="AW496" s="173"/>
      <c r="AX496" s="173"/>
      <c r="AY496" s="173"/>
      <c r="AZ496" s="173"/>
      <c r="BA496" s="173"/>
      <c r="BB496" s="173"/>
      <c r="BC496" s="123"/>
      <c r="BD496" s="123"/>
      <c r="BE496" s="123"/>
    </row>
    <row r="497" spans="2:57" x14ac:dyDescent="0.25">
      <c r="B497" s="120"/>
      <c r="C497" s="4"/>
      <c r="D497" s="14"/>
      <c r="E497" s="14"/>
      <c r="F497" s="121"/>
      <c r="G497" s="13"/>
      <c r="H497" s="122"/>
      <c r="I497" s="123"/>
      <c r="J497" s="123"/>
      <c r="K497" s="124"/>
      <c r="L497" s="122"/>
      <c r="M497" s="122"/>
      <c r="N497" s="125"/>
      <c r="O497" s="126"/>
      <c r="P497" s="123"/>
      <c r="Q497" s="123"/>
      <c r="R497" s="122"/>
      <c r="S497" s="123"/>
      <c r="T497" s="123"/>
      <c r="U497" s="123"/>
      <c r="V497" s="123"/>
      <c r="W497" s="123"/>
      <c r="X497" s="122"/>
      <c r="Y497" s="123"/>
      <c r="Z497" s="123"/>
      <c r="AA497" s="123"/>
      <c r="AB497" s="123"/>
      <c r="AC497" s="123"/>
      <c r="AD497" s="122"/>
      <c r="AE497" s="123"/>
      <c r="AF497" s="123"/>
      <c r="AG497" s="123"/>
      <c r="AH497" s="123"/>
      <c r="AI497" s="122"/>
      <c r="AJ497" s="122"/>
      <c r="AK497" s="122"/>
      <c r="AL497" s="122"/>
      <c r="AM497" s="123"/>
      <c r="AN497" s="122"/>
      <c r="AO497" s="122"/>
      <c r="AP497" s="122"/>
      <c r="AQ497" s="122"/>
      <c r="AR497" s="122"/>
      <c r="AS497" s="122"/>
      <c r="AT497" s="173"/>
      <c r="AU497" s="173"/>
      <c r="AV497" s="173"/>
      <c r="AW497" s="173"/>
      <c r="AX497" s="173"/>
      <c r="AY497" s="173"/>
      <c r="AZ497" s="173"/>
      <c r="BA497" s="173"/>
      <c r="BB497" s="173"/>
      <c r="BC497" s="123"/>
      <c r="BD497" s="123"/>
      <c r="BE497" s="123"/>
    </row>
    <row r="498" spans="2:57" x14ac:dyDescent="0.25">
      <c r="B498" s="120"/>
      <c r="C498" s="4"/>
      <c r="D498" s="14"/>
      <c r="E498" s="14"/>
      <c r="F498" s="121"/>
      <c r="G498" s="13"/>
      <c r="H498" s="122"/>
      <c r="I498" s="123"/>
      <c r="J498" s="123"/>
      <c r="K498" s="124"/>
      <c r="L498" s="122"/>
      <c r="M498" s="122"/>
      <c r="N498" s="125"/>
      <c r="O498" s="126"/>
      <c r="P498" s="123"/>
      <c r="Q498" s="123"/>
      <c r="R498" s="122"/>
      <c r="S498" s="123"/>
      <c r="T498" s="123"/>
      <c r="U498" s="123"/>
      <c r="V498" s="123"/>
      <c r="W498" s="123"/>
      <c r="X498" s="122"/>
      <c r="Y498" s="123"/>
      <c r="Z498" s="123"/>
      <c r="AA498" s="123"/>
      <c r="AB498" s="123"/>
      <c r="AC498" s="123"/>
      <c r="AD498" s="122"/>
      <c r="AE498" s="123"/>
      <c r="AF498" s="123"/>
      <c r="AG498" s="123"/>
      <c r="AH498" s="123"/>
      <c r="AI498" s="122"/>
      <c r="AJ498" s="122"/>
      <c r="AK498" s="122"/>
      <c r="AL498" s="122"/>
      <c r="AM498" s="123"/>
      <c r="AN498" s="122"/>
      <c r="AO498" s="122"/>
      <c r="AP498" s="122"/>
      <c r="AQ498" s="122"/>
      <c r="AR498" s="122"/>
      <c r="AS498" s="122"/>
      <c r="AT498" s="173"/>
      <c r="AU498" s="173"/>
      <c r="AV498" s="173"/>
      <c r="AW498" s="173"/>
      <c r="AX498" s="173"/>
      <c r="AY498" s="173"/>
      <c r="AZ498" s="173"/>
      <c r="BA498" s="173"/>
      <c r="BB498" s="173"/>
      <c r="BC498" s="123"/>
      <c r="BD498" s="123"/>
      <c r="BE498" s="123"/>
    </row>
    <row r="499" spans="2:57" x14ac:dyDescent="0.25">
      <c r="B499" s="120"/>
      <c r="C499" s="4"/>
      <c r="D499" s="14"/>
      <c r="E499" s="14"/>
      <c r="F499" s="121"/>
      <c r="G499" s="13"/>
      <c r="H499" s="122"/>
      <c r="I499" s="123"/>
      <c r="J499" s="123"/>
      <c r="K499" s="124"/>
      <c r="L499" s="122"/>
      <c r="M499" s="122"/>
      <c r="N499" s="125"/>
      <c r="O499" s="126"/>
      <c r="P499" s="123"/>
      <c r="Q499" s="123"/>
      <c r="R499" s="122"/>
      <c r="S499" s="123"/>
      <c r="T499" s="123"/>
      <c r="U499" s="123"/>
      <c r="V499" s="123"/>
      <c r="W499" s="123"/>
      <c r="X499" s="122"/>
      <c r="Y499" s="123"/>
      <c r="Z499" s="123"/>
      <c r="AA499" s="123"/>
      <c r="AB499" s="123"/>
      <c r="AC499" s="123"/>
      <c r="AD499" s="122"/>
      <c r="AE499" s="123"/>
      <c r="AF499" s="123"/>
      <c r="AG499" s="123"/>
      <c r="AH499" s="123"/>
      <c r="AI499" s="122"/>
      <c r="AJ499" s="122"/>
      <c r="AK499" s="122"/>
      <c r="AL499" s="122"/>
      <c r="AM499" s="123"/>
      <c r="AN499" s="122"/>
      <c r="AO499" s="122"/>
      <c r="AP499" s="122"/>
      <c r="AQ499" s="122"/>
      <c r="AR499" s="122"/>
      <c r="AS499" s="122"/>
      <c r="AT499" s="173"/>
      <c r="AU499" s="173"/>
      <c r="AV499" s="173"/>
      <c r="AW499" s="173"/>
      <c r="AX499" s="173"/>
      <c r="AY499" s="173"/>
      <c r="AZ499" s="173"/>
      <c r="BA499" s="173"/>
      <c r="BB499" s="173"/>
      <c r="BC499" s="123"/>
      <c r="BD499" s="123"/>
      <c r="BE499" s="123"/>
    </row>
    <row r="500" spans="2:57" x14ac:dyDescent="0.25">
      <c r="B500" s="120"/>
      <c r="C500" s="4"/>
      <c r="D500" s="14"/>
      <c r="E500" s="14"/>
      <c r="F500" s="121"/>
      <c r="G500" s="13"/>
      <c r="H500" s="122"/>
      <c r="I500" s="123"/>
      <c r="J500" s="123"/>
      <c r="K500" s="124"/>
      <c r="L500" s="122"/>
      <c r="M500" s="122"/>
      <c r="N500" s="125"/>
      <c r="O500" s="126"/>
      <c r="P500" s="123"/>
      <c r="Q500" s="123"/>
      <c r="R500" s="122"/>
      <c r="S500" s="123"/>
      <c r="T500" s="123"/>
      <c r="U500" s="123"/>
      <c r="V500" s="123"/>
      <c r="W500" s="123"/>
      <c r="X500" s="122"/>
      <c r="Y500" s="123"/>
      <c r="Z500" s="123"/>
      <c r="AA500" s="123"/>
      <c r="AB500" s="123"/>
      <c r="AC500" s="123"/>
      <c r="AD500" s="122"/>
      <c r="AE500" s="123"/>
      <c r="AF500" s="123"/>
      <c r="AG500" s="123"/>
      <c r="AH500" s="123"/>
      <c r="AI500" s="122"/>
      <c r="AJ500" s="122"/>
      <c r="AK500" s="122"/>
      <c r="AL500" s="122"/>
      <c r="AM500" s="123"/>
      <c r="AN500" s="122"/>
      <c r="AO500" s="122"/>
      <c r="AP500" s="122"/>
      <c r="AQ500" s="122"/>
      <c r="AR500" s="122"/>
      <c r="AS500" s="122"/>
      <c r="AT500" s="173"/>
      <c r="AU500" s="173"/>
      <c r="AV500" s="173"/>
      <c r="AW500" s="173"/>
      <c r="AX500" s="173"/>
      <c r="AY500" s="173"/>
      <c r="AZ500" s="173"/>
      <c r="BA500" s="173"/>
      <c r="BB500" s="173"/>
      <c r="BC500" s="123"/>
      <c r="BD500" s="123"/>
      <c r="BE500" s="123"/>
    </row>
    <row r="501" spans="2:57" x14ac:dyDescent="0.25">
      <c r="B501" s="120"/>
      <c r="C501" s="4"/>
      <c r="D501" s="14"/>
      <c r="E501" s="14"/>
      <c r="F501" s="121"/>
      <c r="G501" s="13"/>
      <c r="H501" s="122"/>
      <c r="I501" s="123"/>
      <c r="J501" s="123"/>
      <c r="K501" s="124"/>
      <c r="L501" s="122"/>
      <c r="M501" s="122"/>
      <c r="N501" s="125"/>
      <c r="O501" s="126"/>
      <c r="P501" s="123"/>
      <c r="Q501" s="123"/>
      <c r="R501" s="122"/>
      <c r="S501" s="123"/>
      <c r="T501" s="123"/>
      <c r="U501" s="123"/>
      <c r="V501" s="123"/>
      <c r="W501" s="123"/>
      <c r="X501" s="122"/>
      <c r="Y501" s="123"/>
      <c r="Z501" s="123"/>
      <c r="AA501" s="123"/>
      <c r="AB501" s="123"/>
      <c r="AC501" s="123"/>
      <c r="AD501" s="122"/>
      <c r="AE501" s="123"/>
      <c r="AF501" s="123"/>
      <c r="AG501" s="123"/>
      <c r="AH501" s="123"/>
      <c r="AI501" s="122"/>
      <c r="AJ501" s="122"/>
      <c r="AK501" s="122"/>
      <c r="AL501" s="122"/>
      <c r="AM501" s="123"/>
      <c r="AN501" s="122"/>
      <c r="AO501" s="122"/>
      <c r="AP501" s="122"/>
      <c r="AQ501" s="122"/>
      <c r="AR501" s="122"/>
      <c r="AS501" s="122"/>
      <c r="AT501" s="173"/>
      <c r="AU501" s="173"/>
      <c r="AV501" s="173"/>
      <c r="AW501" s="173"/>
      <c r="AX501" s="173"/>
      <c r="AY501" s="173"/>
      <c r="AZ501" s="173"/>
      <c r="BA501" s="173"/>
      <c r="BB501" s="173"/>
      <c r="BC501" s="123"/>
      <c r="BD501" s="123"/>
      <c r="BE501" s="123"/>
    </row>
    <row r="502" spans="2:57" x14ac:dyDescent="0.25">
      <c r="B502" s="120"/>
      <c r="C502" s="4"/>
      <c r="D502" s="14"/>
      <c r="E502" s="14"/>
      <c r="F502" s="121"/>
      <c r="G502" s="13"/>
      <c r="H502" s="122"/>
      <c r="I502" s="123"/>
      <c r="J502" s="123"/>
      <c r="K502" s="124"/>
      <c r="L502" s="122"/>
      <c r="M502" s="122"/>
      <c r="N502" s="125"/>
      <c r="O502" s="126"/>
      <c r="P502" s="123"/>
      <c r="Q502" s="123"/>
      <c r="R502" s="122"/>
      <c r="S502" s="123"/>
      <c r="T502" s="123"/>
      <c r="U502" s="123"/>
      <c r="V502" s="123"/>
      <c r="W502" s="123"/>
      <c r="X502" s="122"/>
      <c r="Y502" s="123"/>
      <c r="Z502" s="123"/>
      <c r="AA502" s="123"/>
      <c r="AB502" s="123"/>
      <c r="AC502" s="123"/>
      <c r="AD502" s="122"/>
      <c r="AE502" s="123"/>
      <c r="AF502" s="123"/>
      <c r="AG502" s="123"/>
      <c r="AH502" s="123"/>
      <c r="AI502" s="122"/>
      <c r="AJ502" s="122"/>
      <c r="AK502" s="122"/>
      <c r="AL502" s="122"/>
      <c r="AM502" s="123"/>
      <c r="AN502" s="122"/>
      <c r="AO502" s="122"/>
      <c r="AP502" s="122"/>
      <c r="AQ502" s="122"/>
      <c r="AR502" s="122"/>
      <c r="AS502" s="122"/>
      <c r="AT502" s="173"/>
      <c r="AU502" s="173"/>
      <c r="AV502" s="173"/>
      <c r="AW502" s="173"/>
      <c r="AX502" s="173"/>
      <c r="AY502" s="173"/>
      <c r="AZ502" s="173"/>
      <c r="BA502" s="173"/>
      <c r="BB502" s="173"/>
      <c r="BC502" s="123"/>
      <c r="BD502" s="123"/>
      <c r="BE502" s="123"/>
    </row>
    <row r="503" spans="2:57" x14ac:dyDescent="0.25">
      <c r="B503" s="120"/>
      <c r="C503" s="4"/>
      <c r="D503" s="14"/>
      <c r="E503" s="14"/>
      <c r="F503" s="121"/>
      <c r="G503" s="13"/>
      <c r="H503" s="122"/>
      <c r="I503" s="123"/>
      <c r="J503" s="123"/>
      <c r="K503" s="124"/>
      <c r="L503" s="122"/>
      <c r="M503" s="122"/>
      <c r="N503" s="125"/>
      <c r="O503" s="126"/>
      <c r="P503" s="123"/>
      <c r="Q503" s="123"/>
      <c r="R503" s="122"/>
      <c r="S503" s="123"/>
      <c r="T503" s="123"/>
      <c r="U503" s="123"/>
      <c r="V503" s="123"/>
      <c r="W503" s="123"/>
      <c r="X503" s="122"/>
      <c r="Y503" s="123"/>
      <c r="Z503" s="123"/>
      <c r="AA503" s="123"/>
      <c r="AB503" s="123"/>
      <c r="AC503" s="123"/>
      <c r="AD503" s="122"/>
      <c r="AE503" s="123"/>
      <c r="AF503" s="123"/>
      <c r="AG503" s="123"/>
      <c r="AH503" s="123"/>
      <c r="AI503" s="122"/>
      <c r="AJ503" s="122"/>
      <c r="AK503" s="122"/>
      <c r="AL503" s="122"/>
      <c r="AM503" s="123"/>
      <c r="AN503" s="122"/>
      <c r="AO503" s="122"/>
      <c r="AP503" s="122"/>
      <c r="AQ503" s="122"/>
      <c r="AR503" s="122"/>
      <c r="AS503" s="122"/>
      <c r="AT503" s="173"/>
      <c r="AU503" s="173"/>
      <c r="AV503" s="173"/>
      <c r="AW503" s="173"/>
      <c r="AX503" s="173"/>
      <c r="AY503" s="173"/>
      <c r="AZ503" s="173"/>
      <c r="BA503" s="173"/>
      <c r="BB503" s="173"/>
      <c r="BC503" s="123"/>
      <c r="BD503" s="123"/>
      <c r="BE503" s="123"/>
    </row>
    <row r="504" spans="2:57" x14ac:dyDescent="0.25">
      <c r="B504" s="120"/>
      <c r="C504" s="4"/>
      <c r="D504" s="14"/>
      <c r="E504" s="14"/>
      <c r="F504" s="121"/>
      <c r="G504" s="13"/>
      <c r="H504" s="122"/>
      <c r="I504" s="123"/>
      <c r="J504" s="123"/>
      <c r="K504" s="124"/>
      <c r="L504" s="122"/>
      <c r="M504" s="122"/>
      <c r="N504" s="125"/>
      <c r="O504" s="126"/>
      <c r="P504" s="123"/>
      <c r="Q504" s="123"/>
      <c r="R504" s="122"/>
      <c r="S504" s="123"/>
      <c r="T504" s="123"/>
      <c r="U504" s="123"/>
      <c r="V504" s="123"/>
      <c r="W504" s="123"/>
      <c r="X504" s="122"/>
      <c r="Y504" s="123"/>
      <c r="Z504" s="123"/>
      <c r="AA504" s="123"/>
      <c r="AB504" s="123"/>
      <c r="AC504" s="123"/>
      <c r="AD504" s="122"/>
      <c r="AE504" s="123"/>
      <c r="AF504" s="123"/>
      <c r="AG504" s="123"/>
      <c r="AH504" s="123"/>
      <c r="AI504" s="122"/>
      <c r="AJ504" s="122"/>
      <c r="AK504" s="122"/>
      <c r="AL504" s="122"/>
      <c r="AM504" s="123"/>
      <c r="AN504" s="122"/>
      <c r="AO504" s="122"/>
      <c r="AP504" s="122"/>
      <c r="AQ504" s="122"/>
      <c r="AR504" s="122"/>
      <c r="AS504" s="122"/>
      <c r="AT504" s="173"/>
      <c r="AU504" s="173"/>
      <c r="AV504" s="173"/>
      <c r="AW504" s="173"/>
      <c r="AX504" s="173"/>
      <c r="AY504" s="173"/>
      <c r="AZ504" s="173"/>
      <c r="BA504" s="173"/>
      <c r="BB504" s="173"/>
      <c r="BC504" s="123"/>
      <c r="BD504" s="123"/>
      <c r="BE504" s="123"/>
    </row>
    <row r="505" spans="2:57" x14ac:dyDescent="0.25">
      <c r="B505" s="120"/>
      <c r="C505" s="4"/>
      <c r="D505" s="14"/>
      <c r="E505" s="14"/>
      <c r="F505" s="121"/>
      <c r="G505" s="13"/>
      <c r="H505" s="122"/>
      <c r="I505" s="123"/>
      <c r="J505" s="123"/>
      <c r="K505" s="124"/>
      <c r="L505" s="122"/>
      <c r="M505" s="122"/>
      <c r="N505" s="125"/>
      <c r="O505" s="126"/>
      <c r="P505" s="123"/>
      <c r="Q505" s="123"/>
      <c r="R505" s="122"/>
      <c r="S505" s="123"/>
      <c r="T505" s="123"/>
      <c r="U505" s="123"/>
      <c r="V505" s="123"/>
      <c r="W505" s="123"/>
      <c r="X505" s="122"/>
      <c r="Y505" s="123"/>
      <c r="Z505" s="123"/>
      <c r="AA505" s="123"/>
      <c r="AB505" s="123"/>
      <c r="AC505" s="123"/>
      <c r="AD505" s="122"/>
      <c r="AE505" s="123"/>
      <c r="AF505" s="123"/>
      <c r="AG505" s="123"/>
      <c r="AH505" s="123"/>
      <c r="AI505" s="122"/>
      <c r="AJ505" s="122"/>
      <c r="AK505" s="122"/>
      <c r="AL505" s="122"/>
      <c r="AM505" s="123"/>
      <c r="AN505" s="122"/>
      <c r="AO505" s="122"/>
      <c r="AP505" s="122"/>
      <c r="AQ505" s="122"/>
      <c r="AR505" s="122"/>
      <c r="AS505" s="122"/>
      <c r="AT505" s="173"/>
      <c r="AU505" s="173"/>
      <c r="AV505" s="173"/>
      <c r="AW505" s="173"/>
      <c r="AX505" s="173"/>
      <c r="AY505" s="173"/>
      <c r="AZ505" s="173"/>
      <c r="BA505" s="173"/>
      <c r="BB505" s="173"/>
      <c r="BC505" s="123"/>
      <c r="BD505" s="123"/>
      <c r="BE505" s="123"/>
    </row>
    <row r="506" spans="2:57" x14ac:dyDescent="0.25">
      <c r="B506" s="120"/>
      <c r="C506" s="4"/>
      <c r="D506" s="14"/>
      <c r="E506" s="14"/>
      <c r="F506" s="121"/>
      <c r="G506" s="13"/>
      <c r="H506" s="122"/>
      <c r="I506" s="123"/>
      <c r="J506" s="123"/>
      <c r="K506" s="124"/>
      <c r="L506" s="122"/>
      <c r="M506" s="122"/>
      <c r="N506" s="125"/>
      <c r="O506" s="126"/>
      <c r="P506" s="123"/>
      <c r="Q506" s="123"/>
      <c r="R506" s="122"/>
      <c r="S506" s="123"/>
      <c r="T506" s="123"/>
      <c r="U506" s="123"/>
      <c r="V506" s="123"/>
      <c r="W506" s="123"/>
      <c r="X506" s="122"/>
      <c r="Y506" s="123"/>
      <c r="Z506" s="123"/>
      <c r="AA506" s="123"/>
      <c r="AB506" s="123"/>
      <c r="AC506" s="123"/>
      <c r="AD506" s="122"/>
      <c r="AE506" s="123"/>
      <c r="AF506" s="123"/>
      <c r="AG506" s="123"/>
      <c r="AH506" s="123"/>
      <c r="AI506" s="122"/>
      <c r="AJ506" s="122"/>
      <c r="AK506" s="122"/>
      <c r="AL506" s="122"/>
      <c r="AM506" s="123"/>
      <c r="AN506" s="122"/>
      <c r="AO506" s="122"/>
      <c r="AP506" s="122"/>
      <c r="AQ506" s="122"/>
      <c r="AR506" s="122"/>
      <c r="AS506" s="122"/>
      <c r="AT506" s="173"/>
      <c r="AU506" s="173"/>
      <c r="AV506" s="173"/>
      <c r="AW506" s="173"/>
      <c r="AX506" s="173"/>
      <c r="AY506" s="173"/>
      <c r="AZ506" s="173"/>
      <c r="BA506" s="173"/>
      <c r="BB506" s="173"/>
      <c r="BC506" s="123"/>
      <c r="BD506" s="123"/>
      <c r="BE506" s="123"/>
    </row>
    <row r="507" spans="2:57" x14ac:dyDescent="0.25">
      <c r="B507" s="120"/>
      <c r="C507" s="4"/>
      <c r="D507" s="14"/>
      <c r="E507" s="14"/>
      <c r="F507" s="121"/>
      <c r="G507" s="13"/>
      <c r="H507" s="122"/>
      <c r="I507" s="123"/>
      <c r="J507" s="123"/>
      <c r="K507" s="124"/>
      <c r="L507" s="122"/>
      <c r="M507" s="122"/>
      <c r="N507" s="125"/>
      <c r="O507" s="126"/>
      <c r="P507" s="123"/>
      <c r="Q507" s="123"/>
      <c r="R507" s="122"/>
      <c r="S507" s="123"/>
      <c r="T507" s="123"/>
      <c r="U507" s="123"/>
      <c r="V507" s="123"/>
      <c r="W507" s="123"/>
      <c r="X507" s="122"/>
      <c r="Y507" s="123"/>
      <c r="Z507" s="123"/>
      <c r="AA507" s="123"/>
      <c r="AB507" s="123"/>
      <c r="AC507" s="123"/>
      <c r="AD507" s="122"/>
      <c r="AE507" s="123"/>
      <c r="AF507" s="123"/>
      <c r="AG507" s="123"/>
      <c r="AH507" s="123"/>
      <c r="AI507" s="122"/>
      <c r="AJ507" s="122"/>
      <c r="AK507" s="122"/>
      <c r="AL507" s="122"/>
      <c r="AM507" s="123"/>
      <c r="AN507" s="122"/>
      <c r="AO507" s="122"/>
      <c r="AP507" s="122"/>
      <c r="AQ507" s="122"/>
      <c r="AR507" s="122"/>
      <c r="AS507" s="122"/>
      <c r="AT507" s="173"/>
      <c r="AU507" s="173"/>
      <c r="AV507" s="173"/>
      <c r="AW507" s="173"/>
      <c r="AX507" s="173"/>
      <c r="AY507" s="173"/>
      <c r="AZ507" s="173"/>
      <c r="BA507" s="173"/>
      <c r="BB507" s="173"/>
      <c r="BC507" s="123"/>
      <c r="BD507" s="123"/>
      <c r="BE507" s="123"/>
    </row>
    <row r="508" spans="2:57" x14ac:dyDescent="0.25">
      <c r="B508" s="120"/>
      <c r="C508" s="4"/>
      <c r="D508" s="14"/>
      <c r="E508" s="14"/>
      <c r="F508" s="121"/>
      <c r="G508" s="13"/>
      <c r="H508" s="122"/>
      <c r="I508" s="123"/>
      <c r="J508" s="123"/>
      <c r="K508" s="124"/>
      <c r="L508" s="122"/>
      <c r="M508" s="122"/>
      <c r="N508" s="125"/>
      <c r="O508" s="126"/>
      <c r="P508" s="123"/>
      <c r="Q508" s="123"/>
      <c r="R508" s="122"/>
      <c r="S508" s="123"/>
      <c r="T508" s="123"/>
      <c r="U508" s="123"/>
      <c r="V508" s="123"/>
      <c r="W508" s="123"/>
      <c r="X508" s="122"/>
      <c r="Y508" s="123"/>
      <c r="Z508" s="123"/>
      <c r="AA508" s="123"/>
      <c r="AB508" s="123"/>
      <c r="AC508" s="123"/>
      <c r="AD508" s="122"/>
      <c r="AE508" s="123"/>
      <c r="AF508" s="123"/>
      <c r="AG508" s="123"/>
      <c r="AH508" s="123"/>
      <c r="AI508" s="122"/>
      <c r="AJ508" s="122"/>
      <c r="AK508" s="122"/>
      <c r="AL508" s="122"/>
      <c r="AM508" s="123"/>
      <c r="AN508" s="122"/>
      <c r="AO508" s="122"/>
      <c r="AP508" s="122"/>
      <c r="AQ508" s="122"/>
      <c r="AR508" s="122"/>
      <c r="AS508" s="122"/>
      <c r="AT508" s="173"/>
      <c r="AU508" s="173"/>
      <c r="AV508" s="173"/>
      <c r="AW508" s="173"/>
      <c r="AX508" s="173"/>
      <c r="AY508" s="173"/>
      <c r="AZ508" s="173"/>
      <c r="BA508" s="173"/>
      <c r="BB508" s="173"/>
      <c r="BC508" s="123"/>
      <c r="BD508" s="123"/>
      <c r="BE508" s="123"/>
    </row>
    <row r="509" spans="2:57" x14ac:dyDescent="0.25">
      <c r="B509" s="120"/>
      <c r="C509" s="4"/>
      <c r="D509" s="14"/>
      <c r="E509" s="14"/>
      <c r="F509" s="121"/>
      <c r="G509" s="13"/>
      <c r="H509" s="122"/>
      <c r="I509" s="123"/>
      <c r="J509" s="123"/>
      <c r="K509" s="124"/>
      <c r="L509" s="122"/>
      <c r="M509" s="122"/>
      <c r="N509" s="125"/>
      <c r="O509" s="126"/>
      <c r="P509" s="123"/>
      <c r="Q509" s="123"/>
      <c r="R509" s="122"/>
      <c r="S509" s="123"/>
      <c r="T509" s="123"/>
      <c r="U509" s="123"/>
      <c r="V509" s="123"/>
      <c r="W509" s="123"/>
      <c r="X509" s="122"/>
      <c r="Y509" s="123"/>
      <c r="Z509" s="123"/>
      <c r="AA509" s="123"/>
      <c r="AB509" s="123"/>
      <c r="AC509" s="123"/>
      <c r="AD509" s="122"/>
      <c r="AE509" s="123"/>
      <c r="AF509" s="123"/>
      <c r="AG509" s="123"/>
      <c r="AH509" s="123"/>
      <c r="AI509" s="122"/>
      <c r="AJ509" s="122"/>
      <c r="AK509" s="122"/>
      <c r="AL509" s="122"/>
      <c r="AM509" s="123"/>
      <c r="AN509" s="122"/>
      <c r="AO509" s="122"/>
      <c r="AP509" s="122"/>
      <c r="AQ509" s="122"/>
      <c r="AR509" s="122"/>
      <c r="AS509" s="122"/>
      <c r="AT509" s="173"/>
      <c r="AU509" s="173"/>
      <c r="AV509" s="173"/>
      <c r="AW509" s="173"/>
      <c r="AX509" s="173"/>
      <c r="AY509" s="173"/>
      <c r="AZ509" s="173"/>
      <c r="BA509" s="173"/>
      <c r="BB509" s="173"/>
      <c r="BC509" s="123"/>
      <c r="BD509" s="123"/>
      <c r="BE509" s="123"/>
    </row>
    <row r="510" spans="2:57" x14ac:dyDescent="0.25">
      <c r="B510" s="120"/>
      <c r="C510" s="4"/>
      <c r="D510" s="14"/>
      <c r="E510" s="14"/>
      <c r="F510" s="121"/>
      <c r="G510" s="13"/>
      <c r="H510" s="122"/>
      <c r="I510" s="123"/>
      <c r="J510" s="123"/>
      <c r="K510" s="124"/>
      <c r="L510" s="122"/>
      <c r="M510" s="122"/>
      <c r="N510" s="125"/>
      <c r="O510" s="126"/>
      <c r="P510" s="123"/>
      <c r="Q510" s="123"/>
      <c r="R510" s="122"/>
      <c r="S510" s="123"/>
      <c r="T510" s="123"/>
      <c r="U510" s="123"/>
      <c r="V510" s="123"/>
      <c r="W510" s="123"/>
      <c r="X510" s="122"/>
      <c r="Y510" s="123"/>
      <c r="Z510" s="123"/>
      <c r="AA510" s="123"/>
      <c r="AB510" s="123"/>
      <c r="AC510" s="123"/>
      <c r="AD510" s="122"/>
      <c r="AE510" s="123"/>
      <c r="AF510" s="123"/>
      <c r="AG510" s="123"/>
      <c r="AH510" s="123"/>
      <c r="AI510" s="122"/>
      <c r="AJ510" s="122"/>
      <c r="AK510" s="122"/>
      <c r="AL510" s="122"/>
      <c r="AM510" s="123"/>
      <c r="AN510" s="122"/>
      <c r="AO510" s="122"/>
      <c r="AP510" s="122"/>
      <c r="AQ510" s="122"/>
      <c r="AR510" s="122"/>
      <c r="AS510" s="122"/>
      <c r="AT510" s="173"/>
      <c r="AU510" s="173"/>
      <c r="AV510" s="173"/>
      <c r="AW510" s="173"/>
      <c r="AX510" s="173"/>
      <c r="AY510" s="173"/>
      <c r="AZ510" s="173"/>
      <c r="BA510" s="173"/>
      <c r="BB510" s="173"/>
      <c r="BC510" s="123"/>
      <c r="BD510" s="123"/>
      <c r="BE510" s="123"/>
    </row>
    <row r="511" spans="2:57" x14ac:dyDescent="0.25">
      <c r="B511" s="120"/>
      <c r="C511" s="4"/>
      <c r="D511" s="14"/>
      <c r="E511" s="14"/>
      <c r="F511" s="121"/>
      <c r="G511" s="13"/>
      <c r="H511" s="122"/>
      <c r="I511" s="123"/>
      <c r="J511" s="123"/>
      <c r="K511" s="124"/>
      <c r="L511" s="122"/>
      <c r="M511" s="122"/>
      <c r="N511" s="125"/>
      <c r="O511" s="126"/>
      <c r="P511" s="123"/>
      <c r="Q511" s="123"/>
      <c r="R511" s="122"/>
      <c r="S511" s="123"/>
      <c r="T511" s="123"/>
      <c r="U511" s="123"/>
      <c r="V511" s="123"/>
      <c r="W511" s="123"/>
      <c r="X511" s="122"/>
      <c r="Y511" s="123"/>
      <c r="Z511" s="123"/>
      <c r="AA511" s="123"/>
      <c r="AB511" s="123"/>
      <c r="AC511" s="123"/>
      <c r="AD511" s="122"/>
      <c r="AE511" s="123"/>
      <c r="AF511" s="123"/>
      <c r="AG511" s="123"/>
      <c r="AH511" s="123"/>
      <c r="AI511" s="122"/>
      <c r="AJ511" s="122"/>
      <c r="AK511" s="122"/>
      <c r="AL511" s="122"/>
      <c r="AM511" s="123"/>
      <c r="AN511" s="122"/>
      <c r="AO511" s="122"/>
      <c r="AP511" s="122"/>
      <c r="AQ511" s="122"/>
      <c r="AR511" s="122"/>
      <c r="AS511" s="122"/>
      <c r="AT511" s="173"/>
      <c r="AU511" s="173"/>
      <c r="AV511" s="173"/>
      <c r="AW511" s="173"/>
      <c r="AX511" s="173"/>
      <c r="AY511" s="173"/>
      <c r="AZ511" s="173"/>
      <c r="BA511" s="173"/>
      <c r="BB511" s="173"/>
      <c r="BC511" s="123"/>
      <c r="BD511" s="123"/>
      <c r="BE511" s="123"/>
    </row>
    <row r="512" spans="2:57" x14ac:dyDescent="0.25">
      <c r="B512" s="120"/>
      <c r="C512" s="4"/>
      <c r="D512" s="14"/>
      <c r="E512" s="14"/>
      <c r="F512" s="121"/>
      <c r="G512" s="13"/>
      <c r="H512" s="122"/>
      <c r="I512" s="123"/>
      <c r="J512" s="123"/>
      <c r="K512" s="124"/>
      <c r="L512" s="122"/>
      <c r="M512" s="122"/>
      <c r="N512" s="125"/>
      <c r="O512" s="126"/>
      <c r="P512" s="123"/>
      <c r="Q512" s="123"/>
      <c r="R512" s="122"/>
      <c r="S512" s="123"/>
      <c r="T512" s="123"/>
      <c r="U512" s="123"/>
      <c r="V512" s="123"/>
      <c r="W512" s="123"/>
      <c r="X512" s="122"/>
      <c r="Y512" s="123"/>
      <c r="Z512" s="123"/>
      <c r="AA512" s="123"/>
      <c r="AB512" s="123"/>
      <c r="AC512" s="123"/>
      <c r="AD512" s="122"/>
      <c r="AE512" s="123"/>
      <c r="AF512" s="123"/>
      <c r="AG512" s="123"/>
      <c r="AH512" s="123"/>
      <c r="AI512" s="122"/>
      <c r="AJ512" s="122"/>
      <c r="AK512" s="122"/>
      <c r="AL512" s="122"/>
      <c r="AM512" s="123"/>
      <c r="AN512" s="122"/>
      <c r="AO512" s="122"/>
      <c r="AP512" s="122"/>
      <c r="AQ512" s="122"/>
      <c r="AR512" s="122"/>
      <c r="AS512" s="122"/>
      <c r="AT512" s="173"/>
      <c r="AU512" s="173"/>
      <c r="AV512" s="173"/>
      <c r="AW512" s="173"/>
      <c r="AX512" s="173"/>
      <c r="AY512" s="173"/>
      <c r="AZ512" s="173"/>
      <c r="BA512" s="173"/>
      <c r="BB512" s="173"/>
      <c r="BC512" s="123"/>
      <c r="BD512" s="123"/>
      <c r="BE512" s="123"/>
    </row>
    <row r="513" spans="2:57" x14ac:dyDescent="0.25">
      <c r="B513" s="120"/>
      <c r="C513" s="4"/>
      <c r="D513" s="14"/>
      <c r="E513" s="14"/>
      <c r="F513" s="121"/>
      <c r="G513" s="13"/>
      <c r="H513" s="122"/>
      <c r="I513" s="123"/>
      <c r="J513" s="123"/>
      <c r="K513" s="124"/>
      <c r="L513" s="122"/>
      <c r="M513" s="122"/>
      <c r="N513" s="125"/>
      <c r="O513" s="126"/>
      <c r="P513" s="123"/>
      <c r="Q513" s="123"/>
      <c r="R513" s="122"/>
      <c r="S513" s="123"/>
      <c r="T513" s="123"/>
      <c r="U513" s="123"/>
      <c r="V513" s="123"/>
      <c r="W513" s="123"/>
      <c r="X513" s="122"/>
      <c r="Y513" s="123"/>
      <c r="Z513" s="123"/>
      <c r="AA513" s="123"/>
      <c r="AB513" s="123"/>
      <c r="AC513" s="123"/>
      <c r="AD513" s="122"/>
      <c r="AE513" s="123"/>
      <c r="AF513" s="123"/>
      <c r="AG513" s="123"/>
      <c r="AH513" s="123"/>
      <c r="AI513" s="122"/>
      <c r="AJ513" s="122"/>
      <c r="AK513" s="122"/>
      <c r="AL513" s="122"/>
      <c r="AM513" s="123"/>
      <c r="AN513" s="122"/>
      <c r="AO513" s="122"/>
      <c r="AP513" s="122"/>
      <c r="AQ513" s="122"/>
      <c r="AR513" s="122"/>
      <c r="AS513" s="122"/>
      <c r="AT513" s="173"/>
      <c r="AU513" s="173"/>
      <c r="AV513" s="173"/>
      <c r="AW513" s="173"/>
      <c r="AX513" s="173"/>
      <c r="AY513" s="173"/>
      <c r="AZ513" s="173"/>
      <c r="BA513" s="173"/>
      <c r="BB513" s="173"/>
      <c r="BC513" s="123"/>
      <c r="BD513" s="123"/>
      <c r="BE513" s="123"/>
    </row>
    <row r="514" spans="2:57" x14ac:dyDescent="0.25">
      <c r="B514" s="120"/>
      <c r="C514" s="4"/>
      <c r="D514" s="14"/>
      <c r="E514" s="14"/>
      <c r="F514" s="121"/>
      <c r="G514" s="13"/>
      <c r="H514" s="122"/>
      <c r="I514" s="123"/>
      <c r="J514" s="123"/>
      <c r="K514" s="124"/>
      <c r="L514" s="122"/>
      <c r="M514" s="122"/>
      <c r="N514" s="125"/>
      <c r="O514" s="126"/>
      <c r="P514" s="123"/>
      <c r="Q514" s="123"/>
      <c r="R514" s="122"/>
      <c r="S514" s="123"/>
      <c r="T514" s="123"/>
      <c r="U514" s="123"/>
      <c r="V514" s="123"/>
      <c r="W514" s="123"/>
      <c r="X514" s="122"/>
      <c r="Y514" s="123"/>
      <c r="Z514" s="123"/>
      <c r="AA514" s="123"/>
      <c r="AB514" s="123"/>
      <c r="AC514" s="123"/>
      <c r="AD514" s="122"/>
      <c r="AE514" s="123"/>
      <c r="AF514" s="123"/>
      <c r="AG514" s="123"/>
      <c r="AH514" s="123"/>
      <c r="AI514" s="122"/>
      <c r="AJ514" s="122"/>
      <c r="AK514" s="122"/>
      <c r="AL514" s="122"/>
      <c r="AM514" s="123"/>
      <c r="AN514" s="122"/>
      <c r="AO514" s="122"/>
      <c r="AP514" s="122"/>
      <c r="AQ514" s="122"/>
      <c r="AR514" s="122"/>
      <c r="AS514" s="122"/>
      <c r="AT514" s="173"/>
      <c r="AU514" s="173"/>
      <c r="AV514" s="173"/>
      <c r="AW514" s="173"/>
      <c r="AX514" s="173"/>
      <c r="AY514" s="173"/>
      <c r="AZ514" s="173"/>
      <c r="BA514" s="173"/>
      <c r="BB514" s="173"/>
      <c r="BC514" s="123"/>
      <c r="BD514" s="123"/>
      <c r="BE514" s="123"/>
    </row>
    <row r="515" spans="2:57" x14ac:dyDescent="0.25">
      <c r="B515" s="120"/>
      <c r="C515" s="4"/>
      <c r="D515" s="14"/>
      <c r="E515" s="14"/>
      <c r="F515" s="121"/>
      <c r="G515" s="13"/>
      <c r="H515" s="122"/>
      <c r="I515" s="123"/>
      <c r="J515" s="123"/>
      <c r="K515" s="124"/>
      <c r="L515" s="122"/>
      <c r="M515" s="122"/>
      <c r="N515" s="125"/>
      <c r="O515" s="126"/>
      <c r="P515" s="123"/>
      <c r="Q515" s="123"/>
      <c r="R515" s="122"/>
      <c r="S515" s="123"/>
      <c r="T515" s="123"/>
      <c r="U515" s="123"/>
      <c r="V515" s="123"/>
      <c r="W515" s="123"/>
      <c r="X515" s="122"/>
      <c r="Y515" s="123"/>
      <c r="Z515" s="123"/>
      <c r="AA515" s="123"/>
      <c r="AB515" s="123"/>
      <c r="AC515" s="123"/>
      <c r="AD515" s="122"/>
      <c r="AE515" s="123"/>
      <c r="AF515" s="123"/>
      <c r="AG515" s="123"/>
      <c r="AH515" s="123"/>
      <c r="AI515" s="122"/>
      <c r="AJ515" s="122"/>
      <c r="AK515" s="122"/>
      <c r="AL515" s="122"/>
      <c r="AM515" s="123"/>
      <c r="AN515" s="122"/>
      <c r="AO515" s="122"/>
      <c r="AP515" s="122"/>
      <c r="AQ515" s="122"/>
      <c r="AR515" s="122"/>
      <c r="AS515" s="122"/>
      <c r="AT515" s="173"/>
      <c r="AU515" s="173"/>
      <c r="AV515" s="173"/>
      <c r="AW515" s="173"/>
      <c r="AX515" s="173"/>
      <c r="AY515" s="173"/>
      <c r="AZ515" s="173"/>
      <c r="BA515" s="173"/>
      <c r="BB515" s="173"/>
      <c r="BC515" s="123"/>
      <c r="BD515" s="123"/>
      <c r="BE515" s="123"/>
    </row>
    <row r="516" spans="2:57" x14ac:dyDescent="0.25">
      <c r="B516" s="120"/>
      <c r="C516" s="4"/>
      <c r="D516" s="14"/>
      <c r="E516" s="14"/>
      <c r="F516" s="121"/>
      <c r="G516" s="13"/>
      <c r="H516" s="122"/>
      <c r="I516" s="123"/>
      <c r="J516" s="123"/>
      <c r="K516" s="124"/>
      <c r="L516" s="122"/>
      <c r="M516" s="122"/>
      <c r="N516" s="125"/>
      <c r="O516" s="126"/>
      <c r="P516" s="123"/>
      <c r="Q516" s="123"/>
      <c r="R516" s="122"/>
      <c r="S516" s="123"/>
      <c r="T516" s="123"/>
      <c r="U516" s="123"/>
      <c r="V516" s="123"/>
      <c r="W516" s="123"/>
      <c r="X516" s="122"/>
      <c r="Y516" s="123"/>
      <c r="Z516" s="123"/>
      <c r="AA516" s="123"/>
      <c r="AB516" s="123"/>
      <c r="AC516" s="123"/>
      <c r="AD516" s="122"/>
      <c r="AE516" s="123"/>
      <c r="AF516" s="123"/>
      <c r="AG516" s="123"/>
      <c r="AH516" s="123"/>
      <c r="AI516" s="122"/>
      <c r="AJ516" s="122"/>
      <c r="AK516" s="122"/>
      <c r="AL516" s="122"/>
      <c r="AM516" s="123"/>
      <c r="AN516" s="122"/>
      <c r="AO516" s="122"/>
      <c r="AP516" s="122"/>
      <c r="AQ516" s="122"/>
      <c r="AR516" s="122"/>
      <c r="AS516" s="122"/>
      <c r="AT516" s="173"/>
      <c r="AU516" s="173"/>
      <c r="AV516" s="173"/>
      <c r="AW516" s="173"/>
      <c r="AX516" s="173"/>
      <c r="AY516" s="173"/>
      <c r="AZ516" s="173"/>
      <c r="BA516" s="173"/>
      <c r="BB516" s="173"/>
      <c r="BC516" s="123"/>
      <c r="BD516" s="123"/>
      <c r="BE516" s="123"/>
    </row>
    <row r="517" spans="2:57" x14ac:dyDescent="0.25">
      <c r="B517" s="120"/>
      <c r="C517" s="4"/>
      <c r="D517" s="14"/>
      <c r="E517" s="14"/>
      <c r="F517" s="121"/>
      <c r="G517" s="13"/>
      <c r="H517" s="122"/>
      <c r="I517" s="123"/>
      <c r="J517" s="123"/>
      <c r="K517" s="124"/>
      <c r="L517" s="122"/>
      <c r="M517" s="122"/>
      <c r="N517" s="125"/>
      <c r="O517" s="126"/>
      <c r="P517" s="123"/>
      <c r="Q517" s="123"/>
      <c r="R517" s="122"/>
      <c r="S517" s="123"/>
      <c r="T517" s="123"/>
      <c r="U517" s="123"/>
      <c r="V517" s="123"/>
      <c r="W517" s="123"/>
      <c r="X517" s="122"/>
      <c r="Y517" s="123"/>
      <c r="Z517" s="123"/>
      <c r="AA517" s="123"/>
      <c r="AB517" s="123"/>
      <c r="AC517" s="123"/>
      <c r="AD517" s="122"/>
      <c r="AE517" s="123"/>
      <c r="AF517" s="123"/>
      <c r="AG517" s="123"/>
      <c r="AH517" s="123"/>
      <c r="AI517" s="122"/>
      <c r="AJ517" s="122"/>
      <c r="AK517" s="122"/>
      <c r="AL517" s="122"/>
      <c r="AM517" s="123"/>
      <c r="AN517" s="122"/>
      <c r="AO517" s="122"/>
      <c r="AP517" s="122"/>
      <c r="AQ517" s="122"/>
      <c r="AR517" s="122"/>
      <c r="AS517" s="122"/>
      <c r="AT517" s="173"/>
      <c r="AU517" s="173"/>
      <c r="AV517" s="173"/>
      <c r="AW517" s="173"/>
      <c r="AX517" s="173"/>
      <c r="AY517" s="173"/>
      <c r="AZ517" s="173"/>
      <c r="BA517" s="173"/>
      <c r="BB517" s="173"/>
      <c r="BC517" s="123"/>
      <c r="BD517" s="123"/>
      <c r="BE517" s="123"/>
    </row>
    <row r="518" spans="2:57" x14ac:dyDescent="0.25">
      <c r="B518" s="120"/>
      <c r="C518" s="4"/>
      <c r="D518" s="14"/>
      <c r="E518" s="14"/>
      <c r="F518" s="121"/>
      <c r="G518" s="13"/>
      <c r="H518" s="122"/>
      <c r="I518" s="123"/>
      <c r="J518" s="123"/>
      <c r="K518" s="124"/>
      <c r="L518" s="122"/>
      <c r="M518" s="122"/>
      <c r="N518" s="125"/>
      <c r="O518" s="126"/>
      <c r="P518" s="123"/>
      <c r="Q518" s="123"/>
      <c r="R518" s="122"/>
      <c r="S518" s="123"/>
      <c r="T518" s="123"/>
      <c r="U518" s="123"/>
      <c r="V518" s="123"/>
      <c r="W518" s="123"/>
      <c r="X518" s="122"/>
      <c r="Y518" s="123"/>
      <c r="Z518" s="123"/>
      <c r="AA518" s="123"/>
      <c r="AB518" s="123"/>
      <c r="AC518" s="123"/>
      <c r="AD518" s="122"/>
      <c r="AE518" s="123"/>
      <c r="AF518" s="123"/>
      <c r="AG518" s="123"/>
      <c r="AH518" s="123"/>
      <c r="AI518" s="122"/>
      <c r="AJ518" s="122"/>
      <c r="AK518" s="122"/>
      <c r="AL518" s="122"/>
      <c r="AM518" s="123"/>
      <c r="AN518" s="122"/>
      <c r="AO518" s="122"/>
      <c r="AP518" s="122"/>
      <c r="AQ518" s="122"/>
      <c r="AR518" s="122"/>
      <c r="AS518" s="122"/>
      <c r="AT518" s="173"/>
      <c r="AU518" s="173"/>
      <c r="AV518" s="173"/>
      <c r="AW518" s="173"/>
      <c r="AX518" s="173"/>
      <c r="AY518" s="173"/>
      <c r="AZ518" s="173"/>
      <c r="BA518" s="173"/>
      <c r="BB518" s="173"/>
      <c r="BC518" s="123"/>
      <c r="BD518" s="123"/>
      <c r="BE518" s="123"/>
    </row>
    <row r="519" spans="2:57" x14ac:dyDescent="0.25">
      <c r="B519" s="120"/>
      <c r="C519" s="4"/>
      <c r="D519" s="14"/>
      <c r="E519" s="14"/>
      <c r="F519" s="121"/>
      <c r="G519" s="13"/>
      <c r="H519" s="122"/>
      <c r="I519" s="123"/>
      <c r="J519" s="123"/>
      <c r="K519" s="124"/>
      <c r="L519" s="122"/>
      <c r="M519" s="122"/>
      <c r="N519" s="125"/>
      <c r="O519" s="126"/>
      <c r="P519" s="123"/>
      <c r="Q519" s="123"/>
      <c r="R519" s="122"/>
      <c r="S519" s="123"/>
      <c r="T519" s="123"/>
      <c r="U519" s="123"/>
      <c r="V519" s="123"/>
      <c r="W519" s="123"/>
      <c r="X519" s="122"/>
      <c r="Y519" s="123"/>
      <c r="Z519" s="123"/>
      <c r="AA519" s="123"/>
      <c r="AB519" s="123"/>
      <c r="AC519" s="123"/>
      <c r="AD519" s="122"/>
      <c r="AE519" s="123"/>
      <c r="AF519" s="123"/>
      <c r="AG519" s="123"/>
      <c r="AH519" s="123"/>
      <c r="AI519" s="122"/>
      <c r="AJ519" s="122"/>
      <c r="AK519" s="122"/>
      <c r="AL519" s="122"/>
      <c r="AM519" s="123"/>
      <c r="AN519" s="122"/>
      <c r="AO519" s="122"/>
      <c r="AP519" s="122"/>
      <c r="AQ519" s="122"/>
      <c r="AR519" s="122"/>
      <c r="AS519" s="122"/>
      <c r="AT519" s="173"/>
      <c r="AU519" s="173"/>
      <c r="AV519" s="173"/>
      <c r="AW519" s="173"/>
      <c r="AX519" s="173"/>
      <c r="AY519" s="173"/>
      <c r="AZ519" s="173"/>
      <c r="BA519" s="173"/>
      <c r="BB519" s="173"/>
      <c r="BC519" s="123"/>
      <c r="BD519" s="123"/>
      <c r="BE519" s="123"/>
    </row>
    <row r="520" spans="2:57" x14ac:dyDescent="0.25">
      <c r="B520" s="120"/>
      <c r="C520" s="4"/>
      <c r="D520" s="14"/>
      <c r="E520" s="14"/>
      <c r="F520" s="121"/>
      <c r="G520" s="13"/>
      <c r="H520" s="122"/>
      <c r="I520" s="123"/>
      <c r="J520" s="123"/>
      <c r="K520" s="124"/>
      <c r="L520" s="122"/>
      <c r="M520" s="122"/>
      <c r="N520" s="125"/>
      <c r="O520" s="126"/>
      <c r="P520" s="123"/>
      <c r="Q520" s="123"/>
      <c r="R520" s="122"/>
      <c r="S520" s="123"/>
      <c r="T520" s="123"/>
      <c r="U520" s="123"/>
      <c r="V520" s="123"/>
      <c r="W520" s="123"/>
      <c r="X520" s="122"/>
      <c r="Y520" s="123"/>
      <c r="Z520" s="123"/>
      <c r="AA520" s="123"/>
      <c r="AB520" s="123"/>
      <c r="AC520" s="123"/>
      <c r="AD520" s="122"/>
      <c r="AE520" s="123"/>
      <c r="AF520" s="123"/>
      <c r="AG520" s="123"/>
      <c r="AH520" s="123"/>
      <c r="AI520" s="122"/>
      <c r="AJ520" s="122"/>
      <c r="AK520" s="122"/>
      <c r="AL520" s="122"/>
      <c r="AM520" s="123"/>
      <c r="AN520" s="122"/>
      <c r="AO520" s="122"/>
      <c r="AP520" s="122"/>
      <c r="AQ520" s="122"/>
      <c r="AR520" s="122"/>
      <c r="AS520" s="122"/>
      <c r="AT520" s="173"/>
      <c r="AU520" s="173"/>
      <c r="AV520" s="173"/>
      <c r="AW520" s="173"/>
      <c r="AX520" s="173"/>
      <c r="AY520" s="173"/>
      <c r="AZ520" s="173"/>
      <c r="BA520" s="173"/>
      <c r="BB520" s="173"/>
      <c r="BC520" s="123"/>
      <c r="BD520" s="123"/>
      <c r="BE520" s="123"/>
    </row>
    <row r="521" spans="2:57" x14ac:dyDescent="0.25">
      <c r="B521" s="120"/>
      <c r="C521" s="4"/>
      <c r="D521" s="14"/>
      <c r="E521" s="14"/>
      <c r="F521" s="121"/>
      <c r="G521" s="13"/>
      <c r="H521" s="122"/>
      <c r="I521" s="123"/>
      <c r="J521" s="123"/>
      <c r="K521" s="124"/>
      <c r="L521" s="122"/>
      <c r="M521" s="122"/>
      <c r="N521" s="125"/>
      <c r="O521" s="126"/>
      <c r="P521" s="123"/>
      <c r="Q521" s="123"/>
      <c r="R521" s="122"/>
      <c r="S521" s="123"/>
      <c r="T521" s="123"/>
      <c r="U521" s="123"/>
      <c r="V521" s="123"/>
      <c r="W521" s="123"/>
      <c r="X521" s="122"/>
      <c r="Y521" s="123"/>
      <c r="Z521" s="123"/>
      <c r="AA521" s="123"/>
      <c r="AB521" s="123"/>
      <c r="AC521" s="123"/>
      <c r="AD521" s="122"/>
      <c r="AE521" s="123"/>
      <c r="AF521" s="123"/>
      <c r="AG521" s="123"/>
      <c r="AH521" s="123"/>
      <c r="AI521" s="122"/>
      <c r="AJ521" s="122"/>
      <c r="AK521" s="122"/>
      <c r="AL521" s="122"/>
      <c r="AM521" s="123"/>
      <c r="AN521" s="122"/>
      <c r="AO521" s="122"/>
      <c r="AP521" s="122"/>
      <c r="AQ521" s="122"/>
      <c r="AR521" s="122"/>
      <c r="AS521" s="122"/>
      <c r="AT521" s="173"/>
      <c r="AU521" s="173"/>
      <c r="AV521" s="173"/>
      <c r="AW521" s="173"/>
      <c r="AX521" s="173"/>
      <c r="AY521" s="173"/>
      <c r="AZ521" s="173"/>
      <c r="BA521" s="173"/>
      <c r="BB521" s="173"/>
      <c r="BC521" s="123"/>
      <c r="BD521" s="123"/>
      <c r="BE521" s="123"/>
    </row>
    <row r="522" spans="2:57" x14ac:dyDescent="0.25">
      <c r="B522" s="120"/>
      <c r="C522" s="4"/>
      <c r="D522" s="14"/>
      <c r="E522" s="14"/>
      <c r="F522" s="121"/>
      <c r="G522" s="13"/>
      <c r="H522" s="122"/>
      <c r="I522" s="123"/>
      <c r="J522" s="123"/>
      <c r="K522" s="124"/>
      <c r="L522" s="122"/>
      <c r="M522" s="122"/>
      <c r="N522" s="125"/>
      <c r="O522" s="126"/>
      <c r="P522" s="123"/>
      <c r="Q522" s="123"/>
      <c r="R522" s="122"/>
      <c r="S522" s="123"/>
      <c r="T522" s="123"/>
      <c r="U522" s="123"/>
      <c r="V522" s="123"/>
      <c r="W522" s="123"/>
      <c r="X522" s="122"/>
      <c r="Y522" s="123"/>
      <c r="Z522" s="123"/>
      <c r="AA522" s="123"/>
      <c r="AB522" s="123"/>
      <c r="AC522" s="123"/>
      <c r="AD522" s="122"/>
      <c r="AE522" s="123"/>
      <c r="AF522" s="123"/>
      <c r="AG522" s="123"/>
      <c r="AH522" s="123"/>
      <c r="AI522" s="122"/>
      <c r="AJ522" s="122"/>
      <c r="AK522" s="122"/>
      <c r="AL522" s="122"/>
      <c r="AM522" s="123"/>
      <c r="AN522" s="122"/>
      <c r="AO522" s="122"/>
      <c r="AP522" s="122"/>
      <c r="AQ522" s="122"/>
      <c r="AR522" s="122"/>
      <c r="AS522" s="122"/>
      <c r="AT522" s="173"/>
      <c r="AU522" s="173"/>
      <c r="AV522" s="173"/>
      <c r="AW522" s="173"/>
      <c r="AX522" s="173"/>
      <c r="AY522" s="173"/>
      <c r="AZ522" s="173"/>
      <c r="BA522" s="173"/>
      <c r="BB522" s="173"/>
      <c r="BC522" s="123"/>
      <c r="BD522" s="123"/>
      <c r="BE522" s="123"/>
    </row>
    <row r="523" spans="2:57" x14ac:dyDescent="0.25">
      <c r="B523" s="120"/>
      <c r="C523" s="4"/>
      <c r="D523" s="14"/>
      <c r="E523" s="14"/>
      <c r="F523" s="121"/>
      <c r="G523" s="13"/>
      <c r="H523" s="122"/>
      <c r="I523" s="123"/>
      <c r="J523" s="123"/>
      <c r="K523" s="124"/>
      <c r="L523" s="122"/>
      <c r="M523" s="122"/>
      <c r="N523" s="125"/>
      <c r="O523" s="126"/>
      <c r="P523" s="123"/>
      <c r="Q523" s="123"/>
      <c r="R523" s="122"/>
      <c r="S523" s="123"/>
      <c r="T523" s="123"/>
      <c r="U523" s="123"/>
      <c r="V523" s="123"/>
      <c r="W523" s="123"/>
      <c r="X523" s="122"/>
      <c r="Y523" s="123"/>
      <c r="Z523" s="123"/>
      <c r="AA523" s="123"/>
      <c r="AB523" s="123"/>
      <c r="AC523" s="123"/>
      <c r="AD523" s="122"/>
      <c r="AE523" s="123"/>
      <c r="AF523" s="123"/>
      <c r="AG523" s="123"/>
      <c r="AH523" s="123"/>
      <c r="AI523" s="122"/>
      <c r="AJ523" s="122"/>
      <c r="AK523" s="122"/>
      <c r="AL523" s="122"/>
      <c r="AM523" s="123"/>
      <c r="AN523" s="122"/>
      <c r="AO523" s="122"/>
      <c r="AP523" s="122"/>
      <c r="AQ523" s="122"/>
      <c r="AR523" s="122"/>
      <c r="AS523" s="122"/>
      <c r="AT523" s="173"/>
      <c r="AU523" s="173"/>
      <c r="AV523" s="173"/>
      <c r="AW523" s="173"/>
      <c r="AX523" s="173"/>
      <c r="AY523" s="173"/>
      <c r="AZ523" s="173"/>
      <c r="BA523" s="173"/>
      <c r="BB523" s="173"/>
      <c r="BC523" s="123"/>
      <c r="BD523" s="123"/>
      <c r="BE523" s="123"/>
    </row>
    <row r="524" spans="2:57" x14ac:dyDescent="0.25">
      <c r="B524" s="120"/>
      <c r="C524" s="4"/>
      <c r="D524" s="14"/>
      <c r="E524" s="14"/>
      <c r="F524" s="121"/>
      <c r="G524" s="13"/>
      <c r="H524" s="122"/>
      <c r="I524" s="123"/>
      <c r="J524" s="123"/>
      <c r="K524" s="124"/>
      <c r="L524" s="122"/>
      <c r="M524" s="122"/>
      <c r="N524" s="125"/>
      <c r="O524" s="126"/>
      <c r="P524" s="123"/>
      <c r="Q524" s="123"/>
      <c r="R524" s="122"/>
      <c r="S524" s="123"/>
      <c r="T524" s="123"/>
      <c r="U524" s="123"/>
      <c r="V524" s="123"/>
      <c r="W524" s="123"/>
      <c r="X524" s="122"/>
      <c r="Y524" s="123"/>
      <c r="Z524" s="123"/>
      <c r="AA524" s="123"/>
      <c r="AB524" s="123"/>
      <c r="AC524" s="123"/>
      <c r="AD524" s="122"/>
      <c r="AE524" s="123"/>
      <c r="AF524" s="123"/>
      <c r="AG524" s="123"/>
      <c r="AH524" s="123"/>
      <c r="AI524" s="122"/>
      <c r="AJ524" s="122"/>
      <c r="AK524" s="122"/>
      <c r="AL524" s="122"/>
      <c r="AM524" s="123"/>
      <c r="AN524" s="122"/>
      <c r="AO524" s="122"/>
      <c r="AP524" s="122"/>
      <c r="AQ524" s="122"/>
      <c r="AR524" s="122"/>
      <c r="AS524" s="122"/>
      <c r="AT524" s="173"/>
      <c r="AU524" s="173"/>
      <c r="AV524" s="173"/>
      <c r="AW524" s="173"/>
      <c r="AX524" s="173"/>
      <c r="AY524" s="173"/>
      <c r="AZ524" s="173"/>
      <c r="BA524" s="173"/>
      <c r="BB524" s="173"/>
      <c r="BC524" s="123"/>
      <c r="BD524" s="123"/>
      <c r="BE524" s="123"/>
    </row>
    <row r="525" spans="2:57" x14ac:dyDescent="0.25">
      <c r="B525" s="120"/>
      <c r="C525" s="4"/>
      <c r="D525" s="14"/>
      <c r="E525" s="14"/>
      <c r="F525" s="121"/>
      <c r="G525" s="13"/>
      <c r="H525" s="122"/>
      <c r="I525" s="123"/>
      <c r="J525" s="123"/>
      <c r="K525" s="124"/>
      <c r="L525" s="122"/>
      <c r="M525" s="122"/>
      <c r="N525" s="125"/>
      <c r="O525" s="126"/>
      <c r="P525" s="123"/>
      <c r="Q525" s="123"/>
      <c r="R525" s="122"/>
      <c r="S525" s="123"/>
      <c r="T525" s="123"/>
      <c r="U525" s="123"/>
      <c r="V525" s="123"/>
      <c r="W525" s="123"/>
      <c r="X525" s="122"/>
      <c r="Y525" s="123"/>
      <c r="Z525" s="123"/>
      <c r="AA525" s="123"/>
      <c r="AB525" s="123"/>
      <c r="AC525" s="123"/>
      <c r="AD525" s="122"/>
      <c r="AE525" s="123"/>
      <c r="AF525" s="123"/>
      <c r="AG525" s="123"/>
      <c r="AH525" s="123"/>
      <c r="AI525" s="122"/>
      <c r="AJ525" s="122"/>
      <c r="AK525" s="122"/>
      <c r="AL525" s="122"/>
      <c r="AM525" s="123"/>
      <c r="AN525" s="122"/>
      <c r="AO525" s="122"/>
      <c r="AP525" s="122"/>
      <c r="AQ525" s="122"/>
      <c r="AR525" s="122"/>
      <c r="AS525" s="122"/>
      <c r="AT525" s="173"/>
      <c r="AU525" s="173"/>
      <c r="AV525" s="173"/>
      <c r="AW525" s="173"/>
      <c r="AX525" s="173"/>
      <c r="AY525" s="173"/>
      <c r="AZ525" s="173"/>
      <c r="BA525" s="173"/>
      <c r="BB525" s="173"/>
      <c r="BC525" s="123"/>
      <c r="BD525" s="123"/>
      <c r="BE525" s="123"/>
    </row>
    <row r="526" spans="2:57" x14ac:dyDescent="0.25">
      <c r="B526" s="120"/>
      <c r="C526" s="4"/>
      <c r="D526" s="14"/>
      <c r="E526" s="14"/>
      <c r="F526" s="121"/>
      <c r="G526" s="13"/>
      <c r="H526" s="122"/>
      <c r="I526" s="123"/>
      <c r="J526" s="123"/>
      <c r="K526" s="124"/>
      <c r="L526" s="122"/>
      <c r="M526" s="122"/>
      <c r="N526" s="125"/>
      <c r="O526" s="126"/>
      <c r="P526" s="123"/>
      <c r="Q526" s="123"/>
      <c r="R526" s="122"/>
      <c r="S526" s="123"/>
      <c r="T526" s="123"/>
      <c r="U526" s="123"/>
      <c r="V526" s="123"/>
      <c r="W526" s="123"/>
      <c r="X526" s="122"/>
      <c r="Y526" s="123"/>
      <c r="Z526" s="123"/>
      <c r="AA526" s="123"/>
      <c r="AB526" s="123"/>
      <c r="AC526" s="123"/>
      <c r="AD526" s="122"/>
      <c r="AE526" s="123"/>
      <c r="AF526" s="123"/>
      <c r="AG526" s="123"/>
      <c r="AH526" s="123"/>
      <c r="AI526" s="122"/>
      <c r="AJ526" s="122"/>
      <c r="AK526" s="122"/>
      <c r="AL526" s="122"/>
      <c r="AM526" s="123"/>
      <c r="AN526" s="122"/>
      <c r="AO526" s="122"/>
      <c r="AP526" s="122"/>
      <c r="AQ526" s="122"/>
      <c r="AR526" s="122"/>
      <c r="AS526" s="122"/>
      <c r="AT526" s="173"/>
      <c r="AU526" s="173"/>
      <c r="AV526" s="173"/>
      <c r="AW526" s="173"/>
      <c r="AX526" s="173"/>
      <c r="AY526" s="173"/>
      <c r="AZ526" s="173"/>
      <c r="BA526" s="173"/>
      <c r="BB526" s="173"/>
      <c r="BC526" s="123"/>
      <c r="BD526" s="123"/>
      <c r="BE526" s="123"/>
    </row>
    <row r="527" spans="2:57" x14ac:dyDescent="0.25">
      <c r="B527" s="120"/>
      <c r="C527" s="4"/>
      <c r="D527" s="14"/>
      <c r="E527" s="14"/>
      <c r="F527" s="121"/>
      <c r="G527" s="13"/>
      <c r="H527" s="122"/>
      <c r="I527" s="123"/>
      <c r="J527" s="123"/>
      <c r="K527" s="124"/>
      <c r="L527" s="122"/>
      <c r="M527" s="122"/>
      <c r="N527" s="125"/>
      <c r="O527" s="126"/>
      <c r="P527" s="123"/>
      <c r="Q527" s="123"/>
      <c r="R527" s="122"/>
      <c r="S527" s="123"/>
      <c r="T527" s="123"/>
      <c r="U527" s="123"/>
      <c r="V527" s="123"/>
      <c r="W527" s="123"/>
      <c r="X527" s="122"/>
      <c r="Y527" s="123"/>
      <c r="Z527" s="123"/>
      <c r="AA527" s="123"/>
      <c r="AB527" s="123"/>
      <c r="AC527" s="123"/>
      <c r="AD527" s="122"/>
      <c r="AE527" s="123"/>
      <c r="AF527" s="123"/>
      <c r="AG527" s="123"/>
      <c r="AH527" s="123"/>
      <c r="AI527" s="122"/>
      <c r="AJ527" s="122"/>
      <c r="AK527" s="122"/>
      <c r="AL527" s="122"/>
      <c r="AM527" s="123"/>
      <c r="AN527" s="122"/>
      <c r="AO527" s="122"/>
      <c r="AP527" s="122"/>
      <c r="AQ527" s="122"/>
      <c r="AR527" s="122"/>
      <c r="AS527" s="122"/>
      <c r="AT527" s="173"/>
      <c r="AU527" s="173"/>
      <c r="AV527" s="173"/>
      <c r="AW527" s="173"/>
      <c r="AX527" s="173"/>
      <c r="AY527" s="173"/>
      <c r="AZ527" s="173"/>
      <c r="BA527" s="173"/>
      <c r="BB527" s="173"/>
      <c r="BC527" s="123"/>
      <c r="BD527" s="123"/>
      <c r="BE527" s="123"/>
    </row>
    <row r="528" spans="2:57" x14ac:dyDescent="0.25">
      <c r="B528" s="120"/>
      <c r="C528" s="4"/>
      <c r="D528" s="14"/>
      <c r="E528" s="14"/>
      <c r="F528" s="121"/>
      <c r="G528" s="13"/>
      <c r="H528" s="122"/>
      <c r="I528" s="123"/>
      <c r="J528" s="123"/>
      <c r="K528" s="124"/>
      <c r="L528" s="122"/>
      <c r="M528" s="122"/>
      <c r="N528" s="125"/>
      <c r="O528" s="126"/>
      <c r="P528" s="123"/>
      <c r="Q528" s="123"/>
      <c r="R528" s="122"/>
      <c r="S528" s="123"/>
      <c r="T528" s="123"/>
      <c r="U528" s="123"/>
      <c r="V528" s="123"/>
      <c r="W528" s="123"/>
      <c r="X528" s="122"/>
      <c r="Y528" s="123"/>
      <c r="Z528" s="123"/>
      <c r="AA528" s="123"/>
      <c r="AB528" s="123"/>
      <c r="AC528" s="123"/>
      <c r="AD528" s="122"/>
      <c r="AE528" s="123"/>
      <c r="AF528" s="123"/>
      <c r="AG528" s="123"/>
      <c r="AH528" s="123"/>
      <c r="AI528" s="122"/>
      <c r="AJ528" s="122"/>
      <c r="AK528" s="122"/>
      <c r="AL528" s="122"/>
      <c r="AM528" s="123"/>
      <c r="AN528" s="122"/>
      <c r="AO528" s="122"/>
      <c r="AP528" s="122"/>
      <c r="AQ528" s="122"/>
      <c r="AR528" s="122"/>
      <c r="AS528" s="122"/>
      <c r="AT528" s="173"/>
      <c r="AU528" s="173"/>
      <c r="AV528" s="173"/>
      <c r="AW528" s="173"/>
      <c r="AX528" s="173"/>
      <c r="AY528" s="173"/>
      <c r="AZ528" s="173"/>
      <c r="BA528" s="173"/>
      <c r="BB528" s="173"/>
      <c r="BC528" s="123"/>
      <c r="BD528" s="123"/>
      <c r="BE528" s="123"/>
    </row>
    <row r="529" spans="2:57" x14ac:dyDescent="0.25">
      <c r="B529" s="120"/>
      <c r="C529" s="4"/>
      <c r="D529" s="14"/>
      <c r="E529" s="14"/>
      <c r="F529" s="121"/>
      <c r="G529" s="13"/>
      <c r="H529" s="122"/>
      <c r="I529" s="123"/>
      <c r="J529" s="123"/>
      <c r="K529" s="124"/>
      <c r="L529" s="122"/>
      <c r="M529" s="122"/>
      <c r="N529" s="125"/>
      <c r="O529" s="126"/>
      <c r="P529" s="123"/>
      <c r="Q529" s="123"/>
      <c r="R529" s="122"/>
      <c r="S529" s="123"/>
      <c r="T529" s="123"/>
      <c r="U529" s="123"/>
      <c r="V529" s="123"/>
      <c r="W529" s="123"/>
      <c r="X529" s="122"/>
      <c r="Y529" s="123"/>
      <c r="Z529" s="123"/>
      <c r="AA529" s="123"/>
      <c r="AB529" s="123"/>
      <c r="AC529" s="123"/>
      <c r="AD529" s="122"/>
      <c r="AE529" s="123"/>
      <c r="AF529" s="123"/>
      <c r="AG529" s="123"/>
      <c r="AH529" s="123"/>
      <c r="AI529" s="122"/>
      <c r="AJ529" s="122"/>
      <c r="AK529" s="122"/>
      <c r="AL529" s="122"/>
      <c r="AM529" s="123"/>
      <c r="AN529" s="122"/>
      <c r="AO529" s="122"/>
      <c r="AP529" s="122"/>
      <c r="AQ529" s="122"/>
      <c r="AR529" s="122"/>
      <c r="AS529" s="122"/>
      <c r="AT529" s="173"/>
      <c r="AU529" s="173"/>
      <c r="AV529" s="173"/>
      <c r="AW529" s="173"/>
      <c r="AX529" s="173"/>
      <c r="AY529" s="173"/>
      <c r="AZ529" s="173"/>
      <c r="BA529" s="173"/>
      <c r="BB529" s="173"/>
      <c r="BC529" s="123"/>
      <c r="BD529" s="123"/>
      <c r="BE529" s="123"/>
    </row>
    <row r="530" spans="2:57" x14ac:dyDescent="0.25">
      <c r="B530" s="120"/>
      <c r="C530" s="4"/>
      <c r="D530" s="14"/>
      <c r="E530" s="14"/>
      <c r="F530" s="121"/>
      <c r="G530" s="13"/>
      <c r="H530" s="122"/>
      <c r="I530" s="123"/>
      <c r="J530" s="123"/>
      <c r="K530" s="124"/>
      <c r="L530" s="122"/>
      <c r="M530" s="122"/>
      <c r="N530" s="125"/>
      <c r="O530" s="126"/>
      <c r="P530" s="123"/>
      <c r="Q530" s="123"/>
      <c r="R530" s="122"/>
      <c r="S530" s="123"/>
      <c r="T530" s="123"/>
      <c r="U530" s="123"/>
      <c r="V530" s="123"/>
      <c r="W530" s="123"/>
      <c r="X530" s="122"/>
      <c r="Y530" s="123"/>
      <c r="Z530" s="123"/>
      <c r="AA530" s="123"/>
      <c r="AB530" s="123"/>
      <c r="AC530" s="123"/>
      <c r="AD530" s="122"/>
      <c r="AE530" s="123"/>
      <c r="AF530" s="123"/>
      <c r="AG530" s="123"/>
      <c r="AH530" s="123"/>
      <c r="AI530" s="122"/>
      <c r="AJ530" s="122"/>
      <c r="AK530" s="122"/>
      <c r="AL530" s="122"/>
      <c r="AM530" s="123"/>
      <c r="AN530" s="122"/>
      <c r="AO530" s="122"/>
      <c r="AP530" s="122"/>
      <c r="AQ530" s="122"/>
      <c r="AR530" s="122"/>
      <c r="AS530" s="122"/>
      <c r="AT530" s="173"/>
      <c r="AU530" s="173"/>
      <c r="AV530" s="173"/>
      <c r="AW530" s="173"/>
      <c r="AX530" s="173"/>
      <c r="AY530" s="173"/>
      <c r="AZ530" s="173"/>
      <c r="BA530" s="173"/>
      <c r="BB530" s="173"/>
      <c r="BC530" s="123"/>
      <c r="BD530" s="123"/>
      <c r="BE530" s="123"/>
    </row>
    <row r="531" spans="2:57" x14ac:dyDescent="0.25">
      <c r="B531" s="120"/>
      <c r="C531" s="4"/>
      <c r="D531" s="14"/>
      <c r="E531" s="14"/>
      <c r="F531" s="121"/>
      <c r="G531" s="13"/>
      <c r="H531" s="122"/>
      <c r="I531" s="123"/>
      <c r="J531" s="123"/>
      <c r="K531" s="124"/>
      <c r="L531" s="122"/>
      <c r="M531" s="122"/>
      <c r="N531" s="125"/>
      <c r="O531" s="126"/>
      <c r="P531" s="123"/>
      <c r="Q531" s="123"/>
      <c r="R531" s="122"/>
      <c r="S531" s="123"/>
      <c r="T531" s="123"/>
      <c r="U531" s="123"/>
      <c r="V531" s="123"/>
      <c r="W531" s="123"/>
      <c r="X531" s="122"/>
      <c r="Y531" s="123"/>
      <c r="Z531" s="123"/>
      <c r="AA531" s="123"/>
      <c r="AB531" s="123"/>
      <c r="AC531" s="123"/>
      <c r="AD531" s="122"/>
      <c r="AE531" s="123"/>
      <c r="AF531" s="123"/>
      <c r="AG531" s="123"/>
      <c r="AH531" s="123"/>
      <c r="AI531" s="122"/>
      <c r="AJ531" s="122"/>
      <c r="AK531" s="122"/>
      <c r="AL531" s="122"/>
      <c r="AM531" s="123"/>
      <c r="AN531" s="122"/>
      <c r="AO531" s="122"/>
      <c r="AP531" s="122"/>
      <c r="AQ531" s="122"/>
      <c r="AR531" s="122"/>
      <c r="AS531" s="122"/>
      <c r="AT531" s="173"/>
      <c r="AU531" s="173"/>
      <c r="AV531" s="173"/>
      <c r="AW531" s="173"/>
      <c r="AX531" s="173"/>
      <c r="AY531" s="173"/>
      <c r="AZ531" s="173"/>
      <c r="BA531" s="173"/>
      <c r="BB531" s="173"/>
      <c r="BC531" s="123"/>
      <c r="BD531" s="123"/>
      <c r="BE531" s="123"/>
    </row>
    <row r="532" spans="2:57" x14ac:dyDescent="0.25">
      <c r="B532" s="120"/>
      <c r="C532" s="4"/>
      <c r="D532" s="14"/>
      <c r="E532" s="14"/>
      <c r="F532" s="121"/>
      <c r="G532" s="13"/>
      <c r="H532" s="122"/>
      <c r="I532" s="123"/>
      <c r="J532" s="123"/>
      <c r="K532" s="124"/>
      <c r="L532" s="122"/>
      <c r="M532" s="122"/>
      <c r="N532" s="125"/>
      <c r="O532" s="126"/>
      <c r="P532" s="123"/>
      <c r="Q532" s="123"/>
      <c r="R532" s="122"/>
      <c r="S532" s="123"/>
      <c r="T532" s="123"/>
      <c r="U532" s="123"/>
      <c r="V532" s="123"/>
      <c r="W532" s="123"/>
      <c r="X532" s="122"/>
      <c r="Y532" s="123"/>
      <c r="Z532" s="123"/>
      <c r="AA532" s="123"/>
      <c r="AB532" s="123"/>
      <c r="AC532" s="123"/>
      <c r="AD532" s="122"/>
      <c r="AE532" s="123"/>
      <c r="AF532" s="123"/>
      <c r="AG532" s="123"/>
      <c r="AH532" s="123"/>
      <c r="AI532" s="122"/>
      <c r="AJ532" s="122"/>
      <c r="AK532" s="122"/>
      <c r="AL532" s="122"/>
      <c r="AM532" s="123"/>
      <c r="AN532" s="122"/>
      <c r="AO532" s="122"/>
      <c r="AP532" s="122"/>
      <c r="AQ532" s="122"/>
      <c r="AR532" s="122"/>
      <c r="AS532" s="122"/>
      <c r="AT532" s="173"/>
      <c r="AU532" s="173"/>
      <c r="AV532" s="173"/>
      <c r="AW532" s="173"/>
      <c r="AX532" s="173"/>
      <c r="AY532" s="173"/>
      <c r="AZ532" s="173"/>
      <c r="BA532" s="173"/>
      <c r="BB532" s="173"/>
      <c r="BC532" s="123"/>
      <c r="BD532" s="123"/>
      <c r="BE532" s="123"/>
    </row>
    <row r="533" spans="2:57" x14ac:dyDescent="0.25">
      <c r="B533" s="120"/>
      <c r="C533" s="4"/>
      <c r="D533" s="14"/>
      <c r="E533" s="14"/>
      <c r="F533" s="121"/>
      <c r="G533" s="13"/>
      <c r="H533" s="122"/>
      <c r="I533" s="123"/>
      <c r="J533" s="123"/>
      <c r="K533" s="124"/>
      <c r="L533" s="122"/>
      <c r="M533" s="122"/>
      <c r="N533" s="125"/>
      <c r="O533" s="126"/>
      <c r="P533" s="123"/>
      <c r="Q533" s="123"/>
      <c r="R533" s="122"/>
      <c r="S533" s="123"/>
      <c r="T533" s="123"/>
      <c r="U533" s="123"/>
      <c r="V533" s="123"/>
      <c r="W533" s="123"/>
      <c r="X533" s="122"/>
      <c r="Y533" s="123"/>
      <c r="Z533" s="123"/>
      <c r="AA533" s="123"/>
      <c r="AB533" s="123"/>
      <c r="AC533" s="123"/>
      <c r="AD533" s="122"/>
      <c r="AE533" s="123"/>
      <c r="AF533" s="123"/>
      <c r="AG533" s="123"/>
      <c r="AH533" s="123"/>
      <c r="AI533" s="122"/>
      <c r="AJ533" s="122"/>
      <c r="AK533" s="122"/>
      <c r="AL533" s="122"/>
      <c r="AM533" s="123"/>
      <c r="AN533" s="122"/>
      <c r="AO533" s="122"/>
      <c r="AP533" s="122"/>
      <c r="AQ533" s="122"/>
      <c r="AR533" s="122"/>
      <c r="AS533" s="122"/>
      <c r="AT533" s="173"/>
      <c r="AU533" s="173"/>
      <c r="AV533" s="173"/>
      <c r="AW533" s="173"/>
      <c r="AX533" s="173"/>
      <c r="AY533" s="173"/>
      <c r="AZ533" s="173"/>
      <c r="BA533" s="173"/>
      <c r="BB533" s="173"/>
      <c r="BC533" s="123"/>
      <c r="BD533" s="123"/>
      <c r="BE533" s="123"/>
    </row>
    <row r="534" spans="2:57" x14ac:dyDescent="0.25">
      <c r="B534" s="120"/>
      <c r="C534" s="4"/>
      <c r="D534" s="14"/>
      <c r="E534" s="14"/>
      <c r="F534" s="121"/>
      <c r="G534" s="13"/>
      <c r="H534" s="122"/>
      <c r="I534" s="123"/>
      <c r="J534" s="123"/>
      <c r="K534" s="124"/>
      <c r="L534" s="122"/>
      <c r="M534" s="122"/>
      <c r="N534" s="125"/>
      <c r="O534" s="126"/>
      <c r="P534" s="123"/>
      <c r="Q534" s="123"/>
      <c r="R534" s="122"/>
      <c r="S534" s="123"/>
      <c r="T534" s="123"/>
      <c r="U534" s="123"/>
      <c r="V534" s="123"/>
      <c r="W534" s="123"/>
      <c r="X534" s="122"/>
      <c r="Y534" s="123"/>
      <c r="Z534" s="123"/>
      <c r="AA534" s="123"/>
      <c r="AB534" s="123"/>
      <c r="AC534" s="123"/>
      <c r="AD534" s="122"/>
      <c r="AE534" s="123"/>
      <c r="AF534" s="123"/>
      <c r="AG534" s="123"/>
      <c r="AH534" s="123"/>
      <c r="AI534" s="122"/>
      <c r="AJ534" s="122"/>
      <c r="AK534" s="122"/>
      <c r="AL534" s="122"/>
      <c r="AM534" s="123"/>
      <c r="AN534" s="122"/>
      <c r="AO534" s="122"/>
      <c r="AP534" s="122"/>
      <c r="AQ534" s="122"/>
      <c r="AR534" s="122"/>
      <c r="AS534" s="122"/>
      <c r="AT534" s="173"/>
      <c r="AU534" s="173"/>
      <c r="AV534" s="173"/>
      <c r="AW534" s="173"/>
      <c r="AX534" s="173"/>
      <c r="AY534" s="173"/>
      <c r="AZ534" s="173"/>
      <c r="BA534" s="173"/>
      <c r="BB534" s="173"/>
      <c r="BC534" s="123"/>
      <c r="BD534" s="123"/>
      <c r="BE534" s="123"/>
    </row>
    <row r="535" spans="2:57" x14ac:dyDescent="0.25">
      <c r="B535" s="120"/>
      <c r="C535" s="4"/>
      <c r="D535" s="14"/>
      <c r="E535" s="14"/>
      <c r="F535" s="121"/>
      <c r="G535" s="13"/>
      <c r="H535" s="122"/>
      <c r="I535" s="123"/>
      <c r="J535" s="123"/>
      <c r="K535" s="124"/>
      <c r="L535" s="122"/>
      <c r="M535" s="122"/>
      <c r="N535" s="125"/>
      <c r="O535" s="126"/>
      <c r="P535" s="123"/>
      <c r="Q535" s="123"/>
      <c r="R535" s="122"/>
      <c r="S535" s="123"/>
      <c r="T535" s="123"/>
      <c r="U535" s="123"/>
      <c r="V535" s="123"/>
      <c r="W535" s="123"/>
      <c r="X535" s="122"/>
      <c r="Y535" s="123"/>
      <c r="Z535" s="123"/>
      <c r="AA535" s="123"/>
      <c r="AB535" s="123"/>
      <c r="AC535" s="123"/>
      <c r="AD535" s="122"/>
      <c r="AE535" s="123"/>
      <c r="AF535" s="123"/>
      <c r="AG535" s="123"/>
      <c r="AH535" s="123"/>
      <c r="AI535" s="122"/>
      <c r="AJ535" s="122"/>
      <c r="AK535" s="122"/>
      <c r="AL535" s="122"/>
      <c r="AM535" s="123"/>
      <c r="AN535" s="122"/>
      <c r="AO535" s="122"/>
      <c r="AP535" s="122"/>
      <c r="AQ535" s="122"/>
      <c r="AR535" s="122"/>
      <c r="AS535" s="122"/>
      <c r="AT535" s="173"/>
      <c r="AU535" s="173"/>
      <c r="AV535" s="173"/>
      <c r="AW535" s="173"/>
      <c r="AX535" s="173"/>
      <c r="AY535" s="173"/>
      <c r="AZ535" s="173"/>
      <c r="BA535" s="173"/>
      <c r="BB535" s="173"/>
      <c r="BC535" s="123"/>
      <c r="BD535" s="123"/>
      <c r="BE535" s="123"/>
    </row>
    <row r="536" spans="2:57" x14ac:dyDescent="0.25">
      <c r="B536" s="120"/>
      <c r="C536" s="4"/>
      <c r="D536" s="14"/>
      <c r="E536" s="14"/>
      <c r="F536" s="121"/>
      <c r="G536" s="13"/>
      <c r="H536" s="122"/>
      <c r="I536" s="123"/>
      <c r="J536" s="123"/>
      <c r="K536" s="124"/>
      <c r="L536" s="122"/>
      <c r="M536" s="122"/>
      <c r="N536" s="125"/>
      <c r="O536" s="126"/>
      <c r="P536" s="123"/>
      <c r="Q536" s="123"/>
      <c r="R536" s="122"/>
      <c r="S536" s="123"/>
      <c r="T536" s="123"/>
      <c r="U536" s="123"/>
      <c r="V536" s="123"/>
      <c r="W536" s="123"/>
      <c r="X536" s="122"/>
      <c r="Y536" s="123"/>
      <c r="Z536" s="123"/>
      <c r="AA536" s="123"/>
      <c r="AB536" s="123"/>
      <c r="AC536" s="123"/>
      <c r="AD536" s="122"/>
      <c r="AE536" s="123"/>
      <c r="AF536" s="123"/>
      <c r="AG536" s="123"/>
      <c r="AH536" s="123"/>
      <c r="AI536" s="122"/>
      <c r="AJ536" s="122"/>
      <c r="AK536" s="122"/>
      <c r="AL536" s="122"/>
      <c r="AM536" s="123"/>
      <c r="AN536" s="122"/>
      <c r="AO536" s="122"/>
      <c r="AP536" s="122"/>
      <c r="AQ536" s="122"/>
      <c r="AR536" s="122"/>
      <c r="AS536" s="122"/>
      <c r="AT536" s="173"/>
      <c r="AU536" s="173"/>
      <c r="AV536" s="173"/>
      <c r="AW536" s="173"/>
      <c r="AX536" s="173"/>
      <c r="AY536" s="173"/>
      <c r="AZ536" s="173"/>
      <c r="BA536" s="173"/>
      <c r="BB536" s="173"/>
      <c r="BC536" s="123"/>
      <c r="BD536" s="123"/>
      <c r="BE536" s="123"/>
    </row>
    <row r="537" spans="2:57" x14ac:dyDescent="0.25">
      <c r="B537" s="120"/>
      <c r="C537" s="4"/>
      <c r="D537" s="14"/>
      <c r="E537" s="14"/>
      <c r="F537" s="121"/>
      <c r="G537" s="13"/>
      <c r="H537" s="122"/>
      <c r="I537" s="123"/>
      <c r="J537" s="123"/>
      <c r="K537" s="124"/>
      <c r="L537" s="122"/>
      <c r="M537" s="122"/>
      <c r="N537" s="125"/>
      <c r="O537" s="126"/>
      <c r="P537" s="123"/>
      <c r="Q537" s="123"/>
      <c r="R537" s="122"/>
      <c r="S537" s="123"/>
      <c r="T537" s="123"/>
      <c r="U537" s="123"/>
      <c r="V537" s="123"/>
      <c r="W537" s="123"/>
      <c r="X537" s="122"/>
      <c r="Y537" s="123"/>
      <c r="Z537" s="123"/>
      <c r="AA537" s="123"/>
      <c r="AB537" s="123"/>
      <c r="AC537" s="123"/>
      <c r="AD537" s="122"/>
      <c r="AE537" s="123"/>
      <c r="AF537" s="123"/>
      <c r="AG537" s="123"/>
      <c r="AH537" s="123"/>
      <c r="AI537" s="122"/>
      <c r="AJ537" s="122"/>
      <c r="AK537" s="122"/>
      <c r="AL537" s="122"/>
      <c r="AM537" s="123"/>
      <c r="AN537" s="122"/>
      <c r="AO537" s="122"/>
      <c r="AP537" s="122"/>
      <c r="AQ537" s="122"/>
      <c r="AR537" s="122"/>
      <c r="AS537" s="122"/>
      <c r="AT537" s="173"/>
      <c r="AU537" s="173"/>
      <c r="AV537" s="173"/>
      <c r="AW537" s="173"/>
      <c r="AX537" s="173"/>
      <c r="AY537" s="173"/>
      <c r="AZ537" s="173"/>
      <c r="BA537" s="173"/>
      <c r="BB537" s="173"/>
      <c r="BC537" s="123"/>
      <c r="BD537" s="123"/>
      <c r="BE537" s="123"/>
    </row>
    <row r="538" spans="2:57" x14ac:dyDescent="0.25">
      <c r="B538" s="120"/>
      <c r="C538" s="4"/>
      <c r="D538" s="14"/>
      <c r="E538" s="14"/>
      <c r="F538" s="121"/>
      <c r="G538" s="13"/>
      <c r="H538" s="122"/>
      <c r="I538" s="123"/>
      <c r="J538" s="123"/>
      <c r="K538" s="124"/>
      <c r="L538" s="122"/>
      <c r="M538" s="122"/>
      <c r="N538" s="125"/>
      <c r="O538" s="126"/>
      <c r="P538" s="123"/>
      <c r="Q538" s="123"/>
      <c r="R538" s="122"/>
      <c r="S538" s="123"/>
      <c r="T538" s="123"/>
      <c r="U538" s="123"/>
      <c r="V538" s="123"/>
      <c r="W538" s="123"/>
      <c r="X538" s="122"/>
      <c r="Y538" s="123"/>
      <c r="Z538" s="123"/>
      <c r="AA538" s="123"/>
      <c r="AB538" s="123"/>
      <c r="AC538" s="123"/>
      <c r="AD538" s="122"/>
      <c r="AE538" s="123"/>
      <c r="AF538" s="123"/>
      <c r="AG538" s="123"/>
      <c r="AH538" s="123"/>
      <c r="AI538" s="122"/>
      <c r="AJ538" s="122"/>
      <c r="AK538" s="122"/>
      <c r="AL538" s="122"/>
      <c r="AM538" s="123"/>
      <c r="AN538" s="122"/>
      <c r="AO538" s="122"/>
      <c r="AP538" s="122"/>
      <c r="AQ538" s="122"/>
      <c r="AR538" s="122"/>
      <c r="AS538" s="122"/>
      <c r="AT538" s="173"/>
      <c r="AU538" s="173"/>
      <c r="AV538" s="173"/>
      <c r="AW538" s="173"/>
      <c r="AX538" s="173"/>
      <c r="AY538" s="173"/>
      <c r="AZ538" s="173"/>
      <c r="BA538" s="173"/>
      <c r="BB538" s="173"/>
      <c r="BC538" s="123"/>
      <c r="BD538" s="123"/>
      <c r="BE538" s="123"/>
    </row>
    <row r="539" spans="2:57" x14ac:dyDescent="0.25">
      <c r="B539" s="120"/>
      <c r="C539" s="4"/>
      <c r="D539" s="14"/>
      <c r="E539" s="14"/>
      <c r="F539" s="121"/>
      <c r="G539" s="13"/>
      <c r="H539" s="122"/>
      <c r="I539" s="123"/>
      <c r="J539" s="123"/>
      <c r="K539" s="124"/>
      <c r="L539" s="122"/>
      <c r="M539" s="122"/>
      <c r="N539" s="125"/>
      <c r="O539" s="126"/>
      <c r="P539" s="123"/>
      <c r="Q539" s="123"/>
      <c r="R539" s="122"/>
      <c r="S539" s="123"/>
      <c r="T539" s="123"/>
      <c r="U539" s="123"/>
      <c r="V539" s="123"/>
      <c r="W539" s="123"/>
      <c r="X539" s="122"/>
      <c r="Y539" s="123"/>
      <c r="Z539" s="123"/>
      <c r="AA539" s="123"/>
      <c r="AB539" s="123"/>
      <c r="AC539" s="123"/>
      <c r="AD539" s="122"/>
      <c r="AE539" s="123"/>
      <c r="AF539" s="123"/>
      <c r="AG539" s="123"/>
      <c r="AH539" s="123"/>
      <c r="AI539" s="122"/>
      <c r="AJ539" s="122"/>
      <c r="AK539" s="122"/>
      <c r="AL539" s="122"/>
      <c r="AM539" s="123"/>
      <c r="AN539" s="122"/>
      <c r="AO539" s="122"/>
      <c r="AP539" s="122"/>
      <c r="AQ539" s="122"/>
      <c r="AR539" s="122"/>
      <c r="AS539" s="122"/>
      <c r="AT539" s="173"/>
      <c r="AU539" s="173"/>
      <c r="AV539" s="173"/>
      <c r="AW539" s="173"/>
      <c r="AX539" s="173"/>
      <c r="AY539" s="173"/>
      <c r="AZ539" s="173"/>
      <c r="BA539" s="173"/>
      <c r="BB539" s="173"/>
      <c r="BC539" s="123"/>
      <c r="BD539" s="123"/>
      <c r="BE539" s="123"/>
    </row>
    <row r="540" spans="2:57" x14ac:dyDescent="0.25">
      <c r="B540" s="120"/>
      <c r="C540" s="4"/>
      <c r="D540" s="14"/>
      <c r="E540" s="14"/>
      <c r="F540" s="121"/>
      <c r="G540" s="13"/>
      <c r="H540" s="122"/>
      <c r="I540" s="123"/>
      <c r="J540" s="123"/>
      <c r="K540" s="124"/>
      <c r="L540" s="122"/>
      <c r="M540" s="122"/>
      <c r="N540" s="125"/>
      <c r="O540" s="126"/>
      <c r="P540" s="123"/>
      <c r="Q540" s="123"/>
      <c r="R540" s="122"/>
      <c r="S540" s="123"/>
      <c r="T540" s="123"/>
      <c r="U540" s="123"/>
      <c r="V540" s="123"/>
      <c r="W540" s="123"/>
      <c r="X540" s="122"/>
      <c r="Y540" s="123"/>
      <c r="Z540" s="123"/>
      <c r="AA540" s="123"/>
      <c r="AB540" s="123"/>
      <c r="AC540" s="123"/>
      <c r="AD540" s="122"/>
      <c r="AE540" s="123"/>
      <c r="AF540" s="123"/>
      <c r="AG540" s="123"/>
      <c r="AH540" s="123"/>
      <c r="AI540" s="122"/>
      <c r="AJ540" s="122"/>
      <c r="AK540" s="122"/>
      <c r="AL540" s="122"/>
      <c r="AM540" s="123"/>
      <c r="AN540" s="122"/>
      <c r="AO540" s="122"/>
      <c r="AP540" s="122"/>
      <c r="AQ540" s="122"/>
      <c r="AR540" s="122"/>
      <c r="AS540" s="122"/>
      <c r="AT540" s="173"/>
      <c r="AU540" s="173"/>
      <c r="AV540" s="173"/>
      <c r="AW540" s="173"/>
      <c r="AX540" s="173"/>
      <c r="AY540" s="173"/>
      <c r="AZ540" s="173"/>
      <c r="BA540" s="173"/>
      <c r="BB540" s="173"/>
      <c r="BC540" s="123"/>
      <c r="BD540" s="123"/>
      <c r="BE540" s="123"/>
    </row>
    <row r="541" spans="2:57" x14ac:dyDescent="0.25">
      <c r="B541" s="120"/>
      <c r="C541" s="4"/>
      <c r="D541" s="14"/>
      <c r="E541" s="14"/>
      <c r="F541" s="121"/>
      <c r="G541" s="13"/>
      <c r="H541" s="122"/>
      <c r="I541" s="123"/>
      <c r="J541" s="123"/>
      <c r="K541" s="124"/>
      <c r="L541" s="122"/>
      <c r="M541" s="122"/>
      <c r="N541" s="125"/>
      <c r="O541" s="126"/>
      <c r="P541" s="123"/>
      <c r="Q541" s="123"/>
      <c r="R541" s="122"/>
      <c r="S541" s="123"/>
      <c r="T541" s="123"/>
      <c r="U541" s="123"/>
      <c r="V541" s="123"/>
      <c r="W541" s="123"/>
      <c r="X541" s="122"/>
      <c r="Y541" s="123"/>
      <c r="Z541" s="123"/>
      <c r="AA541" s="123"/>
      <c r="AB541" s="123"/>
      <c r="AC541" s="123"/>
      <c r="AD541" s="122"/>
      <c r="AE541" s="123"/>
      <c r="AF541" s="123"/>
      <c r="AG541" s="123"/>
      <c r="AH541" s="123"/>
      <c r="AI541" s="122"/>
      <c r="AJ541" s="122"/>
      <c r="AK541" s="122"/>
      <c r="AL541" s="122"/>
      <c r="AM541" s="123"/>
      <c r="AN541" s="122"/>
      <c r="AO541" s="122"/>
      <c r="AP541" s="122"/>
      <c r="AQ541" s="122"/>
      <c r="AR541" s="122"/>
      <c r="AS541" s="122"/>
      <c r="AT541" s="173"/>
      <c r="AU541" s="173"/>
      <c r="AV541" s="173"/>
      <c r="AW541" s="173"/>
      <c r="AX541" s="173"/>
      <c r="AY541" s="173"/>
      <c r="AZ541" s="173"/>
      <c r="BA541" s="173"/>
      <c r="BB541" s="173"/>
      <c r="BC541" s="123"/>
      <c r="BD541" s="123"/>
      <c r="BE541" s="123"/>
    </row>
    <row r="542" spans="2:57" x14ac:dyDescent="0.25">
      <c r="B542" s="120"/>
      <c r="C542" s="4"/>
      <c r="D542" s="14"/>
      <c r="E542" s="14"/>
      <c r="F542" s="121"/>
      <c r="G542" s="13"/>
      <c r="H542" s="122"/>
      <c r="I542" s="123"/>
      <c r="J542" s="123"/>
      <c r="K542" s="124"/>
      <c r="L542" s="122"/>
      <c r="M542" s="122"/>
      <c r="N542" s="125"/>
      <c r="O542" s="126"/>
      <c r="P542" s="123"/>
      <c r="Q542" s="123"/>
      <c r="R542" s="122"/>
      <c r="S542" s="123"/>
      <c r="T542" s="123"/>
      <c r="U542" s="123"/>
      <c r="V542" s="123"/>
      <c r="W542" s="123"/>
      <c r="X542" s="122"/>
      <c r="Y542" s="123"/>
      <c r="Z542" s="123"/>
      <c r="AA542" s="123"/>
      <c r="AB542" s="123"/>
      <c r="AC542" s="123"/>
      <c r="AD542" s="122"/>
      <c r="AE542" s="123"/>
      <c r="AF542" s="123"/>
      <c r="AG542" s="123"/>
      <c r="AH542" s="123"/>
      <c r="AI542" s="122"/>
      <c r="AJ542" s="122"/>
      <c r="AK542" s="122"/>
      <c r="AL542" s="122"/>
      <c r="AM542" s="123"/>
      <c r="AN542" s="122"/>
      <c r="AO542" s="122"/>
      <c r="AP542" s="122"/>
      <c r="AQ542" s="122"/>
      <c r="AR542" s="122"/>
      <c r="AS542" s="122"/>
      <c r="AT542" s="173"/>
      <c r="AU542" s="173"/>
      <c r="AV542" s="173"/>
      <c r="AW542" s="173"/>
      <c r="AX542" s="173"/>
      <c r="AY542" s="173"/>
      <c r="AZ542" s="173"/>
      <c r="BA542" s="173"/>
      <c r="BB542" s="173"/>
      <c r="BC542" s="123"/>
      <c r="BD542" s="123"/>
      <c r="BE542" s="123"/>
    </row>
    <row r="543" spans="2:57" x14ac:dyDescent="0.25">
      <c r="B543" s="120"/>
      <c r="C543" s="4"/>
      <c r="D543" s="14"/>
      <c r="E543" s="14"/>
      <c r="F543" s="121"/>
      <c r="G543" s="13"/>
      <c r="H543" s="122"/>
      <c r="I543" s="123"/>
      <c r="J543" s="123"/>
      <c r="K543" s="124"/>
      <c r="L543" s="122"/>
      <c r="M543" s="122"/>
      <c r="N543" s="125"/>
      <c r="O543" s="126"/>
      <c r="P543" s="123"/>
      <c r="Q543" s="123"/>
      <c r="R543" s="122"/>
      <c r="S543" s="123"/>
      <c r="T543" s="123"/>
      <c r="U543" s="123"/>
      <c r="V543" s="123"/>
      <c r="W543" s="123"/>
      <c r="X543" s="122"/>
      <c r="Y543" s="123"/>
      <c r="Z543" s="123"/>
      <c r="AA543" s="123"/>
      <c r="AB543" s="123"/>
      <c r="AC543" s="123"/>
      <c r="AD543" s="122"/>
      <c r="AE543" s="123"/>
      <c r="AF543" s="123"/>
      <c r="AG543" s="123"/>
      <c r="AH543" s="123"/>
      <c r="AI543" s="122"/>
      <c r="AJ543" s="122"/>
      <c r="AK543" s="122"/>
      <c r="AL543" s="122"/>
      <c r="AM543" s="123"/>
      <c r="AN543" s="122"/>
      <c r="AO543" s="122"/>
      <c r="AP543" s="122"/>
      <c r="AQ543" s="122"/>
      <c r="AR543" s="122"/>
      <c r="AS543" s="122"/>
      <c r="AT543" s="173"/>
      <c r="AU543" s="173"/>
      <c r="AV543" s="173"/>
      <c r="AW543" s="173"/>
      <c r="AX543" s="173"/>
      <c r="AY543" s="173"/>
      <c r="AZ543" s="173"/>
      <c r="BA543" s="173"/>
      <c r="BB543" s="173"/>
      <c r="BC543" s="123"/>
      <c r="BD543" s="123"/>
      <c r="BE543" s="123"/>
    </row>
    <row r="544" spans="2:57" x14ac:dyDescent="0.25">
      <c r="B544" s="120"/>
      <c r="C544" s="4"/>
      <c r="D544" s="14"/>
      <c r="E544" s="14"/>
      <c r="F544" s="121"/>
      <c r="G544" s="13"/>
      <c r="H544" s="122"/>
      <c r="I544" s="123"/>
      <c r="J544" s="123"/>
      <c r="K544" s="124"/>
      <c r="L544" s="122"/>
      <c r="M544" s="122"/>
      <c r="N544" s="125"/>
      <c r="O544" s="126"/>
      <c r="P544" s="123"/>
      <c r="Q544" s="123"/>
      <c r="R544" s="122"/>
      <c r="S544" s="123"/>
      <c r="T544" s="123"/>
      <c r="U544" s="123"/>
      <c r="V544" s="123"/>
      <c r="W544" s="123"/>
      <c r="X544" s="122"/>
      <c r="Y544" s="123"/>
      <c r="Z544" s="123"/>
      <c r="AA544" s="123"/>
      <c r="AB544" s="123"/>
      <c r="AC544" s="123"/>
      <c r="AD544" s="122"/>
      <c r="AE544" s="123"/>
      <c r="AF544" s="123"/>
      <c r="AG544" s="123"/>
      <c r="AH544" s="123"/>
      <c r="AI544" s="122"/>
      <c r="AJ544" s="122"/>
      <c r="AK544" s="122"/>
      <c r="AL544" s="122"/>
      <c r="AM544" s="123"/>
      <c r="AN544" s="122"/>
      <c r="AO544" s="122"/>
      <c r="AP544" s="122"/>
      <c r="AQ544" s="122"/>
      <c r="AR544" s="122"/>
      <c r="AS544" s="122"/>
      <c r="AT544" s="173"/>
      <c r="AU544" s="173"/>
      <c r="AV544" s="173"/>
      <c r="AW544" s="173"/>
      <c r="AX544" s="173"/>
      <c r="AY544" s="173"/>
      <c r="AZ544" s="173"/>
      <c r="BA544" s="173"/>
      <c r="BB544" s="173"/>
      <c r="BC544" s="123"/>
      <c r="BD544" s="123"/>
      <c r="BE544" s="123"/>
    </row>
    <row r="545" spans="2:57" x14ac:dyDescent="0.25">
      <c r="B545" s="120"/>
      <c r="C545" s="4"/>
      <c r="D545" s="14"/>
      <c r="E545" s="14"/>
      <c r="F545" s="121"/>
      <c r="G545" s="13"/>
      <c r="H545" s="122"/>
      <c r="I545" s="123"/>
      <c r="J545" s="123"/>
      <c r="K545" s="124"/>
      <c r="L545" s="122"/>
      <c r="M545" s="122"/>
      <c r="N545" s="125"/>
      <c r="O545" s="126"/>
      <c r="P545" s="123"/>
      <c r="Q545" s="123"/>
      <c r="R545" s="122"/>
      <c r="S545" s="123"/>
      <c r="T545" s="123"/>
      <c r="U545" s="123"/>
      <c r="V545" s="123"/>
      <c r="W545" s="123"/>
      <c r="X545" s="122"/>
      <c r="Y545" s="123"/>
      <c r="Z545" s="123"/>
      <c r="AA545" s="123"/>
      <c r="AB545" s="123"/>
      <c r="AC545" s="123"/>
      <c r="AD545" s="122"/>
      <c r="AE545" s="123"/>
      <c r="AF545" s="123"/>
      <c r="AG545" s="123"/>
      <c r="AH545" s="123"/>
      <c r="AI545" s="122"/>
      <c r="AJ545" s="122"/>
      <c r="AK545" s="122"/>
      <c r="AL545" s="122"/>
      <c r="AM545" s="123"/>
      <c r="AN545" s="122"/>
      <c r="AO545" s="122"/>
      <c r="AP545" s="122"/>
      <c r="AQ545" s="122"/>
      <c r="AR545" s="122"/>
      <c r="AS545" s="122"/>
      <c r="AT545" s="173"/>
      <c r="AU545" s="173"/>
      <c r="AV545" s="173"/>
      <c r="AW545" s="173"/>
      <c r="AX545" s="173"/>
      <c r="AY545" s="173"/>
      <c r="AZ545" s="173"/>
      <c r="BA545" s="173"/>
      <c r="BB545" s="173"/>
      <c r="BC545" s="123"/>
      <c r="BD545" s="123"/>
      <c r="BE545" s="123"/>
    </row>
    <row r="546" spans="2:57" x14ac:dyDescent="0.25">
      <c r="B546" s="120"/>
      <c r="C546" s="4"/>
      <c r="D546" s="14"/>
      <c r="E546" s="14"/>
      <c r="F546" s="121"/>
      <c r="G546" s="13"/>
      <c r="H546" s="122"/>
      <c r="I546" s="123"/>
      <c r="J546" s="123"/>
      <c r="K546" s="124"/>
      <c r="L546" s="122"/>
      <c r="M546" s="122"/>
      <c r="N546" s="125"/>
      <c r="O546" s="126"/>
      <c r="P546" s="123"/>
      <c r="Q546" s="123"/>
      <c r="R546" s="122"/>
      <c r="S546" s="123"/>
      <c r="T546" s="123"/>
      <c r="U546" s="123"/>
      <c r="V546" s="123"/>
      <c r="W546" s="123"/>
      <c r="X546" s="122"/>
      <c r="Y546" s="123"/>
      <c r="Z546" s="123"/>
      <c r="AA546" s="123"/>
      <c r="AB546" s="123"/>
      <c r="AC546" s="123"/>
      <c r="AD546" s="122"/>
      <c r="AE546" s="123"/>
      <c r="AF546" s="123"/>
      <c r="AG546" s="123"/>
      <c r="AH546" s="123"/>
      <c r="AI546" s="122"/>
      <c r="AJ546" s="122"/>
      <c r="AK546" s="122"/>
      <c r="AL546" s="122"/>
      <c r="AM546" s="123"/>
      <c r="AN546" s="122"/>
      <c r="AO546" s="122"/>
      <c r="AP546" s="122"/>
      <c r="AQ546" s="122"/>
      <c r="AR546" s="122"/>
      <c r="AS546" s="122"/>
      <c r="AT546" s="173"/>
      <c r="AU546" s="173"/>
      <c r="AV546" s="173"/>
      <c r="AW546" s="173"/>
      <c r="AX546" s="173"/>
      <c r="AY546" s="173"/>
      <c r="AZ546" s="173"/>
      <c r="BA546" s="173"/>
      <c r="BB546" s="173"/>
      <c r="BC546" s="123"/>
      <c r="BD546" s="123"/>
      <c r="BE546" s="123"/>
    </row>
    <row r="547" spans="2:57" x14ac:dyDescent="0.25">
      <c r="B547" s="120"/>
      <c r="C547" s="4"/>
      <c r="D547" s="14"/>
      <c r="E547" s="14"/>
      <c r="F547" s="121"/>
      <c r="G547" s="13"/>
      <c r="H547" s="122"/>
      <c r="I547" s="123"/>
      <c r="J547" s="123"/>
      <c r="K547" s="124"/>
      <c r="L547" s="122"/>
      <c r="M547" s="122"/>
      <c r="N547" s="125"/>
      <c r="O547" s="126"/>
      <c r="P547" s="123"/>
      <c r="Q547" s="123"/>
      <c r="R547" s="122"/>
      <c r="S547" s="123"/>
      <c r="T547" s="123"/>
      <c r="U547" s="123"/>
      <c r="V547" s="123"/>
      <c r="W547" s="123"/>
      <c r="X547" s="122"/>
      <c r="Y547" s="123"/>
      <c r="Z547" s="123"/>
      <c r="AA547" s="123"/>
      <c r="AB547" s="123"/>
      <c r="AC547" s="123"/>
      <c r="AD547" s="122"/>
      <c r="AE547" s="123"/>
      <c r="AF547" s="123"/>
      <c r="AG547" s="123"/>
      <c r="AH547" s="123"/>
      <c r="AI547" s="122"/>
      <c r="AJ547" s="122"/>
      <c r="AK547" s="122"/>
      <c r="AL547" s="122"/>
      <c r="AM547" s="123"/>
      <c r="AN547" s="122"/>
      <c r="AO547" s="122"/>
      <c r="AP547" s="122"/>
      <c r="AQ547" s="122"/>
      <c r="AR547" s="122"/>
      <c r="AS547" s="122"/>
      <c r="AT547" s="173"/>
      <c r="AU547" s="173"/>
      <c r="AV547" s="173"/>
      <c r="AW547" s="173"/>
      <c r="AX547" s="173"/>
      <c r="AY547" s="173"/>
      <c r="AZ547" s="173"/>
      <c r="BA547" s="173"/>
      <c r="BB547" s="173"/>
      <c r="BC547" s="123"/>
      <c r="BD547" s="123"/>
      <c r="BE547" s="123"/>
    </row>
    <row r="548" spans="2:57" x14ac:dyDescent="0.25">
      <c r="B548" s="120"/>
      <c r="C548" s="4"/>
      <c r="D548" s="14"/>
      <c r="E548" s="14"/>
      <c r="F548" s="121"/>
      <c r="G548" s="13"/>
      <c r="H548" s="122"/>
      <c r="I548" s="123"/>
      <c r="J548" s="123"/>
      <c r="K548" s="124"/>
      <c r="L548" s="122"/>
      <c r="M548" s="122"/>
      <c r="N548" s="125"/>
      <c r="O548" s="126"/>
      <c r="P548" s="123"/>
      <c r="Q548" s="123"/>
      <c r="R548" s="122"/>
      <c r="S548" s="123"/>
      <c r="T548" s="123"/>
      <c r="U548" s="123"/>
      <c r="V548" s="123"/>
      <c r="W548" s="123"/>
      <c r="X548" s="122"/>
      <c r="Y548" s="123"/>
      <c r="Z548" s="123"/>
      <c r="AA548" s="123"/>
      <c r="AB548" s="123"/>
      <c r="AC548" s="123"/>
      <c r="AD548" s="122"/>
      <c r="AE548" s="123"/>
      <c r="AF548" s="123"/>
      <c r="AG548" s="123"/>
      <c r="AH548" s="123"/>
      <c r="AI548" s="122"/>
      <c r="AJ548" s="122"/>
      <c r="AK548" s="122"/>
      <c r="AL548" s="122"/>
      <c r="AM548" s="123"/>
      <c r="AN548" s="122"/>
      <c r="AO548" s="122"/>
      <c r="AP548" s="122"/>
      <c r="AQ548" s="122"/>
      <c r="AR548" s="122"/>
      <c r="AS548" s="122"/>
      <c r="AT548" s="173"/>
      <c r="AU548" s="173"/>
      <c r="AV548" s="173"/>
      <c r="AW548" s="173"/>
      <c r="AX548" s="173"/>
      <c r="AY548" s="173"/>
      <c r="AZ548" s="173"/>
      <c r="BA548" s="173"/>
      <c r="BB548" s="173"/>
      <c r="BC548" s="123"/>
      <c r="BD548" s="123"/>
      <c r="BE548" s="123"/>
    </row>
    <row r="549" spans="2:57" x14ac:dyDescent="0.25">
      <c r="B549" s="120"/>
      <c r="C549" s="4"/>
      <c r="D549" s="14"/>
      <c r="E549" s="14"/>
      <c r="F549" s="121"/>
      <c r="G549" s="13"/>
      <c r="H549" s="122"/>
      <c r="I549" s="123"/>
      <c r="J549" s="123"/>
      <c r="K549" s="124"/>
      <c r="L549" s="122"/>
      <c r="M549" s="122"/>
      <c r="N549" s="125"/>
      <c r="O549" s="126"/>
      <c r="P549" s="123"/>
      <c r="Q549" s="123"/>
      <c r="R549" s="122"/>
      <c r="S549" s="123"/>
      <c r="T549" s="123"/>
      <c r="U549" s="123"/>
      <c r="V549" s="123"/>
      <c r="W549" s="123"/>
      <c r="X549" s="122"/>
      <c r="Y549" s="123"/>
      <c r="Z549" s="123"/>
      <c r="AA549" s="123"/>
      <c r="AB549" s="123"/>
      <c r="AC549" s="123"/>
      <c r="AD549" s="122"/>
      <c r="AE549" s="123"/>
      <c r="AF549" s="123"/>
      <c r="AG549" s="123"/>
      <c r="AH549" s="123"/>
      <c r="AI549" s="122"/>
      <c r="AJ549" s="122"/>
      <c r="AK549" s="122"/>
      <c r="AL549" s="122"/>
      <c r="AM549" s="123"/>
      <c r="AN549" s="122"/>
      <c r="AO549" s="122"/>
      <c r="AP549" s="122"/>
      <c r="AQ549" s="122"/>
      <c r="AR549" s="122"/>
      <c r="AS549" s="122"/>
      <c r="AT549" s="173"/>
      <c r="AU549" s="173"/>
      <c r="AV549" s="173"/>
      <c r="AW549" s="173"/>
      <c r="AX549" s="173"/>
      <c r="AY549" s="173"/>
      <c r="AZ549" s="173"/>
      <c r="BA549" s="173"/>
      <c r="BB549" s="173"/>
      <c r="BC549" s="123"/>
      <c r="BD549" s="123"/>
      <c r="BE549" s="123"/>
    </row>
    <row r="550" spans="2:57" x14ac:dyDescent="0.25">
      <c r="B550" s="120"/>
      <c r="C550" s="4"/>
      <c r="D550" s="14"/>
      <c r="E550" s="14"/>
      <c r="F550" s="121"/>
      <c r="G550" s="13"/>
      <c r="H550" s="122"/>
      <c r="I550" s="123"/>
      <c r="J550" s="123"/>
      <c r="K550" s="124"/>
      <c r="L550" s="122"/>
      <c r="M550" s="122"/>
      <c r="N550" s="125"/>
      <c r="O550" s="126"/>
      <c r="P550" s="123"/>
      <c r="Q550" s="123"/>
      <c r="R550" s="122"/>
      <c r="S550" s="123"/>
      <c r="T550" s="123"/>
      <c r="U550" s="123"/>
      <c r="V550" s="123"/>
      <c r="W550" s="123"/>
      <c r="X550" s="122"/>
      <c r="Y550" s="123"/>
      <c r="Z550" s="123"/>
      <c r="AA550" s="123"/>
      <c r="AB550" s="123"/>
      <c r="AC550" s="123"/>
      <c r="AD550" s="122"/>
      <c r="AE550" s="123"/>
      <c r="AF550" s="123"/>
      <c r="AG550" s="123"/>
      <c r="AH550" s="123"/>
      <c r="AI550" s="122"/>
      <c r="AJ550" s="122"/>
      <c r="AK550" s="122"/>
      <c r="AL550" s="122"/>
      <c r="AM550" s="123"/>
      <c r="AN550" s="122"/>
      <c r="AO550" s="122"/>
      <c r="AP550" s="122"/>
      <c r="AQ550" s="122"/>
      <c r="AR550" s="122"/>
      <c r="AS550" s="122"/>
      <c r="AT550" s="173"/>
      <c r="AU550" s="173"/>
      <c r="AV550" s="173"/>
      <c r="AW550" s="173"/>
      <c r="AX550" s="173"/>
      <c r="AY550" s="173"/>
      <c r="AZ550" s="173"/>
      <c r="BA550" s="173"/>
      <c r="BB550" s="173"/>
      <c r="BC550" s="123"/>
      <c r="BD550" s="123"/>
      <c r="BE550" s="123"/>
    </row>
    <row r="551" spans="2:57" x14ac:dyDescent="0.25">
      <c r="B551" s="120"/>
      <c r="C551" s="4"/>
      <c r="D551" s="14"/>
      <c r="E551" s="14"/>
      <c r="F551" s="121"/>
      <c r="G551" s="13"/>
      <c r="H551" s="122"/>
      <c r="I551" s="123"/>
      <c r="J551" s="123"/>
      <c r="K551" s="124"/>
      <c r="L551" s="122"/>
      <c r="M551" s="122"/>
      <c r="N551" s="125"/>
      <c r="O551" s="126"/>
      <c r="P551" s="123"/>
      <c r="Q551" s="123"/>
      <c r="R551" s="122"/>
      <c r="S551" s="123"/>
      <c r="T551" s="123"/>
      <c r="U551" s="123"/>
      <c r="V551" s="123"/>
      <c r="W551" s="123"/>
      <c r="X551" s="122"/>
      <c r="Y551" s="123"/>
      <c r="Z551" s="123"/>
      <c r="AA551" s="123"/>
      <c r="AB551" s="123"/>
      <c r="AC551" s="123"/>
      <c r="AD551" s="122"/>
      <c r="AE551" s="123"/>
      <c r="AF551" s="123"/>
      <c r="AG551" s="123"/>
      <c r="AH551" s="123"/>
      <c r="AI551" s="122"/>
      <c r="AJ551" s="122"/>
      <c r="AK551" s="122"/>
      <c r="AL551" s="122"/>
      <c r="AM551" s="123"/>
      <c r="AN551" s="122"/>
      <c r="AO551" s="122"/>
      <c r="AP551" s="122"/>
      <c r="AQ551" s="122"/>
      <c r="AR551" s="122"/>
      <c r="AS551" s="122"/>
      <c r="AT551" s="173"/>
      <c r="AU551" s="173"/>
      <c r="AV551" s="173"/>
      <c r="AW551" s="173"/>
      <c r="AX551" s="173"/>
      <c r="AY551" s="173"/>
      <c r="AZ551" s="173"/>
      <c r="BA551" s="173"/>
      <c r="BB551" s="173"/>
      <c r="BC551" s="123"/>
      <c r="BD551" s="123"/>
      <c r="BE551" s="123"/>
    </row>
    <row r="552" spans="2:57" x14ac:dyDescent="0.25">
      <c r="B552" s="120"/>
      <c r="C552" s="4"/>
      <c r="D552" s="14"/>
      <c r="E552" s="14"/>
      <c r="F552" s="121"/>
      <c r="G552" s="13"/>
      <c r="H552" s="122"/>
      <c r="I552" s="123"/>
      <c r="J552" s="123"/>
      <c r="K552" s="124"/>
      <c r="L552" s="122"/>
      <c r="M552" s="122"/>
      <c r="N552" s="125"/>
      <c r="O552" s="126"/>
      <c r="P552" s="123"/>
      <c r="Q552" s="123"/>
      <c r="R552" s="122"/>
      <c r="S552" s="123"/>
      <c r="T552" s="123"/>
      <c r="U552" s="123"/>
      <c r="V552" s="123"/>
      <c r="W552" s="123"/>
      <c r="X552" s="122"/>
      <c r="Y552" s="123"/>
      <c r="Z552" s="123"/>
      <c r="AA552" s="123"/>
      <c r="AB552" s="123"/>
      <c r="AC552" s="123"/>
      <c r="AD552" s="122"/>
      <c r="AE552" s="123"/>
      <c r="AF552" s="123"/>
      <c r="AG552" s="123"/>
      <c r="AH552" s="123"/>
      <c r="AI552" s="122"/>
      <c r="AJ552" s="122"/>
      <c r="AK552" s="122"/>
      <c r="AL552" s="122"/>
      <c r="AM552" s="123"/>
      <c r="AN552" s="122"/>
      <c r="AO552" s="122"/>
      <c r="AP552" s="122"/>
      <c r="AQ552" s="122"/>
      <c r="AR552" s="122"/>
      <c r="AS552" s="122"/>
      <c r="AT552" s="173"/>
      <c r="AU552" s="173"/>
      <c r="AV552" s="173"/>
      <c r="AW552" s="173"/>
      <c r="AX552" s="173"/>
      <c r="AY552" s="173"/>
      <c r="AZ552" s="173"/>
      <c r="BA552" s="173"/>
      <c r="BB552" s="173"/>
      <c r="BC552" s="123"/>
      <c r="BD552" s="123"/>
      <c r="BE552" s="123"/>
    </row>
    <row r="553" spans="2:57" x14ac:dyDescent="0.25">
      <c r="B553" s="120"/>
      <c r="C553" s="4"/>
      <c r="D553" s="14"/>
      <c r="E553" s="14"/>
      <c r="F553" s="121"/>
      <c r="G553" s="13"/>
      <c r="H553" s="122"/>
      <c r="I553" s="123"/>
      <c r="J553" s="123"/>
      <c r="K553" s="124"/>
      <c r="L553" s="122"/>
      <c r="M553" s="122"/>
      <c r="N553" s="125"/>
      <c r="O553" s="126"/>
      <c r="P553" s="123"/>
      <c r="Q553" s="123"/>
      <c r="R553" s="122"/>
      <c r="S553" s="123"/>
      <c r="T553" s="123"/>
      <c r="U553" s="123"/>
      <c r="V553" s="123"/>
      <c r="W553" s="123"/>
      <c r="X553" s="122"/>
      <c r="Y553" s="123"/>
      <c r="Z553" s="123"/>
      <c r="AA553" s="123"/>
      <c r="AB553" s="123"/>
      <c r="AC553" s="123"/>
      <c r="AD553" s="122"/>
      <c r="AE553" s="123"/>
      <c r="AF553" s="123"/>
      <c r="AG553" s="123"/>
      <c r="AH553" s="123"/>
      <c r="AI553" s="122"/>
      <c r="AJ553" s="122"/>
      <c r="AK553" s="122"/>
      <c r="AL553" s="122"/>
      <c r="AM553" s="123"/>
      <c r="AN553" s="122"/>
      <c r="AO553" s="122"/>
      <c r="AP553" s="122"/>
      <c r="AQ553" s="122"/>
      <c r="AR553" s="122"/>
      <c r="AS553" s="122"/>
      <c r="AT553" s="173"/>
      <c r="AU553" s="173"/>
      <c r="AV553" s="173"/>
      <c r="AW553" s="173"/>
      <c r="AX553" s="173"/>
      <c r="AY553" s="173"/>
      <c r="AZ553" s="173"/>
      <c r="BA553" s="173"/>
      <c r="BB553" s="173"/>
      <c r="BC553" s="123"/>
      <c r="BD553" s="123"/>
      <c r="BE553" s="123"/>
    </row>
    <row r="554" spans="2:57" x14ac:dyDescent="0.25">
      <c r="B554" s="120"/>
      <c r="C554" s="4"/>
      <c r="D554" s="14"/>
      <c r="E554" s="14"/>
      <c r="F554" s="121"/>
      <c r="G554" s="13"/>
      <c r="H554" s="122"/>
      <c r="I554" s="123"/>
      <c r="J554" s="123"/>
      <c r="K554" s="124"/>
      <c r="L554" s="122"/>
      <c r="M554" s="122"/>
      <c r="N554" s="125"/>
      <c r="O554" s="126"/>
      <c r="P554" s="123"/>
      <c r="Q554" s="123"/>
      <c r="R554" s="122"/>
      <c r="S554" s="123"/>
      <c r="T554" s="123"/>
      <c r="U554" s="123"/>
      <c r="V554" s="123"/>
      <c r="W554" s="123"/>
      <c r="X554" s="122"/>
      <c r="Y554" s="123"/>
      <c r="Z554" s="123"/>
      <c r="AA554" s="123"/>
      <c r="AB554" s="123"/>
      <c r="AC554" s="123"/>
      <c r="AD554" s="122"/>
      <c r="AE554" s="123"/>
      <c r="AF554" s="123"/>
      <c r="AG554" s="123"/>
      <c r="AH554" s="123"/>
      <c r="AI554" s="122"/>
      <c r="AJ554" s="122"/>
      <c r="AK554" s="122"/>
      <c r="AL554" s="122"/>
      <c r="AM554" s="123"/>
      <c r="AN554" s="122"/>
      <c r="AO554" s="122"/>
      <c r="AP554" s="122"/>
      <c r="AQ554" s="122"/>
      <c r="AR554" s="122"/>
      <c r="AS554" s="122"/>
      <c r="AT554" s="173"/>
      <c r="AU554" s="173"/>
      <c r="AV554" s="173"/>
      <c r="AW554" s="173"/>
      <c r="AX554" s="173"/>
      <c r="AY554" s="173"/>
      <c r="AZ554" s="173"/>
      <c r="BA554" s="173"/>
      <c r="BB554" s="173"/>
      <c r="BC554" s="123"/>
      <c r="BD554" s="123"/>
      <c r="BE554" s="123"/>
    </row>
    <row r="555" spans="2:57" x14ac:dyDescent="0.25">
      <c r="B555" s="120"/>
      <c r="C555" s="4"/>
      <c r="D555" s="14"/>
      <c r="E555" s="14"/>
      <c r="F555" s="121"/>
      <c r="G555" s="13"/>
      <c r="H555" s="122"/>
      <c r="I555" s="123"/>
      <c r="J555" s="123"/>
      <c r="K555" s="124"/>
      <c r="L555" s="122"/>
      <c r="M555" s="122"/>
      <c r="N555" s="125"/>
      <c r="O555" s="126"/>
      <c r="P555" s="123"/>
      <c r="Q555" s="123"/>
      <c r="R555" s="122"/>
      <c r="S555" s="123"/>
      <c r="T555" s="123"/>
      <c r="U555" s="123"/>
      <c r="V555" s="123"/>
      <c r="W555" s="123"/>
      <c r="X555" s="122"/>
      <c r="Y555" s="123"/>
      <c r="Z555" s="123"/>
      <c r="AA555" s="123"/>
      <c r="AB555" s="123"/>
      <c r="AC555" s="123"/>
      <c r="AD555" s="122"/>
      <c r="AE555" s="123"/>
      <c r="AF555" s="123"/>
      <c r="AG555" s="123"/>
      <c r="AH555" s="123"/>
      <c r="AI555" s="122"/>
      <c r="AJ555" s="122"/>
      <c r="AK555" s="122"/>
      <c r="AL555" s="122"/>
      <c r="AM555" s="123"/>
      <c r="AN555" s="122"/>
      <c r="AO555" s="122"/>
      <c r="AP555" s="122"/>
      <c r="AQ555" s="122"/>
      <c r="AR555" s="122"/>
      <c r="AS555" s="122"/>
      <c r="AT555" s="173"/>
      <c r="AU555" s="173"/>
      <c r="AV555" s="173"/>
      <c r="AW555" s="173"/>
      <c r="AX555" s="173"/>
      <c r="AY555" s="173"/>
      <c r="AZ555" s="173"/>
      <c r="BA555" s="173"/>
      <c r="BB555" s="173"/>
      <c r="BC555" s="123"/>
      <c r="BD555" s="123"/>
      <c r="BE555" s="123"/>
    </row>
    <row r="556" spans="2:57" x14ac:dyDescent="0.25">
      <c r="B556" s="120"/>
      <c r="C556" s="4"/>
      <c r="D556" s="14"/>
      <c r="E556" s="14"/>
      <c r="F556" s="121"/>
      <c r="G556" s="13"/>
      <c r="H556" s="122"/>
      <c r="I556" s="123"/>
      <c r="J556" s="123"/>
      <c r="K556" s="124"/>
      <c r="L556" s="122"/>
      <c r="M556" s="122"/>
      <c r="N556" s="125"/>
      <c r="O556" s="126"/>
      <c r="P556" s="123"/>
      <c r="Q556" s="123"/>
      <c r="R556" s="122"/>
      <c r="S556" s="123"/>
      <c r="T556" s="123"/>
      <c r="U556" s="123"/>
      <c r="V556" s="123"/>
      <c r="W556" s="123"/>
      <c r="X556" s="122"/>
      <c r="Y556" s="123"/>
      <c r="Z556" s="123"/>
      <c r="AA556" s="123"/>
      <c r="AB556" s="123"/>
      <c r="AC556" s="123"/>
      <c r="AD556" s="122"/>
      <c r="AE556" s="123"/>
      <c r="AF556" s="123"/>
      <c r="AG556" s="123"/>
      <c r="AH556" s="123"/>
      <c r="AI556" s="122"/>
      <c r="AJ556" s="122"/>
      <c r="AK556" s="122"/>
      <c r="AL556" s="122"/>
      <c r="AM556" s="123"/>
      <c r="AN556" s="122"/>
      <c r="AO556" s="122"/>
      <c r="AP556" s="122"/>
      <c r="AQ556" s="122"/>
      <c r="AR556" s="122"/>
      <c r="AS556" s="122"/>
      <c r="AT556" s="173"/>
      <c r="AU556" s="173"/>
      <c r="AV556" s="173"/>
      <c r="AW556" s="173"/>
      <c r="AX556" s="173"/>
      <c r="AY556" s="173"/>
      <c r="AZ556" s="173"/>
      <c r="BA556" s="173"/>
      <c r="BB556" s="173"/>
      <c r="BC556" s="123"/>
      <c r="BD556" s="123"/>
      <c r="BE556" s="123"/>
    </row>
    <row r="557" spans="2:57" x14ac:dyDescent="0.25">
      <c r="B557" s="120"/>
      <c r="C557" s="4"/>
      <c r="D557" s="14"/>
      <c r="E557" s="14"/>
      <c r="F557" s="121"/>
      <c r="G557" s="13"/>
      <c r="H557" s="122"/>
      <c r="I557" s="123"/>
      <c r="J557" s="123"/>
      <c r="K557" s="124"/>
      <c r="L557" s="122"/>
      <c r="M557" s="122"/>
      <c r="N557" s="125"/>
      <c r="O557" s="126"/>
      <c r="P557" s="123"/>
      <c r="Q557" s="123"/>
      <c r="R557" s="122"/>
      <c r="S557" s="123"/>
      <c r="T557" s="123"/>
      <c r="U557" s="123"/>
      <c r="V557" s="123"/>
      <c r="W557" s="123"/>
      <c r="X557" s="122"/>
      <c r="Y557" s="123"/>
      <c r="Z557" s="123"/>
      <c r="AA557" s="123"/>
      <c r="AB557" s="123"/>
      <c r="AC557" s="123"/>
      <c r="AD557" s="122"/>
      <c r="AE557" s="123"/>
      <c r="AF557" s="123"/>
      <c r="AG557" s="123"/>
      <c r="AH557" s="123"/>
      <c r="AI557" s="122"/>
      <c r="AJ557" s="122"/>
      <c r="AK557" s="122"/>
      <c r="AL557" s="122"/>
      <c r="AM557" s="123"/>
      <c r="AN557" s="122"/>
      <c r="AO557" s="122"/>
      <c r="AP557" s="122"/>
      <c r="AQ557" s="122"/>
      <c r="AR557" s="122"/>
      <c r="AS557" s="122"/>
      <c r="AT557" s="173"/>
      <c r="AU557" s="173"/>
      <c r="AV557" s="173"/>
      <c r="AW557" s="173"/>
      <c r="AX557" s="173"/>
      <c r="AY557" s="173"/>
      <c r="AZ557" s="173"/>
      <c r="BA557" s="173"/>
      <c r="BB557" s="173"/>
      <c r="BC557" s="123"/>
      <c r="BD557" s="123"/>
      <c r="BE557" s="123"/>
    </row>
    <row r="558" spans="2:57" x14ac:dyDescent="0.25">
      <c r="B558" s="120"/>
      <c r="C558" s="4"/>
      <c r="D558" s="14"/>
      <c r="E558" s="14"/>
      <c r="F558" s="121"/>
      <c r="G558" s="13"/>
      <c r="H558" s="122"/>
      <c r="I558" s="123"/>
      <c r="J558" s="123"/>
      <c r="K558" s="124"/>
      <c r="L558" s="122"/>
      <c r="M558" s="122"/>
      <c r="N558" s="125"/>
      <c r="O558" s="126"/>
      <c r="P558" s="123"/>
      <c r="Q558" s="123"/>
      <c r="R558" s="122"/>
      <c r="S558" s="123"/>
      <c r="T558" s="123"/>
      <c r="U558" s="123"/>
      <c r="V558" s="123"/>
      <c r="W558" s="123"/>
      <c r="X558" s="122"/>
      <c r="Y558" s="123"/>
      <c r="Z558" s="123"/>
      <c r="AA558" s="123"/>
      <c r="AB558" s="123"/>
      <c r="AC558" s="123"/>
      <c r="AD558" s="122"/>
      <c r="AE558" s="123"/>
      <c r="AF558" s="123"/>
      <c r="AG558" s="123"/>
      <c r="AH558" s="123"/>
      <c r="AI558" s="122"/>
      <c r="AJ558" s="122"/>
      <c r="AK558" s="122"/>
      <c r="AL558" s="122"/>
      <c r="AM558" s="123"/>
      <c r="AN558" s="122"/>
      <c r="AO558" s="122"/>
      <c r="AP558" s="122"/>
      <c r="AQ558" s="122"/>
      <c r="AR558" s="122"/>
      <c r="AS558" s="122"/>
      <c r="AT558" s="173"/>
      <c r="AU558" s="173"/>
      <c r="AV558" s="173"/>
      <c r="AW558" s="173"/>
      <c r="AX558" s="173"/>
      <c r="AY558" s="173"/>
      <c r="AZ558" s="173"/>
      <c r="BA558" s="173"/>
      <c r="BB558" s="173"/>
      <c r="BC558" s="123"/>
      <c r="BD558" s="123"/>
      <c r="BE558" s="123"/>
    </row>
    <row r="559" spans="2:57" x14ac:dyDescent="0.25">
      <c r="B559" s="120"/>
      <c r="C559" s="4"/>
      <c r="D559" s="14"/>
      <c r="E559" s="14"/>
      <c r="F559" s="121"/>
      <c r="G559" s="13"/>
      <c r="H559" s="122"/>
      <c r="I559" s="123"/>
      <c r="J559" s="123"/>
      <c r="K559" s="124"/>
      <c r="L559" s="122"/>
      <c r="M559" s="122"/>
      <c r="N559" s="125"/>
      <c r="O559" s="126"/>
      <c r="P559" s="123"/>
      <c r="Q559" s="123"/>
      <c r="R559" s="122"/>
      <c r="S559" s="123"/>
      <c r="T559" s="123"/>
      <c r="U559" s="123"/>
      <c r="V559" s="123"/>
      <c r="W559" s="123"/>
      <c r="X559" s="122"/>
      <c r="Y559" s="123"/>
      <c r="Z559" s="123"/>
      <c r="AA559" s="123"/>
      <c r="AB559" s="123"/>
      <c r="AC559" s="123"/>
      <c r="AD559" s="122"/>
      <c r="AE559" s="123"/>
      <c r="AF559" s="123"/>
      <c r="AG559" s="123"/>
      <c r="AH559" s="123"/>
      <c r="AI559" s="122"/>
      <c r="AJ559" s="122"/>
      <c r="AK559" s="122"/>
      <c r="AL559" s="122"/>
      <c r="AM559" s="123"/>
      <c r="AN559" s="122"/>
      <c r="AO559" s="122"/>
      <c r="AP559" s="122"/>
      <c r="AQ559" s="122"/>
      <c r="AR559" s="122"/>
      <c r="AS559" s="122"/>
      <c r="AT559" s="173"/>
      <c r="AU559" s="173"/>
      <c r="AV559" s="173"/>
      <c r="AW559" s="173"/>
      <c r="AX559" s="173"/>
      <c r="AY559" s="173"/>
      <c r="AZ559" s="173"/>
      <c r="BA559" s="173"/>
      <c r="BB559" s="173"/>
      <c r="BC559" s="123"/>
      <c r="BD559" s="123"/>
      <c r="BE559" s="123"/>
    </row>
    <row r="560" spans="2:57" x14ac:dyDescent="0.25">
      <c r="B560" s="120"/>
      <c r="C560" s="4"/>
      <c r="D560" s="14"/>
      <c r="E560" s="14"/>
      <c r="F560" s="121"/>
      <c r="G560" s="13"/>
      <c r="H560" s="122"/>
      <c r="I560" s="123"/>
      <c r="J560" s="123"/>
      <c r="K560" s="124"/>
      <c r="L560" s="122"/>
      <c r="M560" s="122"/>
      <c r="N560" s="125"/>
      <c r="O560" s="126"/>
      <c r="P560" s="123"/>
      <c r="Q560" s="123"/>
      <c r="R560" s="122"/>
      <c r="S560" s="123"/>
      <c r="T560" s="123"/>
      <c r="U560" s="123"/>
      <c r="V560" s="123"/>
      <c r="W560" s="123"/>
      <c r="X560" s="122"/>
      <c r="Y560" s="123"/>
      <c r="Z560" s="123"/>
      <c r="AA560" s="123"/>
      <c r="AB560" s="123"/>
      <c r="AC560" s="123"/>
      <c r="AD560" s="122"/>
      <c r="AE560" s="123"/>
      <c r="AF560" s="123"/>
      <c r="AG560" s="123"/>
      <c r="AH560" s="123"/>
      <c r="AI560" s="122"/>
      <c r="AJ560" s="122"/>
      <c r="AK560" s="122"/>
      <c r="AL560" s="122"/>
      <c r="AM560" s="123"/>
      <c r="AN560" s="122"/>
      <c r="AO560" s="122"/>
      <c r="AP560" s="122"/>
      <c r="AQ560" s="122"/>
      <c r="AR560" s="122"/>
      <c r="AS560" s="122"/>
      <c r="AT560" s="173"/>
      <c r="AU560" s="173"/>
      <c r="AV560" s="173"/>
      <c r="AW560" s="173"/>
      <c r="AX560" s="173"/>
      <c r="AY560" s="173"/>
      <c r="AZ560" s="173"/>
      <c r="BA560" s="173"/>
      <c r="BB560" s="173"/>
      <c r="BC560" s="123"/>
      <c r="BD560" s="123"/>
      <c r="BE560" s="123"/>
    </row>
    <row r="561" spans="2:57" x14ac:dyDescent="0.25">
      <c r="B561" s="120"/>
      <c r="C561" s="4"/>
      <c r="D561" s="14"/>
      <c r="E561" s="14"/>
      <c r="F561" s="121"/>
      <c r="G561" s="13"/>
      <c r="H561" s="122"/>
      <c r="I561" s="123"/>
      <c r="J561" s="123"/>
      <c r="K561" s="124"/>
      <c r="L561" s="122"/>
      <c r="M561" s="122"/>
      <c r="N561" s="125"/>
      <c r="O561" s="126"/>
      <c r="P561" s="123"/>
      <c r="Q561" s="123"/>
      <c r="R561" s="122"/>
      <c r="S561" s="123"/>
      <c r="T561" s="123"/>
      <c r="U561" s="123"/>
      <c r="V561" s="123"/>
      <c r="W561" s="123"/>
      <c r="X561" s="122"/>
      <c r="Y561" s="123"/>
      <c r="Z561" s="123"/>
      <c r="AA561" s="123"/>
      <c r="AB561" s="123"/>
      <c r="AC561" s="123"/>
      <c r="AD561" s="122"/>
      <c r="AE561" s="123"/>
      <c r="AF561" s="123"/>
      <c r="AG561" s="123"/>
      <c r="AH561" s="123"/>
      <c r="AI561" s="122"/>
      <c r="AJ561" s="122"/>
      <c r="AK561" s="122"/>
      <c r="AL561" s="122"/>
      <c r="AM561" s="123"/>
      <c r="AN561" s="122"/>
      <c r="AO561" s="122"/>
      <c r="AP561" s="122"/>
      <c r="AQ561" s="122"/>
      <c r="AR561" s="122"/>
      <c r="AS561" s="122"/>
      <c r="AT561" s="173"/>
      <c r="AU561" s="173"/>
      <c r="AV561" s="173"/>
      <c r="AW561" s="173"/>
      <c r="AX561" s="173"/>
      <c r="AY561" s="173"/>
      <c r="AZ561" s="173"/>
      <c r="BA561" s="173"/>
      <c r="BB561" s="173"/>
      <c r="BC561" s="123"/>
      <c r="BD561" s="123"/>
      <c r="BE561" s="123"/>
    </row>
    <row r="562" spans="2:57" x14ac:dyDescent="0.25">
      <c r="B562" s="120"/>
      <c r="C562" s="4"/>
      <c r="D562" s="14"/>
      <c r="E562" s="14"/>
      <c r="F562" s="121"/>
      <c r="G562" s="13"/>
      <c r="H562" s="122"/>
      <c r="I562" s="123"/>
      <c r="J562" s="123"/>
      <c r="K562" s="124"/>
      <c r="L562" s="122"/>
      <c r="M562" s="122"/>
      <c r="N562" s="125"/>
      <c r="O562" s="126"/>
      <c r="P562" s="123"/>
      <c r="Q562" s="123"/>
      <c r="R562" s="122"/>
      <c r="S562" s="123"/>
      <c r="T562" s="123"/>
      <c r="U562" s="123"/>
      <c r="V562" s="123"/>
      <c r="W562" s="123"/>
      <c r="X562" s="122"/>
      <c r="Y562" s="123"/>
      <c r="Z562" s="123"/>
      <c r="AA562" s="123"/>
      <c r="AB562" s="123"/>
      <c r="AC562" s="123"/>
      <c r="AD562" s="122"/>
      <c r="AE562" s="123"/>
      <c r="AF562" s="123"/>
      <c r="AG562" s="123"/>
      <c r="AH562" s="123"/>
      <c r="AI562" s="122"/>
      <c r="AJ562" s="122"/>
      <c r="AK562" s="122"/>
      <c r="AL562" s="122"/>
      <c r="AM562" s="123"/>
      <c r="AN562" s="122"/>
      <c r="AO562" s="122"/>
      <c r="AP562" s="122"/>
      <c r="AQ562" s="122"/>
      <c r="AR562" s="122"/>
      <c r="AS562" s="122"/>
      <c r="AT562" s="173"/>
      <c r="AU562" s="173"/>
      <c r="AV562" s="173"/>
      <c r="AW562" s="173"/>
      <c r="AX562" s="173"/>
      <c r="AY562" s="173"/>
      <c r="AZ562" s="173"/>
      <c r="BA562" s="173"/>
      <c r="BB562" s="173"/>
      <c r="BC562" s="123"/>
      <c r="BD562" s="123"/>
      <c r="BE562" s="123"/>
    </row>
    <row r="563" spans="2:57" x14ac:dyDescent="0.25">
      <c r="B563" s="120"/>
      <c r="C563" s="4"/>
      <c r="D563" s="14"/>
      <c r="E563" s="14"/>
      <c r="F563" s="121"/>
      <c r="G563" s="13"/>
      <c r="H563" s="122"/>
      <c r="I563" s="123"/>
      <c r="J563" s="123"/>
      <c r="K563" s="124"/>
      <c r="L563" s="122"/>
      <c r="M563" s="122"/>
      <c r="N563" s="125"/>
      <c r="O563" s="126"/>
      <c r="P563" s="123"/>
      <c r="Q563" s="123"/>
      <c r="R563" s="122"/>
      <c r="S563" s="123"/>
      <c r="T563" s="123"/>
      <c r="U563" s="123"/>
      <c r="V563" s="123"/>
      <c r="W563" s="123"/>
      <c r="X563" s="122"/>
      <c r="Y563" s="123"/>
      <c r="Z563" s="123"/>
      <c r="AA563" s="123"/>
      <c r="AB563" s="123"/>
      <c r="AC563" s="123"/>
      <c r="AD563" s="122"/>
      <c r="AE563" s="123"/>
      <c r="AF563" s="123"/>
      <c r="AG563" s="123"/>
      <c r="AH563" s="123"/>
      <c r="AI563" s="122"/>
      <c r="AJ563" s="122"/>
      <c r="AK563" s="122"/>
      <c r="AL563" s="122"/>
      <c r="AM563" s="123"/>
      <c r="AN563" s="122"/>
      <c r="AO563" s="122"/>
      <c r="AP563" s="122"/>
      <c r="AQ563" s="122"/>
      <c r="AR563" s="122"/>
      <c r="AS563" s="122"/>
      <c r="AT563" s="173"/>
      <c r="AU563" s="173"/>
      <c r="AV563" s="173"/>
      <c r="AW563" s="173"/>
      <c r="AX563" s="173"/>
      <c r="AY563" s="173"/>
      <c r="AZ563" s="173"/>
      <c r="BA563" s="173"/>
      <c r="BB563" s="173"/>
      <c r="BC563" s="123"/>
      <c r="BD563" s="123"/>
      <c r="BE563" s="123"/>
    </row>
    <row r="564" spans="2:57" x14ac:dyDescent="0.25">
      <c r="B564" s="120"/>
      <c r="C564" s="4"/>
      <c r="D564" s="14"/>
      <c r="E564" s="14"/>
      <c r="F564" s="121"/>
      <c r="G564" s="13"/>
      <c r="H564" s="122"/>
      <c r="I564" s="123"/>
      <c r="J564" s="123"/>
      <c r="K564" s="124"/>
      <c r="L564" s="122"/>
      <c r="M564" s="122"/>
      <c r="N564" s="125"/>
      <c r="O564" s="126"/>
      <c r="P564" s="123"/>
      <c r="Q564" s="123"/>
      <c r="R564" s="122"/>
      <c r="S564" s="123"/>
      <c r="T564" s="123"/>
      <c r="U564" s="123"/>
      <c r="V564" s="123"/>
      <c r="W564" s="123"/>
      <c r="X564" s="122"/>
      <c r="Y564" s="123"/>
      <c r="Z564" s="123"/>
      <c r="AA564" s="123"/>
      <c r="AB564" s="123"/>
      <c r="AC564" s="123"/>
      <c r="AD564" s="122"/>
      <c r="AE564" s="123"/>
      <c r="AF564" s="123"/>
      <c r="AG564" s="123"/>
      <c r="AH564" s="123"/>
      <c r="AI564" s="122"/>
      <c r="AJ564" s="122"/>
      <c r="AK564" s="122"/>
      <c r="AL564" s="122"/>
      <c r="AM564" s="123"/>
      <c r="AN564" s="122"/>
      <c r="AO564" s="122"/>
      <c r="AP564" s="122"/>
      <c r="AQ564" s="122"/>
      <c r="AR564" s="122"/>
      <c r="AS564" s="122"/>
      <c r="AT564" s="173"/>
      <c r="AU564" s="173"/>
      <c r="AV564" s="173"/>
      <c r="AW564" s="173"/>
      <c r="AX564" s="173"/>
      <c r="AY564" s="173"/>
      <c r="AZ564" s="173"/>
      <c r="BA564" s="173"/>
      <c r="BB564" s="173"/>
      <c r="BC564" s="123"/>
      <c r="BD564" s="123"/>
      <c r="BE564" s="123"/>
    </row>
    <row r="565" spans="2:57" x14ac:dyDescent="0.25">
      <c r="B565" s="120"/>
      <c r="C565" s="4"/>
      <c r="D565" s="14"/>
      <c r="E565" s="14"/>
      <c r="F565" s="121"/>
      <c r="G565" s="13"/>
      <c r="H565" s="122"/>
      <c r="I565" s="123"/>
      <c r="J565" s="123"/>
      <c r="K565" s="124"/>
      <c r="L565" s="122"/>
      <c r="M565" s="122"/>
      <c r="N565" s="125"/>
      <c r="O565" s="126"/>
      <c r="P565" s="123"/>
      <c r="Q565" s="123"/>
      <c r="R565" s="122"/>
      <c r="S565" s="123"/>
      <c r="T565" s="123"/>
      <c r="U565" s="123"/>
      <c r="V565" s="123"/>
      <c r="W565" s="123"/>
      <c r="X565" s="122"/>
      <c r="Y565" s="123"/>
      <c r="Z565" s="123"/>
      <c r="AA565" s="123"/>
      <c r="AB565" s="123"/>
      <c r="AC565" s="123"/>
      <c r="AD565" s="122"/>
      <c r="AE565" s="123"/>
      <c r="AF565" s="123"/>
      <c r="AG565" s="123"/>
      <c r="AH565" s="123"/>
      <c r="AI565" s="122"/>
      <c r="AJ565" s="122"/>
      <c r="AK565" s="122"/>
      <c r="AL565" s="122"/>
      <c r="AM565" s="123"/>
      <c r="AN565" s="122"/>
      <c r="AO565" s="122"/>
      <c r="AP565" s="122"/>
      <c r="AQ565" s="122"/>
      <c r="AR565" s="122"/>
      <c r="AS565" s="122"/>
      <c r="AT565" s="173"/>
      <c r="AU565" s="173"/>
      <c r="AV565" s="173"/>
      <c r="AW565" s="173"/>
      <c r="AX565" s="173"/>
      <c r="AY565" s="173"/>
      <c r="AZ565" s="173"/>
      <c r="BA565" s="173"/>
      <c r="BB565" s="173"/>
      <c r="BC565" s="123"/>
      <c r="BD565" s="123"/>
      <c r="BE565" s="123"/>
    </row>
    <row r="566" spans="2:57" x14ac:dyDescent="0.25">
      <c r="B566" s="120"/>
      <c r="C566" s="4"/>
      <c r="D566" s="14"/>
      <c r="E566" s="14"/>
      <c r="F566" s="121"/>
      <c r="G566" s="13"/>
      <c r="H566" s="122"/>
      <c r="I566" s="123"/>
      <c r="J566" s="123"/>
      <c r="K566" s="124"/>
      <c r="L566" s="122"/>
      <c r="M566" s="122"/>
      <c r="N566" s="125"/>
      <c r="O566" s="126"/>
      <c r="P566" s="123"/>
      <c r="Q566" s="123"/>
      <c r="R566" s="122"/>
      <c r="S566" s="123"/>
      <c r="T566" s="123"/>
      <c r="U566" s="123"/>
      <c r="V566" s="123"/>
      <c r="W566" s="123"/>
      <c r="X566" s="122"/>
      <c r="Y566" s="123"/>
      <c r="Z566" s="123"/>
      <c r="AA566" s="123"/>
      <c r="AB566" s="123"/>
      <c r="AC566" s="123"/>
      <c r="AD566" s="122"/>
      <c r="AE566" s="123"/>
      <c r="AF566" s="123"/>
      <c r="AG566" s="123"/>
      <c r="AH566" s="123"/>
      <c r="AI566" s="122"/>
      <c r="AJ566" s="122"/>
      <c r="AK566" s="122"/>
      <c r="AL566" s="122"/>
      <c r="AM566" s="123"/>
      <c r="AN566" s="122"/>
      <c r="AO566" s="122"/>
      <c r="AP566" s="122"/>
      <c r="AQ566" s="122"/>
      <c r="AR566" s="122"/>
      <c r="AS566" s="122"/>
      <c r="AT566" s="173"/>
      <c r="AU566" s="173"/>
      <c r="AV566" s="173"/>
      <c r="AW566" s="173"/>
      <c r="AX566" s="173"/>
      <c r="AY566" s="173"/>
      <c r="AZ566" s="173"/>
      <c r="BA566" s="173"/>
      <c r="BB566" s="173"/>
      <c r="BC566" s="123"/>
      <c r="BD566" s="123"/>
      <c r="BE566" s="123"/>
    </row>
    <row r="567" spans="2:57" x14ac:dyDescent="0.25">
      <c r="B567" s="120"/>
      <c r="C567" s="4"/>
      <c r="D567" s="14"/>
      <c r="E567" s="14"/>
      <c r="F567" s="121"/>
      <c r="G567" s="13"/>
      <c r="H567" s="122"/>
      <c r="I567" s="123"/>
      <c r="J567" s="123"/>
      <c r="K567" s="124"/>
      <c r="L567" s="122"/>
      <c r="M567" s="122"/>
      <c r="N567" s="125"/>
      <c r="O567" s="126"/>
      <c r="P567" s="123"/>
      <c r="Q567" s="123"/>
      <c r="R567" s="122"/>
      <c r="S567" s="123"/>
      <c r="T567" s="123"/>
      <c r="U567" s="123"/>
      <c r="V567" s="123"/>
      <c r="W567" s="123"/>
      <c r="X567" s="122"/>
      <c r="Y567" s="123"/>
      <c r="Z567" s="123"/>
      <c r="AA567" s="123"/>
      <c r="AB567" s="123"/>
      <c r="AC567" s="123"/>
      <c r="AD567" s="122"/>
      <c r="AE567" s="123"/>
      <c r="AF567" s="123"/>
      <c r="AG567" s="123"/>
      <c r="AH567" s="123"/>
      <c r="AI567" s="122"/>
      <c r="AJ567" s="122"/>
      <c r="AK567" s="122"/>
      <c r="AL567" s="122"/>
      <c r="AM567" s="123"/>
      <c r="AN567" s="122"/>
      <c r="AO567" s="122"/>
      <c r="AP567" s="122"/>
      <c r="AQ567" s="122"/>
      <c r="AR567" s="122"/>
      <c r="AS567" s="122"/>
      <c r="AT567" s="173"/>
      <c r="AU567" s="173"/>
      <c r="AV567" s="173"/>
      <c r="AW567" s="173"/>
      <c r="AX567" s="173"/>
      <c r="AY567" s="173"/>
      <c r="AZ567" s="173"/>
      <c r="BA567" s="173"/>
      <c r="BB567" s="173"/>
      <c r="BC567" s="123"/>
      <c r="BD567" s="123"/>
      <c r="BE567" s="123"/>
    </row>
    <row r="568" spans="2:57" x14ac:dyDescent="0.25">
      <c r="B568" s="120"/>
      <c r="C568" s="4"/>
      <c r="D568" s="14"/>
      <c r="E568" s="14"/>
      <c r="F568" s="121"/>
      <c r="G568" s="13"/>
      <c r="H568" s="122"/>
      <c r="I568" s="123"/>
      <c r="J568" s="123"/>
      <c r="K568" s="124"/>
      <c r="L568" s="122"/>
      <c r="M568" s="122"/>
      <c r="N568" s="125"/>
      <c r="O568" s="126"/>
      <c r="P568" s="123"/>
      <c r="Q568" s="123"/>
      <c r="R568" s="122"/>
      <c r="S568" s="123"/>
      <c r="T568" s="123"/>
      <c r="U568" s="123"/>
      <c r="V568" s="123"/>
      <c r="W568" s="123"/>
      <c r="X568" s="122"/>
      <c r="Y568" s="123"/>
      <c r="Z568" s="123"/>
      <c r="AA568" s="123"/>
      <c r="AB568" s="123"/>
      <c r="AC568" s="123"/>
      <c r="AD568" s="122"/>
      <c r="AE568" s="123"/>
      <c r="AF568" s="123"/>
      <c r="AG568" s="123"/>
      <c r="AH568" s="123"/>
      <c r="AI568" s="122"/>
      <c r="AJ568" s="122"/>
      <c r="AK568" s="122"/>
      <c r="AL568" s="122"/>
      <c r="AM568" s="123"/>
      <c r="AN568" s="122"/>
      <c r="AO568" s="122"/>
      <c r="AP568" s="122"/>
      <c r="AQ568" s="122"/>
      <c r="AR568" s="122"/>
      <c r="AS568" s="122"/>
      <c r="AT568" s="173"/>
      <c r="AU568" s="173"/>
      <c r="AV568" s="173"/>
      <c r="AW568" s="173"/>
      <c r="AX568" s="173"/>
      <c r="AY568" s="173"/>
      <c r="AZ568" s="173"/>
      <c r="BA568" s="173"/>
      <c r="BB568" s="173"/>
      <c r="BC568" s="123"/>
      <c r="BD568" s="123"/>
      <c r="BE568" s="123"/>
    </row>
    <row r="569" spans="2:57" x14ac:dyDescent="0.25">
      <c r="B569" s="120"/>
      <c r="C569" s="4"/>
      <c r="D569" s="14"/>
      <c r="E569" s="14"/>
      <c r="F569" s="121"/>
      <c r="G569" s="13"/>
      <c r="H569" s="122"/>
      <c r="I569" s="123"/>
      <c r="J569" s="123"/>
      <c r="K569" s="124"/>
      <c r="L569" s="122"/>
      <c r="M569" s="122"/>
      <c r="N569" s="125"/>
      <c r="O569" s="126"/>
      <c r="P569" s="123"/>
      <c r="Q569" s="123"/>
      <c r="R569" s="122"/>
      <c r="S569" s="123"/>
      <c r="T569" s="123"/>
      <c r="U569" s="123"/>
      <c r="V569" s="123"/>
      <c r="W569" s="123"/>
      <c r="X569" s="122"/>
      <c r="Y569" s="123"/>
      <c r="Z569" s="123"/>
      <c r="AA569" s="123"/>
      <c r="AB569" s="123"/>
      <c r="AC569" s="123"/>
      <c r="AD569" s="122"/>
      <c r="AE569" s="123"/>
      <c r="AF569" s="123"/>
      <c r="AG569" s="123"/>
      <c r="AH569" s="123"/>
      <c r="AI569" s="122"/>
      <c r="AJ569" s="122"/>
      <c r="AK569" s="122"/>
      <c r="AL569" s="122"/>
      <c r="AM569" s="123"/>
      <c r="AN569" s="122"/>
      <c r="AO569" s="122"/>
      <c r="AP569" s="122"/>
      <c r="AQ569" s="122"/>
      <c r="AR569" s="122"/>
      <c r="AS569" s="122"/>
      <c r="AT569" s="173"/>
      <c r="AU569" s="173"/>
      <c r="AV569" s="173"/>
      <c r="AW569" s="173"/>
      <c r="AX569" s="173"/>
      <c r="AY569" s="173"/>
      <c r="AZ569" s="173"/>
      <c r="BA569" s="173"/>
      <c r="BB569" s="173"/>
      <c r="BC569" s="123"/>
      <c r="BD569" s="123"/>
      <c r="BE569" s="123"/>
    </row>
    <row r="570" spans="2:57" x14ac:dyDescent="0.25">
      <c r="B570" s="120"/>
      <c r="C570" s="4"/>
      <c r="D570" s="14"/>
      <c r="E570" s="14"/>
      <c r="F570" s="121"/>
      <c r="G570" s="13"/>
      <c r="H570" s="122"/>
      <c r="I570" s="123"/>
      <c r="J570" s="123"/>
      <c r="K570" s="124"/>
      <c r="L570" s="122"/>
      <c r="M570" s="122"/>
      <c r="N570" s="125"/>
      <c r="O570" s="126"/>
      <c r="P570" s="123"/>
      <c r="Q570" s="123"/>
      <c r="R570" s="122"/>
      <c r="S570" s="123"/>
      <c r="T570" s="123"/>
      <c r="U570" s="123"/>
      <c r="V570" s="123"/>
      <c r="W570" s="123"/>
      <c r="X570" s="122"/>
      <c r="Y570" s="123"/>
      <c r="Z570" s="123"/>
      <c r="AA570" s="123"/>
      <c r="AB570" s="123"/>
      <c r="AC570" s="123"/>
      <c r="AD570" s="122"/>
      <c r="AE570" s="123"/>
      <c r="AF570" s="123"/>
      <c r="AG570" s="123"/>
      <c r="AH570" s="123"/>
      <c r="AI570" s="122"/>
      <c r="AJ570" s="122"/>
      <c r="AK570" s="122"/>
      <c r="AL570" s="122"/>
      <c r="AM570" s="123"/>
      <c r="AN570" s="122"/>
      <c r="AO570" s="122"/>
      <c r="AP570" s="122"/>
      <c r="AQ570" s="122"/>
      <c r="AR570" s="122"/>
      <c r="AS570" s="122"/>
      <c r="AT570" s="173"/>
      <c r="AU570" s="173"/>
      <c r="AV570" s="173"/>
      <c r="AW570" s="173"/>
      <c r="AX570" s="173"/>
      <c r="AY570" s="173"/>
      <c r="AZ570" s="173"/>
      <c r="BA570" s="173"/>
      <c r="BB570" s="173"/>
      <c r="BC570" s="123"/>
      <c r="BD570" s="123"/>
      <c r="BE570" s="123"/>
    </row>
    <row r="571" spans="2:57" x14ac:dyDescent="0.25">
      <c r="B571" s="120"/>
      <c r="C571" s="4"/>
      <c r="D571" s="14"/>
      <c r="E571" s="14"/>
      <c r="F571" s="121"/>
      <c r="G571" s="13"/>
      <c r="H571" s="122"/>
      <c r="I571" s="123"/>
      <c r="J571" s="123"/>
      <c r="K571" s="124"/>
      <c r="L571" s="122"/>
      <c r="M571" s="122"/>
      <c r="N571" s="125"/>
      <c r="O571" s="126"/>
      <c r="P571" s="123"/>
      <c r="Q571" s="123"/>
      <c r="R571" s="122"/>
      <c r="S571" s="123"/>
      <c r="T571" s="123"/>
      <c r="U571" s="123"/>
      <c r="V571" s="123"/>
      <c r="W571" s="123"/>
      <c r="X571" s="122"/>
      <c r="Y571" s="123"/>
      <c r="Z571" s="123"/>
      <c r="AA571" s="123"/>
      <c r="AB571" s="123"/>
      <c r="AC571" s="123"/>
      <c r="AD571" s="122"/>
      <c r="AE571" s="123"/>
      <c r="AF571" s="123"/>
      <c r="AG571" s="123"/>
      <c r="AH571" s="123"/>
      <c r="AI571" s="122"/>
      <c r="AJ571" s="122"/>
      <c r="AK571" s="122"/>
      <c r="AL571" s="122"/>
      <c r="AM571" s="123"/>
      <c r="AN571" s="122"/>
      <c r="AO571" s="122"/>
      <c r="AP571" s="122"/>
      <c r="AQ571" s="122"/>
      <c r="AR571" s="122"/>
      <c r="AS571" s="122"/>
      <c r="AT571" s="173"/>
      <c r="AU571" s="173"/>
      <c r="AV571" s="173"/>
      <c r="AW571" s="173"/>
      <c r="AX571" s="173"/>
      <c r="AY571" s="173"/>
      <c r="AZ571" s="173"/>
      <c r="BA571" s="173"/>
      <c r="BB571" s="173"/>
      <c r="BC571" s="123"/>
      <c r="BD571" s="123"/>
      <c r="BE571" s="123"/>
    </row>
    <row r="572" spans="2:57" x14ac:dyDescent="0.25">
      <c r="B572" s="120"/>
      <c r="C572" s="4"/>
      <c r="D572" s="14"/>
      <c r="E572" s="14"/>
      <c r="F572" s="121"/>
      <c r="G572" s="13"/>
      <c r="H572" s="122"/>
      <c r="I572" s="123"/>
      <c r="J572" s="123"/>
      <c r="K572" s="124"/>
      <c r="L572" s="122"/>
      <c r="M572" s="122"/>
      <c r="N572" s="125"/>
      <c r="O572" s="126"/>
      <c r="P572" s="123"/>
      <c r="Q572" s="123"/>
      <c r="R572" s="122"/>
      <c r="S572" s="123"/>
      <c r="T572" s="123"/>
      <c r="U572" s="123"/>
      <c r="V572" s="123"/>
      <c r="W572" s="123"/>
      <c r="X572" s="122"/>
      <c r="Y572" s="123"/>
      <c r="Z572" s="123"/>
      <c r="AA572" s="123"/>
      <c r="AB572" s="123"/>
      <c r="AC572" s="123"/>
      <c r="AD572" s="122"/>
      <c r="AE572" s="123"/>
      <c r="AF572" s="123"/>
      <c r="AG572" s="123"/>
      <c r="AH572" s="123"/>
      <c r="AI572" s="122"/>
      <c r="AJ572" s="122"/>
      <c r="AK572" s="122"/>
      <c r="AL572" s="122"/>
      <c r="AM572" s="123"/>
      <c r="AN572" s="122"/>
      <c r="AO572" s="122"/>
      <c r="AP572" s="122"/>
      <c r="AQ572" s="122"/>
      <c r="AR572" s="122"/>
      <c r="AS572" s="122"/>
      <c r="AT572" s="173"/>
      <c r="AU572" s="173"/>
      <c r="AV572" s="173"/>
      <c r="AW572" s="173"/>
      <c r="AX572" s="173"/>
      <c r="AY572" s="173"/>
      <c r="AZ572" s="173"/>
      <c r="BA572" s="173"/>
      <c r="BB572" s="173"/>
      <c r="BC572" s="123"/>
      <c r="BD572" s="123"/>
      <c r="BE572" s="123"/>
    </row>
    <row r="573" spans="2:57" x14ac:dyDescent="0.25">
      <c r="B573" s="120"/>
      <c r="C573" s="4"/>
      <c r="D573" s="14"/>
      <c r="E573" s="14"/>
      <c r="F573" s="121"/>
      <c r="G573" s="13"/>
      <c r="H573" s="122"/>
      <c r="I573" s="123"/>
      <c r="J573" s="123"/>
      <c r="K573" s="124"/>
      <c r="L573" s="122"/>
      <c r="M573" s="122"/>
      <c r="N573" s="125"/>
      <c r="O573" s="126"/>
      <c r="P573" s="123"/>
      <c r="Q573" s="123"/>
      <c r="R573" s="122"/>
      <c r="S573" s="123"/>
      <c r="T573" s="123"/>
      <c r="U573" s="123"/>
      <c r="V573" s="123"/>
      <c r="W573" s="123"/>
      <c r="X573" s="122"/>
      <c r="Y573" s="123"/>
      <c r="Z573" s="123"/>
      <c r="AA573" s="123"/>
      <c r="AB573" s="123"/>
      <c r="AC573" s="123"/>
      <c r="AD573" s="122"/>
      <c r="AE573" s="123"/>
      <c r="AF573" s="123"/>
      <c r="AG573" s="123"/>
      <c r="AH573" s="123"/>
      <c r="AI573" s="122"/>
      <c r="AJ573" s="122"/>
      <c r="AK573" s="122"/>
      <c r="AL573" s="122"/>
      <c r="AM573" s="123"/>
      <c r="AN573" s="122"/>
      <c r="AO573" s="122"/>
      <c r="AP573" s="122"/>
      <c r="AQ573" s="122"/>
      <c r="AR573" s="122"/>
      <c r="AS573" s="122"/>
      <c r="AT573" s="173"/>
      <c r="AU573" s="173"/>
      <c r="AV573" s="173"/>
      <c r="AW573" s="173"/>
      <c r="AX573" s="173"/>
      <c r="AY573" s="173"/>
      <c r="AZ573" s="173"/>
      <c r="BA573" s="173"/>
      <c r="BB573" s="173"/>
      <c r="BC573" s="123"/>
      <c r="BD573" s="123"/>
      <c r="BE573" s="123"/>
    </row>
    <row r="574" spans="2:57" x14ac:dyDescent="0.25">
      <c r="B574" s="120"/>
      <c r="C574" s="4"/>
      <c r="D574" s="14"/>
      <c r="E574" s="14"/>
      <c r="F574" s="121"/>
      <c r="G574" s="13"/>
      <c r="H574" s="122"/>
      <c r="I574" s="123"/>
      <c r="J574" s="123"/>
      <c r="K574" s="124"/>
      <c r="L574" s="122"/>
      <c r="M574" s="122"/>
      <c r="N574" s="125"/>
      <c r="O574" s="126"/>
      <c r="P574" s="123"/>
      <c r="Q574" s="123"/>
      <c r="R574" s="122"/>
      <c r="S574" s="123"/>
      <c r="T574" s="123"/>
      <c r="U574" s="123"/>
      <c r="V574" s="123"/>
      <c r="W574" s="123"/>
      <c r="X574" s="122"/>
      <c r="Y574" s="123"/>
      <c r="Z574" s="123"/>
      <c r="AA574" s="123"/>
      <c r="AB574" s="123"/>
      <c r="AC574" s="123"/>
      <c r="AD574" s="122"/>
      <c r="AE574" s="123"/>
      <c r="AF574" s="123"/>
      <c r="AG574" s="123"/>
      <c r="AH574" s="123"/>
      <c r="AI574" s="122"/>
      <c r="AJ574" s="122"/>
      <c r="AK574" s="122"/>
      <c r="AL574" s="122"/>
      <c r="AM574" s="123"/>
      <c r="AN574" s="122"/>
      <c r="AO574" s="122"/>
      <c r="AP574" s="122"/>
      <c r="AQ574" s="122"/>
      <c r="AR574" s="122"/>
      <c r="AS574" s="122"/>
      <c r="AT574" s="173"/>
      <c r="AU574" s="173"/>
      <c r="AV574" s="173"/>
      <c r="AW574" s="173"/>
      <c r="AX574" s="173"/>
      <c r="AY574" s="173"/>
      <c r="AZ574" s="173"/>
      <c r="BA574" s="173"/>
      <c r="BB574" s="173"/>
      <c r="BC574" s="123"/>
      <c r="BD574" s="123"/>
      <c r="BE574" s="123"/>
    </row>
    <row r="575" spans="2:57" x14ac:dyDescent="0.25">
      <c r="B575" s="120"/>
      <c r="C575" s="4"/>
      <c r="D575" s="14"/>
      <c r="E575" s="14"/>
      <c r="F575" s="121"/>
      <c r="G575" s="13"/>
      <c r="H575" s="122"/>
      <c r="I575" s="123"/>
      <c r="J575" s="123"/>
      <c r="K575" s="124"/>
      <c r="L575" s="122"/>
      <c r="M575" s="122"/>
      <c r="N575" s="125"/>
      <c r="O575" s="126"/>
      <c r="P575" s="123"/>
      <c r="Q575" s="123"/>
      <c r="R575" s="122"/>
      <c r="S575" s="123"/>
      <c r="T575" s="123"/>
      <c r="U575" s="123"/>
      <c r="V575" s="123"/>
      <c r="W575" s="123"/>
      <c r="X575" s="122"/>
      <c r="Y575" s="123"/>
      <c r="Z575" s="123"/>
      <c r="AA575" s="123"/>
      <c r="AB575" s="123"/>
      <c r="AC575" s="123"/>
      <c r="AD575" s="122"/>
      <c r="AE575" s="123"/>
      <c r="AF575" s="123"/>
      <c r="AG575" s="123"/>
      <c r="AH575" s="123"/>
      <c r="AI575" s="122"/>
      <c r="AJ575" s="122"/>
      <c r="AK575" s="122"/>
      <c r="AL575" s="122"/>
      <c r="AM575" s="123"/>
      <c r="AN575" s="122"/>
      <c r="AO575" s="122"/>
      <c r="AP575" s="122"/>
      <c r="AQ575" s="122"/>
      <c r="AR575" s="122"/>
      <c r="AS575" s="122"/>
      <c r="AT575" s="173"/>
      <c r="AU575" s="173"/>
      <c r="AV575" s="173"/>
      <c r="AW575" s="173"/>
      <c r="AX575" s="173"/>
      <c r="AY575" s="173"/>
      <c r="AZ575" s="173"/>
      <c r="BA575" s="173"/>
      <c r="BB575" s="173"/>
      <c r="BC575" s="123"/>
      <c r="BD575" s="123"/>
      <c r="BE575" s="123"/>
    </row>
    <row r="576" spans="2:57" x14ac:dyDescent="0.25">
      <c r="B576" s="120"/>
      <c r="C576" s="4"/>
      <c r="D576" s="14"/>
      <c r="E576" s="14"/>
      <c r="F576" s="121"/>
      <c r="G576" s="13"/>
      <c r="H576" s="122"/>
      <c r="I576" s="123"/>
      <c r="J576" s="123"/>
      <c r="K576" s="124"/>
      <c r="L576" s="122"/>
      <c r="M576" s="122"/>
      <c r="N576" s="125"/>
      <c r="O576" s="126"/>
      <c r="P576" s="123"/>
      <c r="Q576" s="123"/>
      <c r="R576" s="122"/>
      <c r="S576" s="123"/>
      <c r="T576" s="123"/>
      <c r="U576" s="123"/>
      <c r="V576" s="123"/>
      <c r="W576" s="123"/>
      <c r="X576" s="122"/>
      <c r="Y576" s="123"/>
      <c r="Z576" s="123"/>
      <c r="AA576" s="123"/>
      <c r="AB576" s="123"/>
      <c r="AC576" s="123"/>
      <c r="AD576" s="122"/>
      <c r="AE576" s="123"/>
      <c r="AF576" s="123"/>
      <c r="AG576" s="123"/>
      <c r="AH576" s="123"/>
      <c r="AI576" s="122"/>
      <c r="AJ576" s="122"/>
      <c r="AK576" s="122"/>
      <c r="AL576" s="122"/>
      <c r="AM576" s="123"/>
      <c r="AN576" s="122"/>
      <c r="AO576" s="122"/>
      <c r="AP576" s="122"/>
      <c r="AQ576" s="122"/>
      <c r="AR576" s="122"/>
      <c r="AS576" s="122"/>
      <c r="AT576" s="173"/>
      <c r="AU576" s="173"/>
      <c r="AV576" s="173"/>
      <c r="AW576" s="173"/>
      <c r="AX576" s="173"/>
      <c r="AY576" s="173"/>
      <c r="AZ576" s="173"/>
      <c r="BA576" s="173"/>
      <c r="BB576" s="173"/>
      <c r="BC576" s="123"/>
      <c r="BD576" s="123"/>
      <c r="BE576" s="123"/>
    </row>
    <row r="577" spans="2:57" x14ac:dyDescent="0.25">
      <c r="B577" s="120"/>
      <c r="C577" s="4"/>
      <c r="D577" s="14"/>
      <c r="E577" s="14"/>
      <c r="F577" s="121"/>
      <c r="G577" s="13"/>
      <c r="H577" s="122"/>
      <c r="I577" s="123"/>
      <c r="J577" s="123"/>
      <c r="K577" s="124"/>
      <c r="L577" s="122"/>
      <c r="M577" s="122"/>
      <c r="N577" s="125"/>
      <c r="O577" s="126"/>
      <c r="P577" s="123"/>
      <c r="Q577" s="123"/>
      <c r="R577" s="122"/>
      <c r="S577" s="123"/>
      <c r="T577" s="123"/>
      <c r="U577" s="123"/>
      <c r="V577" s="123"/>
      <c r="W577" s="123"/>
      <c r="X577" s="122"/>
      <c r="Y577" s="123"/>
      <c r="Z577" s="123"/>
      <c r="AA577" s="123"/>
      <c r="AB577" s="123"/>
      <c r="AC577" s="123"/>
      <c r="AD577" s="122"/>
      <c r="AE577" s="123"/>
      <c r="AF577" s="123"/>
      <c r="AG577" s="123"/>
      <c r="AH577" s="123"/>
      <c r="AI577" s="122"/>
      <c r="AJ577" s="122"/>
      <c r="AK577" s="122"/>
      <c r="AL577" s="122"/>
      <c r="AM577" s="123"/>
      <c r="AN577" s="122"/>
      <c r="AO577" s="122"/>
      <c r="AP577" s="122"/>
      <c r="AQ577" s="122"/>
      <c r="AR577" s="122"/>
      <c r="AS577" s="122"/>
      <c r="AT577" s="173"/>
      <c r="AU577" s="173"/>
      <c r="AV577" s="173"/>
      <c r="AW577" s="173"/>
      <c r="AX577" s="173"/>
      <c r="AY577" s="173"/>
      <c r="AZ577" s="173"/>
      <c r="BA577" s="173"/>
      <c r="BB577" s="173"/>
      <c r="BC577" s="123"/>
      <c r="BD577" s="123"/>
      <c r="BE577" s="123"/>
    </row>
    <row r="578" spans="2:57" x14ac:dyDescent="0.25">
      <c r="B578" s="120"/>
      <c r="C578" s="4"/>
      <c r="D578" s="14"/>
      <c r="E578" s="14"/>
      <c r="F578" s="121"/>
      <c r="G578" s="13"/>
      <c r="H578" s="122"/>
      <c r="I578" s="123"/>
      <c r="J578" s="123"/>
      <c r="K578" s="124"/>
      <c r="L578" s="122"/>
      <c r="M578" s="122"/>
      <c r="N578" s="125"/>
      <c r="O578" s="126"/>
      <c r="P578" s="123"/>
      <c r="Q578" s="123"/>
      <c r="R578" s="122"/>
      <c r="S578" s="123"/>
      <c r="T578" s="123"/>
      <c r="U578" s="123"/>
      <c r="V578" s="123"/>
      <c r="W578" s="123"/>
      <c r="X578" s="122"/>
      <c r="Y578" s="123"/>
      <c r="Z578" s="123"/>
      <c r="AA578" s="123"/>
      <c r="AB578" s="123"/>
      <c r="AC578" s="123"/>
      <c r="AD578" s="122"/>
      <c r="AE578" s="123"/>
      <c r="AF578" s="123"/>
      <c r="AG578" s="123"/>
      <c r="AH578" s="123"/>
      <c r="AI578" s="122"/>
      <c r="AJ578" s="122"/>
      <c r="AK578" s="122"/>
      <c r="AL578" s="122"/>
      <c r="AM578" s="123"/>
      <c r="AN578" s="122"/>
      <c r="AO578" s="122"/>
      <c r="AP578" s="122"/>
      <c r="AQ578" s="122"/>
      <c r="AR578" s="122"/>
      <c r="AS578" s="122"/>
      <c r="AT578" s="173"/>
      <c r="AU578" s="173"/>
      <c r="AV578" s="173"/>
      <c r="AW578" s="173"/>
      <c r="AX578" s="173"/>
      <c r="AY578" s="173"/>
      <c r="AZ578" s="173"/>
      <c r="BA578" s="173"/>
      <c r="BB578" s="173"/>
      <c r="BC578" s="123"/>
      <c r="BD578" s="123"/>
      <c r="BE578" s="123"/>
    </row>
    <row r="579" spans="2:57" x14ac:dyDescent="0.25">
      <c r="B579" s="120"/>
      <c r="C579" s="4"/>
      <c r="D579" s="14"/>
      <c r="E579" s="14"/>
      <c r="F579" s="121"/>
      <c r="G579" s="13"/>
      <c r="H579" s="122"/>
      <c r="I579" s="123"/>
      <c r="J579" s="123"/>
      <c r="K579" s="124"/>
      <c r="L579" s="122"/>
      <c r="M579" s="122"/>
      <c r="N579" s="125"/>
      <c r="O579" s="126"/>
      <c r="P579" s="123"/>
      <c r="Q579" s="123"/>
      <c r="R579" s="122"/>
      <c r="S579" s="123"/>
      <c r="T579" s="123"/>
      <c r="U579" s="123"/>
      <c r="V579" s="123"/>
      <c r="W579" s="123"/>
      <c r="X579" s="122"/>
      <c r="Y579" s="123"/>
      <c r="Z579" s="123"/>
      <c r="AA579" s="123"/>
      <c r="AB579" s="123"/>
      <c r="AC579" s="123"/>
      <c r="AD579" s="122"/>
      <c r="AE579" s="123"/>
      <c r="AF579" s="123"/>
      <c r="AG579" s="123"/>
      <c r="AH579" s="123"/>
      <c r="AI579" s="122"/>
      <c r="AJ579" s="122"/>
      <c r="AK579" s="122"/>
      <c r="AL579" s="122"/>
      <c r="AM579" s="123"/>
      <c r="AN579" s="122"/>
      <c r="AO579" s="122"/>
      <c r="AP579" s="122"/>
      <c r="AQ579" s="122"/>
      <c r="AR579" s="122"/>
      <c r="AS579" s="122"/>
      <c r="AT579" s="173"/>
      <c r="AU579" s="173"/>
      <c r="AV579" s="173"/>
      <c r="AW579" s="173"/>
      <c r="AX579" s="173"/>
      <c r="AY579" s="173"/>
      <c r="AZ579" s="173"/>
      <c r="BA579" s="173"/>
      <c r="BB579" s="173"/>
      <c r="BC579" s="123"/>
      <c r="BD579" s="123"/>
      <c r="BE579" s="123"/>
    </row>
    <row r="580" spans="2:57" x14ac:dyDescent="0.25">
      <c r="B580" s="120"/>
      <c r="C580" s="4"/>
      <c r="D580" s="14"/>
      <c r="E580" s="14"/>
      <c r="F580" s="121"/>
      <c r="G580" s="13"/>
      <c r="H580" s="122"/>
      <c r="I580" s="123"/>
      <c r="J580" s="123"/>
      <c r="K580" s="124"/>
      <c r="L580" s="122"/>
      <c r="M580" s="122"/>
      <c r="N580" s="125"/>
      <c r="O580" s="126"/>
      <c r="P580" s="123"/>
      <c r="Q580" s="123"/>
      <c r="R580" s="122"/>
      <c r="S580" s="123"/>
      <c r="T580" s="123"/>
      <c r="U580" s="123"/>
      <c r="V580" s="123"/>
      <c r="W580" s="123"/>
      <c r="X580" s="122"/>
      <c r="Y580" s="123"/>
      <c r="Z580" s="123"/>
      <c r="AA580" s="123"/>
      <c r="AB580" s="123"/>
      <c r="AC580" s="123"/>
      <c r="AD580" s="122"/>
      <c r="AE580" s="123"/>
      <c r="AF580" s="123"/>
      <c r="AG580" s="123"/>
      <c r="AH580" s="123"/>
      <c r="AI580" s="122"/>
      <c r="AJ580" s="122"/>
      <c r="AK580" s="122"/>
      <c r="AL580" s="122"/>
      <c r="AM580" s="123"/>
      <c r="AN580" s="122"/>
      <c r="AO580" s="122"/>
      <c r="AP580" s="122"/>
      <c r="AQ580" s="122"/>
      <c r="AR580" s="122"/>
      <c r="AS580" s="122"/>
      <c r="AT580" s="173"/>
      <c r="AU580" s="173"/>
      <c r="AV580" s="173"/>
      <c r="AW580" s="173"/>
      <c r="AX580" s="173"/>
      <c r="AY580" s="173"/>
      <c r="AZ580" s="173"/>
      <c r="BA580" s="173"/>
      <c r="BB580" s="173"/>
      <c r="BC580" s="123"/>
      <c r="BD580" s="123"/>
      <c r="BE580" s="123"/>
    </row>
    <row r="581" spans="2:57" x14ac:dyDescent="0.25">
      <c r="B581" s="120"/>
      <c r="C581" s="4"/>
      <c r="D581" s="14"/>
      <c r="E581" s="14"/>
      <c r="F581" s="121"/>
      <c r="G581" s="13"/>
      <c r="H581" s="122"/>
      <c r="I581" s="123"/>
      <c r="J581" s="123"/>
      <c r="K581" s="124"/>
      <c r="L581" s="122"/>
      <c r="M581" s="122"/>
      <c r="N581" s="125"/>
      <c r="O581" s="126"/>
      <c r="P581" s="123"/>
      <c r="Q581" s="123"/>
      <c r="R581" s="122"/>
      <c r="S581" s="123"/>
      <c r="T581" s="123"/>
      <c r="U581" s="123"/>
      <c r="V581" s="123"/>
      <c r="W581" s="123"/>
      <c r="X581" s="122"/>
      <c r="Y581" s="123"/>
      <c r="Z581" s="123"/>
      <c r="AA581" s="123"/>
      <c r="AB581" s="123"/>
      <c r="AC581" s="123"/>
      <c r="AD581" s="122"/>
      <c r="AE581" s="123"/>
      <c r="AF581" s="123"/>
      <c r="AG581" s="123"/>
      <c r="AH581" s="123"/>
      <c r="AI581" s="122"/>
      <c r="AJ581" s="122"/>
      <c r="AK581" s="122"/>
      <c r="AL581" s="122"/>
      <c r="AM581" s="123"/>
      <c r="AN581" s="122"/>
      <c r="AO581" s="122"/>
      <c r="AP581" s="122"/>
      <c r="AQ581" s="122"/>
      <c r="AR581" s="122"/>
      <c r="AS581" s="122"/>
      <c r="AT581" s="173"/>
      <c r="AU581" s="173"/>
      <c r="AV581" s="173"/>
      <c r="AW581" s="173"/>
      <c r="AX581" s="173"/>
      <c r="AY581" s="173"/>
      <c r="AZ581" s="173"/>
      <c r="BA581" s="173"/>
      <c r="BB581" s="173"/>
      <c r="BC581" s="123"/>
      <c r="BD581" s="123"/>
      <c r="BE581" s="123"/>
    </row>
    <row r="582" spans="2:57" x14ac:dyDescent="0.25">
      <c r="B582" s="120"/>
      <c r="C582" s="4"/>
      <c r="D582" s="14"/>
      <c r="E582" s="14"/>
      <c r="F582" s="121"/>
      <c r="G582" s="13"/>
      <c r="H582" s="122"/>
      <c r="I582" s="123"/>
      <c r="J582" s="123"/>
      <c r="K582" s="124"/>
      <c r="L582" s="122"/>
      <c r="M582" s="122"/>
      <c r="N582" s="125"/>
      <c r="O582" s="126"/>
      <c r="P582" s="123"/>
      <c r="Q582" s="123"/>
      <c r="R582" s="122"/>
      <c r="S582" s="123"/>
      <c r="T582" s="123"/>
      <c r="U582" s="123"/>
      <c r="V582" s="123"/>
      <c r="W582" s="123"/>
      <c r="X582" s="122"/>
      <c r="Y582" s="123"/>
      <c r="Z582" s="123"/>
      <c r="AA582" s="123"/>
      <c r="AB582" s="123"/>
      <c r="AC582" s="123"/>
      <c r="AD582" s="122"/>
      <c r="AE582" s="123"/>
      <c r="AF582" s="123"/>
      <c r="AG582" s="123"/>
      <c r="AH582" s="123"/>
      <c r="AI582" s="122"/>
      <c r="AJ582" s="122"/>
      <c r="AK582" s="122"/>
      <c r="AL582" s="122"/>
      <c r="AM582" s="123"/>
      <c r="AN582" s="122"/>
      <c r="AO582" s="122"/>
      <c r="AP582" s="122"/>
      <c r="AQ582" s="122"/>
      <c r="AR582" s="122"/>
      <c r="AS582" s="122"/>
      <c r="AT582" s="173"/>
      <c r="AU582" s="173"/>
      <c r="AV582" s="173"/>
      <c r="AW582" s="173"/>
      <c r="AX582" s="173"/>
      <c r="AY582" s="173"/>
      <c r="AZ582" s="173"/>
      <c r="BA582" s="173"/>
      <c r="BB582" s="173"/>
      <c r="BC582" s="123"/>
      <c r="BD582" s="123"/>
      <c r="BE582" s="123"/>
    </row>
    <row r="583" spans="2:57" x14ac:dyDescent="0.25">
      <c r="B583" s="120"/>
      <c r="C583" s="4"/>
      <c r="D583" s="14"/>
      <c r="E583" s="14"/>
      <c r="F583" s="121"/>
      <c r="G583" s="13"/>
      <c r="H583" s="122"/>
      <c r="I583" s="123"/>
      <c r="J583" s="123"/>
      <c r="K583" s="124"/>
      <c r="L583" s="122"/>
      <c r="M583" s="122"/>
      <c r="N583" s="125"/>
      <c r="O583" s="126"/>
      <c r="P583" s="123"/>
      <c r="Q583" s="123"/>
      <c r="R583" s="122"/>
      <c r="S583" s="123"/>
      <c r="T583" s="123"/>
      <c r="U583" s="123"/>
      <c r="V583" s="123"/>
      <c r="W583" s="123"/>
      <c r="X583" s="122"/>
      <c r="Y583" s="123"/>
      <c r="Z583" s="123"/>
      <c r="AA583" s="123"/>
      <c r="AB583" s="123"/>
      <c r="AC583" s="123"/>
      <c r="AD583" s="122"/>
      <c r="AE583" s="123"/>
      <c r="AF583" s="123"/>
      <c r="AG583" s="123"/>
      <c r="AH583" s="123"/>
      <c r="AI583" s="122"/>
      <c r="AJ583" s="122"/>
      <c r="AK583" s="122"/>
      <c r="AL583" s="122"/>
      <c r="AM583" s="123"/>
      <c r="AN583" s="122"/>
      <c r="AO583" s="122"/>
      <c r="AP583" s="122"/>
      <c r="AQ583" s="122"/>
      <c r="AR583" s="122"/>
      <c r="AS583" s="122"/>
      <c r="AT583" s="173"/>
      <c r="AU583" s="173"/>
      <c r="AV583" s="173"/>
      <c r="AW583" s="173"/>
      <c r="AX583" s="173"/>
      <c r="AY583" s="173"/>
      <c r="AZ583" s="173"/>
      <c r="BA583" s="173"/>
      <c r="BB583" s="173"/>
      <c r="BC583" s="123"/>
      <c r="BD583" s="123"/>
      <c r="BE583" s="123"/>
    </row>
    <row r="584" spans="2:57" x14ac:dyDescent="0.25">
      <c r="B584" s="120"/>
      <c r="C584" s="4"/>
      <c r="D584" s="14"/>
      <c r="E584" s="14"/>
      <c r="F584" s="121"/>
      <c r="G584" s="13"/>
      <c r="H584" s="122"/>
      <c r="I584" s="123"/>
      <c r="J584" s="123"/>
      <c r="K584" s="124"/>
      <c r="L584" s="122"/>
      <c r="M584" s="122"/>
      <c r="N584" s="125"/>
      <c r="O584" s="126"/>
      <c r="P584" s="123"/>
      <c r="Q584" s="123"/>
      <c r="R584" s="122"/>
      <c r="S584" s="123"/>
      <c r="T584" s="123"/>
      <c r="U584" s="123"/>
      <c r="V584" s="123"/>
      <c r="W584" s="123"/>
      <c r="X584" s="122"/>
      <c r="Y584" s="123"/>
      <c r="Z584" s="123"/>
      <c r="AA584" s="123"/>
      <c r="AB584" s="123"/>
      <c r="AC584" s="123"/>
      <c r="AD584" s="122"/>
      <c r="AE584" s="123"/>
      <c r="AF584" s="123"/>
      <c r="AG584" s="123"/>
      <c r="AH584" s="123"/>
      <c r="AI584" s="122"/>
      <c r="AJ584" s="122"/>
      <c r="AK584" s="122"/>
      <c r="AL584" s="122"/>
      <c r="AM584" s="123"/>
      <c r="AN584" s="122"/>
      <c r="AO584" s="122"/>
      <c r="AP584" s="122"/>
      <c r="AQ584" s="122"/>
      <c r="AR584" s="122"/>
      <c r="AS584" s="122"/>
      <c r="AT584" s="173"/>
      <c r="AU584" s="173"/>
      <c r="AV584" s="173"/>
      <c r="AW584" s="173"/>
      <c r="AX584" s="173"/>
      <c r="AY584" s="173"/>
      <c r="AZ584" s="173"/>
      <c r="BA584" s="173"/>
      <c r="BB584" s="173"/>
      <c r="BC584" s="123"/>
      <c r="BD584" s="123"/>
      <c r="BE584" s="123"/>
    </row>
    <row r="585" spans="2:57" x14ac:dyDescent="0.25">
      <c r="B585" s="120"/>
      <c r="C585" s="4"/>
      <c r="D585" s="14"/>
      <c r="E585" s="14"/>
      <c r="F585" s="121"/>
      <c r="G585" s="13"/>
      <c r="H585" s="122"/>
      <c r="I585" s="123"/>
      <c r="J585" s="123"/>
      <c r="K585" s="124"/>
      <c r="L585" s="122"/>
      <c r="M585" s="122"/>
      <c r="N585" s="125"/>
      <c r="O585" s="126"/>
      <c r="P585" s="123"/>
      <c r="Q585" s="123"/>
      <c r="R585" s="122"/>
      <c r="S585" s="123"/>
      <c r="T585" s="123"/>
      <c r="U585" s="123"/>
      <c r="V585" s="123"/>
      <c r="W585" s="123"/>
      <c r="X585" s="122"/>
      <c r="Y585" s="123"/>
      <c r="Z585" s="123"/>
      <c r="AA585" s="123"/>
      <c r="AB585" s="123"/>
      <c r="AC585" s="123"/>
      <c r="AD585" s="122"/>
      <c r="AE585" s="123"/>
      <c r="AF585" s="123"/>
      <c r="AG585" s="123"/>
      <c r="AH585" s="123"/>
      <c r="AI585" s="122"/>
      <c r="AJ585" s="122"/>
      <c r="AK585" s="122"/>
      <c r="AL585" s="122"/>
      <c r="AM585" s="123"/>
      <c r="AN585" s="122"/>
      <c r="AO585" s="122"/>
      <c r="AP585" s="122"/>
      <c r="AQ585" s="122"/>
      <c r="AR585" s="122"/>
      <c r="AS585" s="122"/>
      <c r="AT585" s="173"/>
      <c r="AU585" s="173"/>
      <c r="AV585" s="173"/>
      <c r="AW585" s="173"/>
      <c r="AX585" s="173"/>
      <c r="AY585" s="173"/>
      <c r="AZ585" s="173"/>
      <c r="BA585" s="173"/>
      <c r="BB585" s="173"/>
      <c r="BC585" s="123"/>
      <c r="BD585" s="123"/>
      <c r="BE585" s="123"/>
    </row>
    <row r="586" spans="2:57" x14ac:dyDescent="0.25">
      <c r="B586" s="120"/>
      <c r="C586" s="4"/>
      <c r="D586" s="14"/>
      <c r="E586" s="14"/>
      <c r="F586" s="121"/>
      <c r="G586" s="13"/>
      <c r="H586" s="122"/>
      <c r="I586" s="123"/>
      <c r="J586" s="123"/>
      <c r="K586" s="124"/>
      <c r="L586" s="122"/>
      <c r="M586" s="122"/>
      <c r="N586" s="125"/>
      <c r="O586" s="126"/>
      <c r="P586" s="123"/>
      <c r="Q586" s="123"/>
      <c r="R586" s="122"/>
      <c r="S586" s="123"/>
      <c r="T586" s="123"/>
      <c r="U586" s="123"/>
      <c r="V586" s="123"/>
      <c r="W586" s="123"/>
      <c r="X586" s="122"/>
      <c r="Y586" s="123"/>
      <c r="Z586" s="123"/>
      <c r="AA586" s="123"/>
      <c r="AB586" s="123"/>
      <c r="AC586" s="123"/>
      <c r="AD586" s="122"/>
      <c r="AE586" s="123"/>
      <c r="AF586" s="123"/>
      <c r="AG586" s="123"/>
      <c r="AH586" s="123"/>
      <c r="AI586" s="122"/>
      <c r="AJ586" s="122"/>
      <c r="AK586" s="122"/>
      <c r="AL586" s="122"/>
      <c r="AM586" s="123"/>
      <c r="AN586" s="122"/>
      <c r="AO586" s="122"/>
      <c r="AP586" s="122"/>
      <c r="AQ586" s="122"/>
      <c r="AR586" s="122"/>
      <c r="AS586" s="122"/>
      <c r="AT586" s="173"/>
      <c r="AU586" s="173"/>
      <c r="AV586" s="173"/>
      <c r="AW586" s="173"/>
      <c r="AX586" s="173"/>
      <c r="AY586" s="173"/>
      <c r="AZ586" s="173"/>
      <c r="BA586" s="173"/>
      <c r="BB586" s="173"/>
      <c r="BC586" s="123"/>
      <c r="BD586" s="123"/>
      <c r="BE586" s="123"/>
    </row>
    <row r="587" spans="2:57" x14ac:dyDescent="0.25">
      <c r="B587" s="120"/>
      <c r="C587" s="4"/>
      <c r="D587" s="14"/>
      <c r="E587" s="14"/>
      <c r="F587" s="121"/>
      <c r="G587" s="13"/>
      <c r="H587" s="122"/>
      <c r="I587" s="123"/>
      <c r="J587" s="123"/>
      <c r="K587" s="124"/>
      <c r="L587" s="122"/>
      <c r="M587" s="122"/>
      <c r="N587" s="125"/>
      <c r="O587" s="126"/>
      <c r="P587" s="123"/>
      <c r="Q587" s="123"/>
      <c r="R587" s="122"/>
      <c r="S587" s="123"/>
      <c r="T587" s="123"/>
      <c r="U587" s="123"/>
      <c r="V587" s="123"/>
      <c r="W587" s="123"/>
      <c r="X587" s="122"/>
      <c r="Y587" s="123"/>
      <c r="Z587" s="123"/>
      <c r="AA587" s="123"/>
      <c r="AB587" s="123"/>
      <c r="AC587" s="123"/>
      <c r="AD587" s="122"/>
      <c r="AE587" s="123"/>
      <c r="AF587" s="123"/>
      <c r="AG587" s="123"/>
      <c r="AH587" s="123"/>
      <c r="AI587" s="122"/>
      <c r="AJ587" s="122"/>
      <c r="AK587" s="122"/>
      <c r="AL587" s="122"/>
      <c r="AM587" s="123"/>
      <c r="AN587" s="122"/>
      <c r="AO587" s="122"/>
      <c r="AP587" s="122"/>
      <c r="AQ587" s="122"/>
      <c r="AR587" s="122"/>
      <c r="AS587" s="122"/>
      <c r="AT587" s="173"/>
      <c r="AU587" s="173"/>
      <c r="AV587" s="173"/>
      <c r="AW587" s="173"/>
      <c r="AX587" s="173"/>
      <c r="AY587" s="173"/>
      <c r="AZ587" s="173"/>
      <c r="BA587" s="173"/>
      <c r="BB587" s="173"/>
      <c r="BC587" s="123"/>
      <c r="BD587" s="123"/>
      <c r="BE587" s="123"/>
    </row>
    <row r="588" spans="2:57" x14ac:dyDescent="0.25">
      <c r="B588" s="120"/>
      <c r="C588" s="4"/>
      <c r="D588" s="14"/>
      <c r="E588" s="14"/>
      <c r="F588" s="121"/>
      <c r="G588" s="13"/>
      <c r="H588" s="122"/>
      <c r="I588" s="123"/>
      <c r="J588" s="123"/>
      <c r="K588" s="124"/>
      <c r="L588" s="122"/>
      <c r="M588" s="122"/>
      <c r="N588" s="125"/>
      <c r="O588" s="126"/>
      <c r="P588" s="123"/>
      <c r="Q588" s="123"/>
      <c r="R588" s="122"/>
      <c r="S588" s="123"/>
      <c r="T588" s="123"/>
      <c r="U588" s="123"/>
      <c r="V588" s="123"/>
      <c r="W588" s="123"/>
      <c r="X588" s="122"/>
      <c r="Y588" s="123"/>
      <c r="Z588" s="123"/>
      <c r="AA588" s="123"/>
      <c r="AB588" s="123"/>
      <c r="AC588" s="123"/>
      <c r="AD588" s="122"/>
      <c r="AE588" s="123"/>
      <c r="AF588" s="123"/>
      <c r="AG588" s="123"/>
      <c r="AH588" s="123"/>
      <c r="AI588" s="122"/>
      <c r="AJ588" s="122"/>
      <c r="AK588" s="122"/>
      <c r="AL588" s="122"/>
      <c r="AM588" s="123"/>
      <c r="AN588" s="122"/>
      <c r="AO588" s="122"/>
      <c r="AP588" s="122"/>
      <c r="AQ588" s="122"/>
      <c r="AR588" s="122"/>
      <c r="AS588" s="122"/>
      <c r="AT588" s="173"/>
      <c r="AU588" s="173"/>
      <c r="AV588" s="173"/>
      <c r="AW588" s="173"/>
      <c r="AX588" s="173"/>
      <c r="AY588" s="173"/>
      <c r="AZ588" s="173"/>
      <c r="BA588" s="173"/>
      <c r="BB588" s="173"/>
      <c r="BC588" s="123"/>
      <c r="BD588" s="123"/>
      <c r="BE588" s="123"/>
    </row>
    <row r="589" spans="2:57" x14ac:dyDescent="0.25">
      <c r="B589" s="120"/>
      <c r="C589" s="4"/>
      <c r="D589" s="14"/>
      <c r="E589" s="14"/>
      <c r="F589" s="121"/>
      <c r="G589" s="13"/>
      <c r="H589" s="122"/>
      <c r="I589" s="123"/>
      <c r="J589" s="123"/>
      <c r="K589" s="124"/>
      <c r="L589" s="122"/>
      <c r="M589" s="122"/>
      <c r="N589" s="125"/>
      <c r="O589" s="126"/>
      <c r="P589" s="123"/>
      <c r="Q589" s="123"/>
      <c r="R589" s="122"/>
      <c r="S589" s="123"/>
      <c r="T589" s="123"/>
      <c r="U589" s="123"/>
      <c r="V589" s="123"/>
      <c r="W589" s="123"/>
      <c r="X589" s="122"/>
      <c r="Y589" s="123"/>
      <c r="Z589" s="123"/>
      <c r="AA589" s="123"/>
      <c r="AB589" s="123"/>
      <c r="AC589" s="123"/>
      <c r="AD589" s="122"/>
      <c r="AE589" s="123"/>
      <c r="AF589" s="123"/>
      <c r="AG589" s="123"/>
      <c r="AH589" s="123"/>
      <c r="AI589" s="122"/>
      <c r="AJ589" s="122"/>
      <c r="AK589" s="122"/>
      <c r="AL589" s="122"/>
      <c r="AM589" s="123"/>
      <c r="AN589" s="122"/>
      <c r="AO589" s="122"/>
      <c r="AP589" s="122"/>
      <c r="AQ589" s="122"/>
      <c r="AR589" s="122"/>
      <c r="AS589" s="122"/>
      <c r="AT589" s="173"/>
      <c r="AU589" s="173"/>
      <c r="AV589" s="173"/>
      <c r="AW589" s="173"/>
      <c r="AX589" s="173"/>
      <c r="AY589" s="173"/>
      <c r="AZ589" s="173"/>
      <c r="BA589" s="173"/>
      <c r="BB589" s="173"/>
      <c r="BC589" s="123"/>
      <c r="BD589" s="123"/>
      <c r="BE589" s="123"/>
    </row>
    <row r="590" spans="2:57" x14ac:dyDescent="0.25">
      <c r="B590" s="120"/>
      <c r="C590" s="4"/>
      <c r="D590" s="14"/>
      <c r="E590" s="14"/>
      <c r="F590" s="121"/>
      <c r="G590" s="13"/>
      <c r="H590" s="122"/>
      <c r="I590" s="123"/>
      <c r="J590" s="123"/>
      <c r="K590" s="124"/>
      <c r="L590" s="122"/>
      <c r="M590" s="122"/>
      <c r="N590" s="125"/>
      <c r="O590" s="126"/>
      <c r="P590" s="123"/>
      <c r="Q590" s="123"/>
      <c r="R590" s="122"/>
      <c r="S590" s="123"/>
      <c r="T590" s="123"/>
      <c r="U590" s="123"/>
      <c r="V590" s="123"/>
      <c r="W590" s="123"/>
      <c r="X590" s="122"/>
      <c r="Y590" s="123"/>
      <c r="Z590" s="123"/>
      <c r="AA590" s="123"/>
      <c r="AB590" s="123"/>
      <c r="AC590" s="123"/>
      <c r="AD590" s="122"/>
      <c r="AE590" s="123"/>
      <c r="AF590" s="123"/>
      <c r="AG590" s="123"/>
      <c r="AH590" s="123"/>
      <c r="AI590" s="122"/>
      <c r="AJ590" s="122"/>
      <c r="AK590" s="122"/>
      <c r="AL590" s="122"/>
      <c r="AM590" s="123"/>
      <c r="AN590" s="122"/>
      <c r="AO590" s="122"/>
      <c r="AP590" s="122"/>
      <c r="AQ590" s="122"/>
      <c r="AR590" s="122"/>
      <c r="AS590" s="122"/>
      <c r="AT590" s="173"/>
      <c r="AU590" s="173"/>
      <c r="AV590" s="173"/>
      <c r="AW590" s="173"/>
      <c r="AX590" s="173"/>
      <c r="AY590" s="173"/>
      <c r="AZ590" s="173"/>
      <c r="BA590" s="173"/>
      <c r="BB590" s="173"/>
      <c r="BC590" s="123"/>
      <c r="BD590" s="123"/>
      <c r="BE590" s="123"/>
    </row>
    <row r="591" spans="2:57" x14ac:dyDescent="0.25">
      <c r="B591" s="120"/>
      <c r="C591" s="4"/>
      <c r="D591" s="14"/>
      <c r="E591" s="14"/>
      <c r="F591" s="121"/>
      <c r="G591" s="13"/>
      <c r="H591" s="122"/>
      <c r="I591" s="123"/>
      <c r="J591" s="123"/>
      <c r="K591" s="124"/>
      <c r="L591" s="122"/>
      <c r="M591" s="122"/>
      <c r="N591" s="125"/>
      <c r="O591" s="126"/>
      <c r="P591" s="123"/>
      <c r="Q591" s="123"/>
      <c r="R591" s="122"/>
      <c r="S591" s="123"/>
      <c r="T591" s="123"/>
      <c r="U591" s="123"/>
      <c r="V591" s="123"/>
      <c r="W591" s="123"/>
      <c r="X591" s="122"/>
      <c r="Y591" s="123"/>
      <c r="Z591" s="123"/>
      <c r="AA591" s="123"/>
      <c r="AB591" s="123"/>
      <c r="AC591" s="123"/>
      <c r="AD591" s="122"/>
      <c r="AE591" s="123"/>
      <c r="AF591" s="123"/>
      <c r="AG591" s="123"/>
      <c r="AH591" s="123"/>
      <c r="AI591" s="122"/>
      <c r="AJ591" s="122"/>
      <c r="AK591" s="122"/>
      <c r="AL591" s="122"/>
      <c r="AM591" s="123"/>
      <c r="AN591" s="122"/>
      <c r="AO591" s="122"/>
      <c r="AP591" s="122"/>
      <c r="AQ591" s="122"/>
      <c r="AR591" s="122"/>
      <c r="AS591" s="122"/>
      <c r="AT591" s="173"/>
      <c r="AU591" s="173"/>
      <c r="AV591" s="173"/>
      <c r="AW591" s="173"/>
      <c r="AX591" s="173"/>
      <c r="AY591" s="173"/>
      <c r="AZ591" s="173"/>
      <c r="BA591" s="173"/>
      <c r="BB591" s="173"/>
      <c r="BC591" s="123"/>
      <c r="BD591" s="123"/>
      <c r="BE591" s="123"/>
    </row>
    <row r="592" spans="2:57" x14ac:dyDescent="0.25">
      <c r="B592" s="120"/>
      <c r="C592" s="4"/>
      <c r="D592" s="14"/>
      <c r="E592" s="14"/>
      <c r="F592" s="121"/>
      <c r="G592" s="13"/>
      <c r="H592" s="122"/>
      <c r="I592" s="123"/>
      <c r="J592" s="123"/>
      <c r="K592" s="124"/>
      <c r="L592" s="122"/>
      <c r="M592" s="122"/>
      <c r="N592" s="125"/>
      <c r="O592" s="126"/>
      <c r="P592" s="123"/>
      <c r="Q592" s="123"/>
      <c r="R592" s="122"/>
      <c r="S592" s="123"/>
      <c r="T592" s="123"/>
      <c r="U592" s="123"/>
      <c r="V592" s="123"/>
      <c r="W592" s="123"/>
      <c r="X592" s="122"/>
      <c r="Y592" s="123"/>
      <c r="Z592" s="123"/>
      <c r="AA592" s="123"/>
      <c r="AB592" s="123"/>
      <c r="AC592" s="123"/>
      <c r="AD592" s="122"/>
      <c r="AE592" s="123"/>
      <c r="AF592" s="123"/>
      <c r="AG592" s="123"/>
      <c r="AH592" s="123"/>
      <c r="AI592" s="122"/>
      <c r="AJ592" s="122"/>
      <c r="AK592" s="122"/>
      <c r="AL592" s="122"/>
      <c r="AM592" s="123"/>
      <c r="AN592" s="122"/>
      <c r="AO592" s="122"/>
      <c r="AP592" s="122"/>
      <c r="AQ592" s="122"/>
      <c r="AR592" s="122"/>
      <c r="AS592" s="122"/>
      <c r="AT592" s="173"/>
      <c r="AU592" s="173"/>
      <c r="AV592" s="173"/>
      <c r="AW592" s="173"/>
      <c r="AX592" s="173"/>
      <c r="AY592" s="173"/>
      <c r="AZ592" s="173"/>
      <c r="BA592" s="173"/>
      <c r="BB592" s="173"/>
      <c r="BC592" s="123"/>
      <c r="BD592" s="123"/>
      <c r="BE592" s="123"/>
    </row>
    <row r="593" spans="2:57" x14ac:dyDescent="0.25">
      <c r="B593" s="120"/>
      <c r="C593" s="4"/>
      <c r="D593" s="14"/>
      <c r="E593" s="14"/>
      <c r="F593" s="121"/>
      <c r="G593" s="13"/>
      <c r="H593" s="122"/>
      <c r="I593" s="123"/>
      <c r="J593" s="123"/>
      <c r="K593" s="124"/>
      <c r="L593" s="122"/>
      <c r="M593" s="122"/>
      <c r="N593" s="125"/>
      <c r="O593" s="126"/>
      <c r="P593" s="123"/>
      <c r="Q593" s="123"/>
      <c r="R593" s="122"/>
      <c r="S593" s="123"/>
      <c r="T593" s="123"/>
      <c r="U593" s="123"/>
      <c r="V593" s="123"/>
      <c r="W593" s="123"/>
      <c r="X593" s="122"/>
      <c r="Y593" s="123"/>
      <c r="Z593" s="123"/>
      <c r="AA593" s="123"/>
      <c r="AB593" s="123"/>
      <c r="AC593" s="123"/>
      <c r="AD593" s="122"/>
      <c r="AE593" s="123"/>
      <c r="AF593" s="123"/>
      <c r="AG593" s="123"/>
      <c r="AH593" s="123"/>
      <c r="AI593" s="122"/>
      <c r="AJ593" s="122"/>
      <c r="AK593" s="122"/>
      <c r="AL593" s="122"/>
      <c r="AM593" s="123"/>
      <c r="AN593" s="122"/>
      <c r="AO593" s="122"/>
      <c r="AP593" s="122"/>
      <c r="AQ593" s="122"/>
      <c r="AR593" s="122"/>
      <c r="AS593" s="122"/>
      <c r="AT593" s="173"/>
      <c r="AU593" s="173"/>
      <c r="AV593" s="173"/>
      <c r="AW593" s="173"/>
      <c r="AX593" s="173"/>
      <c r="AY593" s="173"/>
      <c r="AZ593" s="173"/>
      <c r="BA593" s="173"/>
      <c r="BB593" s="173"/>
      <c r="BC593" s="123"/>
      <c r="BD593" s="123"/>
      <c r="BE593" s="123"/>
    </row>
    <row r="594" spans="2:57" x14ac:dyDescent="0.25">
      <c r="B594" s="120"/>
      <c r="C594" s="4"/>
      <c r="D594" s="14"/>
      <c r="E594" s="14"/>
      <c r="F594" s="121"/>
      <c r="G594" s="13"/>
      <c r="H594" s="122"/>
      <c r="I594" s="123"/>
      <c r="J594" s="123"/>
      <c r="K594" s="124"/>
      <c r="L594" s="122"/>
      <c r="M594" s="122"/>
      <c r="N594" s="125"/>
      <c r="O594" s="126"/>
      <c r="P594" s="123"/>
      <c r="Q594" s="123"/>
      <c r="R594" s="122"/>
      <c r="S594" s="123"/>
      <c r="T594" s="123"/>
      <c r="U594" s="123"/>
      <c r="V594" s="123"/>
      <c r="W594" s="123"/>
      <c r="X594" s="122"/>
      <c r="Y594" s="123"/>
      <c r="Z594" s="123"/>
      <c r="AA594" s="123"/>
      <c r="AB594" s="123"/>
      <c r="AC594" s="123"/>
      <c r="AD594" s="122"/>
      <c r="AE594" s="123"/>
      <c r="AF594" s="123"/>
      <c r="AG594" s="123"/>
      <c r="AH594" s="123"/>
      <c r="AI594" s="122"/>
      <c r="AJ594" s="122"/>
      <c r="AK594" s="122"/>
      <c r="AL594" s="122"/>
      <c r="AM594" s="123"/>
      <c r="AN594" s="122"/>
      <c r="AO594" s="122"/>
      <c r="AP594" s="122"/>
      <c r="AQ594" s="122"/>
      <c r="AR594" s="122"/>
      <c r="AS594" s="122"/>
      <c r="AT594" s="173"/>
      <c r="AU594" s="173"/>
      <c r="AV594" s="173"/>
      <c r="AW594" s="173"/>
      <c r="AX594" s="173"/>
      <c r="AY594" s="173"/>
      <c r="AZ594" s="173"/>
      <c r="BA594" s="173"/>
      <c r="BB594" s="173"/>
      <c r="BC594" s="123"/>
      <c r="BD594" s="123"/>
      <c r="BE594" s="123"/>
    </row>
    <row r="595" spans="2:57" x14ac:dyDescent="0.25">
      <c r="B595" s="120"/>
      <c r="C595" s="4"/>
      <c r="D595" s="14"/>
      <c r="E595" s="14"/>
      <c r="F595" s="121"/>
      <c r="G595" s="13"/>
      <c r="H595" s="122"/>
      <c r="I595" s="123"/>
      <c r="J595" s="123"/>
      <c r="K595" s="124"/>
      <c r="L595" s="122"/>
      <c r="M595" s="122"/>
      <c r="N595" s="125"/>
      <c r="O595" s="126"/>
      <c r="P595" s="123"/>
      <c r="Q595" s="123"/>
      <c r="R595" s="122"/>
      <c r="S595" s="123"/>
      <c r="T595" s="123"/>
      <c r="U595" s="123"/>
      <c r="V595" s="123"/>
      <c r="W595" s="123"/>
      <c r="X595" s="122"/>
      <c r="Y595" s="123"/>
      <c r="Z595" s="123"/>
      <c r="AA595" s="123"/>
      <c r="AB595" s="123"/>
      <c r="AC595" s="123"/>
      <c r="AD595" s="122"/>
      <c r="AE595" s="123"/>
      <c r="AF595" s="123"/>
      <c r="AG595" s="123"/>
      <c r="AH595" s="123"/>
      <c r="AI595" s="122"/>
      <c r="AJ595" s="122"/>
      <c r="AK595" s="122"/>
      <c r="AL595" s="122"/>
      <c r="AM595" s="123"/>
      <c r="AN595" s="122"/>
      <c r="AO595" s="122"/>
      <c r="AP595" s="122"/>
      <c r="AQ595" s="122"/>
      <c r="AR595" s="122"/>
      <c r="AS595" s="122"/>
      <c r="AT595" s="173"/>
      <c r="AU595" s="173"/>
      <c r="AV595" s="173"/>
      <c r="AW595" s="173"/>
      <c r="AX595" s="173"/>
      <c r="AY595" s="173"/>
      <c r="AZ595" s="173"/>
      <c r="BA595" s="173"/>
      <c r="BB595" s="173"/>
      <c r="BC595" s="123"/>
      <c r="BD595" s="123"/>
      <c r="BE595" s="123"/>
    </row>
    <row r="596" spans="2:57" x14ac:dyDescent="0.25">
      <c r="B596" s="120"/>
      <c r="C596" s="4"/>
      <c r="D596" s="14"/>
      <c r="E596" s="14"/>
      <c r="F596" s="121"/>
      <c r="G596" s="13"/>
      <c r="H596" s="122"/>
      <c r="I596" s="123"/>
      <c r="J596" s="123"/>
      <c r="K596" s="124"/>
      <c r="L596" s="122"/>
      <c r="M596" s="122"/>
      <c r="N596" s="125"/>
      <c r="O596" s="126"/>
      <c r="P596" s="123"/>
      <c r="Q596" s="123"/>
      <c r="R596" s="122"/>
      <c r="S596" s="123"/>
      <c r="T596" s="123"/>
      <c r="U596" s="123"/>
      <c r="V596" s="123"/>
      <c r="W596" s="123"/>
      <c r="X596" s="122"/>
      <c r="Y596" s="123"/>
      <c r="Z596" s="123"/>
      <c r="AA596" s="123"/>
      <c r="AB596" s="123"/>
      <c r="AC596" s="123"/>
      <c r="AD596" s="122"/>
      <c r="AE596" s="123"/>
      <c r="AF596" s="123"/>
      <c r="AG596" s="123"/>
      <c r="AH596" s="123"/>
      <c r="AI596" s="122"/>
      <c r="AJ596" s="122"/>
      <c r="AK596" s="122"/>
      <c r="AL596" s="122"/>
      <c r="AM596" s="123"/>
      <c r="AN596" s="122"/>
      <c r="AO596" s="122"/>
      <c r="AP596" s="122"/>
      <c r="AQ596" s="122"/>
      <c r="AR596" s="122"/>
      <c r="AS596" s="122"/>
      <c r="AT596" s="173"/>
      <c r="AU596" s="173"/>
      <c r="AV596" s="173"/>
      <c r="AW596" s="173"/>
      <c r="AX596" s="173"/>
      <c r="AY596" s="173"/>
      <c r="AZ596" s="173"/>
      <c r="BA596" s="173"/>
      <c r="BB596" s="173"/>
      <c r="BC596" s="123"/>
      <c r="BD596" s="123"/>
      <c r="BE596" s="123"/>
    </row>
    <row r="597" spans="2:57" x14ac:dyDescent="0.25">
      <c r="B597" s="120"/>
      <c r="C597" s="4"/>
      <c r="D597" s="14"/>
      <c r="E597" s="14"/>
      <c r="F597" s="121"/>
      <c r="G597" s="13"/>
      <c r="H597" s="122"/>
      <c r="I597" s="123"/>
      <c r="J597" s="123"/>
      <c r="K597" s="124"/>
      <c r="L597" s="122"/>
      <c r="M597" s="122"/>
      <c r="N597" s="125"/>
      <c r="O597" s="126"/>
      <c r="P597" s="123"/>
      <c r="Q597" s="123"/>
      <c r="R597" s="122"/>
      <c r="S597" s="123"/>
      <c r="T597" s="123"/>
      <c r="U597" s="123"/>
      <c r="V597" s="123"/>
      <c r="W597" s="123"/>
      <c r="X597" s="122"/>
      <c r="Y597" s="123"/>
      <c r="Z597" s="123"/>
      <c r="AA597" s="123"/>
      <c r="AB597" s="123"/>
      <c r="AC597" s="123"/>
      <c r="AD597" s="122"/>
      <c r="AE597" s="123"/>
      <c r="AF597" s="123"/>
      <c r="AG597" s="123"/>
      <c r="AH597" s="123"/>
      <c r="AI597" s="122"/>
      <c r="AJ597" s="122"/>
      <c r="AK597" s="122"/>
      <c r="AL597" s="122"/>
      <c r="AM597" s="123"/>
      <c r="AN597" s="122"/>
      <c r="AO597" s="122"/>
      <c r="AP597" s="122"/>
      <c r="AQ597" s="122"/>
      <c r="AR597" s="122"/>
      <c r="AS597" s="122"/>
      <c r="AT597" s="173"/>
      <c r="AU597" s="173"/>
      <c r="AV597" s="173"/>
      <c r="AW597" s="173"/>
      <c r="AX597" s="173"/>
      <c r="AY597" s="173"/>
      <c r="AZ597" s="173"/>
      <c r="BA597" s="173"/>
      <c r="BB597" s="173"/>
      <c r="BC597" s="123"/>
      <c r="BD597" s="123"/>
      <c r="BE597" s="123"/>
    </row>
    <row r="598" spans="2:57" x14ac:dyDescent="0.25">
      <c r="B598" s="120"/>
      <c r="C598" s="4"/>
      <c r="D598" s="14"/>
      <c r="E598" s="14"/>
      <c r="F598" s="121"/>
      <c r="G598" s="13"/>
      <c r="H598" s="122"/>
      <c r="I598" s="123"/>
      <c r="J598" s="123"/>
      <c r="K598" s="124"/>
      <c r="L598" s="122"/>
      <c r="M598" s="122"/>
      <c r="N598" s="125"/>
      <c r="O598" s="126"/>
      <c r="P598" s="123"/>
      <c r="Q598" s="123"/>
      <c r="R598" s="122"/>
      <c r="S598" s="123"/>
      <c r="T598" s="123"/>
      <c r="U598" s="123"/>
      <c r="V598" s="123"/>
      <c r="W598" s="123"/>
      <c r="X598" s="122"/>
      <c r="Y598" s="123"/>
      <c r="Z598" s="123"/>
      <c r="AA598" s="123"/>
      <c r="AB598" s="123"/>
      <c r="AC598" s="123"/>
      <c r="AD598" s="122"/>
      <c r="AE598" s="123"/>
      <c r="AF598" s="123"/>
      <c r="AG598" s="123"/>
      <c r="AH598" s="123"/>
      <c r="AI598" s="122"/>
      <c r="AJ598" s="122"/>
      <c r="AK598" s="122"/>
      <c r="AL598" s="122"/>
      <c r="AM598" s="123"/>
      <c r="AN598" s="122"/>
      <c r="AO598" s="122"/>
      <c r="AP598" s="122"/>
      <c r="AQ598" s="122"/>
      <c r="AR598" s="122"/>
      <c r="AS598" s="122"/>
      <c r="AT598" s="173"/>
      <c r="AU598" s="173"/>
      <c r="AV598" s="173"/>
      <c r="AW598" s="173"/>
      <c r="AX598" s="173"/>
      <c r="AY598" s="173"/>
      <c r="AZ598" s="173"/>
      <c r="BA598" s="173"/>
      <c r="BB598" s="173"/>
      <c r="BC598" s="123"/>
      <c r="BD598" s="123"/>
      <c r="BE598" s="123"/>
    </row>
    <row r="599" spans="2:57" x14ac:dyDescent="0.25">
      <c r="B599" s="120"/>
      <c r="C599" s="4"/>
      <c r="D599" s="14"/>
      <c r="E599" s="14"/>
      <c r="F599" s="121"/>
      <c r="G599" s="13"/>
      <c r="H599" s="122"/>
      <c r="I599" s="123"/>
      <c r="J599" s="123"/>
      <c r="K599" s="124"/>
      <c r="L599" s="122"/>
      <c r="M599" s="122"/>
      <c r="N599" s="125"/>
      <c r="O599" s="126"/>
      <c r="P599" s="123"/>
      <c r="Q599" s="123"/>
      <c r="R599" s="122"/>
      <c r="S599" s="123"/>
      <c r="T599" s="123"/>
      <c r="U599" s="123"/>
      <c r="V599" s="123"/>
      <c r="W599" s="123"/>
      <c r="X599" s="122"/>
      <c r="Y599" s="123"/>
      <c r="Z599" s="123"/>
      <c r="AA599" s="123"/>
      <c r="AB599" s="123"/>
      <c r="AC599" s="123"/>
      <c r="AD599" s="122"/>
      <c r="AE599" s="123"/>
      <c r="AF599" s="123"/>
      <c r="AG599" s="123"/>
      <c r="AH599" s="123"/>
      <c r="AI599" s="122"/>
      <c r="AJ599" s="122"/>
      <c r="AK599" s="122"/>
      <c r="AL599" s="122"/>
      <c r="AM599" s="123"/>
      <c r="AN599" s="122"/>
      <c r="AO599" s="122"/>
      <c r="AP599" s="122"/>
      <c r="AQ599" s="122"/>
      <c r="AR599" s="122"/>
      <c r="AS599" s="122"/>
      <c r="AT599" s="173"/>
      <c r="AU599" s="173"/>
      <c r="AV599" s="173"/>
      <c r="AW599" s="173"/>
      <c r="AX599" s="173"/>
      <c r="AY599" s="173"/>
      <c r="AZ599" s="173"/>
      <c r="BA599" s="173"/>
      <c r="BB599" s="173"/>
      <c r="BC599" s="123"/>
      <c r="BD599" s="123"/>
      <c r="BE599" s="123"/>
    </row>
    <row r="600" spans="2:57" x14ac:dyDescent="0.25">
      <c r="B600" s="120"/>
      <c r="C600" s="4"/>
      <c r="D600" s="14"/>
      <c r="E600" s="14"/>
      <c r="F600" s="121"/>
      <c r="G600" s="13"/>
      <c r="H600" s="122"/>
      <c r="I600" s="123"/>
      <c r="J600" s="123"/>
      <c r="K600" s="124"/>
      <c r="L600" s="122"/>
      <c r="M600" s="122"/>
      <c r="N600" s="125"/>
      <c r="O600" s="126"/>
      <c r="P600" s="123"/>
      <c r="Q600" s="123"/>
      <c r="R600" s="122"/>
      <c r="S600" s="123"/>
      <c r="T600" s="123"/>
      <c r="U600" s="123"/>
      <c r="V600" s="123"/>
      <c r="W600" s="123"/>
      <c r="X600" s="122"/>
      <c r="Y600" s="123"/>
      <c r="Z600" s="123"/>
      <c r="AA600" s="123"/>
      <c r="AB600" s="123"/>
      <c r="AC600" s="123"/>
      <c r="AD600" s="122"/>
      <c r="AE600" s="123"/>
      <c r="AF600" s="123"/>
      <c r="AG600" s="123"/>
      <c r="AH600" s="123"/>
      <c r="AI600" s="122"/>
      <c r="AJ600" s="122"/>
      <c r="AK600" s="122"/>
      <c r="AL600" s="122"/>
      <c r="AM600" s="123"/>
      <c r="AN600" s="122"/>
      <c r="AO600" s="122"/>
      <c r="AP600" s="122"/>
      <c r="AQ600" s="122"/>
      <c r="AR600" s="122"/>
      <c r="AS600" s="122"/>
      <c r="AT600" s="173"/>
      <c r="AU600" s="173"/>
      <c r="AV600" s="173"/>
      <c r="AW600" s="173"/>
      <c r="AX600" s="173"/>
      <c r="AY600" s="173"/>
      <c r="AZ600" s="173"/>
      <c r="BA600" s="173"/>
      <c r="BB600" s="173"/>
      <c r="BC600" s="123"/>
      <c r="BD600" s="123"/>
      <c r="BE600" s="123"/>
    </row>
    <row r="601" spans="2:57" x14ac:dyDescent="0.25">
      <c r="B601" s="120"/>
      <c r="C601" s="4"/>
      <c r="D601" s="14"/>
      <c r="E601" s="14"/>
      <c r="F601" s="121"/>
      <c r="G601" s="13"/>
      <c r="H601" s="122"/>
      <c r="I601" s="123"/>
      <c r="J601" s="123"/>
      <c r="K601" s="124"/>
      <c r="L601" s="122"/>
      <c r="M601" s="122"/>
      <c r="N601" s="125"/>
      <c r="O601" s="126"/>
      <c r="P601" s="123"/>
      <c r="Q601" s="123"/>
      <c r="R601" s="122"/>
      <c r="S601" s="123"/>
      <c r="T601" s="123"/>
      <c r="U601" s="123"/>
      <c r="V601" s="123"/>
      <c r="W601" s="123"/>
      <c r="X601" s="122"/>
      <c r="Y601" s="123"/>
      <c r="Z601" s="123"/>
      <c r="AA601" s="123"/>
      <c r="AB601" s="123"/>
      <c r="AC601" s="123"/>
      <c r="AD601" s="122"/>
      <c r="AE601" s="123"/>
      <c r="AF601" s="123"/>
      <c r="AG601" s="123"/>
      <c r="AH601" s="123"/>
      <c r="AI601" s="122"/>
      <c r="AJ601" s="122"/>
      <c r="AK601" s="122"/>
      <c r="AL601" s="122"/>
      <c r="AM601" s="123"/>
      <c r="AN601" s="122"/>
      <c r="AO601" s="122"/>
      <c r="AP601" s="122"/>
      <c r="AQ601" s="122"/>
      <c r="AR601" s="122"/>
      <c r="AS601" s="122"/>
      <c r="AT601" s="173"/>
      <c r="AU601" s="173"/>
      <c r="AV601" s="173"/>
      <c r="AW601" s="173"/>
      <c r="AX601" s="173"/>
      <c r="AY601" s="173"/>
      <c r="AZ601" s="173"/>
      <c r="BA601" s="173"/>
      <c r="BB601" s="173"/>
      <c r="BC601" s="123"/>
      <c r="BD601" s="123"/>
      <c r="BE601" s="123"/>
    </row>
    <row r="602" spans="2:57" x14ac:dyDescent="0.25">
      <c r="B602" s="120"/>
      <c r="C602" s="4"/>
      <c r="D602" s="14"/>
      <c r="E602" s="14"/>
      <c r="F602" s="121"/>
      <c r="G602" s="13"/>
      <c r="H602" s="122"/>
      <c r="I602" s="123"/>
      <c r="J602" s="123"/>
      <c r="K602" s="124"/>
      <c r="L602" s="122"/>
      <c r="M602" s="122"/>
      <c r="N602" s="125"/>
      <c r="O602" s="126"/>
      <c r="P602" s="123"/>
      <c r="Q602" s="123"/>
      <c r="R602" s="122"/>
      <c r="S602" s="123"/>
      <c r="T602" s="123"/>
      <c r="U602" s="123"/>
      <c r="V602" s="123"/>
      <c r="W602" s="123"/>
      <c r="X602" s="122"/>
      <c r="Y602" s="123"/>
      <c r="Z602" s="123"/>
      <c r="AA602" s="123"/>
      <c r="AB602" s="123"/>
      <c r="AC602" s="123"/>
      <c r="AD602" s="122"/>
      <c r="AE602" s="123"/>
      <c r="AF602" s="123"/>
      <c r="AG602" s="123"/>
      <c r="AH602" s="123"/>
      <c r="AI602" s="122"/>
      <c r="AJ602" s="122"/>
      <c r="AK602" s="122"/>
      <c r="AL602" s="122"/>
      <c r="AM602" s="123"/>
      <c r="AN602" s="122"/>
      <c r="AO602" s="122"/>
      <c r="AP602" s="122"/>
      <c r="AQ602" s="122"/>
      <c r="AR602" s="122"/>
      <c r="AS602" s="122"/>
      <c r="AT602" s="173"/>
      <c r="AU602" s="173"/>
      <c r="AV602" s="173"/>
      <c r="AW602" s="173"/>
      <c r="AX602" s="173"/>
      <c r="AY602" s="173"/>
      <c r="AZ602" s="173"/>
      <c r="BA602" s="173"/>
      <c r="BB602" s="173"/>
      <c r="BC602" s="123"/>
      <c r="BD602" s="123"/>
      <c r="BE602" s="123"/>
    </row>
    <row r="603" spans="2:57" x14ac:dyDescent="0.25">
      <c r="B603" s="120"/>
      <c r="C603" s="4"/>
      <c r="D603" s="14"/>
      <c r="E603" s="14"/>
      <c r="F603" s="121"/>
      <c r="G603" s="13"/>
      <c r="H603" s="122"/>
      <c r="I603" s="123"/>
      <c r="J603" s="123"/>
      <c r="K603" s="124"/>
      <c r="L603" s="122"/>
      <c r="M603" s="122"/>
      <c r="N603" s="125"/>
      <c r="O603" s="126"/>
      <c r="P603" s="123"/>
      <c r="Q603" s="123"/>
      <c r="R603" s="122"/>
      <c r="S603" s="123"/>
      <c r="T603" s="123"/>
      <c r="U603" s="123"/>
      <c r="V603" s="123"/>
      <c r="W603" s="123"/>
      <c r="X603" s="122"/>
      <c r="Y603" s="123"/>
      <c r="Z603" s="123"/>
      <c r="AA603" s="123"/>
      <c r="AB603" s="123"/>
      <c r="AC603" s="123"/>
      <c r="AD603" s="122"/>
      <c r="AE603" s="123"/>
      <c r="AF603" s="123"/>
      <c r="AG603" s="123"/>
      <c r="AH603" s="123"/>
      <c r="AI603" s="122"/>
      <c r="AJ603" s="122"/>
      <c r="AK603" s="122"/>
      <c r="AL603" s="122"/>
      <c r="AM603" s="123"/>
      <c r="AN603" s="122"/>
      <c r="AO603" s="122"/>
      <c r="AP603" s="122"/>
      <c r="AQ603" s="122"/>
      <c r="AR603" s="122"/>
      <c r="AS603" s="122"/>
      <c r="AT603" s="173"/>
      <c r="AU603" s="173"/>
      <c r="AV603" s="173"/>
      <c r="AW603" s="173"/>
      <c r="AX603" s="173"/>
      <c r="AY603" s="173"/>
      <c r="AZ603" s="173"/>
      <c r="BA603" s="173"/>
      <c r="BB603" s="173"/>
      <c r="BC603" s="123"/>
      <c r="BD603" s="123"/>
      <c r="BE603" s="123"/>
    </row>
    <row r="604" spans="2:57" x14ac:dyDescent="0.25">
      <c r="B604" s="120"/>
      <c r="C604" s="4"/>
      <c r="D604" s="14"/>
      <c r="E604" s="14"/>
      <c r="F604" s="121"/>
      <c r="G604" s="13"/>
      <c r="H604" s="122"/>
      <c r="I604" s="123"/>
      <c r="J604" s="123"/>
      <c r="K604" s="124"/>
      <c r="L604" s="122"/>
      <c r="M604" s="122"/>
      <c r="N604" s="125"/>
      <c r="O604" s="126"/>
      <c r="P604" s="123"/>
      <c r="Q604" s="123"/>
      <c r="R604" s="122"/>
      <c r="S604" s="123"/>
      <c r="T604" s="123"/>
      <c r="U604" s="123"/>
      <c r="V604" s="123"/>
      <c r="W604" s="123"/>
      <c r="X604" s="122"/>
      <c r="Y604" s="123"/>
      <c r="Z604" s="123"/>
      <c r="AA604" s="123"/>
      <c r="AB604" s="123"/>
      <c r="AC604" s="123"/>
      <c r="AD604" s="122"/>
      <c r="AE604" s="123"/>
      <c r="AF604" s="123"/>
      <c r="AG604" s="123"/>
      <c r="AH604" s="123"/>
      <c r="AI604" s="122"/>
      <c r="AJ604" s="122"/>
      <c r="AK604" s="122"/>
      <c r="AL604" s="122"/>
      <c r="AM604" s="123"/>
      <c r="AN604" s="122"/>
      <c r="AO604" s="122"/>
      <c r="AP604" s="122"/>
      <c r="AQ604" s="122"/>
      <c r="AR604" s="122"/>
      <c r="AS604" s="122"/>
      <c r="AT604" s="173"/>
      <c r="AU604" s="173"/>
      <c r="AV604" s="173"/>
      <c r="AW604" s="173"/>
      <c r="AX604" s="173"/>
      <c r="AY604" s="173"/>
      <c r="AZ604" s="173"/>
      <c r="BA604" s="173"/>
      <c r="BB604" s="173"/>
      <c r="BC604" s="123"/>
      <c r="BD604" s="123"/>
      <c r="BE604" s="123"/>
    </row>
    <row r="605" spans="2:57" x14ac:dyDescent="0.25">
      <c r="B605" s="120"/>
      <c r="C605" s="4"/>
      <c r="D605" s="14"/>
      <c r="E605" s="14"/>
      <c r="F605" s="121"/>
      <c r="G605" s="13"/>
      <c r="H605" s="122"/>
      <c r="I605" s="123"/>
      <c r="J605" s="123"/>
      <c r="K605" s="124"/>
      <c r="L605" s="122"/>
      <c r="M605" s="122"/>
      <c r="N605" s="125"/>
      <c r="O605" s="126"/>
      <c r="P605" s="123"/>
      <c r="Q605" s="123"/>
      <c r="R605" s="122"/>
      <c r="S605" s="123"/>
      <c r="T605" s="123"/>
      <c r="U605" s="123"/>
      <c r="V605" s="123"/>
      <c r="W605" s="123"/>
      <c r="X605" s="122"/>
      <c r="Y605" s="123"/>
      <c r="Z605" s="123"/>
      <c r="AA605" s="123"/>
      <c r="AB605" s="123"/>
      <c r="AC605" s="123"/>
      <c r="AD605" s="122"/>
      <c r="AE605" s="123"/>
      <c r="AF605" s="123"/>
      <c r="AG605" s="123"/>
      <c r="AH605" s="123"/>
      <c r="AI605" s="122"/>
      <c r="AJ605" s="122"/>
      <c r="AK605" s="122"/>
      <c r="AL605" s="122"/>
      <c r="AM605" s="123"/>
      <c r="AN605" s="122"/>
      <c r="AO605" s="122"/>
      <c r="AP605" s="122"/>
      <c r="AQ605" s="122"/>
      <c r="AR605" s="122"/>
      <c r="AS605" s="122"/>
      <c r="AT605" s="173"/>
      <c r="AU605" s="173"/>
      <c r="AV605" s="173"/>
      <c r="AW605" s="173"/>
      <c r="AX605" s="173"/>
      <c r="AY605" s="173"/>
      <c r="AZ605" s="173"/>
      <c r="BA605" s="173"/>
      <c r="BB605" s="173"/>
      <c r="BC605" s="123"/>
      <c r="BD605" s="123"/>
      <c r="BE605" s="123"/>
    </row>
    <row r="606" spans="2:57" x14ac:dyDescent="0.25">
      <c r="B606" s="120"/>
      <c r="C606" s="4"/>
      <c r="D606" s="14"/>
      <c r="E606" s="14"/>
      <c r="F606" s="121"/>
      <c r="G606" s="13"/>
      <c r="H606" s="122"/>
      <c r="I606" s="123"/>
      <c r="J606" s="123"/>
      <c r="K606" s="124"/>
      <c r="L606" s="122"/>
      <c r="M606" s="122"/>
      <c r="N606" s="125"/>
      <c r="O606" s="126"/>
      <c r="P606" s="123"/>
      <c r="Q606" s="123"/>
      <c r="R606" s="122"/>
      <c r="S606" s="123"/>
      <c r="T606" s="123"/>
      <c r="U606" s="123"/>
      <c r="V606" s="123"/>
      <c r="W606" s="123"/>
      <c r="X606" s="122"/>
      <c r="Y606" s="123"/>
      <c r="Z606" s="123"/>
      <c r="AA606" s="123"/>
      <c r="AB606" s="123"/>
      <c r="AC606" s="123"/>
      <c r="AD606" s="122"/>
      <c r="AE606" s="123"/>
      <c r="AF606" s="123"/>
      <c r="AG606" s="123"/>
      <c r="AH606" s="123"/>
      <c r="AI606" s="122"/>
      <c r="AJ606" s="122"/>
      <c r="AK606" s="122"/>
      <c r="AL606" s="122"/>
      <c r="AM606" s="123"/>
      <c r="AN606" s="122"/>
      <c r="AO606" s="122"/>
      <c r="AP606" s="122"/>
      <c r="AQ606" s="122"/>
      <c r="AR606" s="122"/>
      <c r="AS606" s="122"/>
      <c r="AT606" s="173"/>
      <c r="AU606" s="173"/>
      <c r="AV606" s="173"/>
      <c r="AW606" s="173"/>
      <c r="AX606" s="173"/>
      <c r="AY606" s="173"/>
      <c r="AZ606" s="173"/>
      <c r="BA606" s="173"/>
      <c r="BB606" s="173"/>
      <c r="BC606" s="123"/>
      <c r="BD606" s="123"/>
      <c r="BE606" s="123"/>
    </row>
    <row r="607" spans="2:57" x14ac:dyDescent="0.25">
      <c r="B607" s="120"/>
      <c r="C607" s="4"/>
      <c r="D607" s="14"/>
      <c r="E607" s="14"/>
      <c r="F607" s="121"/>
      <c r="G607" s="13"/>
      <c r="H607" s="122"/>
      <c r="I607" s="123"/>
      <c r="J607" s="123"/>
      <c r="K607" s="124"/>
      <c r="L607" s="122"/>
      <c r="M607" s="122"/>
      <c r="N607" s="125"/>
      <c r="O607" s="126"/>
      <c r="P607" s="123"/>
      <c r="Q607" s="123"/>
      <c r="R607" s="122"/>
      <c r="S607" s="123"/>
      <c r="T607" s="123"/>
      <c r="U607" s="123"/>
      <c r="V607" s="123"/>
      <c r="W607" s="123"/>
      <c r="X607" s="122"/>
      <c r="Y607" s="123"/>
      <c r="Z607" s="123"/>
      <c r="AA607" s="123"/>
      <c r="AB607" s="123"/>
      <c r="AC607" s="123"/>
      <c r="AD607" s="122"/>
      <c r="AE607" s="123"/>
      <c r="AF607" s="123"/>
      <c r="AG607" s="123"/>
      <c r="AH607" s="123"/>
      <c r="AI607" s="122"/>
      <c r="AJ607" s="122"/>
      <c r="AK607" s="122"/>
      <c r="AL607" s="122"/>
      <c r="AM607" s="123"/>
      <c r="AN607" s="122"/>
      <c r="AO607" s="122"/>
      <c r="AP607" s="122"/>
      <c r="AQ607" s="122"/>
      <c r="AR607" s="122"/>
      <c r="AS607" s="122"/>
      <c r="AT607" s="173"/>
      <c r="AU607" s="173"/>
      <c r="AV607" s="173"/>
      <c r="AW607" s="173"/>
      <c r="AX607" s="173"/>
      <c r="AY607" s="173"/>
      <c r="AZ607" s="173"/>
      <c r="BA607" s="173"/>
      <c r="BB607" s="173"/>
      <c r="BC607" s="123"/>
      <c r="BD607" s="123"/>
      <c r="BE607" s="123"/>
    </row>
    <row r="608" spans="2:57" x14ac:dyDescent="0.25">
      <c r="B608" s="120"/>
      <c r="C608" s="4"/>
      <c r="D608" s="14"/>
      <c r="E608" s="14"/>
      <c r="F608" s="121"/>
      <c r="G608" s="13"/>
      <c r="H608" s="122"/>
      <c r="I608" s="123"/>
      <c r="J608" s="123"/>
      <c r="K608" s="124"/>
      <c r="L608" s="122"/>
      <c r="M608" s="122"/>
      <c r="N608" s="125"/>
      <c r="O608" s="126"/>
      <c r="P608" s="123"/>
      <c r="Q608" s="123"/>
      <c r="R608" s="122"/>
      <c r="S608" s="123"/>
      <c r="T608" s="123"/>
      <c r="U608" s="123"/>
      <c r="V608" s="123"/>
      <c r="W608" s="123"/>
      <c r="X608" s="122"/>
      <c r="Y608" s="123"/>
      <c r="Z608" s="123"/>
      <c r="AA608" s="123"/>
      <c r="AB608" s="123"/>
      <c r="AC608" s="123"/>
      <c r="AD608" s="122"/>
      <c r="AE608" s="123"/>
      <c r="AF608" s="123"/>
      <c r="AG608" s="123"/>
      <c r="AH608" s="123"/>
      <c r="AI608" s="122"/>
      <c r="AJ608" s="122"/>
      <c r="AK608" s="122"/>
      <c r="AL608" s="122"/>
      <c r="AM608" s="123"/>
      <c r="AN608" s="122"/>
      <c r="AO608" s="122"/>
      <c r="AP608" s="122"/>
      <c r="AQ608" s="122"/>
      <c r="AR608" s="122"/>
      <c r="AS608" s="122"/>
      <c r="AT608" s="173"/>
      <c r="AU608" s="173"/>
      <c r="AV608" s="173"/>
      <c r="AW608" s="173"/>
      <c r="AX608" s="173"/>
      <c r="AY608" s="173"/>
      <c r="AZ608" s="173"/>
      <c r="BA608" s="173"/>
      <c r="BB608" s="173"/>
      <c r="BC608" s="123"/>
      <c r="BD608" s="123"/>
      <c r="BE608" s="123"/>
    </row>
    <row r="609" spans="2:57" x14ac:dyDescent="0.25">
      <c r="B609" s="120"/>
      <c r="C609" s="4"/>
      <c r="D609" s="14"/>
      <c r="E609" s="14"/>
      <c r="F609" s="121"/>
      <c r="G609" s="13"/>
      <c r="H609" s="122"/>
      <c r="I609" s="123"/>
      <c r="J609" s="123"/>
      <c r="K609" s="124"/>
      <c r="L609" s="122"/>
      <c r="M609" s="122"/>
      <c r="N609" s="125"/>
      <c r="O609" s="126"/>
      <c r="P609" s="123"/>
      <c r="Q609" s="123"/>
      <c r="R609" s="122"/>
      <c r="S609" s="123"/>
      <c r="T609" s="123"/>
      <c r="U609" s="123"/>
      <c r="V609" s="123"/>
      <c r="W609" s="123"/>
      <c r="X609" s="122"/>
      <c r="Y609" s="123"/>
      <c r="Z609" s="123"/>
      <c r="AA609" s="123"/>
      <c r="AB609" s="123"/>
      <c r="AC609" s="123"/>
      <c r="AD609" s="122"/>
      <c r="AE609" s="123"/>
      <c r="AF609" s="123"/>
      <c r="AG609" s="123"/>
      <c r="AH609" s="123"/>
      <c r="AI609" s="122"/>
      <c r="AJ609" s="122"/>
      <c r="AK609" s="122"/>
      <c r="AL609" s="122"/>
      <c r="AM609" s="123"/>
      <c r="AN609" s="122"/>
      <c r="AO609" s="122"/>
      <c r="AP609" s="122"/>
      <c r="AQ609" s="122"/>
      <c r="AR609" s="122"/>
      <c r="AS609" s="122"/>
      <c r="AT609" s="173"/>
      <c r="AU609" s="173"/>
      <c r="AV609" s="173"/>
      <c r="AW609" s="173"/>
      <c r="AX609" s="173"/>
      <c r="AY609" s="173"/>
      <c r="AZ609" s="173"/>
      <c r="BA609" s="173"/>
      <c r="BB609" s="173"/>
      <c r="BC609" s="123"/>
      <c r="BD609" s="123"/>
      <c r="BE609" s="123"/>
    </row>
    <row r="610" spans="2:57" x14ac:dyDescent="0.25">
      <c r="B610" s="120"/>
      <c r="C610" s="4"/>
      <c r="D610" s="14"/>
      <c r="E610" s="14"/>
      <c r="F610" s="121"/>
      <c r="G610" s="13"/>
      <c r="H610" s="122"/>
      <c r="I610" s="123"/>
      <c r="J610" s="123"/>
      <c r="K610" s="124"/>
      <c r="L610" s="122"/>
      <c r="M610" s="122"/>
      <c r="N610" s="125"/>
      <c r="O610" s="126"/>
      <c r="P610" s="123"/>
      <c r="Q610" s="123"/>
      <c r="R610" s="122"/>
      <c r="S610" s="123"/>
      <c r="T610" s="123"/>
      <c r="U610" s="123"/>
      <c r="V610" s="123"/>
      <c r="W610" s="123"/>
      <c r="X610" s="122"/>
      <c r="Y610" s="123"/>
      <c r="Z610" s="123"/>
      <c r="AA610" s="123"/>
      <c r="AB610" s="123"/>
      <c r="AC610" s="123"/>
      <c r="AD610" s="122"/>
      <c r="AE610" s="123"/>
      <c r="AF610" s="123"/>
      <c r="AG610" s="123"/>
      <c r="AH610" s="123"/>
      <c r="AI610" s="122"/>
      <c r="AJ610" s="122"/>
      <c r="AK610" s="122"/>
      <c r="AL610" s="122"/>
      <c r="AM610" s="123"/>
      <c r="AN610" s="122"/>
      <c r="AO610" s="122"/>
      <c r="AP610" s="122"/>
      <c r="AQ610" s="122"/>
      <c r="AR610" s="122"/>
      <c r="AS610" s="122"/>
      <c r="AT610" s="173"/>
      <c r="AU610" s="173"/>
      <c r="AV610" s="173"/>
      <c r="AW610" s="173"/>
      <c r="AX610" s="173"/>
      <c r="AY610" s="173"/>
      <c r="AZ610" s="173"/>
      <c r="BA610" s="173"/>
      <c r="BB610" s="173"/>
      <c r="BC610" s="123"/>
      <c r="BD610" s="123"/>
      <c r="BE610" s="123"/>
    </row>
    <row r="611" spans="2:57" x14ac:dyDescent="0.25">
      <c r="B611" s="120"/>
      <c r="C611" s="4"/>
      <c r="D611" s="14"/>
      <c r="E611" s="14"/>
      <c r="F611" s="121"/>
      <c r="G611" s="13"/>
      <c r="H611" s="122"/>
      <c r="I611" s="123"/>
      <c r="J611" s="123"/>
      <c r="K611" s="124"/>
      <c r="L611" s="122"/>
      <c r="M611" s="122"/>
      <c r="N611" s="125"/>
      <c r="O611" s="126"/>
      <c r="P611" s="123"/>
      <c r="Q611" s="123"/>
      <c r="R611" s="122"/>
      <c r="S611" s="123"/>
      <c r="T611" s="123"/>
      <c r="U611" s="123"/>
      <c r="V611" s="123"/>
      <c r="W611" s="123"/>
      <c r="X611" s="122"/>
      <c r="Y611" s="123"/>
      <c r="Z611" s="123"/>
      <c r="AA611" s="123"/>
      <c r="AB611" s="123"/>
      <c r="AC611" s="123"/>
      <c r="AD611" s="122"/>
      <c r="AE611" s="123"/>
      <c r="AF611" s="123"/>
      <c r="AG611" s="123"/>
      <c r="AH611" s="123"/>
      <c r="AI611" s="122"/>
      <c r="AJ611" s="122"/>
      <c r="AK611" s="122"/>
      <c r="AL611" s="122"/>
      <c r="AM611" s="123"/>
      <c r="AN611" s="122"/>
      <c r="AO611" s="122"/>
      <c r="AP611" s="122"/>
      <c r="AQ611" s="122"/>
      <c r="AR611" s="122"/>
      <c r="AS611" s="122"/>
      <c r="AT611" s="173"/>
      <c r="AU611" s="173"/>
      <c r="AV611" s="173"/>
      <c r="AW611" s="173"/>
      <c r="AX611" s="173"/>
      <c r="AY611" s="173"/>
      <c r="AZ611" s="173"/>
      <c r="BA611" s="173"/>
      <c r="BB611" s="173"/>
      <c r="BC611" s="123"/>
      <c r="BD611" s="123"/>
      <c r="BE611" s="123"/>
    </row>
    <row r="612" spans="2:57" x14ac:dyDescent="0.25">
      <c r="B612" s="120"/>
      <c r="C612" s="4"/>
      <c r="D612" s="14"/>
      <c r="E612" s="14"/>
      <c r="F612" s="121"/>
      <c r="G612" s="13"/>
      <c r="H612" s="122"/>
      <c r="I612" s="123"/>
      <c r="J612" s="123"/>
      <c r="K612" s="124"/>
      <c r="L612" s="122"/>
      <c r="M612" s="122"/>
      <c r="N612" s="125"/>
      <c r="O612" s="126"/>
      <c r="P612" s="123"/>
      <c r="Q612" s="123"/>
      <c r="R612" s="122"/>
      <c r="S612" s="123"/>
      <c r="T612" s="123"/>
      <c r="U612" s="123"/>
      <c r="V612" s="123"/>
      <c r="W612" s="123"/>
      <c r="X612" s="122"/>
      <c r="Y612" s="123"/>
      <c r="Z612" s="123"/>
      <c r="AA612" s="123"/>
      <c r="AB612" s="123"/>
      <c r="AC612" s="123"/>
      <c r="AD612" s="122"/>
      <c r="AE612" s="123"/>
      <c r="AF612" s="123"/>
      <c r="AG612" s="123"/>
      <c r="AH612" s="123"/>
      <c r="AI612" s="122"/>
      <c r="AJ612" s="122"/>
      <c r="AK612" s="122"/>
      <c r="AL612" s="122"/>
      <c r="AM612" s="123"/>
      <c r="AN612" s="122"/>
      <c r="AO612" s="122"/>
      <c r="AP612" s="122"/>
      <c r="AQ612" s="122"/>
      <c r="AR612" s="122"/>
      <c r="AS612" s="122"/>
      <c r="AT612" s="173"/>
      <c r="AU612" s="173"/>
      <c r="AV612" s="173"/>
      <c r="AW612" s="173"/>
      <c r="AX612" s="173"/>
      <c r="AY612" s="173"/>
      <c r="AZ612" s="173"/>
      <c r="BA612" s="173"/>
      <c r="BB612" s="173"/>
      <c r="BC612" s="123"/>
      <c r="BD612" s="123"/>
      <c r="BE612" s="123"/>
    </row>
    <row r="613" spans="2:57" x14ac:dyDescent="0.25">
      <c r="B613" s="120"/>
      <c r="C613" s="4"/>
      <c r="D613" s="14"/>
      <c r="E613" s="14"/>
      <c r="F613" s="121"/>
      <c r="G613" s="13"/>
      <c r="H613" s="122"/>
      <c r="I613" s="123"/>
      <c r="J613" s="123"/>
      <c r="K613" s="124"/>
      <c r="L613" s="122"/>
      <c r="M613" s="122"/>
      <c r="N613" s="125"/>
      <c r="O613" s="126"/>
      <c r="P613" s="123"/>
      <c r="Q613" s="123"/>
      <c r="R613" s="122"/>
      <c r="S613" s="123"/>
      <c r="T613" s="123"/>
      <c r="U613" s="123"/>
      <c r="V613" s="123"/>
      <c r="W613" s="123"/>
      <c r="X613" s="122"/>
      <c r="Y613" s="123"/>
      <c r="Z613" s="123"/>
      <c r="AA613" s="123"/>
      <c r="AB613" s="123"/>
      <c r="AC613" s="123"/>
      <c r="AD613" s="122"/>
      <c r="AE613" s="123"/>
      <c r="AF613" s="123"/>
      <c r="AG613" s="123"/>
      <c r="AH613" s="123"/>
      <c r="AI613" s="122"/>
      <c r="AJ613" s="122"/>
      <c r="AK613" s="122"/>
      <c r="AL613" s="122"/>
      <c r="AM613" s="123"/>
      <c r="AN613" s="122"/>
      <c r="AO613" s="122"/>
      <c r="AP613" s="122"/>
      <c r="AQ613" s="122"/>
      <c r="AR613" s="122"/>
      <c r="AS613" s="122"/>
      <c r="AT613" s="173"/>
      <c r="AU613" s="173"/>
      <c r="AV613" s="173"/>
      <c r="AW613" s="173"/>
      <c r="AX613" s="173"/>
      <c r="AY613" s="173"/>
      <c r="AZ613" s="173"/>
      <c r="BA613" s="173"/>
      <c r="BB613" s="173"/>
      <c r="BC613" s="123"/>
      <c r="BD613" s="123"/>
      <c r="BE613" s="123"/>
    </row>
    <row r="614" spans="2:57" x14ac:dyDescent="0.25">
      <c r="B614" s="120"/>
      <c r="C614" s="4"/>
      <c r="D614" s="14"/>
      <c r="E614" s="14"/>
      <c r="F614" s="121"/>
      <c r="G614" s="13"/>
      <c r="H614" s="122"/>
      <c r="I614" s="123"/>
      <c r="J614" s="123"/>
      <c r="K614" s="124"/>
      <c r="L614" s="122"/>
      <c r="M614" s="122"/>
      <c r="N614" s="125"/>
      <c r="O614" s="126"/>
      <c r="P614" s="123"/>
      <c r="Q614" s="123"/>
      <c r="R614" s="122"/>
      <c r="S614" s="123"/>
      <c r="T614" s="123"/>
      <c r="U614" s="123"/>
      <c r="V614" s="123"/>
      <c r="W614" s="123"/>
      <c r="X614" s="122"/>
      <c r="Y614" s="123"/>
      <c r="Z614" s="123"/>
      <c r="AA614" s="123"/>
      <c r="AB614" s="123"/>
      <c r="AC614" s="123"/>
      <c r="AD614" s="122"/>
      <c r="AE614" s="123"/>
      <c r="AF614" s="123"/>
      <c r="AG614" s="123"/>
      <c r="AH614" s="123"/>
      <c r="AI614" s="122"/>
      <c r="AJ614" s="122"/>
      <c r="AK614" s="122"/>
      <c r="AL614" s="122"/>
      <c r="AM614" s="123"/>
      <c r="AN614" s="122"/>
      <c r="AO614" s="122"/>
      <c r="AP614" s="122"/>
      <c r="AQ614" s="122"/>
      <c r="AR614" s="122"/>
      <c r="AS614" s="122"/>
      <c r="AT614" s="173"/>
      <c r="AU614" s="173"/>
      <c r="AV614" s="173"/>
      <c r="AW614" s="173"/>
      <c r="AX614" s="173"/>
      <c r="AY614" s="173"/>
      <c r="AZ614" s="173"/>
      <c r="BA614" s="173"/>
      <c r="BB614" s="173"/>
      <c r="BC614" s="123"/>
      <c r="BD614" s="123"/>
      <c r="BE614" s="123"/>
    </row>
    <row r="615" spans="2:57" x14ac:dyDescent="0.25">
      <c r="B615" s="120"/>
      <c r="C615" s="4"/>
      <c r="D615" s="14"/>
      <c r="E615" s="14"/>
      <c r="F615" s="121"/>
      <c r="G615" s="13"/>
      <c r="H615" s="122"/>
      <c r="I615" s="123"/>
      <c r="J615" s="123"/>
      <c r="K615" s="124"/>
      <c r="L615" s="122"/>
      <c r="M615" s="122"/>
      <c r="N615" s="125"/>
      <c r="O615" s="126"/>
      <c r="P615" s="123"/>
      <c r="Q615" s="123"/>
      <c r="R615" s="122"/>
      <c r="S615" s="123"/>
      <c r="T615" s="123"/>
      <c r="U615" s="123"/>
      <c r="V615" s="123"/>
      <c r="W615" s="123"/>
      <c r="X615" s="122"/>
      <c r="Y615" s="123"/>
      <c r="Z615" s="123"/>
      <c r="AA615" s="123"/>
      <c r="AB615" s="123"/>
      <c r="AC615" s="123"/>
      <c r="AD615" s="122"/>
      <c r="AE615" s="123"/>
      <c r="AF615" s="123"/>
      <c r="AG615" s="123"/>
      <c r="AH615" s="123"/>
      <c r="AI615" s="122"/>
      <c r="AJ615" s="122"/>
      <c r="AK615" s="122"/>
      <c r="AL615" s="122"/>
      <c r="AM615" s="123"/>
      <c r="AN615" s="122"/>
      <c r="AO615" s="122"/>
      <c r="AP615" s="122"/>
      <c r="AQ615" s="122"/>
      <c r="AR615" s="122"/>
      <c r="AS615" s="122"/>
      <c r="AT615" s="173"/>
      <c r="AU615" s="173"/>
      <c r="AV615" s="173"/>
      <c r="AW615" s="173"/>
      <c r="AX615" s="173"/>
      <c r="AY615" s="173"/>
      <c r="AZ615" s="173"/>
      <c r="BA615" s="173"/>
      <c r="BB615" s="173"/>
      <c r="BC615" s="123"/>
      <c r="BD615" s="123"/>
      <c r="BE615" s="123"/>
    </row>
    <row r="616" spans="2:57" x14ac:dyDescent="0.25">
      <c r="B616" s="120"/>
      <c r="C616" s="4"/>
      <c r="D616" s="14"/>
      <c r="E616" s="14"/>
      <c r="F616" s="121"/>
      <c r="G616" s="13"/>
      <c r="H616" s="122"/>
      <c r="I616" s="123"/>
      <c r="J616" s="123"/>
      <c r="K616" s="124"/>
      <c r="L616" s="122"/>
      <c r="M616" s="122"/>
      <c r="N616" s="125"/>
      <c r="O616" s="126"/>
      <c r="P616" s="123"/>
      <c r="Q616" s="123"/>
      <c r="R616" s="122"/>
      <c r="S616" s="123"/>
      <c r="T616" s="123"/>
      <c r="U616" s="123"/>
      <c r="V616" s="123"/>
      <c r="W616" s="123"/>
      <c r="X616" s="122"/>
      <c r="Y616" s="123"/>
      <c r="Z616" s="123"/>
      <c r="AA616" s="123"/>
      <c r="AB616" s="123"/>
      <c r="AC616" s="123"/>
      <c r="AD616" s="122"/>
      <c r="AE616" s="123"/>
      <c r="AF616" s="123"/>
      <c r="AG616" s="123"/>
      <c r="AH616" s="123"/>
      <c r="AI616" s="122"/>
      <c r="AJ616" s="122"/>
      <c r="AK616" s="122"/>
      <c r="AL616" s="122"/>
      <c r="AM616" s="123"/>
      <c r="AN616" s="122"/>
      <c r="AO616" s="122"/>
      <c r="AP616" s="122"/>
      <c r="AQ616" s="122"/>
      <c r="AR616" s="122"/>
      <c r="AS616" s="122"/>
      <c r="AT616" s="173"/>
      <c r="AU616" s="173"/>
      <c r="AV616" s="173"/>
      <c r="AW616" s="173"/>
      <c r="AX616" s="173"/>
      <c r="AY616" s="173"/>
      <c r="AZ616" s="173"/>
      <c r="BA616" s="173"/>
      <c r="BB616" s="173"/>
      <c r="BC616" s="123"/>
      <c r="BD616" s="123"/>
      <c r="BE616" s="123"/>
    </row>
    <row r="617" spans="2:57" x14ac:dyDescent="0.25">
      <c r="B617" s="120"/>
      <c r="C617" s="4"/>
      <c r="D617" s="14"/>
      <c r="E617" s="14"/>
      <c r="F617" s="121"/>
      <c r="G617" s="13"/>
      <c r="H617" s="122"/>
      <c r="I617" s="123"/>
      <c r="J617" s="123"/>
      <c r="K617" s="124"/>
      <c r="L617" s="122"/>
      <c r="M617" s="122"/>
      <c r="N617" s="125"/>
      <c r="O617" s="126"/>
      <c r="P617" s="123"/>
      <c r="Q617" s="123"/>
      <c r="R617" s="122"/>
      <c r="S617" s="123"/>
      <c r="T617" s="123"/>
      <c r="U617" s="123"/>
      <c r="V617" s="123"/>
      <c r="W617" s="123"/>
      <c r="X617" s="122"/>
      <c r="Y617" s="123"/>
      <c r="Z617" s="123"/>
      <c r="AA617" s="123"/>
      <c r="AB617" s="123"/>
      <c r="AC617" s="123"/>
      <c r="AD617" s="122"/>
      <c r="AE617" s="123"/>
      <c r="AF617" s="123"/>
      <c r="AG617" s="123"/>
      <c r="AH617" s="123"/>
      <c r="AI617" s="122"/>
      <c r="AJ617" s="122"/>
      <c r="AK617" s="122"/>
      <c r="AL617" s="122"/>
      <c r="AM617" s="123"/>
      <c r="AN617" s="122"/>
      <c r="AO617" s="122"/>
      <c r="AP617" s="122"/>
      <c r="AQ617" s="122"/>
      <c r="AR617" s="122"/>
      <c r="AS617" s="122"/>
      <c r="AT617" s="173"/>
      <c r="AU617" s="173"/>
      <c r="AV617" s="173"/>
      <c r="AW617" s="173"/>
      <c r="AX617" s="173"/>
      <c r="AY617" s="173"/>
      <c r="AZ617" s="173"/>
      <c r="BA617" s="173"/>
      <c r="BB617" s="173"/>
      <c r="BC617" s="123"/>
      <c r="BD617" s="123"/>
      <c r="BE617" s="123"/>
    </row>
    <row r="618" spans="2:57" x14ac:dyDescent="0.25">
      <c r="B618" s="120"/>
      <c r="C618" s="4"/>
      <c r="D618" s="14"/>
      <c r="E618" s="14"/>
      <c r="F618" s="121"/>
      <c r="G618" s="13"/>
      <c r="H618" s="122"/>
      <c r="I618" s="123"/>
      <c r="J618" s="123"/>
      <c r="K618" s="124"/>
      <c r="L618" s="122"/>
      <c r="M618" s="122"/>
      <c r="N618" s="125"/>
      <c r="O618" s="126"/>
      <c r="P618" s="123"/>
      <c r="Q618" s="123"/>
      <c r="R618" s="122"/>
      <c r="S618" s="123"/>
      <c r="T618" s="123"/>
      <c r="U618" s="123"/>
      <c r="V618" s="123"/>
      <c r="W618" s="123"/>
      <c r="X618" s="122"/>
      <c r="Y618" s="123"/>
      <c r="Z618" s="123"/>
      <c r="AA618" s="123"/>
      <c r="AB618" s="123"/>
      <c r="AC618" s="123"/>
      <c r="AD618" s="122"/>
      <c r="AE618" s="123"/>
      <c r="AF618" s="123"/>
      <c r="AG618" s="123"/>
      <c r="AH618" s="123"/>
      <c r="AI618" s="122"/>
      <c r="AJ618" s="122"/>
      <c r="AK618" s="122"/>
      <c r="AL618" s="122"/>
      <c r="AM618" s="123"/>
      <c r="AN618" s="122"/>
      <c r="AO618" s="122"/>
      <c r="AP618" s="122"/>
      <c r="AQ618" s="122"/>
      <c r="AR618" s="122"/>
      <c r="AS618" s="122"/>
      <c r="AT618" s="173"/>
      <c r="AU618" s="173"/>
      <c r="AV618" s="173"/>
      <c r="AW618" s="173"/>
      <c r="AX618" s="173"/>
      <c r="AY618" s="173"/>
      <c r="AZ618" s="173"/>
      <c r="BA618" s="173"/>
      <c r="BB618" s="173"/>
      <c r="BC618" s="123"/>
      <c r="BD618" s="123"/>
      <c r="BE618" s="123"/>
    </row>
    <row r="619" spans="2:57" x14ac:dyDescent="0.25">
      <c r="B619" s="120"/>
      <c r="C619" s="4"/>
      <c r="D619" s="14"/>
      <c r="E619" s="14"/>
      <c r="F619" s="121"/>
      <c r="G619" s="13"/>
      <c r="H619" s="122"/>
      <c r="I619" s="123"/>
      <c r="J619" s="123"/>
      <c r="K619" s="124"/>
      <c r="L619" s="122"/>
      <c r="M619" s="122"/>
      <c r="N619" s="125"/>
      <c r="O619" s="126"/>
      <c r="P619" s="123"/>
      <c r="Q619" s="123"/>
      <c r="R619" s="122"/>
      <c r="S619" s="123"/>
      <c r="T619" s="123"/>
      <c r="U619" s="123"/>
      <c r="V619" s="123"/>
      <c r="W619" s="123"/>
      <c r="X619" s="122"/>
      <c r="Y619" s="123"/>
      <c r="Z619" s="123"/>
      <c r="AA619" s="123"/>
      <c r="AB619" s="123"/>
      <c r="AC619" s="123"/>
      <c r="AD619" s="122"/>
      <c r="AE619" s="123"/>
      <c r="AF619" s="123"/>
      <c r="AG619" s="123"/>
      <c r="AH619" s="123"/>
      <c r="AI619" s="122"/>
      <c r="AJ619" s="122"/>
      <c r="AK619" s="122"/>
      <c r="AL619" s="122"/>
      <c r="AM619" s="123"/>
      <c r="AN619" s="122"/>
      <c r="AO619" s="122"/>
      <c r="AP619" s="122"/>
      <c r="AQ619" s="122"/>
      <c r="AR619" s="122"/>
      <c r="AS619" s="122"/>
      <c r="AT619" s="173"/>
      <c r="AU619" s="173"/>
      <c r="AV619" s="173"/>
      <c r="AW619" s="173"/>
      <c r="AX619" s="173"/>
      <c r="AY619" s="173"/>
      <c r="AZ619" s="173"/>
      <c r="BA619" s="173"/>
      <c r="BB619" s="173"/>
      <c r="BC619" s="123"/>
      <c r="BD619" s="123"/>
      <c r="BE619" s="123"/>
    </row>
    <row r="620" spans="2:57" x14ac:dyDescent="0.25">
      <c r="B620" s="120"/>
      <c r="C620" s="4"/>
      <c r="D620" s="14"/>
      <c r="E620" s="14"/>
      <c r="F620" s="121"/>
      <c r="G620" s="13"/>
      <c r="H620" s="122"/>
      <c r="I620" s="123"/>
      <c r="J620" s="123"/>
      <c r="K620" s="124"/>
      <c r="L620" s="122"/>
      <c r="M620" s="122"/>
      <c r="N620" s="125"/>
      <c r="O620" s="126"/>
      <c r="P620" s="123"/>
      <c r="Q620" s="123"/>
      <c r="R620" s="122"/>
      <c r="S620" s="123"/>
      <c r="T620" s="123"/>
      <c r="U620" s="123"/>
      <c r="V620" s="123"/>
      <c r="W620" s="123"/>
      <c r="X620" s="122"/>
      <c r="Y620" s="123"/>
      <c r="Z620" s="123"/>
      <c r="AA620" s="123"/>
      <c r="AB620" s="123"/>
      <c r="AC620" s="123"/>
      <c r="AD620" s="122"/>
      <c r="AE620" s="123"/>
      <c r="AF620" s="123"/>
      <c r="AG620" s="123"/>
      <c r="AH620" s="123"/>
      <c r="AI620" s="122"/>
      <c r="AJ620" s="122"/>
      <c r="AK620" s="122"/>
      <c r="AL620" s="122"/>
      <c r="AM620" s="123"/>
      <c r="AN620" s="122"/>
      <c r="AO620" s="122"/>
      <c r="AP620" s="122"/>
      <c r="AQ620" s="122"/>
      <c r="AR620" s="122"/>
      <c r="AS620" s="122"/>
      <c r="AT620" s="173"/>
      <c r="AU620" s="173"/>
      <c r="AV620" s="173"/>
      <c r="AW620" s="173"/>
      <c r="AX620" s="173"/>
      <c r="AY620" s="173"/>
      <c r="AZ620" s="173"/>
      <c r="BA620" s="173"/>
      <c r="BB620" s="173"/>
      <c r="BC620" s="123"/>
      <c r="BD620" s="123"/>
      <c r="BE620" s="123"/>
    </row>
    <row r="621" spans="2:57" x14ac:dyDescent="0.25">
      <c r="B621" s="120"/>
      <c r="C621" s="4"/>
      <c r="D621" s="14"/>
      <c r="E621" s="14"/>
      <c r="F621" s="121"/>
      <c r="G621" s="13"/>
      <c r="H621" s="122"/>
      <c r="I621" s="123"/>
      <c r="J621" s="123"/>
      <c r="K621" s="124"/>
      <c r="L621" s="122"/>
      <c r="M621" s="122"/>
      <c r="N621" s="125"/>
      <c r="O621" s="126"/>
      <c r="P621" s="123"/>
      <c r="Q621" s="123"/>
      <c r="R621" s="122"/>
      <c r="S621" s="123"/>
      <c r="T621" s="123"/>
      <c r="U621" s="123"/>
      <c r="V621" s="123"/>
      <c r="W621" s="123"/>
      <c r="X621" s="122"/>
      <c r="Y621" s="123"/>
      <c r="Z621" s="123"/>
      <c r="AA621" s="123"/>
      <c r="AB621" s="123"/>
      <c r="AC621" s="123"/>
      <c r="AD621" s="122"/>
      <c r="AE621" s="123"/>
      <c r="AF621" s="123"/>
      <c r="AG621" s="123"/>
      <c r="AH621" s="123"/>
      <c r="AI621" s="122"/>
      <c r="AJ621" s="122"/>
      <c r="AK621" s="122"/>
      <c r="AL621" s="122"/>
      <c r="AM621" s="123"/>
      <c r="AN621" s="122"/>
      <c r="AO621" s="122"/>
      <c r="AP621" s="122"/>
      <c r="AQ621" s="122"/>
      <c r="AR621" s="122"/>
      <c r="AS621" s="122"/>
      <c r="AT621" s="173"/>
      <c r="AU621" s="173"/>
      <c r="AV621" s="173"/>
      <c r="AW621" s="173"/>
      <c r="AX621" s="173"/>
      <c r="AY621" s="173"/>
      <c r="AZ621" s="173"/>
      <c r="BA621" s="173"/>
      <c r="BB621" s="173"/>
      <c r="BC621" s="123"/>
      <c r="BD621" s="123"/>
      <c r="BE621" s="123"/>
    </row>
    <row r="622" spans="2:57" x14ac:dyDescent="0.25">
      <c r="B622" s="120"/>
      <c r="C622" s="4"/>
      <c r="D622" s="14"/>
      <c r="E622" s="14"/>
      <c r="F622" s="121"/>
      <c r="G622" s="13"/>
      <c r="H622" s="122"/>
      <c r="I622" s="123"/>
      <c r="J622" s="123"/>
      <c r="K622" s="124"/>
      <c r="L622" s="122"/>
      <c r="M622" s="122"/>
      <c r="N622" s="125"/>
      <c r="O622" s="126"/>
      <c r="P622" s="123"/>
      <c r="Q622" s="123"/>
      <c r="R622" s="122"/>
      <c r="S622" s="123"/>
      <c r="T622" s="123"/>
      <c r="U622" s="123"/>
      <c r="V622" s="123"/>
      <c r="W622" s="123"/>
      <c r="X622" s="122"/>
      <c r="Y622" s="123"/>
      <c r="Z622" s="123"/>
      <c r="AA622" s="123"/>
      <c r="AB622" s="123"/>
      <c r="AC622" s="123"/>
      <c r="AD622" s="122"/>
      <c r="AE622" s="123"/>
      <c r="AF622" s="123"/>
      <c r="AG622" s="123"/>
      <c r="AH622" s="123"/>
      <c r="AI622" s="122"/>
      <c r="AJ622" s="122"/>
      <c r="AK622" s="122"/>
      <c r="AL622" s="122"/>
      <c r="AM622" s="123"/>
      <c r="AN622" s="122"/>
      <c r="AO622" s="122"/>
      <c r="AP622" s="122"/>
      <c r="AQ622" s="122"/>
      <c r="AR622" s="122"/>
      <c r="AS622" s="122"/>
      <c r="AT622" s="173"/>
      <c r="AU622" s="173"/>
      <c r="AV622" s="173"/>
      <c r="AW622" s="173"/>
      <c r="AX622" s="173"/>
      <c r="AY622" s="173"/>
      <c r="AZ622" s="173"/>
      <c r="BA622" s="173"/>
      <c r="BB622" s="173"/>
      <c r="BC622" s="123"/>
      <c r="BD622" s="123"/>
      <c r="BE622" s="123"/>
    </row>
    <row r="623" spans="2:57" x14ac:dyDescent="0.25">
      <c r="B623" s="120"/>
      <c r="C623" s="4"/>
      <c r="D623" s="14"/>
      <c r="E623" s="14"/>
      <c r="F623" s="121"/>
      <c r="G623" s="13"/>
      <c r="H623" s="122"/>
      <c r="I623" s="123"/>
      <c r="J623" s="123"/>
      <c r="K623" s="124"/>
      <c r="L623" s="122"/>
      <c r="M623" s="122"/>
      <c r="N623" s="125"/>
      <c r="O623" s="126"/>
      <c r="P623" s="123"/>
      <c r="Q623" s="123"/>
      <c r="R623" s="122"/>
      <c r="S623" s="123"/>
      <c r="T623" s="123"/>
      <c r="U623" s="123"/>
      <c r="V623" s="123"/>
      <c r="W623" s="123"/>
      <c r="X623" s="122"/>
      <c r="Y623" s="123"/>
      <c r="Z623" s="123"/>
      <c r="AA623" s="123"/>
      <c r="AB623" s="123"/>
      <c r="AC623" s="123"/>
      <c r="AD623" s="122"/>
      <c r="AE623" s="123"/>
      <c r="AF623" s="123"/>
      <c r="AG623" s="123"/>
      <c r="AH623" s="123"/>
      <c r="AI623" s="122"/>
      <c r="AJ623" s="122"/>
      <c r="AK623" s="122"/>
      <c r="AL623" s="122"/>
      <c r="AM623" s="123"/>
      <c r="AN623" s="122"/>
      <c r="AO623" s="122"/>
      <c r="AP623" s="122"/>
      <c r="AQ623" s="122"/>
      <c r="AR623" s="122"/>
      <c r="AS623" s="122"/>
      <c r="AT623" s="173"/>
      <c r="AU623" s="173"/>
      <c r="AV623" s="173"/>
      <c r="AW623" s="173"/>
      <c r="AX623" s="173"/>
      <c r="AY623" s="173"/>
      <c r="AZ623" s="173"/>
      <c r="BA623" s="173"/>
      <c r="BB623" s="173"/>
      <c r="BC623" s="123"/>
      <c r="BD623" s="123"/>
      <c r="BE623" s="123"/>
    </row>
    <row r="624" spans="2:57" x14ac:dyDescent="0.25">
      <c r="B624" s="120"/>
      <c r="C624" s="4"/>
      <c r="D624" s="14"/>
      <c r="E624" s="14"/>
      <c r="F624" s="121"/>
      <c r="G624" s="13"/>
      <c r="H624" s="122"/>
      <c r="I624" s="123"/>
      <c r="J624" s="123"/>
      <c r="K624" s="124"/>
      <c r="L624" s="122"/>
      <c r="M624" s="122"/>
      <c r="N624" s="125"/>
      <c r="O624" s="126"/>
      <c r="P624" s="123"/>
      <c r="Q624" s="123"/>
      <c r="R624" s="122"/>
      <c r="S624" s="123"/>
      <c r="T624" s="123"/>
      <c r="U624" s="123"/>
      <c r="V624" s="123"/>
      <c r="W624" s="123"/>
      <c r="X624" s="122"/>
      <c r="Y624" s="123"/>
      <c r="Z624" s="123"/>
      <c r="AA624" s="123"/>
      <c r="AB624" s="123"/>
      <c r="AC624" s="123"/>
      <c r="AD624" s="122"/>
      <c r="AE624" s="123"/>
      <c r="AF624" s="123"/>
      <c r="AG624" s="123"/>
      <c r="AH624" s="123"/>
      <c r="AI624" s="122"/>
      <c r="AJ624" s="122"/>
      <c r="AK624" s="122"/>
      <c r="AL624" s="122"/>
      <c r="AM624" s="123"/>
      <c r="AN624" s="122"/>
      <c r="AO624" s="122"/>
      <c r="AP624" s="122"/>
      <c r="AQ624" s="122"/>
      <c r="AR624" s="122"/>
      <c r="AS624" s="122"/>
      <c r="AT624" s="173"/>
      <c r="AU624" s="173"/>
      <c r="AV624" s="173"/>
      <c r="AW624" s="173"/>
      <c r="AX624" s="173"/>
      <c r="AY624" s="173"/>
      <c r="AZ624" s="173"/>
      <c r="BA624" s="173"/>
      <c r="BB624" s="173"/>
      <c r="BC624" s="123"/>
      <c r="BD624" s="123"/>
      <c r="BE624" s="123"/>
    </row>
    <row r="625" spans="2:57" x14ac:dyDescent="0.25">
      <c r="B625" s="120"/>
      <c r="C625" s="4"/>
      <c r="D625" s="14"/>
      <c r="E625" s="14"/>
      <c r="F625" s="121"/>
      <c r="G625" s="13"/>
      <c r="H625" s="122"/>
      <c r="I625" s="123"/>
      <c r="J625" s="123"/>
      <c r="K625" s="124"/>
      <c r="L625" s="122"/>
      <c r="M625" s="122"/>
      <c r="N625" s="125"/>
      <c r="O625" s="126"/>
      <c r="P625" s="123"/>
      <c r="Q625" s="123"/>
      <c r="R625" s="122"/>
      <c r="S625" s="123"/>
      <c r="T625" s="123"/>
      <c r="U625" s="123"/>
      <c r="V625" s="123"/>
      <c r="W625" s="123"/>
      <c r="X625" s="122"/>
      <c r="Y625" s="123"/>
      <c r="Z625" s="123"/>
      <c r="AA625" s="123"/>
      <c r="AB625" s="123"/>
      <c r="AC625" s="123"/>
      <c r="AD625" s="122"/>
      <c r="AE625" s="123"/>
      <c r="AF625" s="123"/>
      <c r="AG625" s="123"/>
      <c r="AH625" s="123"/>
      <c r="AI625" s="122"/>
      <c r="AJ625" s="122"/>
      <c r="AK625" s="122"/>
      <c r="AL625" s="122"/>
      <c r="AM625" s="123"/>
      <c r="AN625" s="122"/>
      <c r="AO625" s="122"/>
      <c r="AP625" s="122"/>
      <c r="AQ625" s="122"/>
      <c r="AR625" s="122"/>
      <c r="AS625" s="122"/>
      <c r="AT625" s="173"/>
      <c r="AU625" s="173"/>
      <c r="AV625" s="173"/>
      <c r="AW625" s="173"/>
      <c r="AX625" s="173"/>
      <c r="AY625" s="173"/>
      <c r="AZ625" s="173"/>
      <c r="BA625" s="173"/>
      <c r="BB625" s="173"/>
      <c r="BC625" s="123"/>
      <c r="BD625" s="123"/>
      <c r="BE625" s="123"/>
    </row>
    <row r="626" spans="2:57" x14ac:dyDescent="0.25">
      <c r="B626" s="120"/>
      <c r="C626" s="4"/>
      <c r="D626" s="14"/>
      <c r="E626" s="14"/>
      <c r="F626" s="121"/>
      <c r="G626" s="13"/>
      <c r="H626" s="122"/>
      <c r="I626" s="123"/>
      <c r="J626" s="123"/>
      <c r="K626" s="124"/>
      <c r="L626" s="122"/>
      <c r="M626" s="122"/>
      <c r="N626" s="125"/>
      <c r="O626" s="126"/>
      <c r="P626" s="123"/>
      <c r="Q626" s="123"/>
      <c r="R626" s="122"/>
      <c r="S626" s="123"/>
      <c r="T626" s="123"/>
      <c r="U626" s="123"/>
      <c r="V626" s="123"/>
      <c r="W626" s="123"/>
      <c r="X626" s="122"/>
      <c r="Y626" s="123"/>
      <c r="Z626" s="123"/>
      <c r="AA626" s="123"/>
      <c r="AB626" s="123"/>
      <c r="AC626" s="123"/>
      <c r="AD626" s="122"/>
      <c r="AE626" s="123"/>
      <c r="AF626" s="123"/>
      <c r="AG626" s="123"/>
      <c r="AH626" s="123"/>
      <c r="AI626" s="122"/>
      <c r="AJ626" s="122"/>
      <c r="AK626" s="122"/>
      <c r="AL626" s="122"/>
      <c r="AM626" s="123"/>
      <c r="AN626" s="122"/>
      <c r="AO626" s="122"/>
      <c r="AP626" s="122"/>
      <c r="AQ626" s="122"/>
      <c r="AR626" s="122"/>
      <c r="AS626" s="122"/>
      <c r="AT626" s="173"/>
      <c r="AU626" s="173"/>
      <c r="AV626" s="173"/>
      <c r="AW626" s="173"/>
      <c r="AX626" s="173"/>
      <c r="AY626" s="173"/>
      <c r="AZ626" s="173"/>
      <c r="BA626" s="173"/>
      <c r="BB626" s="173"/>
      <c r="BC626" s="123"/>
      <c r="BD626" s="123"/>
      <c r="BE626" s="123"/>
    </row>
    <row r="627" spans="2:57" x14ac:dyDescent="0.25">
      <c r="B627" s="120"/>
      <c r="C627" s="4"/>
      <c r="D627" s="14"/>
      <c r="E627" s="14"/>
      <c r="F627" s="121"/>
      <c r="G627" s="13"/>
      <c r="H627" s="122"/>
      <c r="I627" s="123"/>
      <c r="J627" s="123"/>
      <c r="K627" s="124"/>
      <c r="L627" s="122"/>
      <c r="M627" s="122"/>
      <c r="N627" s="125"/>
      <c r="O627" s="126"/>
      <c r="P627" s="123"/>
      <c r="Q627" s="123"/>
      <c r="R627" s="122"/>
      <c r="S627" s="123"/>
      <c r="T627" s="123"/>
      <c r="U627" s="123"/>
      <c r="V627" s="123"/>
      <c r="W627" s="123"/>
      <c r="X627" s="122"/>
      <c r="Y627" s="123"/>
      <c r="Z627" s="123"/>
      <c r="AA627" s="123"/>
      <c r="AB627" s="123"/>
      <c r="AC627" s="123"/>
      <c r="AD627" s="122"/>
      <c r="AE627" s="123"/>
      <c r="AF627" s="123"/>
      <c r="AG627" s="123"/>
      <c r="AH627" s="123"/>
      <c r="AI627" s="122"/>
      <c r="AJ627" s="122"/>
      <c r="AK627" s="122"/>
      <c r="AL627" s="122"/>
      <c r="AM627" s="123"/>
      <c r="AN627" s="122"/>
      <c r="AO627" s="122"/>
      <c r="AP627" s="122"/>
      <c r="AQ627" s="122"/>
      <c r="AR627" s="122"/>
      <c r="AS627" s="122"/>
      <c r="AT627" s="173"/>
      <c r="AU627" s="173"/>
      <c r="AV627" s="173"/>
      <c r="AW627" s="173"/>
      <c r="AX627" s="173"/>
      <c r="AY627" s="173"/>
      <c r="AZ627" s="173"/>
      <c r="BA627" s="173"/>
      <c r="BB627" s="173"/>
      <c r="BC627" s="123"/>
      <c r="BD627" s="123"/>
      <c r="BE627" s="123"/>
    </row>
    <row r="628" spans="2:57" x14ac:dyDescent="0.25">
      <c r="B628" s="120"/>
      <c r="C628" s="4"/>
      <c r="D628" s="14"/>
      <c r="E628" s="14"/>
      <c r="F628" s="121"/>
      <c r="G628" s="13"/>
      <c r="H628" s="122"/>
      <c r="I628" s="123"/>
      <c r="J628" s="123"/>
      <c r="K628" s="124"/>
      <c r="L628" s="122"/>
      <c r="M628" s="122"/>
      <c r="N628" s="125"/>
      <c r="O628" s="126"/>
      <c r="P628" s="123"/>
      <c r="Q628" s="123"/>
      <c r="R628" s="122"/>
      <c r="S628" s="123"/>
      <c r="T628" s="123"/>
      <c r="U628" s="123"/>
      <c r="V628" s="123"/>
      <c r="W628" s="123"/>
      <c r="X628" s="122"/>
      <c r="Y628" s="123"/>
      <c r="Z628" s="123"/>
      <c r="AA628" s="123"/>
      <c r="AB628" s="123"/>
      <c r="AC628" s="123"/>
      <c r="AD628" s="122"/>
      <c r="AE628" s="123"/>
      <c r="AF628" s="123"/>
      <c r="AG628" s="123"/>
      <c r="AH628" s="123"/>
      <c r="AI628" s="122"/>
      <c r="AJ628" s="122"/>
      <c r="AK628" s="122"/>
      <c r="AL628" s="122"/>
      <c r="AM628" s="123"/>
      <c r="AN628" s="122"/>
      <c r="AO628" s="122"/>
      <c r="AP628" s="122"/>
      <c r="AQ628" s="122"/>
      <c r="AR628" s="122"/>
      <c r="AS628" s="122"/>
      <c r="AT628" s="173"/>
      <c r="AU628" s="173"/>
      <c r="AV628" s="173"/>
      <c r="AW628" s="173"/>
      <c r="AX628" s="173"/>
      <c r="AY628" s="173"/>
      <c r="AZ628" s="173"/>
      <c r="BA628" s="173"/>
      <c r="BB628" s="173"/>
      <c r="BC628" s="123"/>
      <c r="BD628" s="123"/>
      <c r="BE628" s="123"/>
    </row>
    <row r="629" spans="2:57" x14ac:dyDescent="0.25">
      <c r="B629" s="120"/>
      <c r="C629" s="4"/>
      <c r="D629" s="14"/>
      <c r="E629" s="14"/>
      <c r="F629" s="121"/>
      <c r="G629" s="13"/>
      <c r="H629" s="122"/>
      <c r="I629" s="123"/>
      <c r="J629" s="123"/>
      <c r="K629" s="124"/>
      <c r="L629" s="122"/>
      <c r="M629" s="122"/>
      <c r="N629" s="125"/>
      <c r="O629" s="126"/>
      <c r="P629" s="123"/>
      <c r="Q629" s="123"/>
      <c r="R629" s="122"/>
      <c r="S629" s="123"/>
      <c r="T629" s="123"/>
      <c r="U629" s="123"/>
      <c r="V629" s="123"/>
      <c r="W629" s="123"/>
      <c r="X629" s="122"/>
      <c r="Y629" s="123"/>
      <c r="Z629" s="123"/>
      <c r="AA629" s="123"/>
      <c r="AB629" s="123"/>
      <c r="AC629" s="123"/>
      <c r="AD629" s="122"/>
      <c r="AE629" s="123"/>
      <c r="AF629" s="123"/>
      <c r="AG629" s="123"/>
      <c r="AH629" s="123"/>
      <c r="AI629" s="122"/>
      <c r="AJ629" s="122"/>
      <c r="AK629" s="122"/>
      <c r="AL629" s="122"/>
      <c r="AM629" s="123"/>
      <c r="AN629" s="122"/>
      <c r="AO629" s="122"/>
      <c r="AP629" s="122"/>
      <c r="AQ629" s="122"/>
      <c r="AR629" s="122"/>
      <c r="AS629" s="122"/>
      <c r="AT629" s="173"/>
      <c r="AU629" s="173"/>
      <c r="AV629" s="173"/>
      <c r="AW629" s="173"/>
      <c r="AX629" s="173"/>
      <c r="AY629" s="173"/>
      <c r="AZ629" s="173"/>
      <c r="BA629" s="173"/>
      <c r="BB629" s="173"/>
      <c r="BC629" s="123"/>
      <c r="BD629" s="123"/>
      <c r="BE629" s="123"/>
    </row>
    <row r="630" spans="2:57" x14ac:dyDescent="0.25">
      <c r="B630" s="120"/>
      <c r="C630" s="4"/>
      <c r="D630" s="14"/>
      <c r="E630" s="14"/>
      <c r="F630" s="121"/>
      <c r="G630" s="13"/>
      <c r="H630" s="122"/>
      <c r="I630" s="123"/>
      <c r="J630" s="123"/>
      <c r="K630" s="124"/>
      <c r="L630" s="122"/>
      <c r="M630" s="122"/>
      <c r="N630" s="125"/>
      <c r="O630" s="126"/>
      <c r="P630" s="123"/>
      <c r="Q630" s="123"/>
      <c r="R630" s="122"/>
      <c r="S630" s="123"/>
      <c r="T630" s="123"/>
      <c r="U630" s="123"/>
      <c r="V630" s="123"/>
      <c r="W630" s="123"/>
      <c r="X630" s="122"/>
      <c r="Y630" s="123"/>
      <c r="Z630" s="123"/>
      <c r="AA630" s="123"/>
      <c r="AB630" s="123"/>
      <c r="AC630" s="123"/>
      <c r="AD630" s="122"/>
      <c r="AE630" s="123"/>
      <c r="AF630" s="123"/>
      <c r="AG630" s="123"/>
      <c r="AH630" s="123"/>
      <c r="AI630" s="122"/>
      <c r="AJ630" s="122"/>
      <c r="AK630" s="122"/>
      <c r="AL630" s="122"/>
      <c r="AM630" s="123"/>
      <c r="AN630" s="122"/>
      <c r="AO630" s="122"/>
      <c r="AP630" s="122"/>
      <c r="AQ630" s="122"/>
      <c r="AR630" s="122"/>
      <c r="AS630" s="122"/>
      <c r="AT630" s="173"/>
      <c r="AU630" s="173"/>
      <c r="AV630" s="173"/>
      <c r="AW630" s="173"/>
      <c r="AX630" s="173"/>
      <c r="AY630" s="173"/>
      <c r="AZ630" s="173"/>
      <c r="BA630" s="173"/>
      <c r="BB630" s="173"/>
      <c r="BC630" s="123"/>
      <c r="BD630" s="123"/>
      <c r="BE630" s="123"/>
    </row>
    <row r="631" spans="2:57" x14ac:dyDescent="0.25">
      <c r="B631" s="120"/>
      <c r="C631" s="4"/>
      <c r="D631" s="14"/>
      <c r="E631" s="14"/>
      <c r="F631" s="121"/>
      <c r="G631" s="13"/>
      <c r="H631" s="122"/>
      <c r="I631" s="123"/>
      <c r="J631" s="123"/>
      <c r="K631" s="124"/>
      <c r="L631" s="122"/>
      <c r="M631" s="122"/>
      <c r="N631" s="125"/>
      <c r="O631" s="126"/>
      <c r="P631" s="123"/>
      <c r="Q631" s="123"/>
      <c r="R631" s="122"/>
      <c r="S631" s="123"/>
      <c r="T631" s="123"/>
      <c r="U631" s="123"/>
      <c r="V631" s="123"/>
      <c r="W631" s="123"/>
      <c r="X631" s="122"/>
      <c r="Y631" s="123"/>
      <c r="Z631" s="123"/>
      <c r="AA631" s="123"/>
      <c r="AB631" s="123"/>
      <c r="AC631" s="123"/>
      <c r="AD631" s="122"/>
      <c r="AE631" s="123"/>
      <c r="AF631" s="123"/>
      <c r="AG631" s="123"/>
      <c r="AH631" s="123"/>
      <c r="AI631" s="122"/>
      <c r="AJ631" s="122"/>
      <c r="AK631" s="122"/>
      <c r="AL631" s="122"/>
      <c r="AM631" s="123"/>
      <c r="AN631" s="122"/>
      <c r="AO631" s="122"/>
      <c r="AP631" s="122"/>
      <c r="AQ631" s="122"/>
      <c r="AR631" s="122"/>
      <c r="AS631" s="122"/>
      <c r="AT631" s="173"/>
      <c r="AU631" s="173"/>
      <c r="AV631" s="173"/>
      <c r="AW631" s="173"/>
      <c r="AX631" s="173"/>
      <c r="AY631" s="173"/>
      <c r="AZ631" s="173"/>
      <c r="BA631" s="173"/>
      <c r="BB631" s="173"/>
      <c r="BC631" s="123"/>
      <c r="BD631" s="123"/>
      <c r="BE631" s="123"/>
    </row>
    <row r="632" spans="2:57" x14ac:dyDescent="0.25">
      <c r="B632" s="120"/>
      <c r="C632" s="4"/>
      <c r="D632" s="14"/>
      <c r="E632" s="14"/>
      <c r="F632" s="121"/>
      <c r="G632" s="13"/>
      <c r="H632" s="122"/>
      <c r="I632" s="123"/>
      <c r="J632" s="123"/>
      <c r="K632" s="124"/>
      <c r="L632" s="122"/>
      <c r="M632" s="122"/>
      <c r="N632" s="125"/>
      <c r="O632" s="126"/>
      <c r="P632" s="123"/>
      <c r="Q632" s="123"/>
      <c r="R632" s="122"/>
      <c r="S632" s="123"/>
      <c r="T632" s="123"/>
      <c r="U632" s="123"/>
      <c r="V632" s="123"/>
      <c r="W632" s="123"/>
      <c r="X632" s="122"/>
      <c r="Y632" s="123"/>
      <c r="Z632" s="123"/>
      <c r="AA632" s="123"/>
      <c r="AB632" s="123"/>
      <c r="AC632" s="123"/>
      <c r="AD632" s="122"/>
      <c r="AE632" s="123"/>
      <c r="AF632" s="123"/>
      <c r="AG632" s="123"/>
      <c r="AH632" s="123"/>
      <c r="AI632" s="122"/>
      <c r="AJ632" s="122"/>
      <c r="AK632" s="122"/>
      <c r="AL632" s="122"/>
      <c r="AM632" s="123"/>
      <c r="AN632" s="122"/>
      <c r="AO632" s="122"/>
      <c r="AP632" s="122"/>
      <c r="AQ632" s="122"/>
      <c r="AR632" s="122"/>
      <c r="AS632" s="122"/>
      <c r="AT632" s="173"/>
      <c r="AU632" s="173"/>
      <c r="AV632" s="173"/>
      <c r="AW632" s="173"/>
      <c r="AX632" s="173"/>
      <c r="AY632" s="173"/>
      <c r="AZ632" s="173"/>
      <c r="BA632" s="173"/>
      <c r="BB632" s="173"/>
      <c r="BC632" s="123"/>
      <c r="BD632" s="123"/>
      <c r="BE632" s="123"/>
    </row>
    <row r="633" spans="2:57" x14ac:dyDescent="0.25">
      <c r="B633" s="120"/>
      <c r="C633" s="4"/>
      <c r="D633" s="14"/>
      <c r="E633" s="14"/>
      <c r="F633" s="121"/>
      <c r="G633" s="13"/>
      <c r="H633" s="122"/>
      <c r="I633" s="123"/>
      <c r="J633" s="123"/>
      <c r="K633" s="124"/>
      <c r="L633" s="122"/>
      <c r="M633" s="122"/>
      <c r="N633" s="125"/>
      <c r="O633" s="126"/>
      <c r="P633" s="123"/>
      <c r="Q633" s="123"/>
      <c r="R633" s="122"/>
      <c r="S633" s="123"/>
      <c r="T633" s="123"/>
      <c r="U633" s="123"/>
      <c r="V633" s="123"/>
      <c r="W633" s="123"/>
      <c r="X633" s="122"/>
      <c r="Y633" s="123"/>
      <c r="Z633" s="123"/>
      <c r="AA633" s="123"/>
      <c r="AB633" s="123"/>
      <c r="AC633" s="123"/>
      <c r="AD633" s="122"/>
      <c r="AE633" s="123"/>
      <c r="AF633" s="123"/>
      <c r="AG633" s="123"/>
      <c r="AH633" s="123"/>
      <c r="AI633" s="122"/>
      <c r="AJ633" s="122"/>
      <c r="AK633" s="122"/>
      <c r="AL633" s="122"/>
      <c r="AM633" s="123"/>
      <c r="AN633" s="122"/>
      <c r="AO633" s="122"/>
      <c r="AP633" s="122"/>
      <c r="AQ633" s="122"/>
      <c r="AR633" s="122"/>
      <c r="AS633" s="122"/>
      <c r="AT633" s="173"/>
      <c r="AU633" s="173"/>
      <c r="AV633" s="173"/>
      <c r="AW633" s="173"/>
      <c r="AX633" s="173"/>
      <c r="AY633" s="173"/>
      <c r="AZ633" s="173"/>
      <c r="BA633" s="173"/>
      <c r="BB633" s="173"/>
      <c r="BC633" s="123"/>
      <c r="BD633" s="123"/>
      <c r="BE633" s="123"/>
    </row>
    <row r="634" spans="2:57" x14ac:dyDescent="0.25">
      <c r="B634" s="120"/>
      <c r="C634" s="4"/>
      <c r="D634" s="14"/>
      <c r="E634" s="14"/>
      <c r="F634" s="121"/>
      <c r="G634" s="13"/>
      <c r="H634" s="122"/>
      <c r="I634" s="123"/>
      <c r="J634" s="123"/>
      <c r="K634" s="124"/>
      <c r="L634" s="122"/>
      <c r="M634" s="122"/>
      <c r="N634" s="125"/>
      <c r="O634" s="126"/>
      <c r="P634" s="123"/>
      <c r="Q634" s="123"/>
      <c r="R634" s="122"/>
      <c r="S634" s="123"/>
      <c r="T634" s="123"/>
      <c r="U634" s="123"/>
      <c r="V634" s="123"/>
      <c r="W634" s="123"/>
      <c r="X634" s="122"/>
      <c r="Y634" s="123"/>
      <c r="Z634" s="123"/>
      <c r="AA634" s="123"/>
      <c r="AB634" s="123"/>
      <c r="AC634" s="123"/>
      <c r="AD634" s="122"/>
      <c r="AE634" s="123"/>
      <c r="AF634" s="123"/>
      <c r="AG634" s="123"/>
      <c r="AH634" s="123"/>
      <c r="AI634" s="122"/>
      <c r="AJ634" s="122"/>
      <c r="AK634" s="122"/>
      <c r="AL634" s="122"/>
      <c r="AM634" s="123"/>
      <c r="AN634" s="122"/>
      <c r="AO634" s="122"/>
      <c r="AP634" s="122"/>
      <c r="AQ634" s="122"/>
      <c r="AR634" s="122"/>
      <c r="AS634" s="122"/>
      <c r="AT634" s="173"/>
      <c r="AU634" s="173"/>
      <c r="AV634" s="173"/>
      <c r="AW634" s="173"/>
      <c r="AX634" s="173"/>
      <c r="AY634" s="173"/>
      <c r="AZ634" s="173"/>
      <c r="BA634" s="173"/>
      <c r="BB634" s="173"/>
      <c r="BC634" s="123"/>
      <c r="BD634" s="123"/>
      <c r="BE634" s="123"/>
    </row>
    <row r="635" spans="2:57" x14ac:dyDescent="0.25">
      <c r="B635" s="120"/>
      <c r="C635" s="4"/>
      <c r="D635" s="14"/>
      <c r="E635" s="14"/>
      <c r="F635" s="121"/>
      <c r="G635" s="13"/>
      <c r="H635" s="122"/>
      <c r="I635" s="123"/>
      <c r="J635" s="123"/>
      <c r="K635" s="124"/>
      <c r="L635" s="122"/>
      <c r="M635" s="122"/>
      <c r="N635" s="125"/>
      <c r="O635" s="126"/>
      <c r="P635" s="123"/>
      <c r="Q635" s="123"/>
      <c r="R635" s="122"/>
      <c r="S635" s="123"/>
      <c r="T635" s="123"/>
      <c r="U635" s="123"/>
      <c r="V635" s="123"/>
      <c r="W635" s="123"/>
      <c r="X635" s="122"/>
      <c r="Y635" s="123"/>
      <c r="Z635" s="123"/>
      <c r="AA635" s="123"/>
      <c r="AB635" s="123"/>
      <c r="AC635" s="123"/>
      <c r="AD635" s="122"/>
      <c r="AE635" s="123"/>
      <c r="AF635" s="123"/>
      <c r="AG635" s="123"/>
      <c r="AH635" s="123"/>
      <c r="AI635" s="122"/>
      <c r="AJ635" s="122"/>
      <c r="AK635" s="122"/>
      <c r="AL635" s="122"/>
      <c r="AM635" s="123"/>
      <c r="AN635" s="122"/>
      <c r="AO635" s="122"/>
      <c r="AP635" s="122"/>
      <c r="AQ635" s="122"/>
      <c r="AR635" s="122"/>
      <c r="AS635" s="122"/>
      <c r="AT635" s="173"/>
      <c r="AU635" s="173"/>
      <c r="AV635" s="173"/>
      <c r="AW635" s="173"/>
      <c r="AX635" s="173"/>
      <c r="AY635" s="173"/>
      <c r="AZ635" s="173"/>
      <c r="BA635" s="173"/>
      <c r="BB635" s="173"/>
      <c r="BC635" s="123"/>
      <c r="BD635" s="123"/>
      <c r="BE635" s="123"/>
    </row>
    <row r="636" spans="2:57" x14ac:dyDescent="0.25">
      <c r="B636" s="120"/>
      <c r="C636" s="4"/>
      <c r="D636" s="14"/>
      <c r="E636" s="14"/>
      <c r="F636" s="121"/>
      <c r="G636" s="13"/>
      <c r="H636" s="122"/>
      <c r="I636" s="123"/>
      <c r="J636" s="123"/>
      <c r="K636" s="124"/>
      <c r="L636" s="122"/>
      <c r="M636" s="122"/>
      <c r="N636" s="125"/>
      <c r="O636" s="126"/>
      <c r="P636" s="123"/>
      <c r="Q636" s="123"/>
      <c r="R636" s="122"/>
      <c r="S636" s="123"/>
      <c r="T636" s="123"/>
      <c r="U636" s="123"/>
      <c r="V636" s="123"/>
      <c r="W636" s="123"/>
      <c r="X636" s="122"/>
      <c r="Y636" s="123"/>
      <c r="Z636" s="123"/>
      <c r="AA636" s="123"/>
      <c r="AB636" s="123"/>
      <c r="AC636" s="123"/>
      <c r="AD636" s="122"/>
      <c r="AE636" s="123"/>
      <c r="AF636" s="123"/>
      <c r="AG636" s="123"/>
      <c r="AH636" s="123"/>
      <c r="AI636" s="122"/>
      <c r="AJ636" s="122"/>
      <c r="AK636" s="122"/>
      <c r="AL636" s="122"/>
      <c r="AM636" s="123"/>
      <c r="AN636" s="122"/>
      <c r="AO636" s="122"/>
      <c r="AP636" s="122"/>
      <c r="AQ636" s="122"/>
      <c r="AR636" s="122"/>
      <c r="AS636" s="122"/>
      <c r="AT636" s="173"/>
      <c r="AU636" s="173"/>
      <c r="AV636" s="173"/>
      <c r="AW636" s="173"/>
      <c r="AX636" s="173"/>
      <c r="AY636" s="173"/>
      <c r="AZ636" s="173"/>
      <c r="BA636" s="173"/>
      <c r="BB636" s="173"/>
      <c r="BC636" s="123"/>
      <c r="BD636" s="123"/>
      <c r="BE636" s="123"/>
    </row>
    <row r="637" spans="2:57" x14ac:dyDescent="0.25">
      <c r="B637" s="120"/>
      <c r="C637" s="4"/>
      <c r="D637" s="14"/>
      <c r="E637" s="14"/>
      <c r="F637" s="121"/>
      <c r="G637" s="13"/>
      <c r="H637" s="122"/>
      <c r="I637" s="123"/>
      <c r="J637" s="123"/>
      <c r="K637" s="124"/>
      <c r="L637" s="122"/>
      <c r="M637" s="122"/>
      <c r="N637" s="125"/>
      <c r="O637" s="126"/>
      <c r="P637" s="123"/>
      <c r="Q637" s="123"/>
      <c r="R637" s="122"/>
      <c r="S637" s="123"/>
      <c r="T637" s="123"/>
      <c r="U637" s="123"/>
      <c r="V637" s="123"/>
      <c r="W637" s="123"/>
      <c r="X637" s="122"/>
      <c r="Y637" s="123"/>
      <c r="Z637" s="123"/>
      <c r="AA637" s="123"/>
      <c r="AB637" s="123"/>
      <c r="AC637" s="123"/>
      <c r="AD637" s="122"/>
      <c r="AE637" s="123"/>
      <c r="AF637" s="123"/>
      <c r="AG637" s="123"/>
      <c r="AH637" s="123"/>
      <c r="AI637" s="122"/>
      <c r="AJ637" s="122"/>
      <c r="AK637" s="122"/>
      <c r="AL637" s="122"/>
      <c r="AM637" s="123"/>
      <c r="AN637" s="122"/>
      <c r="AO637" s="122"/>
      <c r="AP637" s="122"/>
      <c r="AQ637" s="122"/>
      <c r="AR637" s="122"/>
      <c r="AS637" s="122"/>
      <c r="AT637" s="173"/>
      <c r="AU637" s="173"/>
      <c r="AV637" s="173"/>
      <c r="AW637" s="173"/>
      <c r="AX637" s="173"/>
      <c r="AY637" s="173"/>
      <c r="AZ637" s="173"/>
      <c r="BA637" s="173"/>
      <c r="BB637" s="173"/>
      <c r="BC637" s="123"/>
      <c r="BD637" s="123"/>
      <c r="BE637" s="123"/>
    </row>
    <row r="638" spans="2:57" x14ac:dyDescent="0.25">
      <c r="B638" s="120"/>
      <c r="C638" s="4"/>
      <c r="D638" s="14"/>
      <c r="E638" s="14"/>
      <c r="F638" s="121"/>
      <c r="G638" s="13"/>
      <c r="H638" s="122"/>
      <c r="I638" s="123"/>
      <c r="J638" s="123"/>
      <c r="K638" s="124"/>
      <c r="L638" s="122"/>
      <c r="M638" s="122"/>
      <c r="N638" s="125"/>
      <c r="O638" s="126"/>
      <c r="P638" s="123"/>
      <c r="Q638" s="123"/>
      <c r="R638" s="122"/>
      <c r="S638" s="123"/>
      <c r="T638" s="123"/>
      <c r="U638" s="123"/>
      <c r="V638" s="123"/>
      <c r="W638" s="123"/>
      <c r="X638" s="122"/>
      <c r="Y638" s="123"/>
      <c r="Z638" s="123"/>
      <c r="AA638" s="123"/>
      <c r="AB638" s="123"/>
      <c r="AC638" s="123"/>
      <c r="AD638" s="122"/>
      <c r="AE638" s="123"/>
      <c r="AF638" s="123"/>
      <c r="AG638" s="123"/>
      <c r="AH638" s="123"/>
      <c r="AI638" s="122"/>
      <c r="AJ638" s="122"/>
      <c r="AK638" s="122"/>
      <c r="AL638" s="122"/>
      <c r="AM638" s="123"/>
      <c r="AN638" s="122"/>
      <c r="AO638" s="122"/>
      <c r="AP638" s="122"/>
      <c r="AQ638" s="122"/>
      <c r="AR638" s="122"/>
      <c r="AS638" s="122"/>
      <c r="AT638" s="173"/>
      <c r="AU638" s="173"/>
      <c r="AV638" s="173"/>
      <c r="AW638" s="173"/>
      <c r="AX638" s="173"/>
      <c r="AY638" s="173"/>
      <c r="AZ638" s="173"/>
      <c r="BA638" s="173"/>
      <c r="BB638" s="173"/>
      <c r="BC638" s="123"/>
      <c r="BD638" s="123"/>
      <c r="BE638" s="123"/>
    </row>
    <row r="639" spans="2:57" x14ac:dyDescent="0.25">
      <c r="B639" s="120"/>
      <c r="C639" s="4"/>
      <c r="D639" s="14"/>
      <c r="E639" s="14"/>
      <c r="F639" s="121"/>
      <c r="G639" s="13"/>
      <c r="H639" s="122"/>
      <c r="I639" s="123"/>
      <c r="J639" s="123"/>
      <c r="K639" s="124"/>
      <c r="L639" s="122"/>
      <c r="M639" s="122"/>
      <c r="N639" s="125"/>
      <c r="O639" s="126"/>
      <c r="P639" s="123"/>
      <c r="Q639" s="123"/>
      <c r="R639" s="122"/>
      <c r="S639" s="123"/>
      <c r="T639" s="123"/>
      <c r="U639" s="123"/>
      <c r="V639" s="123"/>
      <c r="W639" s="123"/>
      <c r="X639" s="122"/>
      <c r="Y639" s="123"/>
      <c r="Z639" s="123"/>
      <c r="AA639" s="123"/>
      <c r="AB639" s="123"/>
      <c r="AC639" s="123"/>
      <c r="AD639" s="122"/>
      <c r="AE639" s="123"/>
      <c r="AF639" s="123"/>
      <c r="AG639" s="123"/>
      <c r="AH639" s="123"/>
      <c r="AI639" s="122"/>
      <c r="AJ639" s="122"/>
      <c r="AK639" s="122"/>
      <c r="AL639" s="122"/>
      <c r="AM639" s="123"/>
      <c r="AN639" s="122"/>
      <c r="AO639" s="122"/>
      <c r="AP639" s="122"/>
      <c r="AQ639" s="122"/>
      <c r="AR639" s="122"/>
      <c r="AS639" s="122"/>
      <c r="AT639" s="173"/>
      <c r="AU639" s="173"/>
      <c r="AV639" s="173"/>
      <c r="AW639" s="173"/>
      <c r="AX639" s="173"/>
      <c r="AY639" s="173"/>
      <c r="AZ639" s="173"/>
      <c r="BA639" s="173"/>
      <c r="BB639" s="173"/>
      <c r="BC639" s="123"/>
      <c r="BD639" s="123"/>
      <c r="BE639" s="123"/>
    </row>
    <row r="640" spans="2:57" x14ac:dyDescent="0.25">
      <c r="B640" s="120"/>
      <c r="C640" s="4"/>
      <c r="D640" s="14"/>
      <c r="E640" s="14"/>
      <c r="F640" s="121"/>
      <c r="G640" s="13"/>
      <c r="H640" s="122"/>
      <c r="I640" s="123"/>
      <c r="J640" s="123"/>
      <c r="K640" s="124"/>
      <c r="L640" s="122"/>
      <c r="M640" s="122"/>
      <c r="N640" s="125"/>
      <c r="O640" s="126"/>
      <c r="P640" s="123"/>
      <c r="Q640" s="123"/>
      <c r="R640" s="122"/>
      <c r="S640" s="123"/>
      <c r="T640" s="123"/>
      <c r="U640" s="123"/>
      <c r="V640" s="123"/>
      <c r="W640" s="123"/>
      <c r="X640" s="122"/>
      <c r="Y640" s="123"/>
      <c r="Z640" s="123"/>
      <c r="AA640" s="123"/>
      <c r="AB640" s="123"/>
      <c r="AC640" s="123"/>
      <c r="AD640" s="122"/>
      <c r="AE640" s="123"/>
      <c r="AF640" s="123"/>
      <c r="AG640" s="123"/>
      <c r="AH640" s="123"/>
      <c r="AI640" s="122"/>
      <c r="AJ640" s="122"/>
      <c r="AK640" s="122"/>
      <c r="AL640" s="122"/>
      <c r="AM640" s="123"/>
      <c r="AN640" s="122"/>
      <c r="AO640" s="122"/>
      <c r="AP640" s="122"/>
      <c r="AQ640" s="122"/>
      <c r="AR640" s="122"/>
      <c r="AS640" s="122"/>
      <c r="AT640" s="173"/>
      <c r="AU640" s="173"/>
      <c r="AV640" s="173"/>
      <c r="AW640" s="173"/>
      <c r="AX640" s="173"/>
      <c r="AY640" s="173"/>
      <c r="AZ640" s="173"/>
      <c r="BA640" s="173"/>
      <c r="BB640" s="173"/>
      <c r="BC640" s="123"/>
      <c r="BD640" s="123"/>
      <c r="BE640" s="123"/>
    </row>
    <row r="641" spans="2:57" x14ac:dyDescent="0.25">
      <c r="B641" s="120"/>
      <c r="C641" s="4"/>
      <c r="D641" s="14"/>
      <c r="E641" s="14"/>
      <c r="F641" s="121"/>
      <c r="G641" s="13"/>
      <c r="H641" s="122"/>
      <c r="I641" s="123"/>
      <c r="J641" s="123"/>
      <c r="K641" s="124"/>
      <c r="L641" s="122"/>
      <c r="M641" s="122"/>
      <c r="N641" s="125"/>
      <c r="O641" s="126"/>
      <c r="P641" s="123"/>
      <c r="Q641" s="123"/>
      <c r="R641" s="122"/>
      <c r="S641" s="123"/>
      <c r="T641" s="123"/>
      <c r="U641" s="123"/>
      <c r="V641" s="123"/>
      <c r="W641" s="123"/>
      <c r="X641" s="122"/>
      <c r="Y641" s="123"/>
      <c r="Z641" s="123"/>
      <c r="AA641" s="123"/>
      <c r="AB641" s="123"/>
      <c r="AC641" s="123"/>
      <c r="AD641" s="122"/>
      <c r="AE641" s="123"/>
      <c r="AF641" s="123"/>
      <c r="AG641" s="123"/>
      <c r="AH641" s="123"/>
      <c r="AI641" s="122"/>
      <c r="AJ641" s="122"/>
      <c r="AK641" s="122"/>
      <c r="AL641" s="122"/>
      <c r="AM641" s="123"/>
      <c r="AN641" s="122"/>
      <c r="AO641" s="122"/>
      <c r="AP641" s="122"/>
      <c r="AQ641" s="122"/>
      <c r="AR641" s="122"/>
      <c r="AS641" s="122"/>
      <c r="AT641" s="173"/>
      <c r="AU641" s="173"/>
      <c r="AV641" s="173"/>
      <c r="AW641" s="173"/>
      <c r="AX641" s="173"/>
      <c r="AY641" s="173"/>
      <c r="AZ641" s="173"/>
      <c r="BA641" s="173"/>
      <c r="BB641" s="173"/>
      <c r="BC641" s="123"/>
      <c r="BD641" s="123"/>
      <c r="BE641" s="123"/>
    </row>
    <row r="642" spans="2:57" x14ac:dyDescent="0.25">
      <c r="B642" s="120"/>
      <c r="C642" s="4"/>
      <c r="D642" s="14"/>
      <c r="E642" s="14"/>
      <c r="F642" s="121"/>
      <c r="G642" s="13"/>
      <c r="H642" s="122"/>
      <c r="I642" s="123"/>
      <c r="J642" s="123"/>
      <c r="K642" s="124"/>
      <c r="L642" s="122"/>
      <c r="M642" s="122"/>
      <c r="N642" s="125"/>
      <c r="O642" s="126"/>
      <c r="P642" s="123"/>
      <c r="Q642" s="123"/>
      <c r="R642" s="122"/>
      <c r="S642" s="123"/>
      <c r="T642" s="123"/>
      <c r="U642" s="123"/>
      <c r="V642" s="123"/>
      <c r="W642" s="123"/>
      <c r="X642" s="122"/>
      <c r="Y642" s="123"/>
      <c r="Z642" s="123"/>
      <c r="AA642" s="123"/>
      <c r="AB642" s="123"/>
      <c r="AC642" s="123"/>
      <c r="AD642" s="122"/>
      <c r="AE642" s="123"/>
      <c r="AF642" s="123"/>
      <c r="AG642" s="123"/>
      <c r="AH642" s="123"/>
      <c r="AI642" s="122"/>
      <c r="AJ642" s="122"/>
      <c r="AK642" s="122"/>
      <c r="AL642" s="122"/>
      <c r="AM642" s="123"/>
      <c r="AN642" s="122"/>
      <c r="AO642" s="122"/>
      <c r="AP642" s="122"/>
      <c r="AQ642" s="122"/>
      <c r="AR642" s="122"/>
      <c r="AS642" s="122"/>
      <c r="AT642" s="173"/>
      <c r="AU642" s="173"/>
      <c r="AV642" s="173"/>
      <c r="AW642" s="173"/>
      <c r="AX642" s="173"/>
      <c r="AY642" s="173"/>
      <c r="AZ642" s="173"/>
      <c r="BA642" s="173"/>
      <c r="BB642" s="173"/>
      <c r="BC642" s="123"/>
      <c r="BD642" s="123"/>
      <c r="BE642" s="123"/>
    </row>
    <row r="643" spans="2:57" x14ac:dyDescent="0.25">
      <c r="B643" s="120"/>
      <c r="C643" s="4"/>
      <c r="D643" s="14"/>
      <c r="E643" s="14"/>
      <c r="F643" s="121"/>
      <c r="G643" s="13"/>
      <c r="H643" s="122"/>
      <c r="I643" s="123"/>
      <c r="J643" s="123"/>
      <c r="K643" s="124"/>
      <c r="L643" s="122"/>
      <c r="M643" s="122"/>
      <c r="N643" s="125"/>
      <c r="O643" s="126"/>
      <c r="P643" s="123"/>
      <c r="Q643" s="123"/>
      <c r="R643" s="122"/>
      <c r="S643" s="123"/>
      <c r="T643" s="123"/>
      <c r="U643" s="123"/>
      <c r="V643" s="123"/>
      <c r="W643" s="123"/>
      <c r="X643" s="122"/>
      <c r="Y643" s="123"/>
      <c r="Z643" s="123"/>
      <c r="AA643" s="123"/>
      <c r="AB643" s="123"/>
      <c r="AC643" s="123"/>
      <c r="AD643" s="122"/>
      <c r="AE643" s="123"/>
      <c r="AF643" s="123"/>
      <c r="AG643" s="123"/>
      <c r="AH643" s="123"/>
      <c r="AI643" s="122"/>
      <c r="AJ643" s="122"/>
      <c r="AK643" s="122"/>
      <c r="AL643" s="122"/>
      <c r="AM643" s="123"/>
      <c r="AN643" s="122"/>
      <c r="AO643" s="122"/>
      <c r="AP643" s="122"/>
      <c r="AQ643" s="122"/>
      <c r="AR643" s="122"/>
      <c r="AS643" s="122"/>
      <c r="AT643" s="173"/>
      <c r="AU643" s="173"/>
      <c r="AV643" s="173"/>
      <c r="AW643" s="173"/>
      <c r="AX643" s="173"/>
      <c r="AY643" s="173"/>
      <c r="AZ643" s="173"/>
      <c r="BA643" s="173"/>
      <c r="BB643" s="173"/>
      <c r="BC643" s="123"/>
      <c r="BD643" s="123"/>
      <c r="BE643" s="123"/>
    </row>
    <row r="644" spans="2:57" x14ac:dyDescent="0.25">
      <c r="B644" s="120"/>
      <c r="C644" s="4"/>
      <c r="D644" s="14"/>
      <c r="E644" s="14"/>
      <c r="F644" s="121"/>
      <c r="G644" s="13"/>
      <c r="H644" s="122"/>
      <c r="I644" s="123"/>
      <c r="J644" s="123"/>
      <c r="K644" s="124"/>
      <c r="L644" s="122"/>
      <c r="M644" s="122"/>
      <c r="N644" s="125"/>
      <c r="O644" s="126"/>
      <c r="P644" s="123"/>
      <c r="Q644" s="123"/>
      <c r="R644" s="122"/>
      <c r="S644" s="123"/>
      <c r="T644" s="123"/>
      <c r="U644" s="123"/>
      <c r="V644" s="123"/>
      <c r="W644" s="123"/>
      <c r="X644" s="122"/>
      <c r="Y644" s="123"/>
      <c r="Z644" s="123"/>
      <c r="AA644" s="123"/>
      <c r="AB644" s="123"/>
      <c r="AC644" s="123"/>
      <c r="AD644" s="122"/>
      <c r="AE644" s="123"/>
      <c r="AF644" s="123"/>
      <c r="AG644" s="123"/>
      <c r="AH644" s="123"/>
      <c r="AI644" s="122"/>
      <c r="AJ644" s="122"/>
      <c r="AK644" s="122"/>
      <c r="AL644" s="122"/>
      <c r="AM644" s="123"/>
      <c r="AN644" s="122"/>
      <c r="AO644" s="122"/>
      <c r="AP644" s="122"/>
      <c r="AQ644" s="122"/>
      <c r="AR644" s="122"/>
      <c r="AS644" s="122"/>
      <c r="AT644" s="173"/>
      <c r="AU644" s="173"/>
      <c r="AV644" s="173"/>
      <c r="AW644" s="173"/>
      <c r="AX644" s="173"/>
      <c r="AY644" s="173"/>
      <c r="AZ644" s="173"/>
      <c r="BA644" s="173"/>
      <c r="BB644" s="173"/>
      <c r="BC644" s="123"/>
      <c r="BD644" s="123"/>
      <c r="BE644" s="123"/>
    </row>
    <row r="645" spans="2:57" x14ac:dyDescent="0.25">
      <c r="B645" s="120"/>
      <c r="C645" s="4"/>
      <c r="D645" s="14"/>
      <c r="E645" s="14"/>
      <c r="F645" s="121"/>
      <c r="G645" s="13"/>
      <c r="H645" s="122"/>
      <c r="I645" s="123"/>
      <c r="J645" s="123"/>
      <c r="K645" s="124"/>
      <c r="L645" s="122"/>
      <c r="M645" s="122"/>
      <c r="N645" s="125"/>
      <c r="O645" s="126"/>
      <c r="P645" s="123"/>
      <c r="Q645" s="123"/>
      <c r="R645" s="122"/>
      <c r="S645" s="123"/>
      <c r="T645" s="123"/>
      <c r="U645" s="123"/>
      <c r="V645" s="123"/>
      <c r="W645" s="123"/>
      <c r="X645" s="122"/>
      <c r="Y645" s="123"/>
      <c r="Z645" s="123"/>
      <c r="AA645" s="123"/>
      <c r="AB645" s="123"/>
      <c r="AC645" s="123"/>
      <c r="AD645" s="122"/>
      <c r="AE645" s="123"/>
      <c r="AF645" s="123"/>
      <c r="AG645" s="123"/>
      <c r="AH645" s="123"/>
      <c r="AI645" s="122"/>
      <c r="AJ645" s="122"/>
      <c r="AK645" s="122"/>
      <c r="AL645" s="122"/>
      <c r="AM645" s="123"/>
      <c r="AN645" s="122"/>
      <c r="AO645" s="122"/>
      <c r="AP645" s="122"/>
      <c r="AQ645" s="122"/>
      <c r="AR645" s="122"/>
      <c r="AS645" s="122"/>
      <c r="AT645" s="173"/>
      <c r="AU645" s="173"/>
      <c r="AV645" s="173"/>
      <c r="AW645" s="173"/>
      <c r="AX645" s="173"/>
      <c r="AY645" s="173"/>
      <c r="AZ645" s="173"/>
      <c r="BA645" s="173"/>
      <c r="BB645" s="173"/>
      <c r="BC645" s="123"/>
      <c r="BD645" s="123"/>
      <c r="BE645" s="123"/>
    </row>
    <row r="646" spans="2:57" x14ac:dyDescent="0.25">
      <c r="B646" s="120"/>
      <c r="C646" s="4"/>
      <c r="D646" s="14"/>
      <c r="E646" s="14"/>
      <c r="F646" s="121"/>
      <c r="G646" s="13"/>
      <c r="H646" s="122"/>
      <c r="I646" s="123"/>
      <c r="J646" s="123"/>
      <c r="K646" s="124"/>
      <c r="L646" s="122"/>
      <c r="M646" s="122"/>
      <c r="N646" s="125"/>
      <c r="O646" s="126"/>
      <c r="P646" s="123"/>
      <c r="Q646" s="123"/>
      <c r="R646" s="122"/>
      <c r="S646" s="123"/>
      <c r="T646" s="123"/>
      <c r="U646" s="123"/>
      <c r="V646" s="123"/>
      <c r="W646" s="123"/>
      <c r="X646" s="122"/>
      <c r="Y646" s="123"/>
      <c r="Z646" s="123"/>
      <c r="AA646" s="123"/>
      <c r="AB646" s="123"/>
      <c r="AC646" s="123"/>
      <c r="AD646" s="122"/>
      <c r="AE646" s="123"/>
      <c r="AF646" s="123"/>
      <c r="AG646" s="123"/>
      <c r="AH646" s="123"/>
      <c r="AI646" s="122"/>
      <c r="AJ646" s="122"/>
      <c r="AK646" s="122"/>
      <c r="AL646" s="122"/>
      <c r="AM646" s="123"/>
      <c r="AN646" s="122"/>
      <c r="AO646" s="122"/>
      <c r="AP646" s="122"/>
      <c r="AQ646" s="122"/>
      <c r="AR646" s="122"/>
      <c r="AS646" s="122"/>
      <c r="AT646" s="173"/>
      <c r="AU646" s="173"/>
      <c r="AV646" s="173"/>
      <c r="AW646" s="173"/>
      <c r="AX646" s="173"/>
      <c r="AY646" s="173"/>
      <c r="AZ646" s="173"/>
      <c r="BA646" s="173"/>
      <c r="BB646" s="173"/>
      <c r="BC646" s="123"/>
      <c r="BD646" s="123"/>
      <c r="BE646" s="123"/>
    </row>
    <row r="647" spans="2:57" x14ac:dyDescent="0.25">
      <c r="B647" s="120"/>
      <c r="C647" s="4"/>
      <c r="D647" s="14"/>
      <c r="E647" s="14"/>
      <c r="F647" s="121"/>
      <c r="G647" s="13"/>
      <c r="H647" s="122"/>
      <c r="I647" s="123"/>
      <c r="J647" s="123"/>
      <c r="K647" s="124"/>
      <c r="L647" s="122"/>
      <c r="M647" s="122"/>
      <c r="N647" s="125"/>
      <c r="O647" s="126"/>
      <c r="P647" s="123"/>
      <c r="Q647" s="123"/>
      <c r="R647" s="122"/>
      <c r="S647" s="123"/>
      <c r="T647" s="123"/>
      <c r="U647" s="123"/>
      <c r="V647" s="123"/>
      <c r="W647" s="123"/>
      <c r="X647" s="122"/>
      <c r="Y647" s="123"/>
      <c r="Z647" s="123"/>
      <c r="AA647" s="123"/>
      <c r="AB647" s="123"/>
      <c r="AC647" s="123"/>
      <c r="AD647" s="122"/>
      <c r="AE647" s="123"/>
      <c r="AF647" s="123"/>
      <c r="AG647" s="123"/>
      <c r="AH647" s="123"/>
      <c r="AI647" s="122"/>
      <c r="AJ647" s="122"/>
      <c r="AK647" s="122"/>
      <c r="AL647" s="122"/>
      <c r="AM647" s="123"/>
      <c r="AN647" s="122"/>
      <c r="AO647" s="122"/>
      <c r="AP647" s="122"/>
      <c r="AQ647" s="122"/>
      <c r="AR647" s="122"/>
      <c r="AS647" s="122"/>
      <c r="AT647" s="173"/>
      <c r="AU647" s="173"/>
      <c r="AV647" s="173"/>
      <c r="AW647" s="173"/>
      <c r="AX647" s="173"/>
      <c r="AY647" s="173"/>
      <c r="AZ647" s="173"/>
      <c r="BA647" s="173"/>
      <c r="BB647" s="173"/>
      <c r="BC647" s="123"/>
      <c r="BD647" s="123"/>
      <c r="BE647" s="123"/>
    </row>
    <row r="648" spans="2:57" x14ac:dyDescent="0.25">
      <c r="B648" s="120"/>
      <c r="C648" s="4"/>
      <c r="D648" s="14"/>
      <c r="E648" s="14"/>
      <c r="F648" s="121"/>
      <c r="G648" s="13"/>
      <c r="H648" s="122"/>
      <c r="I648" s="123"/>
      <c r="J648" s="123"/>
      <c r="K648" s="124"/>
      <c r="L648" s="122"/>
      <c r="M648" s="122"/>
      <c r="N648" s="125"/>
      <c r="O648" s="126"/>
      <c r="P648" s="123"/>
      <c r="Q648" s="123"/>
      <c r="R648" s="122"/>
      <c r="S648" s="123"/>
      <c r="T648" s="123"/>
      <c r="U648" s="123"/>
      <c r="V648" s="123"/>
      <c r="W648" s="123"/>
      <c r="X648" s="122"/>
      <c r="Y648" s="123"/>
      <c r="Z648" s="123"/>
      <c r="AA648" s="123"/>
      <c r="AB648" s="123"/>
      <c r="AC648" s="123"/>
      <c r="AD648" s="122"/>
      <c r="AE648" s="123"/>
      <c r="AF648" s="123"/>
      <c r="AG648" s="123"/>
      <c r="AH648" s="123"/>
      <c r="AI648" s="122"/>
      <c r="AJ648" s="122"/>
      <c r="AK648" s="122"/>
      <c r="AL648" s="122"/>
      <c r="AM648" s="123"/>
      <c r="AN648" s="122"/>
      <c r="AO648" s="122"/>
      <c r="AP648" s="122"/>
      <c r="AQ648" s="122"/>
      <c r="AR648" s="122"/>
      <c r="AS648" s="122"/>
      <c r="AT648" s="173"/>
      <c r="AU648" s="173"/>
      <c r="AV648" s="173"/>
      <c r="AW648" s="173"/>
      <c r="AX648" s="173"/>
      <c r="AY648" s="173"/>
      <c r="AZ648" s="173"/>
      <c r="BA648" s="173"/>
      <c r="BB648" s="173"/>
      <c r="BC648" s="123"/>
      <c r="BD648" s="123"/>
      <c r="BE648" s="123"/>
    </row>
    <row r="649" spans="2:57" x14ac:dyDescent="0.25">
      <c r="B649" s="120"/>
      <c r="C649" s="4"/>
      <c r="D649" s="14"/>
      <c r="E649" s="14"/>
      <c r="F649" s="121"/>
      <c r="G649" s="13"/>
      <c r="H649" s="122"/>
      <c r="I649" s="123"/>
      <c r="J649" s="123"/>
      <c r="K649" s="124"/>
      <c r="L649" s="122"/>
      <c r="M649" s="122"/>
      <c r="N649" s="125"/>
      <c r="O649" s="126"/>
      <c r="P649" s="123"/>
      <c r="Q649" s="123"/>
      <c r="R649" s="122"/>
      <c r="S649" s="123"/>
      <c r="T649" s="123"/>
      <c r="U649" s="123"/>
      <c r="V649" s="123"/>
      <c r="W649" s="123"/>
      <c r="X649" s="122"/>
      <c r="Y649" s="123"/>
      <c r="Z649" s="123"/>
      <c r="AA649" s="123"/>
      <c r="AB649" s="123"/>
      <c r="AC649" s="123"/>
      <c r="AD649" s="122"/>
      <c r="AE649" s="123"/>
      <c r="AF649" s="123"/>
      <c r="AG649" s="123"/>
      <c r="AH649" s="123"/>
      <c r="AI649" s="122"/>
      <c r="AJ649" s="122"/>
      <c r="AK649" s="122"/>
      <c r="AL649" s="122"/>
      <c r="AM649" s="123"/>
      <c r="AN649" s="122"/>
      <c r="AO649" s="122"/>
      <c r="AP649" s="122"/>
      <c r="AQ649" s="122"/>
      <c r="AR649" s="122"/>
      <c r="AS649" s="122"/>
      <c r="AT649" s="173"/>
      <c r="AU649" s="173"/>
      <c r="AV649" s="173"/>
      <c r="AW649" s="173"/>
      <c r="AX649" s="173"/>
      <c r="AY649" s="173"/>
      <c r="AZ649" s="173"/>
      <c r="BA649" s="173"/>
      <c r="BB649" s="173"/>
      <c r="BC649" s="123"/>
      <c r="BD649" s="123"/>
      <c r="BE649" s="123"/>
    </row>
    <row r="650" spans="2:57" x14ac:dyDescent="0.25">
      <c r="B650" s="120"/>
      <c r="C650" s="4"/>
      <c r="D650" s="14"/>
      <c r="E650" s="14"/>
      <c r="F650" s="121"/>
      <c r="G650" s="13"/>
      <c r="H650" s="122"/>
      <c r="I650" s="123"/>
      <c r="J650" s="123"/>
      <c r="K650" s="124"/>
      <c r="L650" s="122"/>
      <c r="M650" s="122"/>
      <c r="N650" s="125"/>
      <c r="O650" s="126"/>
      <c r="P650" s="123"/>
      <c r="Q650" s="123"/>
      <c r="R650" s="122"/>
      <c r="S650" s="123"/>
      <c r="T650" s="123"/>
      <c r="U650" s="123"/>
      <c r="V650" s="123"/>
      <c r="W650" s="123"/>
      <c r="X650" s="122"/>
      <c r="Y650" s="123"/>
      <c r="Z650" s="123"/>
      <c r="AA650" s="123"/>
      <c r="AB650" s="123"/>
      <c r="AC650" s="123"/>
      <c r="AD650" s="122"/>
      <c r="AE650" s="123"/>
      <c r="AF650" s="123"/>
      <c r="AG650" s="123"/>
      <c r="AH650" s="123"/>
      <c r="AI650" s="122"/>
      <c r="AJ650" s="122"/>
      <c r="AK650" s="122"/>
      <c r="AL650" s="122"/>
      <c r="AM650" s="123"/>
      <c r="AN650" s="122"/>
      <c r="AO650" s="122"/>
      <c r="AP650" s="122"/>
      <c r="AQ650" s="122"/>
      <c r="AR650" s="122"/>
      <c r="AS650" s="122"/>
      <c r="AT650" s="173"/>
      <c r="AU650" s="173"/>
      <c r="AV650" s="173"/>
      <c r="AW650" s="173"/>
      <c r="AX650" s="173"/>
      <c r="AY650" s="173"/>
      <c r="AZ650" s="173"/>
      <c r="BA650" s="173"/>
      <c r="BB650" s="173"/>
      <c r="BC650" s="123"/>
      <c r="BD650" s="123"/>
      <c r="BE650" s="123"/>
    </row>
    <row r="651" spans="2:57" x14ac:dyDescent="0.25">
      <c r="B651" s="120"/>
      <c r="C651" s="4"/>
      <c r="D651" s="14"/>
      <c r="E651" s="14"/>
      <c r="F651" s="121"/>
      <c r="G651" s="13"/>
      <c r="H651" s="122"/>
      <c r="I651" s="123"/>
      <c r="J651" s="123"/>
      <c r="K651" s="124"/>
      <c r="L651" s="122"/>
      <c r="M651" s="122"/>
      <c r="N651" s="125"/>
      <c r="O651" s="126"/>
      <c r="P651" s="123"/>
      <c r="Q651" s="123"/>
      <c r="R651" s="122"/>
      <c r="S651" s="123"/>
      <c r="T651" s="123"/>
      <c r="U651" s="123"/>
      <c r="V651" s="123"/>
      <c r="W651" s="123"/>
      <c r="X651" s="122"/>
      <c r="Y651" s="123"/>
      <c r="Z651" s="123"/>
      <c r="AA651" s="123"/>
      <c r="AB651" s="123"/>
      <c r="AC651" s="123"/>
      <c r="AD651" s="122"/>
      <c r="AE651" s="123"/>
      <c r="AF651" s="123"/>
      <c r="AG651" s="123"/>
      <c r="AH651" s="123"/>
      <c r="AI651" s="122"/>
      <c r="AJ651" s="122"/>
      <c r="AK651" s="122"/>
      <c r="AL651" s="122"/>
      <c r="AM651" s="123"/>
      <c r="AN651" s="122"/>
      <c r="AO651" s="122"/>
      <c r="AP651" s="122"/>
      <c r="AQ651" s="122"/>
      <c r="AR651" s="122"/>
      <c r="AS651" s="122"/>
      <c r="AT651" s="173"/>
      <c r="AU651" s="173"/>
      <c r="AV651" s="173"/>
      <c r="AW651" s="173"/>
      <c r="AX651" s="173"/>
      <c r="AY651" s="173"/>
      <c r="AZ651" s="173"/>
      <c r="BA651" s="173"/>
      <c r="BB651" s="173"/>
      <c r="BC651" s="123"/>
      <c r="BD651" s="123"/>
      <c r="BE651" s="123"/>
    </row>
    <row r="652" spans="2:57" x14ac:dyDescent="0.25">
      <c r="B652" s="120"/>
      <c r="C652" s="4"/>
      <c r="D652" s="14"/>
      <c r="E652" s="14"/>
      <c r="F652" s="121"/>
      <c r="G652" s="13"/>
      <c r="H652" s="122"/>
      <c r="I652" s="123"/>
      <c r="J652" s="123"/>
      <c r="K652" s="124"/>
      <c r="L652" s="122"/>
      <c r="M652" s="122"/>
      <c r="N652" s="125"/>
      <c r="O652" s="126"/>
      <c r="P652" s="123"/>
      <c r="Q652" s="123"/>
      <c r="R652" s="122"/>
      <c r="S652" s="123"/>
      <c r="T652" s="123"/>
      <c r="U652" s="123"/>
      <c r="V652" s="123"/>
      <c r="W652" s="123"/>
      <c r="X652" s="122"/>
      <c r="Y652" s="123"/>
      <c r="Z652" s="123"/>
      <c r="AA652" s="123"/>
      <c r="AB652" s="123"/>
      <c r="AC652" s="123"/>
      <c r="AD652" s="122"/>
      <c r="AE652" s="123"/>
      <c r="AF652" s="123"/>
      <c r="AG652" s="123"/>
      <c r="AH652" s="123"/>
      <c r="AI652" s="122"/>
      <c r="AJ652" s="122"/>
      <c r="AK652" s="122"/>
      <c r="AL652" s="122"/>
      <c r="AM652" s="123"/>
      <c r="AN652" s="122"/>
      <c r="AO652" s="122"/>
      <c r="AP652" s="122"/>
      <c r="AQ652" s="122"/>
      <c r="AR652" s="122"/>
      <c r="AS652" s="122"/>
      <c r="AT652" s="173"/>
      <c r="AU652" s="173"/>
      <c r="AV652" s="173"/>
      <c r="AW652" s="173"/>
      <c r="AX652" s="173"/>
      <c r="AY652" s="173"/>
      <c r="AZ652" s="173"/>
      <c r="BA652" s="173"/>
      <c r="BB652" s="173"/>
      <c r="BC652" s="123"/>
      <c r="BD652" s="123"/>
      <c r="BE652" s="123"/>
    </row>
    <row r="653" spans="2:57" x14ac:dyDescent="0.25">
      <c r="B653" s="120"/>
      <c r="C653" s="4"/>
      <c r="D653" s="14"/>
      <c r="E653" s="14"/>
      <c r="F653" s="121"/>
      <c r="G653" s="13"/>
      <c r="H653" s="122"/>
      <c r="I653" s="123"/>
      <c r="J653" s="123"/>
      <c r="K653" s="124"/>
      <c r="L653" s="122"/>
      <c r="M653" s="122"/>
      <c r="N653" s="125"/>
      <c r="O653" s="126"/>
      <c r="P653" s="123"/>
      <c r="Q653" s="123"/>
      <c r="R653" s="122"/>
      <c r="S653" s="123"/>
      <c r="T653" s="123"/>
      <c r="U653" s="123"/>
      <c r="V653" s="123"/>
      <c r="W653" s="123"/>
      <c r="X653" s="122"/>
      <c r="Y653" s="123"/>
      <c r="Z653" s="123"/>
      <c r="AA653" s="123"/>
      <c r="AB653" s="123"/>
      <c r="AC653" s="123"/>
      <c r="AD653" s="122"/>
      <c r="AE653" s="123"/>
      <c r="AF653" s="123"/>
      <c r="AG653" s="123"/>
      <c r="AH653" s="123"/>
      <c r="AI653" s="122"/>
      <c r="AJ653" s="122"/>
      <c r="AK653" s="122"/>
      <c r="AL653" s="122"/>
      <c r="AM653" s="123"/>
      <c r="AN653" s="122"/>
      <c r="AO653" s="122"/>
      <c r="AP653" s="122"/>
      <c r="AQ653" s="122"/>
      <c r="AR653" s="122"/>
      <c r="AS653" s="122"/>
      <c r="AT653" s="173"/>
      <c r="AU653" s="173"/>
      <c r="AV653" s="173"/>
      <c r="AW653" s="173"/>
      <c r="AX653" s="173"/>
      <c r="AY653" s="173"/>
      <c r="AZ653" s="173"/>
      <c r="BA653" s="173"/>
      <c r="BB653" s="173"/>
      <c r="BC653" s="123"/>
      <c r="BD653" s="123"/>
      <c r="BE653" s="123"/>
    </row>
    <row r="654" spans="2:57" x14ac:dyDescent="0.25">
      <c r="B654" s="120"/>
      <c r="C654" s="4"/>
      <c r="D654" s="14"/>
      <c r="E654" s="14"/>
      <c r="F654" s="121"/>
      <c r="G654" s="13"/>
      <c r="H654" s="122"/>
      <c r="I654" s="123"/>
      <c r="J654" s="123"/>
      <c r="K654" s="124"/>
      <c r="L654" s="122"/>
      <c r="M654" s="122"/>
      <c r="N654" s="125"/>
      <c r="O654" s="126"/>
      <c r="P654" s="123"/>
      <c r="Q654" s="123"/>
      <c r="R654" s="122"/>
      <c r="S654" s="123"/>
      <c r="T654" s="123"/>
      <c r="U654" s="123"/>
      <c r="V654" s="123"/>
      <c r="W654" s="123"/>
      <c r="X654" s="122"/>
      <c r="Y654" s="123"/>
      <c r="Z654" s="123"/>
      <c r="AA654" s="123"/>
      <c r="AB654" s="123"/>
      <c r="AC654" s="123"/>
      <c r="AD654" s="122"/>
      <c r="AE654" s="123"/>
      <c r="AF654" s="123"/>
      <c r="AG654" s="123"/>
      <c r="AH654" s="123"/>
      <c r="AI654" s="122"/>
      <c r="AJ654" s="122"/>
      <c r="AK654" s="122"/>
      <c r="AL654" s="122"/>
      <c r="AM654" s="123"/>
      <c r="AN654" s="122"/>
      <c r="AO654" s="122"/>
      <c r="AP654" s="122"/>
      <c r="AQ654" s="122"/>
      <c r="AR654" s="122"/>
      <c r="AS654" s="122"/>
      <c r="AT654" s="173"/>
      <c r="AU654" s="173"/>
      <c r="AV654" s="173"/>
      <c r="AW654" s="173"/>
      <c r="AX654" s="173"/>
      <c r="AY654" s="173"/>
      <c r="AZ654" s="173"/>
      <c r="BA654" s="173"/>
      <c r="BB654" s="173"/>
      <c r="BC654" s="123"/>
      <c r="BD654" s="123"/>
      <c r="BE654" s="123"/>
    </row>
    <row r="655" spans="2:57" x14ac:dyDescent="0.25">
      <c r="B655" s="120"/>
      <c r="C655" s="4"/>
      <c r="D655" s="14"/>
      <c r="E655" s="14"/>
      <c r="F655" s="121"/>
      <c r="G655" s="13"/>
      <c r="H655" s="122"/>
      <c r="I655" s="123"/>
      <c r="J655" s="123"/>
      <c r="K655" s="124"/>
      <c r="L655" s="122"/>
      <c r="M655" s="122"/>
      <c r="N655" s="125"/>
      <c r="O655" s="126"/>
      <c r="P655" s="123"/>
      <c r="Q655" s="123"/>
      <c r="R655" s="122"/>
      <c r="S655" s="123"/>
      <c r="T655" s="123"/>
      <c r="U655" s="123"/>
      <c r="V655" s="123"/>
      <c r="W655" s="123"/>
      <c r="X655" s="122"/>
      <c r="Y655" s="123"/>
      <c r="Z655" s="123"/>
      <c r="AA655" s="123"/>
      <c r="AB655" s="123"/>
      <c r="AC655" s="123"/>
      <c r="AD655" s="122"/>
      <c r="AE655" s="123"/>
      <c r="AF655" s="123"/>
      <c r="AG655" s="123"/>
      <c r="AH655" s="123"/>
      <c r="AI655" s="122"/>
      <c r="AJ655" s="122"/>
      <c r="AK655" s="122"/>
      <c r="AL655" s="122"/>
      <c r="AM655" s="123"/>
      <c r="AN655" s="122"/>
      <c r="AO655" s="122"/>
      <c r="AP655" s="122"/>
      <c r="AQ655" s="122"/>
      <c r="AR655" s="122"/>
      <c r="AS655" s="122"/>
      <c r="AT655" s="173"/>
      <c r="AU655" s="173"/>
      <c r="AV655" s="173"/>
      <c r="AW655" s="173"/>
      <c r="AX655" s="173"/>
      <c r="AY655" s="173"/>
      <c r="AZ655" s="173"/>
      <c r="BA655" s="173"/>
      <c r="BB655" s="173"/>
      <c r="BC655" s="123"/>
      <c r="BD655" s="123"/>
      <c r="BE655" s="123"/>
    </row>
    <row r="656" spans="2:57" x14ac:dyDescent="0.25">
      <c r="B656" s="120"/>
      <c r="C656" s="4"/>
      <c r="D656" s="14"/>
      <c r="E656" s="14"/>
      <c r="F656" s="121"/>
      <c r="G656" s="13"/>
      <c r="H656" s="122"/>
      <c r="I656" s="123"/>
      <c r="J656" s="123"/>
      <c r="K656" s="124"/>
      <c r="L656" s="122"/>
      <c r="M656" s="122"/>
      <c r="N656" s="125"/>
      <c r="O656" s="126"/>
      <c r="P656" s="123"/>
      <c r="Q656" s="123"/>
      <c r="R656" s="122"/>
      <c r="S656" s="123"/>
      <c r="T656" s="123"/>
      <c r="U656" s="123"/>
      <c r="V656" s="123"/>
      <c r="W656" s="123"/>
      <c r="X656" s="122"/>
      <c r="Y656" s="123"/>
      <c r="Z656" s="123"/>
      <c r="AA656" s="123"/>
      <c r="AB656" s="123"/>
      <c r="AC656" s="123"/>
      <c r="AD656" s="122"/>
      <c r="AE656" s="123"/>
      <c r="AF656" s="123"/>
      <c r="AG656" s="123"/>
      <c r="AH656" s="123"/>
      <c r="AI656" s="122"/>
      <c r="AJ656" s="122"/>
      <c r="AK656" s="122"/>
      <c r="AL656" s="122"/>
      <c r="AM656" s="123"/>
      <c r="AN656" s="122"/>
      <c r="AO656" s="122"/>
      <c r="AP656" s="122"/>
      <c r="AQ656" s="122"/>
      <c r="AR656" s="122"/>
      <c r="AS656" s="122"/>
      <c r="AT656" s="173"/>
      <c r="AU656" s="173"/>
      <c r="AV656" s="173"/>
      <c r="AW656" s="173"/>
      <c r="AX656" s="173"/>
      <c r="AY656" s="173"/>
      <c r="AZ656" s="173"/>
      <c r="BA656" s="173"/>
      <c r="BB656" s="173"/>
      <c r="BC656" s="123"/>
      <c r="BD656" s="123"/>
      <c r="BE656" s="123"/>
    </row>
    <row r="657" spans="2:57" x14ac:dyDescent="0.25">
      <c r="B657" s="120"/>
      <c r="C657" s="4"/>
      <c r="D657" s="14"/>
      <c r="E657" s="14"/>
      <c r="F657" s="121"/>
      <c r="G657" s="13"/>
      <c r="H657" s="122"/>
      <c r="I657" s="123"/>
      <c r="J657" s="123"/>
      <c r="K657" s="124"/>
      <c r="L657" s="122"/>
      <c r="M657" s="122"/>
      <c r="N657" s="125"/>
      <c r="O657" s="126"/>
      <c r="P657" s="123"/>
      <c r="Q657" s="123"/>
      <c r="R657" s="122"/>
      <c r="S657" s="123"/>
      <c r="T657" s="123"/>
      <c r="U657" s="123"/>
      <c r="V657" s="123"/>
      <c r="W657" s="123"/>
      <c r="X657" s="122"/>
      <c r="Y657" s="123"/>
      <c r="Z657" s="123"/>
      <c r="AA657" s="123"/>
      <c r="AB657" s="123"/>
      <c r="AC657" s="123"/>
      <c r="AD657" s="122"/>
      <c r="AE657" s="123"/>
      <c r="AF657" s="123"/>
      <c r="AG657" s="123"/>
      <c r="AH657" s="123"/>
      <c r="AI657" s="122"/>
      <c r="AJ657" s="122"/>
      <c r="AK657" s="122"/>
      <c r="AL657" s="122"/>
      <c r="AM657" s="123"/>
      <c r="AN657" s="122"/>
      <c r="AO657" s="122"/>
      <c r="AP657" s="122"/>
      <c r="AQ657" s="122"/>
      <c r="AR657" s="122"/>
      <c r="AS657" s="122"/>
      <c r="AT657" s="173"/>
      <c r="AU657" s="173"/>
      <c r="AV657" s="173"/>
      <c r="AW657" s="173"/>
      <c r="AX657" s="173"/>
      <c r="AY657" s="173"/>
      <c r="AZ657" s="173"/>
      <c r="BA657" s="173"/>
      <c r="BB657" s="173"/>
      <c r="BC657" s="123"/>
      <c r="BD657" s="123"/>
      <c r="BE657" s="123"/>
    </row>
    <row r="658" spans="2:57" x14ac:dyDescent="0.25">
      <c r="B658" s="120"/>
      <c r="C658" s="4"/>
      <c r="D658" s="14"/>
      <c r="E658" s="14"/>
      <c r="F658" s="121"/>
      <c r="G658" s="13"/>
      <c r="H658" s="122"/>
      <c r="I658" s="123"/>
      <c r="J658" s="123"/>
      <c r="K658" s="124"/>
      <c r="L658" s="122"/>
      <c r="M658" s="122"/>
      <c r="N658" s="125"/>
      <c r="O658" s="126"/>
      <c r="P658" s="123"/>
      <c r="Q658" s="123"/>
      <c r="R658" s="122"/>
      <c r="S658" s="123"/>
      <c r="T658" s="123"/>
      <c r="U658" s="123"/>
      <c r="V658" s="123"/>
      <c r="W658" s="123"/>
      <c r="X658" s="122"/>
      <c r="Y658" s="123"/>
      <c r="Z658" s="123"/>
      <c r="AA658" s="123"/>
      <c r="AB658" s="123"/>
      <c r="AC658" s="123"/>
      <c r="AD658" s="122"/>
      <c r="AE658" s="123"/>
      <c r="AF658" s="123"/>
      <c r="AG658" s="123"/>
      <c r="AH658" s="123"/>
      <c r="AI658" s="122"/>
      <c r="AJ658" s="122"/>
      <c r="AK658" s="122"/>
      <c r="AL658" s="122"/>
      <c r="AM658" s="123"/>
      <c r="AN658" s="122"/>
      <c r="AO658" s="122"/>
      <c r="AP658" s="122"/>
      <c r="AQ658" s="122"/>
      <c r="AR658" s="122"/>
      <c r="AS658" s="122"/>
      <c r="AT658" s="173"/>
      <c r="AU658" s="173"/>
      <c r="AV658" s="173"/>
      <c r="AW658" s="173"/>
      <c r="AX658" s="173"/>
      <c r="AY658" s="173"/>
      <c r="AZ658" s="173"/>
      <c r="BA658" s="173"/>
      <c r="BB658" s="173"/>
      <c r="BC658" s="123"/>
      <c r="BD658" s="123"/>
      <c r="BE658" s="123"/>
    </row>
    <row r="659" spans="2:57" x14ac:dyDescent="0.25">
      <c r="B659" s="120"/>
      <c r="C659" s="4"/>
      <c r="D659" s="14"/>
      <c r="E659" s="14"/>
      <c r="F659" s="121"/>
      <c r="G659" s="13"/>
      <c r="H659" s="122"/>
      <c r="I659" s="123"/>
      <c r="J659" s="123"/>
      <c r="K659" s="124"/>
      <c r="L659" s="122"/>
      <c r="M659" s="122"/>
      <c r="N659" s="125"/>
      <c r="O659" s="126"/>
      <c r="P659" s="123"/>
      <c r="Q659" s="123"/>
      <c r="R659" s="122"/>
      <c r="S659" s="123"/>
      <c r="T659" s="123"/>
      <c r="U659" s="123"/>
      <c r="V659" s="123"/>
      <c r="W659" s="123"/>
      <c r="X659" s="122"/>
      <c r="Y659" s="123"/>
      <c r="Z659" s="123"/>
      <c r="AA659" s="123"/>
      <c r="AB659" s="123"/>
      <c r="AC659" s="123"/>
      <c r="AD659" s="122"/>
      <c r="AE659" s="123"/>
      <c r="AF659" s="123"/>
      <c r="AG659" s="123"/>
      <c r="AH659" s="123"/>
      <c r="AI659" s="122"/>
      <c r="AJ659" s="122"/>
      <c r="AK659" s="122"/>
      <c r="AL659" s="122"/>
      <c r="AM659" s="123"/>
      <c r="AN659" s="122"/>
      <c r="AO659" s="122"/>
      <c r="AP659" s="122"/>
      <c r="AQ659" s="122"/>
      <c r="AR659" s="122"/>
      <c r="AS659" s="122"/>
      <c r="AT659" s="173"/>
      <c r="AU659" s="173"/>
      <c r="AV659" s="173"/>
      <c r="AW659" s="173"/>
      <c r="AX659" s="173"/>
      <c r="AY659" s="173"/>
      <c r="AZ659" s="173"/>
      <c r="BA659" s="173"/>
      <c r="BB659" s="173"/>
      <c r="BC659" s="123"/>
      <c r="BD659" s="123"/>
      <c r="BE659" s="123"/>
    </row>
    <row r="660" spans="2:57" x14ac:dyDescent="0.25">
      <c r="B660" s="120"/>
      <c r="C660" s="4"/>
      <c r="D660" s="14"/>
      <c r="E660" s="14"/>
      <c r="F660" s="121"/>
      <c r="G660" s="13"/>
      <c r="H660" s="122"/>
      <c r="I660" s="123"/>
      <c r="J660" s="123"/>
      <c r="K660" s="124"/>
      <c r="L660" s="122"/>
      <c r="M660" s="122"/>
      <c r="N660" s="125"/>
      <c r="O660" s="126"/>
      <c r="P660" s="123"/>
      <c r="Q660" s="123"/>
      <c r="R660" s="122"/>
      <c r="S660" s="123"/>
      <c r="T660" s="123"/>
      <c r="U660" s="123"/>
      <c r="V660" s="123"/>
      <c r="W660" s="123"/>
      <c r="X660" s="122"/>
      <c r="Y660" s="123"/>
      <c r="Z660" s="123"/>
      <c r="AA660" s="123"/>
      <c r="AB660" s="123"/>
      <c r="AC660" s="123"/>
      <c r="AD660" s="122"/>
      <c r="AE660" s="123"/>
      <c r="AF660" s="123"/>
      <c r="AG660" s="123"/>
      <c r="AH660" s="123"/>
      <c r="AI660" s="122"/>
      <c r="AJ660" s="122"/>
      <c r="AK660" s="122"/>
      <c r="AL660" s="122"/>
      <c r="AM660" s="123"/>
      <c r="AN660" s="122"/>
      <c r="AO660" s="122"/>
      <c r="AP660" s="122"/>
      <c r="AQ660" s="122"/>
      <c r="AR660" s="122"/>
      <c r="AS660" s="122"/>
      <c r="AT660" s="173"/>
      <c r="AU660" s="173"/>
      <c r="AV660" s="173"/>
      <c r="AW660" s="173"/>
      <c r="AX660" s="173"/>
      <c r="AY660" s="173"/>
      <c r="AZ660" s="173"/>
      <c r="BA660" s="173"/>
      <c r="BB660" s="173"/>
      <c r="BC660" s="123"/>
      <c r="BD660" s="123"/>
      <c r="BE660" s="123"/>
    </row>
    <row r="661" spans="2:57" x14ac:dyDescent="0.25">
      <c r="B661" s="120"/>
      <c r="C661" s="4"/>
      <c r="D661" s="14"/>
      <c r="E661" s="14"/>
      <c r="F661" s="121"/>
      <c r="G661" s="13"/>
      <c r="H661" s="122"/>
      <c r="I661" s="123"/>
      <c r="J661" s="123"/>
      <c r="K661" s="124"/>
      <c r="L661" s="122"/>
      <c r="M661" s="122"/>
      <c r="N661" s="125"/>
      <c r="O661" s="126"/>
      <c r="P661" s="123"/>
      <c r="Q661" s="123"/>
      <c r="R661" s="122"/>
      <c r="S661" s="123"/>
      <c r="T661" s="123"/>
      <c r="U661" s="123"/>
      <c r="V661" s="123"/>
      <c r="W661" s="123"/>
      <c r="X661" s="122"/>
      <c r="Y661" s="123"/>
      <c r="Z661" s="123"/>
      <c r="AA661" s="123"/>
      <c r="AB661" s="123"/>
      <c r="AC661" s="123"/>
      <c r="AD661" s="122"/>
      <c r="AE661" s="123"/>
      <c r="AF661" s="123"/>
      <c r="AG661" s="123"/>
      <c r="AH661" s="123"/>
      <c r="AI661" s="122"/>
      <c r="AJ661" s="122"/>
      <c r="AK661" s="122"/>
      <c r="AL661" s="122"/>
      <c r="AM661" s="123"/>
      <c r="AN661" s="122"/>
      <c r="AO661" s="122"/>
      <c r="AP661" s="122"/>
      <c r="AQ661" s="122"/>
      <c r="AR661" s="122"/>
      <c r="AS661" s="122"/>
      <c r="AT661" s="173"/>
      <c r="AU661" s="173"/>
      <c r="AV661" s="173"/>
      <c r="AW661" s="173"/>
      <c r="AX661" s="173"/>
      <c r="AY661" s="173"/>
      <c r="AZ661" s="173"/>
      <c r="BA661" s="173"/>
      <c r="BB661" s="173"/>
      <c r="BC661" s="123"/>
      <c r="BD661" s="123"/>
      <c r="BE661" s="123"/>
    </row>
    <row r="662" spans="2:57" x14ac:dyDescent="0.25">
      <c r="B662" s="120"/>
      <c r="C662" s="4"/>
      <c r="D662" s="14"/>
      <c r="E662" s="14"/>
      <c r="F662" s="121"/>
      <c r="G662" s="13"/>
      <c r="H662" s="122"/>
      <c r="I662" s="123"/>
      <c r="J662" s="123"/>
      <c r="K662" s="124"/>
      <c r="L662" s="122"/>
      <c r="M662" s="122"/>
      <c r="N662" s="125"/>
      <c r="O662" s="126"/>
      <c r="P662" s="123"/>
      <c r="Q662" s="123"/>
      <c r="R662" s="122"/>
      <c r="S662" s="123"/>
      <c r="T662" s="123"/>
      <c r="U662" s="123"/>
      <c r="V662" s="123"/>
      <c r="W662" s="123"/>
      <c r="X662" s="122"/>
      <c r="Y662" s="123"/>
      <c r="Z662" s="123"/>
      <c r="AA662" s="123"/>
      <c r="AB662" s="123"/>
      <c r="AC662" s="123"/>
      <c r="AD662" s="122"/>
      <c r="AE662" s="123"/>
      <c r="AF662" s="123"/>
      <c r="AG662" s="123"/>
      <c r="AH662" s="123"/>
      <c r="AI662" s="122"/>
      <c r="AJ662" s="122"/>
      <c r="AK662" s="122"/>
      <c r="AL662" s="122"/>
      <c r="AM662" s="123"/>
      <c r="AN662" s="122"/>
      <c r="AO662" s="122"/>
      <c r="AP662" s="122"/>
      <c r="AQ662" s="122"/>
      <c r="AR662" s="122"/>
      <c r="AS662" s="122"/>
      <c r="AT662" s="173"/>
      <c r="AU662" s="173"/>
      <c r="AV662" s="173"/>
      <c r="AW662" s="173"/>
      <c r="AX662" s="173"/>
      <c r="AY662" s="173"/>
      <c r="AZ662" s="173"/>
      <c r="BA662" s="173"/>
      <c r="BB662" s="173"/>
      <c r="BC662" s="123"/>
      <c r="BD662" s="123"/>
      <c r="BE662" s="123"/>
    </row>
    <row r="663" spans="2:57" x14ac:dyDescent="0.25">
      <c r="B663" s="120"/>
      <c r="C663" s="4"/>
      <c r="D663" s="14"/>
      <c r="E663" s="14"/>
      <c r="F663" s="121"/>
      <c r="G663" s="13"/>
      <c r="H663" s="122"/>
      <c r="I663" s="123"/>
      <c r="J663" s="123"/>
      <c r="K663" s="124"/>
      <c r="L663" s="122"/>
      <c r="M663" s="122"/>
      <c r="N663" s="125"/>
      <c r="O663" s="126"/>
      <c r="P663" s="123"/>
      <c r="Q663" s="123"/>
      <c r="R663" s="122"/>
      <c r="S663" s="123"/>
      <c r="T663" s="123"/>
      <c r="U663" s="123"/>
      <c r="V663" s="123"/>
      <c r="W663" s="123"/>
      <c r="X663" s="122"/>
      <c r="Y663" s="123"/>
      <c r="Z663" s="123"/>
      <c r="AA663" s="123"/>
      <c r="AB663" s="123"/>
      <c r="AC663" s="123"/>
      <c r="AD663" s="122"/>
      <c r="AE663" s="123"/>
      <c r="AF663" s="123"/>
      <c r="AG663" s="123"/>
      <c r="AH663" s="123"/>
      <c r="AI663" s="122"/>
      <c r="AJ663" s="122"/>
      <c r="AK663" s="122"/>
      <c r="AL663" s="122"/>
      <c r="AM663" s="123"/>
      <c r="AN663" s="122"/>
      <c r="AO663" s="122"/>
      <c r="AP663" s="122"/>
      <c r="AQ663" s="122"/>
      <c r="AR663" s="122"/>
      <c r="AS663" s="122"/>
      <c r="AT663" s="173"/>
      <c r="AU663" s="173"/>
      <c r="AV663" s="173"/>
      <c r="AW663" s="173"/>
      <c r="AX663" s="173"/>
      <c r="AY663" s="173"/>
      <c r="AZ663" s="173"/>
      <c r="BA663" s="173"/>
      <c r="BB663" s="173"/>
      <c r="BC663" s="123"/>
      <c r="BD663" s="123"/>
      <c r="BE663" s="123"/>
    </row>
    <row r="664" spans="2:57" x14ac:dyDescent="0.25">
      <c r="B664" s="120"/>
      <c r="C664" s="4"/>
      <c r="D664" s="14"/>
      <c r="E664" s="14"/>
      <c r="F664" s="121"/>
      <c r="G664" s="13"/>
      <c r="H664" s="122"/>
      <c r="I664" s="123"/>
      <c r="J664" s="123"/>
      <c r="K664" s="124"/>
      <c r="L664" s="122"/>
      <c r="M664" s="122"/>
      <c r="N664" s="125"/>
      <c r="O664" s="126"/>
      <c r="P664" s="123"/>
      <c r="Q664" s="123"/>
      <c r="R664" s="122"/>
      <c r="S664" s="123"/>
      <c r="T664" s="123"/>
      <c r="U664" s="123"/>
      <c r="V664" s="123"/>
      <c r="W664" s="123"/>
      <c r="X664" s="122"/>
      <c r="Y664" s="123"/>
      <c r="Z664" s="123"/>
      <c r="AA664" s="123"/>
      <c r="AB664" s="123"/>
      <c r="AC664" s="123"/>
      <c r="AD664" s="122"/>
      <c r="AE664" s="123"/>
      <c r="AF664" s="123"/>
      <c r="AG664" s="123"/>
      <c r="AH664" s="123"/>
      <c r="AI664" s="122"/>
      <c r="AJ664" s="122"/>
      <c r="AK664" s="122"/>
      <c r="AL664" s="122"/>
      <c r="AM664" s="123"/>
      <c r="AN664" s="122"/>
      <c r="AO664" s="122"/>
      <c r="AP664" s="122"/>
      <c r="AQ664" s="122"/>
      <c r="AR664" s="122"/>
      <c r="AS664" s="122"/>
      <c r="AT664" s="173"/>
      <c r="AU664" s="173"/>
      <c r="AV664" s="173"/>
      <c r="AW664" s="173"/>
      <c r="AX664" s="173"/>
      <c r="AY664" s="173"/>
      <c r="AZ664" s="173"/>
      <c r="BA664" s="173"/>
      <c r="BB664" s="173"/>
      <c r="BC664" s="123"/>
      <c r="BD664" s="123"/>
      <c r="BE664" s="123"/>
    </row>
    <row r="665" spans="2:57" x14ac:dyDescent="0.25">
      <c r="B665" s="120"/>
      <c r="C665" s="4"/>
      <c r="D665" s="14"/>
      <c r="E665" s="14"/>
      <c r="F665" s="121"/>
      <c r="G665" s="13"/>
      <c r="H665" s="122"/>
      <c r="I665" s="123"/>
      <c r="J665" s="123"/>
      <c r="K665" s="124"/>
      <c r="L665" s="122"/>
      <c r="M665" s="122"/>
      <c r="N665" s="125"/>
      <c r="O665" s="126"/>
      <c r="P665" s="123"/>
      <c r="Q665" s="123"/>
      <c r="R665" s="122"/>
      <c r="S665" s="123"/>
      <c r="T665" s="123"/>
      <c r="U665" s="123"/>
      <c r="V665" s="123"/>
      <c r="W665" s="123"/>
      <c r="X665" s="122"/>
      <c r="Y665" s="123"/>
      <c r="Z665" s="123"/>
      <c r="AA665" s="123"/>
      <c r="AB665" s="123"/>
      <c r="AC665" s="123"/>
      <c r="AD665" s="122"/>
      <c r="AE665" s="123"/>
      <c r="AF665" s="123"/>
      <c r="AG665" s="123"/>
      <c r="AH665" s="123"/>
      <c r="AI665" s="122"/>
      <c r="AJ665" s="122"/>
      <c r="AK665" s="122"/>
      <c r="AL665" s="122"/>
      <c r="AM665" s="123"/>
      <c r="AN665" s="122"/>
      <c r="AO665" s="122"/>
      <c r="AP665" s="122"/>
      <c r="AQ665" s="122"/>
      <c r="AR665" s="122"/>
      <c r="AS665" s="122"/>
      <c r="AT665" s="173"/>
      <c r="AU665" s="173"/>
      <c r="AV665" s="173"/>
      <c r="AW665" s="173"/>
      <c r="AX665" s="173"/>
      <c r="AY665" s="173"/>
      <c r="AZ665" s="173"/>
      <c r="BA665" s="173"/>
      <c r="BB665" s="173"/>
      <c r="BC665" s="123"/>
      <c r="BD665" s="123"/>
      <c r="BE665" s="123"/>
    </row>
    <row r="666" spans="2:57" x14ac:dyDescent="0.25">
      <c r="B666" s="120"/>
      <c r="C666" s="4"/>
      <c r="D666" s="14"/>
      <c r="E666" s="14"/>
      <c r="F666" s="121"/>
      <c r="G666" s="13"/>
      <c r="H666" s="122"/>
      <c r="I666" s="123"/>
      <c r="J666" s="123"/>
      <c r="K666" s="124"/>
      <c r="L666" s="122"/>
      <c r="M666" s="122"/>
      <c r="N666" s="125"/>
      <c r="O666" s="126"/>
      <c r="P666" s="123"/>
      <c r="Q666" s="123"/>
      <c r="R666" s="122"/>
      <c r="S666" s="123"/>
      <c r="T666" s="123"/>
      <c r="U666" s="123"/>
      <c r="V666" s="123"/>
      <c r="W666" s="123"/>
      <c r="X666" s="122"/>
      <c r="Y666" s="123"/>
      <c r="Z666" s="123"/>
      <c r="AA666" s="123"/>
      <c r="AB666" s="123"/>
      <c r="AC666" s="123"/>
      <c r="AD666" s="122"/>
      <c r="AE666" s="123"/>
      <c r="AF666" s="123"/>
      <c r="AG666" s="123"/>
      <c r="AH666" s="123"/>
      <c r="AI666" s="122"/>
      <c r="AJ666" s="122"/>
      <c r="AK666" s="122"/>
      <c r="AL666" s="122"/>
      <c r="AM666" s="123"/>
      <c r="AN666" s="122"/>
      <c r="AO666" s="122"/>
      <c r="AP666" s="122"/>
      <c r="AQ666" s="122"/>
      <c r="AR666" s="122"/>
      <c r="AS666" s="122"/>
      <c r="AT666" s="173"/>
      <c r="AU666" s="173"/>
      <c r="AV666" s="173"/>
      <c r="AW666" s="173"/>
      <c r="AX666" s="173"/>
      <c r="AY666" s="173"/>
      <c r="AZ666" s="173"/>
      <c r="BA666" s="173"/>
      <c r="BB666" s="173"/>
      <c r="BC666" s="123"/>
      <c r="BD666" s="123"/>
      <c r="BE666" s="123"/>
    </row>
    <row r="667" spans="2:57" x14ac:dyDescent="0.25">
      <c r="B667" s="120"/>
      <c r="C667" s="4"/>
      <c r="D667" s="14"/>
      <c r="E667" s="14"/>
      <c r="F667" s="121"/>
      <c r="G667" s="13"/>
      <c r="H667" s="122"/>
      <c r="I667" s="123"/>
      <c r="J667" s="123"/>
      <c r="K667" s="124"/>
      <c r="L667" s="122"/>
      <c r="M667" s="122"/>
      <c r="N667" s="125"/>
      <c r="O667" s="126"/>
      <c r="P667" s="123"/>
      <c r="Q667" s="123"/>
      <c r="R667" s="122"/>
      <c r="S667" s="123"/>
      <c r="T667" s="123"/>
      <c r="U667" s="123"/>
      <c r="V667" s="123"/>
      <c r="W667" s="123"/>
      <c r="X667" s="122"/>
      <c r="Y667" s="123"/>
      <c r="Z667" s="123"/>
      <c r="AA667" s="123"/>
      <c r="AB667" s="123"/>
      <c r="AC667" s="123"/>
      <c r="AD667" s="122"/>
      <c r="AE667" s="123"/>
      <c r="AF667" s="123"/>
      <c r="AG667" s="123"/>
      <c r="AH667" s="123"/>
      <c r="AI667" s="122"/>
      <c r="AJ667" s="122"/>
      <c r="AK667" s="122"/>
      <c r="AL667" s="122"/>
      <c r="AM667" s="123"/>
      <c r="AN667" s="122"/>
      <c r="AO667" s="122"/>
      <c r="AP667" s="122"/>
      <c r="AQ667" s="122"/>
      <c r="AR667" s="122"/>
      <c r="AS667" s="122"/>
      <c r="AT667" s="173"/>
      <c r="AU667" s="173"/>
      <c r="AV667" s="173"/>
      <c r="AW667" s="173"/>
      <c r="AX667" s="173"/>
      <c r="AY667" s="173"/>
      <c r="AZ667" s="173"/>
      <c r="BA667" s="173"/>
      <c r="BB667" s="173"/>
      <c r="BC667" s="123"/>
      <c r="BD667" s="123"/>
      <c r="BE667" s="123"/>
    </row>
    <row r="668" spans="2:57" x14ac:dyDescent="0.25">
      <c r="B668" s="120"/>
      <c r="C668" s="4"/>
      <c r="D668" s="14"/>
      <c r="E668" s="14"/>
      <c r="F668" s="121"/>
      <c r="G668" s="13"/>
      <c r="H668" s="122"/>
      <c r="I668" s="123"/>
      <c r="J668" s="123"/>
      <c r="K668" s="124"/>
      <c r="L668" s="122"/>
      <c r="M668" s="122"/>
      <c r="N668" s="125"/>
      <c r="O668" s="126"/>
      <c r="P668" s="123"/>
      <c r="Q668" s="123"/>
      <c r="R668" s="122"/>
      <c r="S668" s="123"/>
      <c r="T668" s="123"/>
      <c r="U668" s="123"/>
      <c r="V668" s="123"/>
      <c r="W668" s="123"/>
      <c r="X668" s="122"/>
      <c r="Y668" s="123"/>
      <c r="Z668" s="123"/>
      <c r="AA668" s="123"/>
      <c r="AB668" s="123"/>
      <c r="AC668" s="123"/>
      <c r="AD668" s="122"/>
      <c r="AE668" s="123"/>
      <c r="AF668" s="123"/>
      <c r="AG668" s="123"/>
      <c r="AH668" s="123"/>
      <c r="AI668" s="122"/>
      <c r="AJ668" s="122"/>
      <c r="AK668" s="122"/>
      <c r="AL668" s="122"/>
      <c r="AM668" s="123"/>
      <c r="AN668" s="122"/>
      <c r="AO668" s="122"/>
      <c r="AP668" s="122"/>
      <c r="AQ668" s="122"/>
      <c r="AR668" s="122"/>
      <c r="AS668" s="122"/>
      <c r="AT668" s="173"/>
      <c r="AU668" s="173"/>
      <c r="AV668" s="173"/>
      <c r="AW668" s="173"/>
      <c r="AX668" s="173"/>
      <c r="AY668" s="173"/>
      <c r="AZ668" s="173"/>
      <c r="BA668" s="173"/>
      <c r="BB668" s="173"/>
      <c r="BC668" s="123"/>
      <c r="BD668" s="123"/>
      <c r="BE668" s="123"/>
    </row>
    <row r="669" spans="2:57" x14ac:dyDescent="0.25">
      <c r="B669" s="120"/>
      <c r="C669" s="4"/>
      <c r="D669" s="14"/>
      <c r="E669" s="14"/>
      <c r="F669" s="121"/>
      <c r="G669" s="13"/>
      <c r="H669" s="122"/>
      <c r="I669" s="123"/>
      <c r="J669" s="123"/>
      <c r="K669" s="124"/>
      <c r="L669" s="122"/>
      <c r="M669" s="122"/>
      <c r="N669" s="125"/>
      <c r="O669" s="126"/>
      <c r="P669" s="123"/>
      <c r="Q669" s="123"/>
      <c r="R669" s="122"/>
      <c r="S669" s="123"/>
      <c r="T669" s="123"/>
      <c r="U669" s="123"/>
      <c r="V669" s="123"/>
      <c r="W669" s="123"/>
      <c r="X669" s="122"/>
      <c r="Y669" s="123"/>
      <c r="Z669" s="123"/>
      <c r="AA669" s="123"/>
      <c r="AB669" s="123"/>
      <c r="AC669" s="123"/>
      <c r="AD669" s="122"/>
      <c r="AE669" s="123"/>
      <c r="AF669" s="123"/>
      <c r="AG669" s="123"/>
      <c r="AH669" s="123"/>
      <c r="AI669" s="122"/>
      <c r="AJ669" s="122"/>
      <c r="AK669" s="122"/>
      <c r="AL669" s="122"/>
      <c r="AM669" s="123"/>
      <c r="AN669" s="122"/>
      <c r="AO669" s="122"/>
      <c r="AP669" s="122"/>
      <c r="AQ669" s="122"/>
      <c r="AR669" s="122"/>
      <c r="AS669" s="122"/>
      <c r="AT669" s="173"/>
      <c r="AU669" s="173"/>
      <c r="AV669" s="173"/>
      <c r="AW669" s="173"/>
      <c r="AX669" s="173"/>
      <c r="AY669" s="173"/>
      <c r="AZ669" s="173"/>
      <c r="BA669" s="173"/>
      <c r="BB669" s="173"/>
      <c r="BC669" s="123"/>
      <c r="BD669" s="123"/>
      <c r="BE669" s="123"/>
    </row>
    <row r="670" spans="2:57" x14ac:dyDescent="0.25">
      <c r="B670" s="120"/>
      <c r="C670" s="4"/>
      <c r="D670" s="14"/>
      <c r="E670" s="14"/>
      <c r="F670" s="121"/>
      <c r="G670" s="13"/>
      <c r="H670" s="122"/>
      <c r="I670" s="123"/>
      <c r="J670" s="123"/>
      <c r="K670" s="124"/>
      <c r="L670" s="122"/>
      <c r="M670" s="122"/>
      <c r="N670" s="125"/>
      <c r="O670" s="126"/>
      <c r="P670" s="123"/>
      <c r="Q670" s="123"/>
      <c r="R670" s="122"/>
      <c r="S670" s="123"/>
      <c r="T670" s="123"/>
      <c r="U670" s="123"/>
      <c r="V670" s="123"/>
      <c r="W670" s="123"/>
      <c r="X670" s="122"/>
      <c r="Y670" s="123"/>
      <c r="Z670" s="123"/>
      <c r="AA670" s="123"/>
      <c r="AB670" s="123"/>
      <c r="AC670" s="123"/>
      <c r="AD670" s="122"/>
      <c r="AE670" s="123"/>
      <c r="AF670" s="123"/>
      <c r="AG670" s="123"/>
      <c r="AH670" s="123"/>
      <c r="AI670" s="122"/>
      <c r="AJ670" s="122"/>
      <c r="AK670" s="122"/>
      <c r="AL670" s="122"/>
      <c r="AM670" s="123"/>
      <c r="AN670" s="122"/>
      <c r="AO670" s="122"/>
      <c r="AP670" s="122"/>
      <c r="AQ670" s="122"/>
      <c r="AR670" s="122"/>
      <c r="AS670" s="122"/>
      <c r="AT670" s="173"/>
      <c r="AU670" s="173"/>
      <c r="AV670" s="173"/>
      <c r="AW670" s="173"/>
      <c r="AX670" s="173"/>
      <c r="AY670" s="173"/>
      <c r="AZ670" s="173"/>
      <c r="BA670" s="173"/>
      <c r="BB670" s="173"/>
      <c r="BC670" s="123"/>
      <c r="BD670" s="123"/>
      <c r="BE670" s="123"/>
    </row>
    <row r="671" spans="2:57" x14ac:dyDescent="0.25">
      <c r="B671" s="120"/>
      <c r="C671" s="4"/>
      <c r="D671" s="14"/>
      <c r="E671" s="14"/>
      <c r="F671" s="121"/>
      <c r="G671" s="13"/>
      <c r="H671" s="122"/>
      <c r="I671" s="123"/>
      <c r="J671" s="123"/>
      <c r="K671" s="124"/>
      <c r="L671" s="122"/>
      <c r="M671" s="122"/>
      <c r="N671" s="125"/>
      <c r="O671" s="126"/>
      <c r="P671" s="123"/>
      <c r="Q671" s="123"/>
      <c r="R671" s="122"/>
      <c r="S671" s="123"/>
      <c r="T671" s="123"/>
      <c r="U671" s="123"/>
      <c r="V671" s="123"/>
      <c r="W671" s="123"/>
      <c r="X671" s="122"/>
      <c r="Y671" s="123"/>
      <c r="Z671" s="123"/>
      <c r="AA671" s="123"/>
      <c r="AB671" s="123"/>
      <c r="AC671" s="123"/>
      <c r="AD671" s="122"/>
      <c r="AE671" s="123"/>
      <c r="AF671" s="123"/>
      <c r="AG671" s="123"/>
      <c r="AH671" s="123"/>
      <c r="AI671" s="122"/>
      <c r="AJ671" s="122"/>
      <c r="AK671" s="122"/>
      <c r="AL671" s="122"/>
      <c r="AM671" s="123"/>
      <c r="AN671" s="122"/>
      <c r="AO671" s="122"/>
      <c r="AP671" s="122"/>
      <c r="AQ671" s="122"/>
      <c r="AR671" s="122"/>
      <c r="AS671" s="122"/>
      <c r="AT671" s="173"/>
      <c r="AU671" s="173"/>
      <c r="AV671" s="173"/>
      <c r="AW671" s="173"/>
      <c r="AX671" s="173"/>
      <c r="AY671" s="173"/>
      <c r="AZ671" s="173"/>
      <c r="BA671" s="173"/>
      <c r="BB671" s="173"/>
      <c r="BC671" s="123"/>
      <c r="BD671" s="123"/>
      <c r="BE671" s="123"/>
    </row>
    <row r="672" spans="2:57" x14ac:dyDescent="0.25">
      <c r="B672" s="120"/>
      <c r="C672" s="4"/>
      <c r="D672" s="14"/>
      <c r="E672" s="14"/>
      <c r="F672" s="121"/>
      <c r="G672" s="13"/>
      <c r="H672" s="122"/>
      <c r="I672" s="123"/>
      <c r="J672" s="123"/>
      <c r="K672" s="124"/>
      <c r="L672" s="122"/>
      <c r="M672" s="122"/>
      <c r="N672" s="125"/>
      <c r="O672" s="126"/>
      <c r="P672" s="123"/>
      <c r="Q672" s="123"/>
      <c r="R672" s="122"/>
      <c r="S672" s="123"/>
      <c r="T672" s="123"/>
      <c r="U672" s="123"/>
      <c r="V672" s="123"/>
      <c r="W672" s="123"/>
      <c r="X672" s="122"/>
      <c r="Y672" s="123"/>
      <c r="Z672" s="123"/>
      <c r="AA672" s="123"/>
      <c r="AB672" s="123"/>
      <c r="AC672" s="123"/>
      <c r="AD672" s="122"/>
      <c r="AE672" s="123"/>
      <c r="AF672" s="123"/>
      <c r="AG672" s="123"/>
      <c r="AH672" s="123"/>
      <c r="AI672" s="122"/>
      <c r="AJ672" s="122"/>
      <c r="AK672" s="122"/>
      <c r="AL672" s="122"/>
      <c r="AM672" s="123"/>
      <c r="AN672" s="122"/>
      <c r="AO672" s="122"/>
      <c r="AP672" s="122"/>
      <c r="AQ672" s="122"/>
      <c r="AR672" s="122"/>
      <c r="AS672" s="122"/>
      <c r="AT672" s="173"/>
      <c r="AU672" s="173"/>
      <c r="AV672" s="173"/>
      <c r="AW672" s="173"/>
      <c r="AX672" s="173"/>
      <c r="AY672" s="173"/>
      <c r="AZ672" s="173"/>
      <c r="BA672" s="173"/>
      <c r="BB672" s="173"/>
      <c r="BC672" s="123"/>
      <c r="BD672" s="123"/>
      <c r="BE672" s="123"/>
    </row>
    <row r="673" spans="2:57" x14ac:dyDescent="0.25">
      <c r="B673" s="120"/>
      <c r="C673" s="4"/>
      <c r="D673" s="14"/>
      <c r="E673" s="14"/>
      <c r="F673" s="121"/>
      <c r="G673" s="13"/>
      <c r="H673" s="122"/>
      <c r="I673" s="123"/>
      <c r="J673" s="123"/>
      <c r="K673" s="124"/>
      <c r="L673" s="122"/>
      <c r="M673" s="122"/>
      <c r="N673" s="125"/>
      <c r="O673" s="126"/>
      <c r="P673" s="123"/>
      <c r="Q673" s="123"/>
      <c r="R673" s="122"/>
      <c r="S673" s="123"/>
      <c r="T673" s="123"/>
      <c r="U673" s="123"/>
      <c r="V673" s="123"/>
      <c r="W673" s="123"/>
      <c r="X673" s="122"/>
      <c r="Y673" s="123"/>
      <c r="Z673" s="123"/>
      <c r="AA673" s="123"/>
      <c r="AB673" s="123"/>
      <c r="AC673" s="123"/>
      <c r="AD673" s="122"/>
      <c r="AE673" s="123"/>
      <c r="AF673" s="123"/>
      <c r="AG673" s="123"/>
      <c r="AH673" s="123"/>
      <c r="AI673" s="122"/>
      <c r="AJ673" s="122"/>
      <c r="AK673" s="122"/>
      <c r="AL673" s="122"/>
      <c r="AM673" s="123"/>
      <c r="AN673" s="122"/>
      <c r="AO673" s="122"/>
      <c r="AP673" s="122"/>
      <c r="AQ673" s="122"/>
      <c r="AR673" s="122"/>
      <c r="AS673" s="122"/>
      <c r="AT673" s="173"/>
      <c r="AU673" s="173"/>
      <c r="AV673" s="173"/>
      <c r="AW673" s="173"/>
      <c r="AX673" s="173"/>
      <c r="AY673" s="173"/>
      <c r="AZ673" s="173"/>
      <c r="BA673" s="173"/>
      <c r="BB673" s="173"/>
      <c r="BC673" s="123"/>
      <c r="BD673" s="123"/>
      <c r="BE673" s="123"/>
    </row>
    <row r="674" spans="2:57" x14ac:dyDescent="0.25">
      <c r="B674" s="120"/>
      <c r="C674" s="4"/>
      <c r="D674" s="14"/>
      <c r="E674" s="14"/>
      <c r="F674" s="121"/>
      <c r="G674" s="13"/>
      <c r="H674" s="122"/>
      <c r="I674" s="123"/>
      <c r="J674" s="123"/>
      <c r="K674" s="124"/>
      <c r="L674" s="122"/>
      <c r="M674" s="122"/>
      <c r="N674" s="125"/>
      <c r="O674" s="126"/>
      <c r="P674" s="123"/>
      <c r="Q674" s="123"/>
      <c r="R674" s="122"/>
      <c r="S674" s="123"/>
      <c r="T674" s="123"/>
      <c r="U674" s="123"/>
      <c r="V674" s="123"/>
      <c r="W674" s="123"/>
      <c r="X674" s="122"/>
      <c r="Y674" s="123"/>
      <c r="Z674" s="123"/>
      <c r="AA674" s="123"/>
      <c r="AB674" s="123"/>
      <c r="AC674" s="123"/>
      <c r="AD674" s="122"/>
      <c r="AE674" s="123"/>
      <c r="AF674" s="123"/>
      <c r="AG674" s="123"/>
      <c r="AH674" s="123"/>
      <c r="AI674" s="122"/>
      <c r="AJ674" s="122"/>
      <c r="AK674" s="122"/>
      <c r="AL674" s="122"/>
      <c r="AM674" s="123"/>
      <c r="AN674" s="122"/>
      <c r="AO674" s="122"/>
      <c r="AP674" s="122"/>
      <c r="AQ674" s="122"/>
      <c r="AR674" s="122"/>
      <c r="AS674" s="122"/>
      <c r="AT674" s="173"/>
      <c r="AU674" s="173"/>
      <c r="AV674" s="173"/>
      <c r="AW674" s="173"/>
      <c r="AX674" s="173"/>
      <c r="AY674" s="173"/>
      <c r="AZ674" s="173"/>
      <c r="BA674" s="173"/>
      <c r="BB674" s="173"/>
      <c r="BC674" s="123"/>
      <c r="BD674" s="123"/>
      <c r="BE674" s="123"/>
    </row>
    <row r="675" spans="2:57" x14ac:dyDescent="0.25">
      <c r="B675" s="120"/>
      <c r="C675" s="4"/>
      <c r="D675" s="14"/>
      <c r="E675" s="14"/>
      <c r="F675" s="121"/>
      <c r="G675" s="13"/>
      <c r="H675" s="122"/>
      <c r="I675" s="123"/>
      <c r="J675" s="123"/>
      <c r="K675" s="124"/>
      <c r="L675" s="122"/>
      <c r="M675" s="122"/>
      <c r="N675" s="125"/>
      <c r="O675" s="126"/>
      <c r="P675" s="123"/>
      <c r="Q675" s="123"/>
      <c r="R675" s="122"/>
      <c r="S675" s="123"/>
      <c r="T675" s="123"/>
      <c r="U675" s="123"/>
      <c r="V675" s="123"/>
      <c r="W675" s="123"/>
      <c r="X675" s="122"/>
      <c r="Y675" s="123"/>
      <c r="Z675" s="123"/>
      <c r="AA675" s="123"/>
      <c r="AB675" s="123"/>
      <c r="AC675" s="123"/>
      <c r="AD675" s="122"/>
      <c r="AE675" s="123"/>
      <c r="AF675" s="123"/>
      <c r="AG675" s="123"/>
      <c r="AH675" s="123"/>
      <c r="AI675" s="122"/>
      <c r="AJ675" s="122"/>
      <c r="AK675" s="122"/>
      <c r="AL675" s="122"/>
      <c r="AM675" s="123"/>
      <c r="AN675" s="122"/>
      <c r="AO675" s="122"/>
      <c r="AP675" s="122"/>
      <c r="AQ675" s="122"/>
      <c r="AR675" s="122"/>
      <c r="AS675" s="122"/>
      <c r="AT675" s="173"/>
      <c r="AU675" s="173"/>
      <c r="AV675" s="173"/>
      <c r="AW675" s="173"/>
      <c r="AX675" s="173"/>
      <c r="AY675" s="173"/>
      <c r="AZ675" s="173"/>
      <c r="BA675" s="173"/>
      <c r="BB675" s="173"/>
      <c r="BC675" s="123"/>
      <c r="BD675" s="123"/>
      <c r="BE675" s="123"/>
    </row>
    <row r="676" spans="2:57" x14ac:dyDescent="0.25">
      <c r="B676" s="120"/>
      <c r="C676" s="4"/>
      <c r="D676" s="14"/>
      <c r="E676" s="14"/>
      <c r="F676" s="121"/>
      <c r="G676" s="13"/>
      <c r="H676" s="122"/>
      <c r="I676" s="123"/>
      <c r="J676" s="123"/>
      <c r="K676" s="124"/>
      <c r="L676" s="122"/>
      <c r="M676" s="122"/>
      <c r="N676" s="125"/>
      <c r="O676" s="126"/>
      <c r="P676" s="123"/>
      <c r="Q676" s="123"/>
      <c r="R676" s="122"/>
      <c r="S676" s="123"/>
      <c r="T676" s="123"/>
      <c r="U676" s="123"/>
      <c r="V676" s="123"/>
      <c r="W676" s="123"/>
      <c r="X676" s="122"/>
      <c r="Y676" s="123"/>
      <c r="Z676" s="123"/>
      <c r="AA676" s="123"/>
      <c r="AB676" s="123"/>
      <c r="AC676" s="123"/>
      <c r="AD676" s="122"/>
      <c r="AE676" s="123"/>
      <c r="AF676" s="123"/>
      <c r="AG676" s="123"/>
      <c r="AH676" s="123"/>
      <c r="AI676" s="122"/>
      <c r="AJ676" s="122"/>
      <c r="AK676" s="122"/>
      <c r="AL676" s="122"/>
      <c r="AM676" s="123"/>
      <c r="AN676" s="122"/>
      <c r="AO676" s="122"/>
      <c r="AP676" s="122"/>
      <c r="AQ676" s="122"/>
      <c r="AR676" s="122"/>
      <c r="AS676" s="122"/>
      <c r="AT676" s="173"/>
      <c r="AU676" s="173"/>
      <c r="AV676" s="173"/>
      <c r="AW676" s="173"/>
      <c r="AX676" s="173"/>
      <c r="AY676" s="173"/>
      <c r="AZ676" s="173"/>
      <c r="BA676" s="173"/>
      <c r="BB676" s="173"/>
      <c r="BC676" s="123"/>
      <c r="BD676" s="123"/>
      <c r="BE676" s="123"/>
    </row>
    <row r="677" spans="2:57" x14ac:dyDescent="0.25">
      <c r="B677" s="120"/>
      <c r="C677" s="4"/>
      <c r="D677" s="14"/>
      <c r="E677" s="14"/>
      <c r="F677" s="121"/>
      <c r="G677" s="13"/>
      <c r="H677" s="122"/>
      <c r="I677" s="123"/>
      <c r="J677" s="123"/>
      <c r="K677" s="124"/>
      <c r="L677" s="122"/>
      <c r="M677" s="122"/>
      <c r="N677" s="125"/>
      <c r="O677" s="126"/>
      <c r="P677" s="123"/>
      <c r="Q677" s="123"/>
      <c r="R677" s="122"/>
      <c r="S677" s="123"/>
      <c r="T677" s="123"/>
      <c r="U677" s="123"/>
      <c r="V677" s="123"/>
      <c r="W677" s="123"/>
      <c r="X677" s="122"/>
      <c r="Y677" s="123"/>
      <c r="Z677" s="123"/>
      <c r="AA677" s="123"/>
      <c r="AB677" s="123"/>
      <c r="AC677" s="123"/>
      <c r="AD677" s="122"/>
      <c r="AE677" s="123"/>
      <c r="AF677" s="123"/>
      <c r="AG677" s="123"/>
      <c r="AH677" s="123"/>
      <c r="AI677" s="122"/>
      <c r="AJ677" s="122"/>
      <c r="AK677" s="122"/>
      <c r="AL677" s="122"/>
      <c r="AM677" s="123"/>
      <c r="AN677" s="122"/>
      <c r="AO677" s="122"/>
      <c r="AP677" s="122"/>
      <c r="AQ677" s="122"/>
      <c r="AR677" s="122"/>
      <c r="AS677" s="122"/>
      <c r="AT677" s="173"/>
      <c r="AU677" s="173"/>
      <c r="AV677" s="173"/>
      <c r="AW677" s="173"/>
      <c r="AX677" s="173"/>
      <c r="AY677" s="173"/>
      <c r="AZ677" s="173"/>
      <c r="BA677" s="173"/>
      <c r="BB677" s="173"/>
      <c r="BC677" s="123"/>
      <c r="BD677" s="123"/>
      <c r="BE677" s="123"/>
    </row>
    <row r="678" spans="2:57" x14ac:dyDescent="0.25">
      <c r="B678" s="120"/>
      <c r="C678" s="4"/>
      <c r="D678" s="14"/>
      <c r="E678" s="14"/>
      <c r="F678" s="121"/>
      <c r="G678" s="13"/>
      <c r="H678" s="122"/>
      <c r="I678" s="123"/>
      <c r="J678" s="123"/>
      <c r="K678" s="124"/>
      <c r="L678" s="122"/>
      <c r="M678" s="122"/>
      <c r="N678" s="125"/>
      <c r="O678" s="126"/>
      <c r="P678" s="123"/>
      <c r="Q678" s="123"/>
      <c r="R678" s="122"/>
      <c r="S678" s="123"/>
      <c r="T678" s="123"/>
      <c r="U678" s="123"/>
      <c r="V678" s="123"/>
      <c r="W678" s="123"/>
      <c r="X678" s="122"/>
      <c r="Y678" s="123"/>
      <c r="Z678" s="123"/>
      <c r="AA678" s="123"/>
      <c r="AB678" s="123"/>
      <c r="AC678" s="123"/>
      <c r="AD678" s="122"/>
      <c r="AE678" s="123"/>
      <c r="AF678" s="123"/>
      <c r="AG678" s="123"/>
      <c r="AH678" s="123"/>
      <c r="AI678" s="122"/>
      <c r="AJ678" s="122"/>
      <c r="AK678" s="122"/>
      <c r="AL678" s="122"/>
      <c r="AM678" s="123"/>
      <c r="AN678" s="122"/>
      <c r="AO678" s="122"/>
      <c r="AP678" s="122"/>
      <c r="AQ678" s="122"/>
      <c r="AR678" s="122"/>
      <c r="AS678" s="122"/>
      <c r="AT678" s="173"/>
      <c r="AU678" s="173"/>
      <c r="AV678" s="173"/>
      <c r="AW678" s="173"/>
      <c r="AX678" s="173"/>
      <c r="AY678" s="173"/>
      <c r="AZ678" s="173"/>
      <c r="BA678" s="173"/>
      <c r="BB678" s="173"/>
      <c r="BC678" s="123"/>
      <c r="BD678" s="123"/>
      <c r="BE678" s="123"/>
    </row>
    <row r="679" spans="2:57" x14ac:dyDescent="0.25">
      <c r="B679" s="120"/>
      <c r="C679" s="4"/>
      <c r="D679" s="14"/>
      <c r="E679" s="14"/>
      <c r="F679" s="121"/>
      <c r="G679" s="13"/>
      <c r="H679" s="122"/>
      <c r="I679" s="123"/>
      <c r="J679" s="123"/>
      <c r="K679" s="124"/>
      <c r="L679" s="122"/>
      <c r="M679" s="122"/>
      <c r="N679" s="125"/>
      <c r="O679" s="126"/>
      <c r="P679" s="123"/>
      <c r="Q679" s="123"/>
      <c r="R679" s="122"/>
      <c r="S679" s="123"/>
      <c r="T679" s="123"/>
      <c r="U679" s="123"/>
      <c r="V679" s="123"/>
      <c r="W679" s="123"/>
      <c r="X679" s="122"/>
      <c r="Y679" s="123"/>
      <c r="Z679" s="123"/>
      <c r="AA679" s="123"/>
      <c r="AB679" s="123"/>
      <c r="AC679" s="123"/>
      <c r="AD679" s="122"/>
      <c r="AE679" s="123"/>
      <c r="AF679" s="123"/>
      <c r="AG679" s="123"/>
      <c r="AH679" s="123"/>
      <c r="AI679" s="122"/>
      <c r="AJ679" s="122"/>
      <c r="AK679" s="122"/>
      <c r="AL679" s="122"/>
      <c r="AM679" s="123"/>
      <c r="AN679" s="122"/>
      <c r="AO679" s="122"/>
      <c r="AP679" s="122"/>
      <c r="AQ679" s="122"/>
      <c r="AR679" s="122"/>
      <c r="AS679" s="122"/>
      <c r="AT679" s="173"/>
      <c r="AU679" s="173"/>
      <c r="AV679" s="173"/>
      <c r="AW679" s="173"/>
      <c r="AX679" s="173"/>
      <c r="AY679" s="173"/>
      <c r="AZ679" s="173"/>
      <c r="BA679" s="173"/>
      <c r="BB679" s="173"/>
      <c r="BC679" s="123"/>
      <c r="BD679" s="123"/>
      <c r="BE679" s="123"/>
    </row>
    <row r="680" spans="2:57" x14ac:dyDescent="0.25">
      <c r="B680" s="120"/>
      <c r="C680" s="4"/>
      <c r="D680" s="14"/>
      <c r="E680" s="14"/>
      <c r="F680" s="121"/>
      <c r="G680" s="13"/>
      <c r="H680" s="122"/>
      <c r="I680" s="123"/>
      <c r="J680" s="123"/>
      <c r="K680" s="124"/>
      <c r="L680" s="122"/>
      <c r="M680" s="122"/>
      <c r="N680" s="125"/>
      <c r="O680" s="126"/>
      <c r="P680" s="123"/>
      <c r="Q680" s="123"/>
      <c r="R680" s="122"/>
      <c r="S680" s="123"/>
      <c r="T680" s="123"/>
      <c r="U680" s="123"/>
      <c r="V680" s="123"/>
      <c r="W680" s="123"/>
      <c r="X680" s="122"/>
      <c r="Y680" s="123"/>
      <c r="Z680" s="123"/>
      <c r="AA680" s="123"/>
      <c r="AB680" s="123"/>
      <c r="AC680" s="123"/>
      <c r="AD680" s="122"/>
      <c r="AE680" s="123"/>
      <c r="AF680" s="123"/>
      <c r="AG680" s="123"/>
      <c r="AH680" s="123"/>
      <c r="AI680" s="122"/>
      <c r="AJ680" s="122"/>
      <c r="AK680" s="122"/>
      <c r="AL680" s="122"/>
      <c r="AM680" s="123"/>
      <c r="AN680" s="122"/>
      <c r="AO680" s="122"/>
      <c r="AP680" s="122"/>
      <c r="AQ680" s="122"/>
      <c r="AR680" s="122"/>
      <c r="AS680" s="122"/>
      <c r="AT680" s="173"/>
      <c r="AU680" s="173"/>
      <c r="AV680" s="173"/>
      <c r="AW680" s="173"/>
      <c r="AX680" s="173"/>
      <c r="AY680" s="173"/>
      <c r="AZ680" s="173"/>
      <c r="BA680" s="173"/>
      <c r="BB680" s="173"/>
      <c r="BC680" s="123"/>
      <c r="BD680" s="123"/>
      <c r="BE680" s="123"/>
    </row>
    <row r="681" spans="2:57" x14ac:dyDescent="0.25">
      <c r="B681" s="120"/>
      <c r="C681" s="4"/>
      <c r="D681" s="14"/>
      <c r="E681" s="14"/>
      <c r="F681" s="121"/>
      <c r="G681" s="13"/>
      <c r="H681" s="122"/>
      <c r="I681" s="123"/>
      <c r="J681" s="123"/>
      <c r="K681" s="124"/>
      <c r="L681" s="122"/>
      <c r="M681" s="122"/>
      <c r="N681" s="125"/>
      <c r="O681" s="126"/>
      <c r="P681" s="123"/>
      <c r="Q681" s="123"/>
      <c r="R681" s="122"/>
      <c r="S681" s="123"/>
      <c r="T681" s="123"/>
      <c r="U681" s="123"/>
      <c r="V681" s="123"/>
      <c r="W681" s="123"/>
      <c r="X681" s="122"/>
      <c r="Y681" s="123"/>
      <c r="Z681" s="123"/>
      <c r="AA681" s="123"/>
      <c r="AB681" s="123"/>
      <c r="AC681" s="123"/>
      <c r="AD681" s="122"/>
      <c r="AE681" s="123"/>
      <c r="AF681" s="123"/>
      <c r="AG681" s="123"/>
      <c r="AH681" s="123"/>
      <c r="AI681" s="122"/>
      <c r="AJ681" s="122"/>
      <c r="AK681" s="122"/>
      <c r="AL681" s="122"/>
      <c r="AM681" s="123"/>
      <c r="AN681" s="122"/>
      <c r="AO681" s="122"/>
      <c r="AP681" s="122"/>
      <c r="AQ681" s="122"/>
      <c r="AR681" s="122"/>
      <c r="AS681" s="122"/>
      <c r="AT681" s="173"/>
      <c r="AU681" s="173"/>
      <c r="AV681" s="173"/>
      <c r="AW681" s="173"/>
      <c r="AX681" s="173"/>
      <c r="AY681" s="173"/>
      <c r="AZ681" s="173"/>
      <c r="BA681" s="173"/>
      <c r="BB681" s="173"/>
      <c r="BC681" s="123"/>
      <c r="BD681" s="123"/>
      <c r="BE681" s="123"/>
    </row>
    <row r="682" spans="2:57" x14ac:dyDescent="0.25">
      <c r="B682" s="120"/>
      <c r="C682" s="4"/>
      <c r="D682" s="14"/>
      <c r="E682" s="14"/>
      <c r="F682" s="121"/>
      <c r="G682" s="13"/>
      <c r="H682" s="122"/>
      <c r="I682" s="123"/>
      <c r="J682" s="123"/>
      <c r="K682" s="124"/>
      <c r="L682" s="122"/>
      <c r="M682" s="122"/>
      <c r="N682" s="125"/>
      <c r="O682" s="126"/>
      <c r="P682" s="123"/>
      <c r="Q682" s="123"/>
      <c r="R682" s="122"/>
      <c r="S682" s="123"/>
      <c r="T682" s="123"/>
      <c r="U682" s="123"/>
      <c r="V682" s="123"/>
      <c r="W682" s="123"/>
      <c r="X682" s="122"/>
      <c r="Y682" s="123"/>
      <c r="Z682" s="123"/>
      <c r="AA682" s="123"/>
      <c r="AB682" s="123"/>
      <c r="AC682" s="123"/>
      <c r="AD682" s="122"/>
      <c r="AE682" s="123"/>
      <c r="AF682" s="123"/>
      <c r="AG682" s="123"/>
      <c r="AH682" s="123"/>
      <c r="AI682" s="122"/>
      <c r="AJ682" s="122"/>
      <c r="AK682" s="122"/>
      <c r="AL682" s="122"/>
      <c r="AM682" s="123"/>
      <c r="AN682" s="122"/>
      <c r="AO682" s="122"/>
      <c r="AP682" s="122"/>
      <c r="AQ682" s="122"/>
      <c r="AR682" s="122"/>
      <c r="AS682" s="122"/>
      <c r="AT682" s="173"/>
      <c r="AU682" s="173"/>
      <c r="AV682" s="173"/>
      <c r="AW682" s="173"/>
      <c r="AX682" s="173"/>
      <c r="AY682" s="173"/>
      <c r="AZ682" s="173"/>
      <c r="BA682" s="173"/>
      <c r="BB682" s="173"/>
      <c r="BC682" s="123"/>
      <c r="BD682" s="123"/>
      <c r="BE682" s="123"/>
    </row>
    <row r="683" spans="2:57" x14ac:dyDescent="0.25">
      <c r="B683" s="120"/>
      <c r="C683" s="4"/>
      <c r="D683" s="14"/>
      <c r="E683" s="14"/>
      <c r="F683" s="121"/>
      <c r="G683" s="13"/>
      <c r="H683" s="122"/>
      <c r="I683" s="123"/>
      <c r="J683" s="123"/>
      <c r="K683" s="124"/>
      <c r="L683" s="122"/>
      <c r="M683" s="122"/>
      <c r="N683" s="125"/>
      <c r="O683" s="126"/>
      <c r="P683" s="123"/>
      <c r="Q683" s="123"/>
      <c r="R683" s="122"/>
      <c r="S683" s="123"/>
      <c r="T683" s="123"/>
      <c r="U683" s="123"/>
      <c r="V683" s="123"/>
      <c r="W683" s="123"/>
      <c r="X683" s="122"/>
      <c r="Y683" s="123"/>
      <c r="Z683" s="123"/>
      <c r="AA683" s="123"/>
      <c r="AB683" s="123"/>
      <c r="AC683" s="123"/>
      <c r="AD683" s="122"/>
      <c r="AE683" s="123"/>
      <c r="AF683" s="123"/>
      <c r="AG683" s="123"/>
      <c r="AH683" s="123"/>
      <c r="AI683" s="122"/>
      <c r="AJ683" s="122"/>
      <c r="AK683" s="122"/>
      <c r="AL683" s="122"/>
      <c r="AM683" s="123"/>
      <c r="AN683" s="122"/>
      <c r="AO683" s="122"/>
      <c r="AP683" s="122"/>
      <c r="AQ683" s="122"/>
      <c r="AR683" s="122"/>
      <c r="AS683" s="122"/>
      <c r="AT683" s="173"/>
      <c r="AU683" s="173"/>
      <c r="AV683" s="173"/>
      <c r="AW683" s="173"/>
      <c r="AX683" s="173"/>
      <c r="AY683" s="173"/>
      <c r="AZ683" s="173"/>
      <c r="BA683" s="173"/>
      <c r="BB683" s="173"/>
      <c r="BC683" s="123"/>
      <c r="BD683" s="123"/>
      <c r="BE683" s="123"/>
    </row>
    <row r="684" spans="2:57" x14ac:dyDescent="0.25">
      <c r="B684" s="120"/>
      <c r="C684" s="4"/>
      <c r="D684" s="14"/>
      <c r="E684" s="14"/>
      <c r="F684" s="121"/>
      <c r="G684" s="13"/>
      <c r="H684" s="122"/>
      <c r="I684" s="123"/>
      <c r="J684" s="123"/>
      <c r="K684" s="124"/>
      <c r="L684" s="122"/>
      <c r="M684" s="122"/>
      <c r="N684" s="125"/>
      <c r="O684" s="126"/>
      <c r="P684" s="123"/>
      <c r="Q684" s="123"/>
      <c r="R684" s="122"/>
      <c r="S684" s="123"/>
      <c r="T684" s="123"/>
      <c r="U684" s="123"/>
      <c r="V684" s="123"/>
      <c r="W684" s="123"/>
      <c r="X684" s="122"/>
      <c r="Y684" s="123"/>
      <c r="Z684" s="123"/>
      <c r="AA684" s="123"/>
      <c r="AB684" s="123"/>
      <c r="AC684" s="123"/>
      <c r="AD684" s="122"/>
      <c r="AE684" s="123"/>
      <c r="AF684" s="123"/>
      <c r="AG684" s="123"/>
      <c r="AH684" s="123"/>
      <c r="AI684" s="122"/>
      <c r="AJ684" s="122"/>
      <c r="AK684" s="122"/>
      <c r="AL684" s="122"/>
      <c r="AM684" s="123"/>
      <c r="AN684" s="122"/>
      <c r="AO684" s="122"/>
      <c r="AP684" s="122"/>
      <c r="AQ684" s="122"/>
      <c r="AR684" s="122"/>
      <c r="AS684" s="122"/>
      <c r="AT684" s="173"/>
      <c r="AU684" s="173"/>
      <c r="AV684" s="173"/>
      <c r="AW684" s="173"/>
      <c r="AX684" s="173"/>
      <c r="AY684" s="173"/>
      <c r="AZ684" s="173"/>
      <c r="BA684" s="173"/>
      <c r="BB684" s="173"/>
      <c r="BC684" s="123"/>
      <c r="BD684" s="123"/>
      <c r="BE684" s="123"/>
    </row>
    <row r="685" spans="2:57" x14ac:dyDescent="0.25">
      <c r="B685" s="120"/>
      <c r="C685" s="4"/>
      <c r="D685" s="14"/>
      <c r="E685" s="14"/>
      <c r="F685" s="121"/>
      <c r="G685" s="13"/>
      <c r="H685" s="122"/>
      <c r="I685" s="123"/>
      <c r="J685" s="123"/>
      <c r="K685" s="124"/>
      <c r="L685" s="122"/>
      <c r="M685" s="122"/>
      <c r="N685" s="125"/>
      <c r="O685" s="126"/>
      <c r="P685" s="123"/>
      <c r="Q685" s="123"/>
      <c r="R685" s="122"/>
      <c r="S685" s="123"/>
      <c r="T685" s="123"/>
      <c r="U685" s="123"/>
      <c r="V685" s="123"/>
      <c r="W685" s="123"/>
      <c r="X685" s="122"/>
      <c r="Y685" s="123"/>
      <c r="Z685" s="123"/>
      <c r="AA685" s="123"/>
      <c r="AB685" s="123"/>
      <c r="AC685" s="123"/>
      <c r="AD685" s="122"/>
      <c r="AE685" s="123"/>
      <c r="AF685" s="123"/>
      <c r="AG685" s="123"/>
      <c r="AH685" s="123"/>
      <c r="AI685" s="122"/>
      <c r="AJ685" s="122"/>
      <c r="AK685" s="122"/>
      <c r="AL685" s="122"/>
      <c r="AM685" s="123"/>
      <c r="AN685" s="122"/>
      <c r="AO685" s="122"/>
      <c r="AP685" s="122"/>
      <c r="AQ685" s="122"/>
      <c r="AR685" s="122"/>
      <c r="AS685" s="122"/>
      <c r="AT685" s="173"/>
      <c r="AU685" s="173"/>
      <c r="AV685" s="173"/>
      <c r="AW685" s="173"/>
      <c r="AX685" s="173"/>
      <c r="AY685" s="173"/>
      <c r="AZ685" s="173"/>
      <c r="BA685" s="173"/>
      <c r="BB685" s="173"/>
      <c r="BC685" s="123"/>
      <c r="BD685" s="123"/>
      <c r="BE685" s="123"/>
    </row>
    <row r="686" spans="2:57" x14ac:dyDescent="0.25">
      <c r="B686" s="120"/>
      <c r="C686" s="4"/>
      <c r="D686" s="14"/>
      <c r="E686" s="14"/>
      <c r="F686" s="121"/>
      <c r="G686" s="13"/>
      <c r="H686" s="122"/>
      <c r="I686" s="123"/>
      <c r="J686" s="123"/>
      <c r="K686" s="124"/>
      <c r="L686" s="122"/>
      <c r="M686" s="122"/>
      <c r="N686" s="125"/>
      <c r="O686" s="126"/>
      <c r="P686" s="123"/>
      <c r="Q686" s="123"/>
      <c r="R686" s="122"/>
      <c r="S686" s="123"/>
      <c r="T686" s="123"/>
      <c r="U686" s="123"/>
      <c r="V686" s="123"/>
      <c r="W686" s="123"/>
      <c r="X686" s="122"/>
      <c r="Y686" s="123"/>
      <c r="Z686" s="123"/>
      <c r="AA686" s="123"/>
      <c r="AB686" s="123"/>
      <c r="AC686" s="123"/>
      <c r="AD686" s="122"/>
      <c r="AE686" s="123"/>
      <c r="AF686" s="123"/>
      <c r="AG686" s="123"/>
      <c r="AH686" s="123"/>
      <c r="AI686" s="122"/>
      <c r="AJ686" s="122"/>
      <c r="AK686" s="122"/>
      <c r="AL686" s="122"/>
      <c r="AM686" s="123"/>
      <c r="AN686" s="122"/>
      <c r="AO686" s="122"/>
      <c r="AP686" s="122"/>
      <c r="AQ686" s="122"/>
      <c r="AR686" s="122"/>
      <c r="AS686" s="122"/>
      <c r="AT686" s="173"/>
      <c r="AU686" s="173"/>
      <c r="AV686" s="173"/>
      <c r="AW686" s="173"/>
      <c r="AX686" s="173"/>
      <c r="AY686" s="173"/>
      <c r="AZ686" s="173"/>
      <c r="BA686" s="173"/>
      <c r="BB686" s="173"/>
      <c r="BC686" s="123"/>
      <c r="BD686" s="123"/>
      <c r="BE686" s="123"/>
    </row>
    <row r="687" spans="2:57" x14ac:dyDescent="0.25">
      <c r="B687" s="120"/>
      <c r="C687" s="4"/>
      <c r="D687" s="14"/>
      <c r="E687" s="14"/>
      <c r="F687" s="121"/>
      <c r="G687" s="13"/>
      <c r="H687" s="122"/>
      <c r="I687" s="123"/>
      <c r="J687" s="123"/>
      <c r="K687" s="124"/>
      <c r="L687" s="122"/>
      <c r="M687" s="122"/>
      <c r="N687" s="125"/>
      <c r="O687" s="126"/>
      <c r="P687" s="123"/>
      <c r="Q687" s="123"/>
      <c r="R687" s="122"/>
      <c r="S687" s="123"/>
      <c r="T687" s="123"/>
      <c r="U687" s="123"/>
      <c r="V687" s="123"/>
      <c r="W687" s="123"/>
      <c r="X687" s="122"/>
      <c r="Y687" s="123"/>
      <c r="Z687" s="123"/>
      <c r="AA687" s="123"/>
      <c r="AB687" s="123"/>
      <c r="AC687" s="123"/>
      <c r="AD687" s="122"/>
      <c r="AE687" s="123"/>
      <c r="AF687" s="123"/>
      <c r="AG687" s="123"/>
      <c r="AH687" s="123"/>
      <c r="AI687" s="122"/>
      <c r="AJ687" s="122"/>
      <c r="AK687" s="122"/>
      <c r="AL687" s="122"/>
      <c r="AM687" s="123"/>
      <c r="AN687" s="122"/>
      <c r="AO687" s="122"/>
      <c r="AP687" s="122"/>
      <c r="AQ687" s="122"/>
      <c r="AR687" s="122"/>
      <c r="AS687" s="122"/>
      <c r="AT687" s="173"/>
      <c r="AU687" s="173"/>
      <c r="AV687" s="173"/>
      <c r="AW687" s="173"/>
      <c r="AX687" s="173"/>
      <c r="AY687" s="173"/>
      <c r="AZ687" s="173"/>
      <c r="BA687" s="173"/>
      <c r="BB687" s="173"/>
      <c r="BC687" s="123"/>
      <c r="BD687" s="123"/>
      <c r="BE687" s="123"/>
    </row>
    <row r="688" spans="2:57" x14ac:dyDescent="0.25">
      <c r="B688" s="120"/>
      <c r="C688" s="4"/>
      <c r="D688" s="14"/>
      <c r="E688" s="14"/>
      <c r="F688" s="121"/>
      <c r="G688" s="13"/>
      <c r="H688" s="122"/>
      <c r="I688" s="123"/>
      <c r="J688" s="123"/>
      <c r="K688" s="124"/>
      <c r="L688" s="122"/>
      <c r="M688" s="122"/>
      <c r="N688" s="125"/>
      <c r="O688" s="126"/>
      <c r="P688" s="123"/>
      <c r="Q688" s="123"/>
      <c r="R688" s="122"/>
      <c r="S688" s="123"/>
      <c r="T688" s="123"/>
      <c r="U688" s="123"/>
      <c r="V688" s="123"/>
      <c r="W688" s="123"/>
      <c r="X688" s="122"/>
      <c r="Y688" s="123"/>
      <c r="Z688" s="123"/>
      <c r="AA688" s="123"/>
      <c r="AB688" s="123"/>
      <c r="AC688" s="123"/>
      <c r="AD688" s="122"/>
      <c r="AE688" s="123"/>
      <c r="AF688" s="123"/>
      <c r="AG688" s="123"/>
      <c r="AH688" s="123"/>
      <c r="AI688" s="122"/>
      <c r="AJ688" s="122"/>
      <c r="AK688" s="122"/>
      <c r="AL688" s="122"/>
      <c r="AM688" s="123"/>
      <c r="AN688" s="122"/>
      <c r="AO688" s="122"/>
      <c r="AP688" s="122"/>
      <c r="AQ688" s="122"/>
      <c r="AR688" s="122"/>
      <c r="AS688" s="122"/>
      <c r="AT688" s="173"/>
      <c r="AU688" s="173"/>
      <c r="AV688" s="173"/>
      <c r="AW688" s="173"/>
      <c r="AX688" s="173"/>
      <c r="AY688" s="173"/>
      <c r="AZ688" s="173"/>
      <c r="BA688" s="173"/>
      <c r="BB688" s="173"/>
      <c r="BC688" s="123"/>
      <c r="BD688" s="123"/>
      <c r="BE688" s="123"/>
    </row>
    <row r="689" spans="2:57" x14ac:dyDescent="0.25">
      <c r="B689" s="120"/>
      <c r="C689" s="4"/>
      <c r="D689" s="14"/>
      <c r="E689" s="14"/>
      <c r="F689" s="121"/>
      <c r="G689" s="13"/>
      <c r="H689" s="122"/>
      <c r="I689" s="123"/>
      <c r="J689" s="123"/>
      <c r="K689" s="124"/>
      <c r="L689" s="122"/>
      <c r="M689" s="122"/>
      <c r="N689" s="125"/>
      <c r="O689" s="126"/>
      <c r="P689" s="123"/>
      <c r="Q689" s="123"/>
      <c r="R689" s="122"/>
      <c r="S689" s="123"/>
      <c r="T689" s="123"/>
      <c r="U689" s="123"/>
      <c r="V689" s="123"/>
      <c r="W689" s="123"/>
      <c r="X689" s="122"/>
      <c r="Y689" s="123"/>
      <c r="Z689" s="123"/>
      <c r="AA689" s="123"/>
      <c r="AB689" s="123"/>
      <c r="AC689" s="123"/>
      <c r="AD689" s="122"/>
      <c r="AE689" s="123"/>
      <c r="AF689" s="123"/>
      <c r="AG689" s="123"/>
      <c r="AH689" s="123"/>
      <c r="AI689" s="122"/>
      <c r="AJ689" s="122"/>
      <c r="AK689" s="122"/>
      <c r="AL689" s="122"/>
      <c r="AM689" s="123"/>
      <c r="AN689" s="122"/>
      <c r="AO689" s="122"/>
      <c r="AP689" s="122"/>
      <c r="AQ689" s="122"/>
      <c r="AR689" s="122"/>
      <c r="AS689" s="122"/>
      <c r="AT689" s="173"/>
      <c r="AU689" s="173"/>
      <c r="AV689" s="173"/>
      <c r="AW689" s="173"/>
      <c r="AX689" s="173"/>
      <c r="AY689" s="173"/>
      <c r="AZ689" s="173"/>
      <c r="BA689" s="173"/>
      <c r="BB689" s="173"/>
      <c r="BC689" s="123"/>
      <c r="BD689" s="123"/>
      <c r="BE689" s="123"/>
    </row>
    <row r="690" spans="2:57" x14ac:dyDescent="0.25">
      <c r="B690" s="120"/>
      <c r="C690" s="4"/>
      <c r="D690" s="14"/>
      <c r="E690" s="14"/>
      <c r="F690" s="121"/>
      <c r="G690" s="13"/>
      <c r="H690" s="122"/>
      <c r="I690" s="123"/>
      <c r="J690" s="123"/>
      <c r="K690" s="124"/>
      <c r="L690" s="122"/>
      <c r="M690" s="122"/>
      <c r="N690" s="125"/>
      <c r="O690" s="126"/>
      <c r="P690" s="123"/>
      <c r="Q690" s="123"/>
      <c r="R690" s="122"/>
      <c r="S690" s="123"/>
      <c r="T690" s="123"/>
      <c r="U690" s="123"/>
      <c r="V690" s="123"/>
      <c r="W690" s="123"/>
      <c r="X690" s="122"/>
      <c r="Y690" s="123"/>
      <c r="Z690" s="123"/>
      <c r="AA690" s="123"/>
      <c r="AB690" s="123"/>
      <c r="AC690" s="123"/>
      <c r="AD690" s="122"/>
      <c r="AE690" s="123"/>
      <c r="AF690" s="123"/>
      <c r="AG690" s="123"/>
      <c r="AH690" s="123"/>
      <c r="AI690" s="122"/>
      <c r="AJ690" s="122"/>
      <c r="AK690" s="122"/>
      <c r="AL690" s="122"/>
      <c r="AM690" s="123"/>
      <c r="AN690" s="122"/>
      <c r="AO690" s="122"/>
      <c r="AP690" s="122"/>
      <c r="AQ690" s="122"/>
      <c r="AR690" s="122"/>
      <c r="AS690" s="122"/>
      <c r="AT690" s="173"/>
      <c r="AU690" s="173"/>
      <c r="AV690" s="173"/>
      <c r="AW690" s="173"/>
      <c r="AX690" s="173"/>
      <c r="AY690" s="173"/>
      <c r="AZ690" s="173"/>
      <c r="BA690" s="173"/>
      <c r="BB690" s="173"/>
      <c r="BC690" s="123"/>
      <c r="BD690" s="123"/>
      <c r="BE690" s="123"/>
    </row>
    <row r="691" spans="2:57" x14ac:dyDescent="0.25">
      <c r="B691" s="120"/>
      <c r="C691" s="4"/>
      <c r="D691" s="14"/>
      <c r="E691" s="14"/>
      <c r="F691" s="121"/>
      <c r="G691" s="13"/>
      <c r="H691" s="122"/>
      <c r="I691" s="123"/>
      <c r="J691" s="123"/>
      <c r="K691" s="124"/>
      <c r="L691" s="122"/>
      <c r="M691" s="122"/>
      <c r="N691" s="125"/>
      <c r="O691" s="126"/>
      <c r="P691" s="123"/>
      <c r="Q691" s="123"/>
      <c r="R691" s="122"/>
      <c r="S691" s="123"/>
      <c r="T691" s="123"/>
      <c r="U691" s="123"/>
      <c r="V691" s="123"/>
      <c r="W691" s="123"/>
      <c r="X691" s="122"/>
      <c r="Y691" s="123"/>
      <c r="Z691" s="123"/>
      <c r="AA691" s="123"/>
      <c r="AB691" s="123"/>
      <c r="AC691" s="123"/>
      <c r="AD691" s="122"/>
      <c r="AE691" s="123"/>
      <c r="AF691" s="123"/>
      <c r="AG691" s="123"/>
      <c r="AH691" s="123"/>
      <c r="AI691" s="122"/>
      <c r="AJ691" s="122"/>
      <c r="AK691" s="122"/>
      <c r="AL691" s="122"/>
      <c r="AM691" s="123"/>
      <c r="AN691" s="122"/>
      <c r="AO691" s="122"/>
      <c r="AP691" s="122"/>
      <c r="AQ691" s="122"/>
      <c r="AR691" s="122"/>
      <c r="AS691" s="122"/>
      <c r="AT691" s="173"/>
      <c r="AU691" s="173"/>
      <c r="AV691" s="173"/>
      <c r="AW691" s="173"/>
      <c r="AX691" s="173"/>
      <c r="AY691" s="173"/>
      <c r="AZ691" s="173"/>
      <c r="BA691" s="173"/>
      <c r="BB691" s="173"/>
      <c r="BC691" s="123"/>
      <c r="BD691" s="123"/>
      <c r="BE691" s="123"/>
    </row>
    <row r="692" spans="2:57" x14ac:dyDescent="0.25">
      <c r="B692" s="120"/>
      <c r="C692" s="4"/>
      <c r="D692" s="14"/>
      <c r="E692" s="14"/>
      <c r="F692" s="121"/>
      <c r="G692" s="13"/>
      <c r="H692" s="122"/>
      <c r="I692" s="123"/>
      <c r="J692" s="123"/>
      <c r="K692" s="124"/>
      <c r="L692" s="122"/>
      <c r="M692" s="122"/>
      <c r="N692" s="125"/>
      <c r="O692" s="126"/>
      <c r="P692" s="123"/>
      <c r="Q692" s="123"/>
      <c r="R692" s="122"/>
      <c r="S692" s="123"/>
      <c r="T692" s="123"/>
      <c r="U692" s="123"/>
      <c r="V692" s="123"/>
      <c r="W692" s="123"/>
      <c r="X692" s="122"/>
      <c r="Y692" s="123"/>
      <c r="Z692" s="123"/>
      <c r="AA692" s="123"/>
      <c r="AB692" s="123"/>
      <c r="AC692" s="123"/>
      <c r="AD692" s="122"/>
      <c r="AE692" s="123"/>
      <c r="AF692" s="123"/>
      <c r="AG692" s="123"/>
      <c r="AH692" s="123"/>
      <c r="AI692" s="122"/>
      <c r="AJ692" s="122"/>
      <c r="AK692" s="122"/>
      <c r="AL692" s="122"/>
      <c r="AM692" s="123"/>
      <c r="AN692" s="122"/>
      <c r="AO692" s="122"/>
      <c r="AP692" s="122"/>
      <c r="AQ692" s="122"/>
      <c r="AR692" s="122"/>
      <c r="AS692" s="122"/>
      <c r="AT692" s="173"/>
      <c r="AU692" s="173"/>
      <c r="AV692" s="173"/>
      <c r="AW692" s="173"/>
      <c r="AX692" s="173"/>
      <c r="AY692" s="173"/>
      <c r="AZ692" s="173"/>
      <c r="BA692" s="173"/>
      <c r="BB692" s="173"/>
      <c r="BC692" s="123"/>
      <c r="BD692" s="123"/>
      <c r="BE692" s="123"/>
    </row>
    <row r="693" spans="2:57" x14ac:dyDescent="0.25">
      <c r="B693" s="120"/>
      <c r="C693" s="4"/>
      <c r="D693" s="14"/>
      <c r="E693" s="14"/>
      <c r="F693" s="121"/>
      <c r="G693" s="13"/>
      <c r="H693" s="122"/>
      <c r="I693" s="123"/>
      <c r="J693" s="123"/>
      <c r="K693" s="124"/>
      <c r="L693" s="122"/>
      <c r="M693" s="122"/>
      <c r="N693" s="125"/>
      <c r="O693" s="126"/>
      <c r="P693" s="123"/>
      <c r="Q693" s="123"/>
      <c r="R693" s="122"/>
      <c r="S693" s="123"/>
      <c r="T693" s="123"/>
      <c r="U693" s="123"/>
      <c r="V693" s="123"/>
      <c r="W693" s="123"/>
      <c r="X693" s="122"/>
      <c r="Y693" s="123"/>
      <c r="Z693" s="123"/>
      <c r="AA693" s="123"/>
      <c r="AB693" s="123"/>
      <c r="AC693" s="123"/>
      <c r="AD693" s="122"/>
      <c r="AE693" s="123"/>
      <c r="AF693" s="123"/>
      <c r="AG693" s="123"/>
      <c r="AH693" s="123"/>
      <c r="AI693" s="122"/>
      <c r="AJ693" s="122"/>
      <c r="AK693" s="122"/>
      <c r="AL693" s="122"/>
      <c r="AM693" s="123"/>
      <c r="AN693" s="122"/>
      <c r="AO693" s="122"/>
      <c r="AP693" s="122"/>
      <c r="AQ693" s="122"/>
      <c r="AR693" s="122"/>
      <c r="AS693" s="122"/>
      <c r="AT693" s="173"/>
      <c r="AU693" s="173"/>
      <c r="AV693" s="173"/>
      <c r="AW693" s="173"/>
      <c r="AX693" s="173"/>
      <c r="AY693" s="173"/>
      <c r="AZ693" s="173"/>
      <c r="BA693" s="173"/>
      <c r="BB693" s="173"/>
      <c r="BC693" s="123"/>
      <c r="BD693" s="123"/>
      <c r="BE693" s="123"/>
    </row>
    <row r="694" spans="2:57" x14ac:dyDescent="0.25">
      <c r="B694" s="120"/>
      <c r="C694" s="4"/>
      <c r="D694" s="14"/>
      <c r="E694" s="14"/>
      <c r="F694" s="121"/>
      <c r="G694" s="13"/>
      <c r="H694" s="122"/>
      <c r="I694" s="123"/>
      <c r="J694" s="123"/>
      <c r="K694" s="124"/>
      <c r="L694" s="122"/>
      <c r="M694" s="122"/>
      <c r="N694" s="125"/>
      <c r="O694" s="126"/>
      <c r="P694" s="123"/>
      <c r="Q694" s="123"/>
      <c r="R694" s="122"/>
      <c r="S694" s="123"/>
      <c r="T694" s="123"/>
      <c r="U694" s="123"/>
      <c r="V694" s="123"/>
      <c r="W694" s="123"/>
      <c r="X694" s="122"/>
      <c r="Y694" s="123"/>
      <c r="Z694" s="123"/>
      <c r="AA694" s="123"/>
      <c r="AB694" s="123"/>
      <c r="AC694" s="123"/>
      <c r="AD694" s="122"/>
      <c r="AE694" s="123"/>
      <c r="AF694" s="123"/>
      <c r="AG694" s="123"/>
      <c r="AH694" s="123"/>
      <c r="AI694" s="122"/>
      <c r="AJ694" s="122"/>
      <c r="AK694" s="122"/>
      <c r="AL694" s="122"/>
      <c r="AM694" s="123"/>
      <c r="AN694" s="122"/>
      <c r="AO694" s="122"/>
      <c r="AP694" s="122"/>
      <c r="AQ694" s="122"/>
      <c r="AR694" s="122"/>
      <c r="AS694" s="122"/>
      <c r="AT694" s="173"/>
      <c r="AU694" s="173"/>
      <c r="AV694" s="173"/>
      <c r="AW694" s="173"/>
      <c r="AX694" s="173"/>
      <c r="AY694" s="173"/>
      <c r="AZ694" s="173"/>
      <c r="BA694" s="173"/>
      <c r="BB694" s="173"/>
      <c r="BC694" s="123"/>
      <c r="BD694" s="123"/>
      <c r="BE694" s="123"/>
    </row>
    <row r="695" spans="2:57" x14ac:dyDescent="0.25">
      <c r="B695" s="120"/>
      <c r="C695" s="4"/>
      <c r="D695" s="14"/>
      <c r="E695" s="14"/>
      <c r="F695" s="121"/>
      <c r="G695" s="13"/>
      <c r="H695" s="122"/>
      <c r="I695" s="123"/>
      <c r="J695" s="123"/>
      <c r="K695" s="124"/>
      <c r="L695" s="122"/>
      <c r="M695" s="122"/>
      <c r="N695" s="125"/>
      <c r="O695" s="126"/>
      <c r="P695" s="123"/>
      <c r="Q695" s="123"/>
      <c r="R695" s="122"/>
      <c r="S695" s="123"/>
      <c r="T695" s="123"/>
      <c r="U695" s="123"/>
      <c r="V695" s="123"/>
      <c r="W695" s="123"/>
      <c r="X695" s="122"/>
      <c r="Y695" s="123"/>
      <c r="Z695" s="123"/>
      <c r="AA695" s="123"/>
      <c r="AB695" s="123"/>
      <c r="AC695" s="123"/>
      <c r="AD695" s="122"/>
      <c r="AE695" s="123"/>
      <c r="AF695" s="123"/>
      <c r="AG695" s="123"/>
      <c r="AH695" s="123"/>
      <c r="AI695" s="122"/>
      <c r="AJ695" s="122"/>
      <c r="AK695" s="122"/>
      <c r="AL695" s="122"/>
      <c r="AM695" s="123"/>
      <c r="AN695" s="122"/>
      <c r="AO695" s="122"/>
      <c r="AP695" s="122"/>
      <c r="AQ695" s="122"/>
      <c r="AR695" s="122"/>
      <c r="AS695" s="122"/>
      <c r="AT695" s="173"/>
      <c r="AU695" s="173"/>
      <c r="AV695" s="173"/>
      <c r="AW695" s="173"/>
      <c r="AX695" s="173"/>
      <c r="AY695" s="173"/>
      <c r="AZ695" s="173"/>
      <c r="BA695" s="173"/>
      <c r="BB695" s="173"/>
      <c r="BC695" s="123"/>
      <c r="BD695" s="123"/>
      <c r="BE695" s="123"/>
    </row>
    <row r="696" spans="2:57" x14ac:dyDescent="0.25">
      <c r="B696" s="120"/>
      <c r="C696" s="4"/>
      <c r="D696" s="14"/>
      <c r="E696" s="14"/>
      <c r="F696" s="121"/>
      <c r="G696" s="13"/>
      <c r="H696" s="122"/>
      <c r="I696" s="123"/>
      <c r="J696" s="123"/>
      <c r="K696" s="124"/>
      <c r="L696" s="122"/>
      <c r="M696" s="122"/>
      <c r="N696" s="125"/>
      <c r="O696" s="126"/>
      <c r="P696" s="123"/>
      <c r="Q696" s="123"/>
      <c r="R696" s="122"/>
      <c r="S696" s="123"/>
      <c r="T696" s="123"/>
      <c r="U696" s="123"/>
      <c r="V696" s="123"/>
      <c r="W696" s="123"/>
      <c r="X696" s="122"/>
      <c r="Y696" s="123"/>
      <c r="Z696" s="123"/>
      <c r="AA696" s="123"/>
      <c r="AB696" s="123"/>
      <c r="AC696" s="123"/>
      <c r="AD696" s="122"/>
      <c r="AE696" s="123"/>
      <c r="AF696" s="123"/>
      <c r="AG696" s="123"/>
      <c r="AH696" s="123"/>
      <c r="AI696" s="122"/>
      <c r="AJ696" s="122"/>
      <c r="AK696" s="122"/>
      <c r="AL696" s="122"/>
      <c r="AM696" s="123"/>
      <c r="AN696" s="122"/>
      <c r="AO696" s="122"/>
      <c r="AP696" s="122"/>
      <c r="AQ696" s="122"/>
      <c r="AR696" s="122"/>
      <c r="AS696" s="122"/>
      <c r="AT696" s="173"/>
      <c r="AU696" s="173"/>
      <c r="AV696" s="173"/>
      <c r="AW696" s="173"/>
      <c r="AX696" s="173"/>
      <c r="AY696" s="173"/>
      <c r="AZ696" s="173"/>
      <c r="BA696" s="173"/>
      <c r="BB696" s="173"/>
      <c r="BC696" s="123"/>
      <c r="BD696" s="123"/>
      <c r="BE696" s="123"/>
    </row>
    <row r="697" spans="2:57" x14ac:dyDescent="0.25">
      <c r="B697" s="120"/>
      <c r="C697" s="4"/>
      <c r="D697" s="14"/>
      <c r="E697" s="14"/>
      <c r="F697" s="121"/>
      <c r="G697" s="13"/>
      <c r="H697" s="122"/>
      <c r="I697" s="123"/>
      <c r="J697" s="123"/>
      <c r="K697" s="124"/>
      <c r="L697" s="122"/>
      <c r="M697" s="122"/>
      <c r="N697" s="125"/>
      <c r="O697" s="126"/>
      <c r="P697" s="123"/>
      <c r="Q697" s="123"/>
      <c r="R697" s="122"/>
      <c r="S697" s="123"/>
      <c r="T697" s="123"/>
      <c r="U697" s="123"/>
      <c r="V697" s="123"/>
      <c r="W697" s="123"/>
      <c r="X697" s="122"/>
      <c r="Y697" s="123"/>
      <c r="Z697" s="123"/>
      <c r="AA697" s="123"/>
      <c r="AB697" s="123"/>
      <c r="AC697" s="123"/>
      <c r="AD697" s="122"/>
      <c r="AE697" s="123"/>
      <c r="AF697" s="123"/>
      <c r="AG697" s="123"/>
      <c r="AH697" s="123"/>
      <c r="AI697" s="122"/>
      <c r="AJ697" s="122"/>
      <c r="AK697" s="122"/>
      <c r="AL697" s="122"/>
      <c r="AM697" s="123"/>
      <c r="AN697" s="122"/>
      <c r="AO697" s="122"/>
      <c r="AP697" s="122"/>
      <c r="AQ697" s="122"/>
      <c r="AR697" s="122"/>
      <c r="AS697" s="122"/>
      <c r="AT697" s="173"/>
      <c r="AU697" s="173"/>
      <c r="AV697" s="173"/>
      <c r="AW697" s="173"/>
      <c r="AX697" s="173"/>
      <c r="AY697" s="173"/>
      <c r="AZ697" s="173"/>
      <c r="BA697" s="173"/>
      <c r="BB697" s="173"/>
      <c r="BC697" s="123"/>
      <c r="BD697" s="123"/>
      <c r="BE697" s="123"/>
    </row>
    <row r="698" spans="2:57" x14ac:dyDescent="0.25">
      <c r="B698" s="120"/>
      <c r="C698" s="4"/>
      <c r="D698" s="14"/>
      <c r="E698" s="14"/>
      <c r="F698" s="121"/>
      <c r="G698" s="13"/>
      <c r="H698" s="122"/>
      <c r="I698" s="123"/>
      <c r="J698" s="123"/>
      <c r="K698" s="124"/>
      <c r="L698" s="122"/>
      <c r="M698" s="122"/>
      <c r="N698" s="125"/>
      <c r="O698" s="126"/>
      <c r="P698" s="123"/>
      <c r="Q698" s="123"/>
      <c r="R698" s="122"/>
      <c r="S698" s="123"/>
      <c r="T698" s="123"/>
      <c r="U698" s="123"/>
      <c r="V698" s="123"/>
      <c r="W698" s="123"/>
      <c r="X698" s="122"/>
      <c r="Y698" s="123"/>
      <c r="Z698" s="123"/>
      <c r="AA698" s="123"/>
      <c r="AB698" s="123"/>
      <c r="AC698" s="123"/>
      <c r="AD698" s="122"/>
      <c r="AE698" s="123"/>
      <c r="AF698" s="123"/>
      <c r="AG698" s="123"/>
      <c r="AH698" s="123"/>
      <c r="AI698" s="122"/>
      <c r="AJ698" s="122"/>
      <c r="AK698" s="122"/>
      <c r="AL698" s="122"/>
      <c r="AM698" s="123"/>
      <c r="AN698" s="122"/>
      <c r="AO698" s="122"/>
      <c r="AP698" s="122"/>
      <c r="AQ698" s="122"/>
      <c r="AR698" s="122"/>
      <c r="AS698" s="122"/>
      <c r="AT698" s="173"/>
      <c r="AU698" s="173"/>
      <c r="AV698" s="173"/>
      <c r="AW698" s="173"/>
      <c r="AX698" s="173"/>
      <c r="AY698" s="173"/>
      <c r="AZ698" s="173"/>
      <c r="BA698" s="173"/>
      <c r="BB698" s="173"/>
      <c r="BC698" s="123"/>
      <c r="BD698" s="123"/>
      <c r="BE698" s="123"/>
    </row>
    <row r="699" spans="2:57" x14ac:dyDescent="0.25">
      <c r="B699" s="120"/>
      <c r="C699" s="4"/>
      <c r="D699" s="14"/>
      <c r="E699" s="14"/>
      <c r="F699" s="121"/>
      <c r="G699" s="13"/>
      <c r="H699" s="122"/>
      <c r="I699" s="123"/>
      <c r="J699" s="123"/>
      <c r="K699" s="124"/>
      <c r="L699" s="122"/>
      <c r="M699" s="122"/>
      <c r="N699" s="125"/>
      <c r="O699" s="126"/>
      <c r="P699" s="123"/>
      <c r="Q699" s="123"/>
      <c r="R699" s="122"/>
      <c r="S699" s="123"/>
      <c r="T699" s="123"/>
      <c r="U699" s="123"/>
      <c r="V699" s="123"/>
      <c r="W699" s="123"/>
      <c r="X699" s="122"/>
      <c r="Y699" s="123"/>
      <c r="Z699" s="123"/>
      <c r="AA699" s="123"/>
      <c r="AB699" s="123"/>
      <c r="AC699" s="123"/>
      <c r="AD699" s="122"/>
      <c r="AE699" s="123"/>
      <c r="AF699" s="123"/>
      <c r="AG699" s="123"/>
      <c r="AH699" s="123"/>
      <c r="AI699" s="122"/>
      <c r="AJ699" s="122"/>
      <c r="AK699" s="122"/>
      <c r="AL699" s="122"/>
      <c r="AM699" s="123"/>
      <c r="AN699" s="122"/>
      <c r="AO699" s="122"/>
      <c r="AP699" s="122"/>
      <c r="AQ699" s="122"/>
      <c r="AR699" s="122"/>
      <c r="AS699" s="122"/>
      <c r="AT699" s="173"/>
      <c r="AU699" s="173"/>
      <c r="AV699" s="173"/>
      <c r="AW699" s="173"/>
      <c r="AX699" s="173"/>
      <c r="AY699" s="173"/>
      <c r="AZ699" s="173"/>
      <c r="BA699" s="173"/>
      <c r="BB699" s="173"/>
      <c r="BC699" s="123"/>
      <c r="BD699" s="123"/>
      <c r="BE699" s="123"/>
    </row>
    <row r="700" spans="2:57" x14ac:dyDescent="0.25">
      <c r="B700" s="120"/>
      <c r="C700" s="4"/>
      <c r="D700" s="14"/>
      <c r="E700" s="14"/>
      <c r="F700" s="121"/>
      <c r="G700" s="13"/>
      <c r="H700" s="122"/>
      <c r="I700" s="123"/>
      <c r="J700" s="123"/>
      <c r="K700" s="124"/>
      <c r="L700" s="122"/>
      <c r="M700" s="122"/>
      <c r="N700" s="125"/>
      <c r="O700" s="126"/>
      <c r="P700" s="123"/>
      <c r="Q700" s="123"/>
      <c r="R700" s="122"/>
      <c r="S700" s="123"/>
      <c r="T700" s="123"/>
      <c r="U700" s="123"/>
      <c r="V700" s="123"/>
      <c r="W700" s="123"/>
      <c r="X700" s="122"/>
      <c r="Y700" s="123"/>
      <c r="Z700" s="123"/>
      <c r="AA700" s="123"/>
      <c r="AB700" s="123"/>
      <c r="AC700" s="123"/>
      <c r="AD700" s="122"/>
      <c r="AE700" s="123"/>
      <c r="AF700" s="123"/>
      <c r="AG700" s="123"/>
      <c r="AH700" s="123"/>
      <c r="AI700" s="122"/>
      <c r="AJ700" s="122"/>
      <c r="AK700" s="122"/>
      <c r="AL700" s="122"/>
      <c r="AM700" s="123"/>
      <c r="AN700" s="122"/>
      <c r="AO700" s="122"/>
      <c r="AP700" s="122"/>
      <c r="AQ700" s="122"/>
      <c r="AR700" s="122"/>
      <c r="AS700" s="122"/>
      <c r="AT700" s="173"/>
      <c r="AU700" s="173"/>
      <c r="AV700" s="173"/>
      <c r="AW700" s="173"/>
      <c r="AX700" s="173"/>
      <c r="AY700" s="173"/>
      <c r="AZ700" s="173"/>
      <c r="BA700" s="173"/>
      <c r="BB700" s="173"/>
      <c r="BC700" s="123"/>
      <c r="BD700" s="123"/>
      <c r="BE700" s="123"/>
    </row>
    <row r="701" spans="2:57" x14ac:dyDescent="0.25">
      <c r="B701" s="120"/>
      <c r="C701" s="4"/>
      <c r="D701" s="14"/>
      <c r="E701" s="14"/>
      <c r="F701" s="121"/>
      <c r="G701" s="13"/>
      <c r="H701" s="122"/>
      <c r="I701" s="123"/>
      <c r="J701" s="123"/>
      <c r="K701" s="124"/>
      <c r="L701" s="122"/>
      <c r="M701" s="122"/>
      <c r="N701" s="125"/>
      <c r="O701" s="126"/>
      <c r="P701" s="123"/>
      <c r="Q701" s="123"/>
      <c r="R701" s="122"/>
      <c r="S701" s="123"/>
      <c r="T701" s="123"/>
      <c r="U701" s="123"/>
      <c r="V701" s="123"/>
      <c r="W701" s="123"/>
      <c r="X701" s="122"/>
      <c r="Y701" s="123"/>
      <c r="Z701" s="123"/>
      <c r="AA701" s="123"/>
      <c r="AB701" s="123"/>
      <c r="AC701" s="123"/>
      <c r="AD701" s="122"/>
      <c r="AE701" s="123"/>
      <c r="AF701" s="123"/>
      <c r="AG701" s="123"/>
      <c r="AH701" s="123"/>
      <c r="AI701" s="122"/>
      <c r="AJ701" s="122"/>
      <c r="AK701" s="122"/>
      <c r="AL701" s="122"/>
      <c r="AM701" s="123"/>
      <c r="AN701" s="122"/>
      <c r="AO701" s="122"/>
      <c r="AP701" s="122"/>
      <c r="AQ701" s="122"/>
      <c r="AR701" s="122"/>
      <c r="AS701" s="122"/>
      <c r="AT701" s="173"/>
      <c r="AU701" s="173"/>
      <c r="AV701" s="173"/>
      <c r="AW701" s="173"/>
      <c r="AX701" s="173"/>
      <c r="AY701" s="173"/>
      <c r="AZ701" s="173"/>
      <c r="BA701" s="173"/>
      <c r="BB701" s="173"/>
      <c r="BC701" s="123"/>
      <c r="BD701" s="123"/>
      <c r="BE701" s="123"/>
    </row>
    <row r="702" spans="2:57" x14ac:dyDescent="0.25">
      <c r="B702" s="120"/>
      <c r="C702" s="4"/>
      <c r="D702" s="14"/>
      <c r="E702" s="14"/>
      <c r="F702" s="121"/>
      <c r="G702" s="13"/>
      <c r="H702" s="122"/>
      <c r="I702" s="123"/>
      <c r="J702" s="123"/>
      <c r="K702" s="124"/>
      <c r="L702" s="122"/>
      <c r="M702" s="122"/>
      <c r="N702" s="125"/>
      <c r="O702" s="126"/>
      <c r="P702" s="123"/>
      <c r="Q702" s="123"/>
      <c r="R702" s="122"/>
      <c r="S702" s="123"/>
      <c r="T702" s="123"/>
      <c r="U702" s="123"/>
      <c r="V702" s="123"/>
      <c r="W702" s="123"/>
      <c r="X702" s="122"/>
      <c r="Y702" s="123"/>
      <c r="Z702" s="123"/>
      <c r="AA702" s="123"/>
      <c r="AB702" s="123"/>
      <c r="AC702" s="123"/>
      <c r="AD702" s="122"/>
      <c r="AE702" s="123"/>
      <c r="AF702" s="123"/>
      <c r="AG702" s="123"/>
      <c r="AH702" s="123"/>
      <c r="AI702" s="122"/>
      <c r="AJ702" s="122"/>
      <c r="AK702" s="122"/>
      <c r="AL702" s="122"/>
      <c r="AM702" s="123"/>
      <c r="AN702" s="122"/>
      <c r="AO702" s="122"/>
      <c r="AP702" s="122"/>
      <c r="AQ702" s="122"/>
      <c r="AR702" s="122"/>
      <c r="AS702" s="122"/>
      <c r="AT702" s="173"/>
      <c r="AU702" s="173"/>
      <c r="AV702" s="173"/>
      <c r="AW702" s="173"/>
      <c r="AX702" s="173"/>
      <c r="AY702" s="173"/>
      <c r="AZ702" s="173"/>
      <c r="BA702" s="173"/>
      <c r="BB702" s="173"/>
      <c r="BC702" s="123"/>
      <c r="BD702" s="123"/>
      <c r="BE702" s="123"/>
    </row>
    <row r="703" spans="2:57" x14ac:dyDescent="0.25">
      <c r="B703" s="120"/>
      <c r="C703" s="4"/>
      <c r="D703" s="14"/>
      <c r="E703" s="14"/>
      <c r="F703" s="121"/>
      <c r="G703" s="13"/>
      <c r="H703" s="122"/>
      <c r="I703" s="123"/>
      <c r="J703" s="123"/>
      <c r="K703" s="124"/>
      <c r="L703" s="122"/>
      <c r="M703" s="122"/>
      <c r="N703" s="125"/>
      <c r="O703" s="126"/>
      <c r="P703" s="123"/>
      <c r="Q703" s="123"/>
      <c r="R703" s="122"/>
      <c r="S703" s="123"/>
      <c r="T703" s="123"/>
      <c r="U703" s="123"/>
      <c r="V703" s="123"/>
      <c r="W703" s="123"/>
      <c r="X703" s="122"/>
      <c r="Y703" s="123"/>
      <c r="Z703" s="123"/>
      <c r="AA703" s="123"/>
      <c r="AB703" s="123"/>
      <c r="AC703" s="123"/>
      <c r="AD703" s="122"/>
      <c r="AE703" s="123"/>
      <c r="AF703" s="123"/>
      <c r="AG703" s="123"/>
      <c r="AH703" s="123"/>
      <c r="AI703" s="122"/>
      <c r="AJ703" s="122"/>
      <c r="AK703" s="122"/>
      <c r="AL703" s="122"/>
      <c r="AM703" s="123"/>
      <c r="AN703" s="122"/>
      <c r="AO703" s="122"/>
      <c r="AP703" s="122"/>
      <c r="AQ703" s="122"/>
      <c r="AR703" s="122"/>
      <c r="AS703" s="122"/>
      <c r="AT703" s="173"/>
      <c r="AU703" s="173"/>
      <c r="AV703" s="173"/>
      <c r="AW703" s="173"/>
      <c r="AX703" s="173"/>
      <c r="AY703" s="173"/>
      <c r="AZ703" s="173"/>
      <c r="BA703" s="173"/>
      <c r="BB703" s="173"/>
      <c r="BC703" s="123"/>
      <c r="BD703" s="123"/>
      <c r="BE703" s="123"/>
    </row>
    <row r="704" spans="2:57" x14ac:dyDescent="0.25">
      <c r="B704" s="120"/>
      <c r="C704" s="4"/>
      <c r="D704" s="14"/>
      <c r="E704" s="14"/>
      <c r="F704" s="121"/>
      <c r="G704" s="13"/>
      <c r="H704" s="122"/>
      <c r="I704" s="123"/>
      <c r="J704" s="123"/>
      <c r="K704" s="124"/>
      <c r="L704" s="122"/>
      <c r="M704" s="122"/>
      <c r="N704" s="125"/>
      <c r="O704" s="126"/>
      <c r="P704" s="123"/>
      <c r="Q704" s="123"/>
      <c r="R704" s="122"/>
      <c r="S704" s="123"/>
      <c r="T704" s="123"/>
      <c r="U704" s="123"/>
      <c r="V704" s="123"/>
      <c r="W704" s="123"/>
      <c r="X704" s="122"/>
      <c r="Y704" s="123"/>
      <c r="Z704" s="123"/>
      <c r="AA704" s="123"/>
      <c r="AB704" s="123"/>
      <c r="AC704" s="123"/>
      <c r="AD704" s="122"/>
      <c r="AE704" s="123"/>
      <c r="AF704" s="123"/>
      <c r="AG704" s="123"/>
      <c r="AH704" s="123"/>
      <c r="AI704" s="122"/>
      <c r="AJ704" s="122"/>
      <c r="AK704" s="122"/>
      <c r="AL704" s="122"/>
      <c r="AM704" s="123"/>
      <c r="AN704" s="122"/>
      <c r="AO704" s="122"/>
      <c r="AP704" s="122"/>
      <c r="AQ704" s="122"/>
      <c r="AR704" s="122"/>
      <c r="AS704" s="122"/>
      <c r="AT704" s="173"/>
      <c r="AU704" s="173"/>
      <c r="AV704" s="173"/>
      <c r="AW704" s="173"/>
      <c r="AX704" s="173"/>
      <c r="AY704" s="173"/>
      <c r="AZ704" s="173"/>
      <c r="BA704" s="173"/>
      <c r="BB704" s="173"/>
      <c r="BC704" s="123"/>
      <c r="BD704" s="123"/>
      <c r="BE704" s="123"/>
    </row>
    <row r="705" spans="2:57" x14ac:dyDescent="0.25">
      <c r="B705" s="120"/>
      <c r="C705" s="4"/>
      <c r="D705" s="14"/>
      <c r="E705" s="14"/>
      <c r="F705" s="121"/>
      <c r="G705" s="13"/>
      <c r="H705" s="122"/>
      <c r="I705" s="123"/>
      <c r="J705" s="123"/>
      <c r="K705" s="124"/>
      <c r="L705" s="122"/>
      <c r="M705" s="122"/>
      <c r="N705" s="125"/>
      <c r="O705" s="126"/>
      <c r="P705" s="123"/>
      <c r="Q705" s="123"/>
      <c r="R705" s="122"/>
      <c r="S705" s="123"/>
      <c r="T705" s="123"/>
      <c r="U705" s="123"/>
      <c r="V705" s="123"/>
      <c r="W705" s="123"/>
      <c r="X705" s="122"/>
      <c r="Y705" s="123"/>
      <c r="Z705" s="123"/>
      <c r="AA705" s="123"/>
      <c r="AB705" s="123"/>
      <c r="AC705" s="123"/>
      <c r="AD705" s="122"/>
      <c r="AE705" s="123"/>
      <c r="AF705" s="123"/>
      <c r="AG705" s="123"/>
      <c r="AH705" s="123"/>
      <c r="AI705" s="122"/>
      <c r="AJ705" s="122"/>
      <c r="AK705" s="122"/>
      <c r="AL705" s="122"/>
      <c r="AM705" s="123"/>
      <c r="AN705" s="122"/>
      <c r="AO705" s="122"/>
      <c r="AP705" s="122"/>
      <c r="AQ705" s="122"/>
      <c r="AR705" s="122"/>
      <c r="AS705" s="122"/>
      <c r="AT705" s="173"/>
      <c r="AU705" s="173"/>
      <c r="AV705" s="173"/>
      <c r="AW705" s="173"/>
      <c r="AX705" s="173"/>
      <c r="AY705" s="173"/>
      <c r="AZ705" s="173"/>
      <c r="BA705" s="173"/>
      <c r="BB705" s="173"/>
      <c r="BC705" s="123"/>
      <c r="BD705" s="123"/>
      <c r="BE705" s="123"/>
    </row>
    <row r="706" spans="2:57" x14ac:dyDescent="0.25">
      <c r="B706" s="120"/>
      <c r="C706" s="4"/>
      <c r="D706" s="14"/>
      <c r="E706" s="14"/>
      <c r="F706" s="121"/>
      <c r="G706" s="13"/>
      <c r="H706" s="122"/>
      <c r="I706" s="123"/>
      <c r="J706" s="123"/>
      <c r="K706" s="124"/>
      <c r="L706" s="122"/>
      <c r="M706" s="122"/>
      <c r="N706" s="125"/>
      <c r="O706" s="126"/>
      <c r="P706" s="123"/>
      <c r="Q706" s="123"/>
      <c r="R706" s="122"/>
      <c r="S706" s="123"/>
      <c r="T706" s="123"/>
      <c r="U706" s="123"/>
      <c r="V706" s="123"/>
      <c r="W706" s="123"/>
      <c r="X706" s="122"/>
      <c r="Y706" s="123"/>
      <c r="Z706" s="123"/>
      <c r="AA706" s="123"/>
      <c r="AB706" s="123"/>
      <c r="AC706" s="123"/>
      <c r="AD706" s="122"/>
      <c r="AE706" s="123"/>
      <c r="AF706" s="123"/>
      <c r="AG706" s="123"/>
      <c r="AH706" s="123"/>
      <c r="AI706" s="122"/>
      <c r="AJ706" s="122"/>
      <c r="AK706" s="122"/>
      <c r="AL706" s="122"/>
      <c r="AM706" s="123"/>
      <c r="AN706" s="122"/>
      <c r="AO706" s="122"/>
      <c r="AP706" s="122"/>
      <c r="AQ706" s="122"/>
      <c r="AR706" s="122"/>
      <c r="AS706" s="122"/>
      <c r="AT706" s="173"/>
      <c r="AU706" s="173"/>
      <c r="AV706" s="173"/>
      <c r="AW706" s="173"/>
      <c r="AX706" s="173"/>
      <c r="AY706" s="173"/>
      <c r="AZ706" s="173"/>
      <c r="BA706" s="173"/>
      <c r="BB706" s="173"/>
      <c r="BC706" s="123"/>
      <c r="BD706" s="123"/>
      <c r="BE706" s="123"/>
    </row>
    <row r="707" spans="2:57" x14ac:dyDescent="0.25">
      <c r="B707" s="120"/>
      <c r="C707" s="4"/>
      <c r="D707" s="14"/>
      <c r="E707" s="14"/>
      <c r="F707" s="121"/>
      <c r="G707" s="13"/>
      <c r="H707" s="122"/>
      <c r="I707" s="123"/>
      <c r="J707" s="123"/>
      <c r="K707" s="124"/>
      <c r="L707" s="122"/>
      <c r="M707" s="122"/>
      <c r="N707" s="125"/>
      <c r="O707" s="126"/>
      <c r="P707" s="123"/>
      <c r="Q707" s="123"/>
      <c r="R707" s="122"/>
      <c r="S707" s="123"/>
      <c r="T707" s="123"/>
      <c r="U707" s="123"/>
      <c r="V707" s="123"/>
      <c r="W707" s="123"/>
      <c r="X707" s="122"/>
      <c r="Y707" s="123"/>
      <c r="Z707" s="123"/>
      <c r="AA707" s="123"/>
      <c r="AB707" s="123"/>
      <c r="AC707" s="123"/>
      <c r="AD707" s="122"/>
      <c r="AE707" s="123"/>
      <c r="AF707" s="123"/>
      <c r="AG707" s="123"/>
      <c r="AH707" s="123"/>
      <c r="AI707" s="122"/>
      <c r="AJ707" s="122"/>
      <c r="AK707" s="122"/>
      <c r="AL707" s="122"/>
      <c r="AM707" s="123"/>
      <c r="AN707" s="122"/>
      <c r="AO707" s="122"/>
      <c r="AP707" s="122"/>
      <c r="AQ707" s="122"/>
      <c r="AR707" s="122"/>
      <c r="AS707" s="122"/>
      <c r="AT707" s="173"/>
      <c r="AU707" s="173"/>
      <c r="AV707" s="173"/>
      <c r="AW707" s="173"/>
      <c r="AX707" s="173"/>
      <c r="AY707" s="173"/>
      <c r="AZ707" s="173"/>
      <c r="BA707" s="173"/>
      <c r="BB707" s="173"/>
      <c r="BC707" s="123"/>
      <c r="BD707" s="123"/>
      <c r="BE707" s="123"/>
    </row>
    <row r="708" spans="2:57" x14ac:dyDescent="0.25">
      <c r="B708" s="120"/>
      <c r="C708" s="4"/>
      <c r="D708" s="14"/>
      <c r="E708" s="14"/>
      <c r="F708" s="121"/>
      <c r="G708" s="13"/>
      <c r="H708" s="122"/>
      <c r="I708" s="123"/>
      <c r="J708" s="123"/>
      <c r="K708" s="124"/>
      <c r="L708" s="122"/>
      <c r="M708" s="122"/>
      <c r="N708" s="125"/>
      <c r="O708" s="126"/>
      <c r="P708" s="123"/>
      <c r="Q708" s="123"/>
      <c r="R708" s="122"/>
      <c r="S708" s="123"/>
      <c r="T708" s="123"/>
      <c r="U708" s="123"/>
      <c r="V708" s="123"/>
      <c r="W708" s="123"/>
      <c r="X708" s="122"/>
      <c r="Y708" s="123"/>
      <c r="Z708" s="123"/>
      <c r="AA708" s="123"/>
      <c r="AB708" s="123"/>
      <c r="AC708" s="123"/>
      <c r="AD708" s="122"/>
      <c r="AE708" s="123"/>
      <c r="AF708" s="123"/>
      <c r="AG708" s="123"/>
      <c r="AH708" s="123"/>
      <c r="AI708" s="122"/>
      <c r="AJ708" s="122"/>
      <c r="AK708" s="122"/>
      <c r="AL708" s="122"/>
      <c r="AM708" s="123"/>
      <c r="AN708" s="122"/>
      <c r="AO708" s="122"/>
      <c r="AP708" s="122"/>
      <c r="AQ708" s="122"/>
      <c r="AR708" s="122"/>
      <c r="AS708" s="122"/>
      <c r="AT708" s="173"/>
      <c r="AU708" s="173"/>
      <c r="AV708" s="173"/>
      <c r="AW708" s="173"/>
      <c r="AX708" s="173"/>
      <c r="AY708" s="173"/>
      <c r="AZ708" s="173"/>
      <c r="BA708" s="173"/>
      <c r="BB708" s="173"/>
      <c r="BC708" s="123"/>
      <c r="BD708" s="123"/>
      <c r="BE708" s="123"/>
    </row>
    <row r="709" spans="2:57" x14ac:dyDescent="0.25">
      <c r="B709" s="120"/>
      <c r="C709" s="4"/>
      <c r="D709" s="14"/>
      <c r="E709" s="14"/>
      <c r="F709" s="121"/>
      <c r="G709" s="13"/>
      <c r="H709" s="122"/>
      <c r="I709" s="123"/>
      <c r="J709" s="123"/>
      <c r="K709" s="124"/>
      <c r="L709" s="122"/>
      <c r="M709" s="122"/>
      <c r="N709" s="125"/>
      <c r="O709" s="126"/>
      <c r="P709" s="123"/>
      <c r="Q709" s="123"/>
      <c r="R709" s="122"/>
      <c r="S709" s="123"/>
      <c r="T709" s="123"/>
      <c r="U709" s="123"/>
      <c r="V709" s="123"/>
      <c r="W709" s="123"/>
      <c r="X709" s="122"/>
      <c r="Y709" s="123"/>
      <c r="Z709" s="123"/>
      <c r="AA709" s="123"/>
      <c r="AB709" s="123"/>
      <c r="AC709" s="123"/>
      <c r="AD709" s="122"/>
      <c r="AE709" s="123"/>
      <c r="AF709" s="123"/>
      <c r="AG709" s="123"/>
      <c r="AH709" s="123"/>
      <c r="AI709" s="122"/>
      <c r="AJ709" s="122"/>
      <c r="AK709" s="122"/>
      <c r="AL709" s="122"/>
      <c r="AM709" s="123"/>
      <c r="AN709" s="122"/>
      <c r="AO709" s="122"/>
      <c r="AP709" s="122"/>
      <c r="AQ709" s="122"/>
      <c r="AR709" s="122"/>
      <c r="AS709" s="122"/>
      <c r="AT709" s="173"/>
      <c r="AU709" s="173"/>
      <c r="AV709" s="173"/>
      <c r="AW709" s="173"/>
      <c r="AX709" s="173"/>
      <c r="AY709" s="173"/>
      <c r="AZ709" s="173"/>
      <c r="BA709" s="173"/>
      <c r="BB709" s="173"/>
      <c r="BC709" s="123"/>
      <c r="BD709" s="123"/>
      <c r="BE709" s="123"/>
    </row>
    <row r="710" spans="2:57" x14ac:dyDescent="0.25">
      <c r="B710" s="120"/>
      <c r="C710" s="4"/>
      <c r="D710" s="14"/>
      <c r="E710" s="14"/>
      <c r="F710" s="121"/>
      <c r="G710" s="13"/>
      <c r="H710" s="122"/>
      <c r="I710" s="123"/>
      <c r="J710" s="123"/>
      <c r="K710" s="124"/>
      <c r="L710" s="122"/>
      <c r="M710" s="122"/>
      <c r="N710" s="125"/>
      <c r="O710" s="126"/>
      <c r="P710" s="123"/>
      <c r="Q710" s="123"/>
      <c r="R710" s="122"/>
      <c r="S710" s="123"/>
      <c r="T710" s="123"/>
      <c r="U710" s="123"/>
      <c r="V710" s="123"/>
      <c r="W710" s="123"/>
      <c r="X710" s="122"/>
      <c r="Y710" s="123"/>
      <c r="Z710" s="123"/>
      <c r="AA710" s="123"/>
      <c r="AB710" s="123"/>
      <c r="AC710" s="123"/>
      <c r="AD710" s="122"/>
      <c r="AE710" s="123"/>
      <c r="AF710" s="123"/>
      <c r="AG710" s="123"/>
      <c r="AH710" s="123"/>
      <c r="AI710" s="122"/>
      <c r="AJ710" s="122"/>
      <c r="AK710" s="122"/>
      <c r="AL710" s="122"/>
      <c r="AM710" s="123"/>
      <c r="AN710" s="122"/>
      <c r="AO710" s="122"/>
      <c r="AP710" s="122"/>
      <c r="AQ710" s="122"/>
      <c r="AR710" s="122"/>
      <c r="AS710" s="122"/>
      <c r="AT710" s="173"/>
      <c r="AU710" s="173"/>
      <c r="AV710" s="173"/>
      <c r="AW710" s="173"/>
      <c r="AX710" s="173"/>
      <c r="AY710" s="173"/>
      <c r="AZ710" s="173"/>
      <c r="BA710" s="173"/>
      <c r="BB710" s="173"/>
      <c r="BC710" s="123"/>
      <c r="BD710" s="123"/>
      <c r="BE710" s="123"/>
    </row>
    <row r="711" spans="2:57" x14ac:dyDescent="0.25">
      <c r="B711" s="120"/>
      <c r="C711" s="4"/>
      <c r="D711" s="14"/>
      <c r="E711" s="14"/>
      <c r="F711" s="121"/>
      <c r="G711" s="13"/>
      <c r="H711" s="122"/>
      <c r="I711" s="123"/>
      <c r="J711" s="123"/>
      <c r="K711" s="124"/>
      <c r="L711" s="122"/>
      <c r="M711" s="122"/>
      <c r="N711" s="125"/>
      <c r="O711" s="126"/>
      <c r="P711" s="123"/>
      <c r="Q711" s="123"/>
      <c r="R711" s="122"/>
      <c r="S711" s="123"/>
      <c r="T711" s="123"/>
      <c r="U711" s="123"/>
      <c r="V711" s="123"/>
      <c r="W711" s="123"/>
      <c r="X711" s="122"/>
      <c r="Y711" s="123"/>
      <c r="Z711" s="123"/>
      <c r="AA711" s="123"/>
      <c r="AB711" s="123"/>
      <c r="AC711" s="123"/>
      <c r="AD711" s="122"/>
      <c r="AE711" s="123"/>
      <c r="AF711" s="123"/>
      <c r="AG711" s="123"/>
      <c r="AH711" s="123"/>
      <c r="AI711" s="122"/>
      <c r="AJ711" s="122"/>
      <c r="AK711" s="122"/>
      <c r="AL711" s="122"/>
      <c r="AM711" s="123"/>
      <c r="AN711" s="122"/>
      <c r="AO711" s="122"/>
      <c r="AP711" s="122"/>
      <c r="AQ711" s="122"/>
      <c r="AR711" s="122"/>
      <c r="AS711" s="122"/>
      <c r="AT711" s="173"/>
      <c r="AU711" s="173"/>
      <c r="AV711" s="173"/>
      <c r="AW711" s="173"/>
      <c r="AX711" s="173"/>
      <c r="AY711" s="173"/>
      <c r="AZ711" s="173"/>
      <c r="BA711" s="173"/>
      <c r="BB711" s="173"/>
      <c r="BC711" s="123"/>
      <c r="BD711" s="123"/>
      <c r="BE711" s="123"/>
    </row>
    <row r="712" spans="2:57" x14ac:dyDescent="0.25">
      <c r="B712" s="120"/>
      <c r="C712" s="4"/>
      <c r="D712" s="14"/>
      <c r="E712" s="14"/>
      <c r="F712" s="121"/>
      <c r="G712" s="13"/>
      <c r="H712" s="122"/>
      <c r="I712" s="123"/>
      <c r="J712" s="123"/>
      <c r="K712" s="124"/>
      <c r="L712" s="122"/>
      <c r="M712" s="122"/>
      <c r="N712" s="125"/>
      <c r="O712" s="126"/>
      <c r="P712" s="123"/>
      <c r="Q712" s="123"/>
      <c r="R712" s="122"/>
      <c r="S712" s="123"/>
      <c r="T712" s="123"/>
      <c r="U712" s="123"/>
      <c r="V712" s="123"/>
      <c r="W712" s="123"/>
      <c r="X712" s="122"/>
      <c r="Y712" s="123"/>
      <c r="Z712" s="123"/>
      <c r="AA712" s="123"/>
      <c r="AB712" s="123"/>
      <c r="AC712" s="123"/>
      <c r="AD712" s="122"/>
      <c r="AE712" s="123"/>
      <c r="AF712" s="123"/>
      <c r="AG712" s="123"/>
      <c r="AH712" s="123"/>
      <c r="AI712" s="122"/>
      <c r="AJ712" s="122"/>
      <c r="AK712" s="122"/>
      <c r="AL712" s="122"/>
      <c r="AM712" s="123"/>
      <c r="AN712" s="122"/>
      <c r="AO712" s="122"/>
      <c r="AP712" s="122"/>
      <c r="AQ712" s="122"/>
      <c r="AR712" s="122"/>
      <c r="AS712" s="122"/>
      <c r="AT712" s="173"/>
      <c r="AU712" s="173"/>
      <c r="AV712" s="173"/>
      <c r="AW712" s="173"/>
      <c r="AX712" s="173"/>
      <c r="AY712" s="173"/>
      <c r="AZ712" s="173"/>
      <c r="BA712" s="173"/>
      <c r="BB712" s="173"/>
      <c r="BC712" s="123"/>
      <c r="BD712" s="123"/>
      <c r="BE712" s="123"/>
    </row>
    <row r="713" spans="2:57" x14ac:dyDescent="0.25">
      <c r="B713" s="120"/>
      <c r="C713" s="4"/>
      <c r="D713" s="14"/>
      <c r="E713" s="14"/>
      <c r="F713" s="121"/>
      <c r="G713" s="13"/>
      <c r="H713" s="122"/>
      <c r="I713" s="123"/>
      <c r="J713" s="123"/>
      <c r="K713" s="124"/>
      <c r="L713" s="122"/>
      <c r="M713" s="122"/>
      <c r="N713" s="125"/>
      <c r="O713" s="126"/>
      <c r="P713" s="123"/>
      <c r="Q713" s="123"/>
      <c r="R713" s="122"/>
      <c r="S713" s="123"/>
      <c r="T713" s="123"/>
      <c r="U713" s="123"/>
      <c r="V713" s="123"/>
      <c r="W713" s="123"/>
      <c r="X713" s="122"/>
      <c r="Y713" s="123"/>
      <c r="Z713" s="123"/>
      <c r="AA713" s="123"/>
      <c r="AB713" s="123"/>
      <c r="AC713" s="123"/>
      <c r="AD713" s="122"/>
      <c r="AE713" s="123"/>
      <c r="AF713" s="123"/>
      <c r="AG713" s="123"/>
      <c r="AH713" s="123"/>
      <c r="AI713" s="122"/>
      <c r="AJ713" s="122"/>
      <c r="AK713" s="122"/>
      <c r="AL713" s="122"/>
      <c r="AM713" s="123"/>
      <c r="AN713" s="122"/>
      <c r="AO713" s="122"/>
      <c r="AP713" s="122"/>
      <c r="AQ713" s="122"/>
      <c r="AR713" s="122"/>
      <c r="AS713" s="122"/>
      <c r="AT713" s="173"/>
      <c r="AU713" s="173"/>
      <c r="AV713" s="173"/>
      <c r="AW713" s="173"/>
      <c r="AX713" s="173"/>
      <c r="AY713" s="173"/>
      <c r="AZ713" s="173"/>
      <c r="BA713" s="173"/>
      <c r="BB713" s="173"/>
      <c r="BC713" s="123"/>
      <c r="BD713" s="123"/>
      <c r="BE713" s="123"/>
    </row>
    <row r="714" spans="2:57" x14ac:dyDescent="0.25">
      <c r="B714" s="120"/>
      <c r="C714" s="4"/>
      <c r="D714" s="14"/>
      <c r="E714" s="14"/>
      <c r="F714" s="121"/>
      <c r="G714" s="13"/>
      <c r="H714" s="122"/>
      <c r="I714" s="123"/>
      <c r="J714" s="123"/>
      <c r="K714" s="124"/>
      <c r="L714" s="122"/>
      <c r="M714" s="122"/>
      <c r="N714" s="125"/>
      <c r="O714" s="126"/>
      <c r="P714" s="123"/>
      <c r="Q714" s="123"/>
      <c r="R714" s="122"/>
      <c r="S714" s="123"/>
      <c r="T714" s="123"/>
      <c r="U714" s="123"/>
      <c r="V714" s="123"/>
      <c r="W714" s="123"/>
      <c r="X714" s="122"/>
      <c r="Y714" s="123"/>
      <c r="Z714" s="123"/>
      <c r="AA714" s="123"/>
      <c r="AB714" s="123"/>
      <c r="AC714" s="123"/>
      <c r="AD714" s="122"/>
      <c r="AE714" s="123"/>
      <c r="AF714" s="123"/>
      <c r="AG714" s="123"/>
      <c r="AH714" s="123"/>
      <c r="AI714" s="122"/>
      <c r="AJ714" s="122"/>
      <c r="AK714" s="122"/>
      <c r="AL714" s="122"/>
      <c r="AM714" s="123"/>
      <c r="AN714" s="122"/>
      <c r="AO714" s="122"/>
      <c r="AP714" s="122"/>
      <c r="AQ714" s="122"/>
      <c r="AR714" s="122"/>
      <c r="AS714" s="122"/>
      <c r="AT714" s="173"/>
      <c r="AU714" s="173"/>
      <c r="AV714" s="173"/>
      <c r="AW714" s="173"/>
      <c r="AX714" s="173"/>
      <c r="AY714" s="173"/>
      <c r="AZ714" s="173"/>
      <c r="BA714" s="173"/>
      <c r="BB714" s="173"/>
      <c r="BC714" s="123"/>
      <c r="BD714" s="123"/>
      <c r="BE714" s="123"/>
    </row>
    <row r="715" spans="2:57" x14ac:dyDescent="0.25">
      <c r="B715" s="120"/>
      <c r="C715" s="4"/>
      <c r="D715" s="14"/>
      <c r="E715" s="14"/>
      <c r="F715" s="121"/>
      <c r="G715" s="13"/>
      <c r="H715" s="122"/>
      <c r="I715" s="123"/>
      <c r="J715" s="123"/>
      <c r="K715" s="124"/>
      <c r="L715" s="122"/>
      <c r="M715" s="122"/>
      <c r="N715" s="125"/>
      <c r="O715" s="126"/>
      <c r="P715" s="123"/>
      <c r="Q715" s="123"/>
      <c r="R715" s="122"/>
      <c r="S715" s="123"/>
      <c r="T715" s="123"/>
      <c r="U715" s="123"/>
      <c r="V715" s="123"/>
      <c r="W715" s="123"/>
      <c r="X715" s="122"/>
      <c r="Y715" s="123"/>
      <c r="Z715" s="123"/>
      <c r="AA715" s="123"/>
      <c r="AB715" s="123"/>
      <c r="AC715" s="123"/>
      <c r="AD715" s="122"/>
      <c r="AE715" s="123"/>
      <c r="AF715" s="123"/>
      <c r="AG715" s="123"/>
      <c r="AH715" s="123"/>
      <c r="AI715" s="122"/>
      <c r="AJ715" s="122"/>
      <c r="AK715" s="122"/>
      <c r="AL715" s="122"/>
      <c r="AM715" s="123"/>
      <c r="AN715" s="122"/>
      <c r="AO715" s="122"/>
      <c r="AP715" s="122"/>
      <c r="AQ715" s="122"/>
      <c r="AR715" s="122"/>
      <c r="AS715" s="122"/>
      <c r="AT715" s="173"/>
      <c r="AU715" s="173"/>
      <c r="AV715" s="173"/>
      <c r="AW715" s="173"/>
      <c r="AX715" s="173"/>
      <c r="AY715" s="173"/>
      <c r="AZ715" s="173"/>
      <c r="BA715" s="173"/>
      <c r="BB715" s="173"/>
      <c r="BC715" s="123"/>
      <c r="BD715" s="123"/>
      <c r="BE715" s="123"/>
    </row>
    <row r="716" spans="2:57" x14ac:dyDescent="0.25">
      <c r="B716" s="120"/>
      <c r="C716" s="4"/>
      <c r="D716" s="14"/>
      <c r="E716" s="14"/>
      <c r="F716" s="121"/>
      <c r="G716" s="13"/>
      <c r="H716" s="122"/>
      <c r="I716" s="123"/>
      <c r="J716" s="123"/>
      <c r="K716" s="124"/>
      <c r="L716" s="122"/>
      <c r="M716" s="122"/>
      <c r="N716" s="125"/>
      <c r="O716" s="126"/>
      <c r="P716" s="123"/>
      <c r="Q716" s="123"/>
      <c r="R716" s="122"/>
      <c r="S716" s="123"/>
      <c r="T716" s="123"/>
      <c r="U716" s="123"/>
      <c r="V716" s="123"/>
      <c r="W716" s="123"/>
      <c r="X716" s="122"/>
      <c r="Y716" s="123"/>
      <c r="Z716" s="123"/>
      <c r="AA716" s="123"/>
      <c r="AB716" s="123"/>
      <c r="AC716" s="123"/>
      <c r="AD716" s="122"/>
      <c r="AE716" s="123"/>
      <c r="AF716" s="123"/>
      <c r="AG716" s="123"/>
      <c r="AH716" s="123"/>
      <c r="AI716" s="122"/>
      <c r="AJ716" s="122"/>
      <c r="AK716" s="122"/>
      <c r="AL716" s="122"/>
      <c r="AM716" s="123"/>
      <c r="AN716" s="122"/>
      <c r="AO716" s="122"/>
      <c r="AP716" s="122"/>
      <c r="AQ716" s="122"/>
      <c r="AR716" s="122"/>
      <c r="AS716" s="122"/>
      <c r="AT716" s="173"/>
      <c r="AU716" s="173"/>
      <c r="AV716" s="173"/>
      <c r="AW716" s="173"/>
      <c r="AX716" s="173"/>
      <c r="AY716" s="173"/>
      <c r="AZ716" s="173"/>
      <c r="BA716" s="173"/>
      <c r="BB716" s="173"/>
      <c r="BC716" s="123"/>
      <c r="BD716" s="123"/>
      <c r="BE716" s="123"/>
    </row>
    <row r="717" spans="2:57" x14ac:dyDescent="0.25">
      <c r="B717" s="120"/>
      <c r="C717" s="4"/>
      <c r="D717" s="14"/>
      <c r="E717" s="14"/>
      <c r="F717" s="121"/>
      <c r="G717" s="13"/>
      <c r="H717" s="122"/>
      <c r="I717" s="123"/>
      <c r="J717" s="123"/>
      <c r="K717" s="124"/>
      <c r="L717" s="122"/>
      <c r="M717" s="122"/>
      <c r="N717" s="125"/>
      <c r="O717" s="126"/>
      <c r="P717" s="123"/>
      <c r="Q717" s="123"/>
      <c r="R717" s="122"/>
      <c r="S717" s="123"/>
      <c r="T717" s="123"/>
      <c r="U717" s="123"/>
      <c r="V717" s="123"/>
      <c r="W717" s="123"/>
      <c r="X717" s="122"/>
      <c r="Y717" s="123"/>
      <c r="Z717" s="123"/>
      <c r="AA717" s="123"/>
      <c r="AB717" s="123"/>
      <c r="AC717" s="123"/>
      <c r="AD717" s="122"/>
      <c r="AE717" s="123"/>
      <c r="AF717" s="123"/>
      <c r="AG717" s="123"/>
      <c r="AH717" s="123"/>
      <c r="AI717" s="122"/>
      <c r="AJ717" s="122"/>
      <c r="AK717" s="122"/>
      <c r="AL717" s="122"/>
      <c r="AM717" s="123"/>
      <c r="AN717" s="122"/>
      <c r="AO717" s="122"/>
      <c r="AP717" s="122"/>
      <c r="AQ717" s="122"/>
      <c r="AR717" s="122"/>
      <c r="AS717" s="122"/>
      <c r="AT717" s="173"/>
      <c r="AU717" s="173"/>
      <c r="AV717" s="173"/>
      <c r="AW717" s="173"/>
      <c r="AX717" s="173"/>
      <c r="AY717" s="173"/>
      <c r="AZ717" s="173"/>
      <c r="BA717" s="173"/>
      <c r="BB717" s="173"/>
      <c r="BC717" s="123"/>
      <c r="BD717" s="123"/>
      <c r="BE717" s="123"/>
    </row>
    <row r="718" spans="2:57" x14ac:dyDescent="0.25">
      <c r="B718" s="120"/>
      <c r="C718" s="4"/>
      <c r="D718" s="14"/>
      <c r="E718" s="14"/>
      <c r="F718" s="121"/>
      <c r="G718" s="13"/>
      <c r="H718" s="122"/>
      <c r="I718" s="123"/>
      <c r="J718" s="123"/>
      <c r="K718" s="124"/>
      <c r="L718" s="122"/>
      <c r="M718" s="122"/>
      <c r="N718" s="125"/>
      <c r="O718" s="126"/>
      <c r="P718" s="123"/>
      <c r="Q718" s="123"/>
      <c r="R718" s="122"/>
      <c r="S718" s="123"/>
      <c r="T718" s="123"/>
      <c r="U718" s="123"/>
      <c r="V718" s="123"/>
      <c r="W718" s="123"/>
      <c r="X718" s="122"/>
      <c r="Y718" s="123"/>
      <c r="Z718" s="123"/>
      <c r="AA718" s="123"/>
      <c r="AB718" s="123"/>
      <c r="AC718" s="123"/>
      <c r="AD718" s="122"/>
      <c r="AE718" s="123"/>
      <c r="AF718" s="123"/>
      <c r="AG718" s="123"/>
      <c r="AH718" s="123"/>
      <c r="AI718" s="122"/>
      <c r="AJ718" s="122"/>
      <c r="AK718" s="122"/>
      <c r="AL718" s="122"/>
      <c r="AM718" s="123"/>
      <c r="AN718" s="122"/>
      <c r="AO718" s="122"/>
      <c r="AP718" s="122"/>
      <c r="AQ718" s="122"/>
      <c r="AR718" s="122"/>
      <c r="AS718" s="122"/>
      <c r="AT718" s="173"/>
      <c r="AU718" s="173"/>
      <c r="AV718" s="173"/>
      <c r="AW718" s="173"/>
      <c r="AX718" s="173"/>
      <c r="AY718" s="173"/>
      <c r="AZ718" s="173"/>
      <c r="BA718" s="173"/>
      <c r="BB718" s="173"/>
      <c r="BC718" s="123"/>
      <c r="BD718" s="123"/>
      <c r="BE718" s="123"/>
    </row>
    <row r="719" spans="2:57" x14ac:dyDescent="0.25">
      <c r="B719" s="120"/>
      <c r="C719" s="4"/>
      <c r="D719" s="14"/>
      <c r="E719" s="14"/>
      <c r="F719" s="121"/>
      <c r="G719" s="13"/>
      <c r="H719" s="122"/>
      <c r="I719" s="123"/>
      <c r="J719" s="123"/>
      <c r="K719" s="124"/>
      <c r="L719" s="122"/>
      <c r="M719" s="122"/>
      <c r="N719" s="125"/>
      <c r="O719" s="126"/>
      <c r="P719" s="123"/>
      <c r="Q719" s="123"/>
      <c r="R719" s="122"/>
      <c r="S719" s="123"/>
      <c r="T719" s="123"/>
      <c r="U719" s="123"/>
      <c r="V719" s="123"/>
      <c r="W719" s="123"/>
      <c r="X719" s="122"/>
      <c r="Y719" s="123"/>
      <c r="Z719" s="123"/>
      <c r="AA719" s="123"/>
      <c r="AB719" s="123"/>
      <c r="AC719" s="123"/>
      <c r="AD719" s="122"/>
      <c r="AE719" s="123"/>
      <c r="AF719" s="123"/>
      <c r="AG719" s="123"/>
      <c r="AH719" s="123"/>
      <c r="AI719" s="122"/>
      <c r="AJ719" s="122"/>
      <c r="AK719" s="122"/>
      <c r="AL719" s="122"/>
      <c r="AM719" s="123"/>
      <c r="AN719" s="122"/>
      <c r="AO719" s="122"/>
      <c r="AP719" s="122"/>
      <c r="AQ719" s="122"/>
      <c r="AR719" s="122"/>
      <c r="AS719" s="122"/>
      <c r="AT719" s="173"/>
      <c r="AU719" s="173"/>
      <c r="AV719" s="173"/>
      <c r="AW719" s="173"/>
      <c r="AX719" s="173"/>
      <c r="AY719" s="173"/>
      <c r="AZ719" s="173"/>
      <c r="BA719" s="173"/>
      <c r="BB719" s="173"/>
      <c r="BC719" s="123"/>
      <c r="BD719" s="123"/>
      <c r="BE719" s="123"/>
    </row>
    <row r="720" spans="2:57" x14ac:dyDescent="0.25">
      <c r="B720" s="120"/>
      <c r="C720" s="4"/>
      <c r="D720" s="14"/>
      <c r="E720" s="14"/>
      <c r="F720" s="121"/>
      <c r="G720" s="13"/>
      <c r="H720" s="122"/>
      <c r="I720" s="123"/>
      <c r="J720" s="123"/>
      <c r="K720" s="124"/>
      <c r="L720" s="122"/>
      <c r="M720" s="122"/>
      <c r="N720" s="125"/>
      <c r="O720" s="126"/>
      <c r="P720" s="123"/>
      <c r="Q720" s="123"/>
      <c r="R720" s="122"/>
      <c r="S720" s="123"/>
      <c r="T720" s="123"/>
      <c r="U720" s="123"/>
      <c r="V720" s="123"/>
      <c r="W720" s="123"/>
      <c r="X720" s="122"/>
      <c r="Y720" s="123"/>
      <c r="Z720" s="123"/>
      <c r="AA720" s="123"/>
      <c r="AB720" s="123"/>
      <c r="AC720" s="123"/>
      <c r="AD720" s="122"/>
      <c r="AE720" s="123"/>
      <c r="AF720" s="123"/>
      <c r="AG720" s="123"/>
      <c r="AH720" s="123"/>
      <c r="AI720" s="122"/>
      <c r="AJ720" s="122"/>
      <c r="AK720" s="122"/>
      <c r="AL720" s="122"/>
      <c r="AM720" s="123"/>
      <c r="AN720" s="122"/>
      <c r="AO720" s="122"/>
      <c r="AP720" s="122"/>
      <c r="AQ720" s="122"/>
      <c r="AR720" s="122"/>
      <c r="AS720" s="122"/>
      <c r="AT720" s="173"/>
      <c r="AU720" s="173"/>
      <c r="AV720" s="173"/>
      <c r="AW720" s="173"/>
      <c r="AX720" s="173"/>
      <c r="AY720" s="173"/>
      <c r="AZ720" s="173"/>
      <c r="BA720" s="173"/>
      <c r="BB720" s="173"/>
      <c r="BC720" s="123"/>
      <c r="BD720" s="123"/>
      <c r="BE720" s="123"/>
    </row>
    <row r="721" spans="2:57" x14ac:dyDescent="0.25">
      <c r="B721" s="120"/>
      <c r="C721" s="4"/>
      <c r="D721" s="14"/>
      <c r="E721" s="14"/>
      <c r="F721" s="121"/>
      <c r="G721" s="13"/>
      <c r="H721" s="122"/>
      <c r="I721" s="123"/>
      <c r="J721" s="123"/>
      <c r="K721" s="124"/>
      <c r="L721" s="122"/>
      <c r="M721" s="122"/>
      <c r="N721" s="125"/>
      <c r="O721" s="126"/>
      <c r="P721" s="123"/>
      <c r="Q721" s="123"/>
      <c r="R721" s="122"/>
      <c r="S721" s="123"/>
      <c r="T721" s="123"/>
      <c r="U721" s="123"/>
      <c r="V721" s="123"/>
      <c r="W721" s="123"/>
      <c r="X721" s="122"/>
      <c r="Y721" s="123"/>
      <c r="Z721" s="123"/>
      <c r="AA721" s="123"/>
      <c r="AB721" s="123"/>
      <c r="AC721" s="123"/>
      <c r="AD721" s="122"/>
      <c r="AE721" s="123"/>
      <c r="AF721" s="123"/>
      <c r="AG721" s="123"/>
      <c r="AH721" s="123"/>
      <c r="AI721" s="122"/>
      <c r="AJ721" s="122"/>
      <c r="AK721" s="122"/>
      <c r="AL721" s="122"/>
      <c r="AM721" s="123"/>
      <c r="AN721" s="122"/>
      <c r="AO721" s="122"/>
      <c r="AP721" s="122"/>
      <c r="AQ721" s="122"/>
      <c r="AR721" s="122"/>
      <c r="AS721" s="122"/>
      <c r="AT721" s="173"/>
      <c r="AU721" s="173"/>
      <c r="AV721" s="173"/>
      <c r="AW721" s="173"/>
      <c r="AX721" s="173"/>
      <c r="AY721" s="173"/>
      <c r="AZ721" s="173"/>
      <c r="BA721" s="173"/>
      <c r="BB721" s="173"/>
      <c r="BC721" s="123"/>
      <c r="BD721" s="123"/>
      <c r="BE721" s="123"/>
    </row>
    <row r="722" spans="2:57" x14ac:dyDescent="0.25">
      <c r="B722" s="120"/>
      <c r="C722" s="4"/>
      <c r="D722" s="14"/>
      <c r="E722" s="14"/>
      <c r="F722" s="121"/>
      <c r="G722" s="13"/>
      <c r="H722" s="122"/>
      <c r="I722" s="123"/>
      <c r="J722" s="123"/>
      <c r="K722" s="124"/>
      <c r="L722" s="122"/>
      <c r="M722" s="122"/>
      <c r="N722" s="125"/>
      <c r="O722" s="126"/>
      <c r="P722" s="123"/>
      <c r="Q722" s="123"/>
      <c r="R722" s="122"/>
      <c r="S722" s="123"/>
      <c r="T722" s="123"/>
      <c r="U722" s="123"/>
      <c r="V722" s="123"/>
      <c r="W722" s="123"/>
      <c r="X722" s="122"/>
      <c r="Y722" s="123"/>
      <c r="Z722" s="123"/>
      <c r="AA722" s="123"/>
      <c r="AB722" s="123"/>
      <c r="AC722" s="123"/>
      <c r="AD722" s="122"/>
      <c r="AE722" s="123"/>
      <c r="AF722" s="123"/>
      <c r="AG722" s="123"/>
      <c r="AH722" s="123"/>
      <c r="AI722" s="122"/>
      <c r="AJ722" s="122"/>
      <c r="AK722" s="122"/>
      <c r="AL722" s="122"/>
      <c r="AM722" s="123"/>
      <c r="AN722" s="122"/>
      <c r="AO722" s="122"/>
      <c r="AP722" s="122"/>
      <c r="AQ722" s="122"/>
      <c r="AR722" s="122"/>
      <c r="AS722" s="122"/>
      <c r="AT722" s="173"/>
      <c r="AU722" s="173"/>
      <c r="AV722" s="173"/>
      <c r="AW722" s="173"/>
      <c r="AX722" s="173"/>
      <c r="AY722" s="173"/>
      <c r="AZ722" s="173"/>
      <c r="BA722" s="173"/>
      <c r="BB722" s="173"/>
      <c r="BC722" s="123"/>
      <c r="BD722" s="123"/>
      <c r="BE722" s="123"/>
    </row>
    <row r="723" spans="2:57" x14ac:dyDescent="0.25">
      <c r="B723" s="120"/>
      <c r="C723" s="4"/>
      <c r="D723" s="14"/>
      <c r="E723" s="14"/>
      <c r="F723" s="121"/>
      <c r="G723" s="13"/>
      <c r="H723" s="122"/>
      <c r="I723" s="123"/>
      <c r="J723" s="123"/>
      <c r="K723" s="124"/>
      <c r="L723" s="122"/>
      <c r="M723" s="122"/>
      <c r="N723" s="125"/>
      <c r="O723" s="126"/>
      <c r="P723" s="123"/>
      <c r="Q723" s="123"/>
      <c r="R723" s="122"/>
      <c r="S723" s="123"/>
      <c r="T723" s="123"/>
      <c r="U723" s="123"/>
      <c r="V723" s="123"/>
      <c r="W723" s="123"/>
      <c r="X723" s="122"/>
      <c r="Y723" s="123"/>
      <c r="Z723" s="123"/>
      <c r="AA723" s="123"/>
      <c r="AB723" s="123"/>
      <c r="AC723" s="123"/>
      <c r="AD723" s="122"/>
      <c r="AE723" s="123"/>
      <c r="AF723" s="123"/>
      <c r="AG723" s="123"/>
      <c r="AH723" s="123"/>
      <c r="AI723" s="122"/>
      <c r="AJ723" s="122"/>
      <c r="AK723" s="122"/>
      <c r="AL723" s="122"/>
      <c r="AM723" s="123"/>
      <c r="AN723" s="122"/>
      <c r="AO723" s="122"/>
      <c r="AP723" s="122"/>
      <c r="AQ723" s="122"/>
      <c r="AR723" s="122"/>
      <c r="AS723" s="122"/>
      <c r="AT723" s="173"/>
      <c r="AU723" s="173"/>
      <c r="AV723" s="173"/>
      <c r="AW723" s="173"/>
      <c r="AX723" s="173"/>
      <c r="AY723" s="173"/>
      <c r="AZ723" s="173"/>
      <c r="BA723" s="173"/>
      <c r="BB723" s="173"/>
      <c r="BC723" s="123"/>
      <c r="BD723" s="123"/>
      <c r="BE723" s="123"/>
    </row>
    <row r="724" spans="2:57" x14ac:dyDescent="0.25">
      <c r="B724" s="120"/>
      <c r="C724" s="4"/>
      <c r="D724" s="14"/>
      <c r="E724" s="14"/>
      <c r="F724" s="121"/>
      <c r="G724" s="13"/>
      <c r="H724" s="122"/>
      <c r="I724" s="123"/>
      <c r="J724" s="123"/>
      <c r="K724" s="124"/>
      <c r="L724" s="122"/>
      <c r="M724" s="122"/>
      <c r="N724" s="125"/>
      <c r="O724" s="126"/>
      <c r="P724" s="123"/>
      <c r="Q724" s="123"/>
      <c r="R724" s="122"/>
      <c r="S724" s="123"/>
      <c r="T724" s="123"/>
      <c r="U724" s="123"/>
      <c r="V724" s="123"/>
      <c r="W724" s="123"/>
      <c r="X724" s="122"/>
      <c r="Y724" s="123"/>
      <c r="Z724" s="123"/>
      <c r="AA724" s="123"/>
      <c r="AB724" s="123"/>
      <c r="AC724" s="123"/>
      <c r="AD724" s="122"/>
      <c r="AE724" s="123"/>
      <c r="AF724" s="123"/>
      <c r="AG724" s="123"/>
      <c r="AH724" s="123"/>
      <c r="AI724" s="122"/>
      <c r="AJ724" s="122"/>
      <c r="AK724" s="122"/>
      <c r="AL724" s="122"/>
      <c r="AM724" s="123"/>
      <c r="AN724" s="122"/>
      <c r="AO724" s="122"/>
      <c r="AP724" s="122"/>
      <c r="AQ724" s="122"/>
      <c r="AR724" s="122"/>
      <c r="AS724" s="122"/>
      <c r="AT724" s="173"/>
      <c r="AU724" s="173"/>
      <c r="AV724" s="173"/>
      <c r="AW724" s="173"/>
      <c r="AX724" s="173"/>
      <c r="AY724" s="173"/>
      <c r="AZ724" s="173"/>
      <c r="BA724" s="173"/>
      <c r="BB724" s="173"/>
      <c r="BC724" s="123"/>
      <c r="BD724" s="123"/>
      <c r="BE724" s="123"/>
    </row>
    <row r="725" spans="2:57" x14ac:dyDescent="0.25">
      <c r="B725" s="120"/>
      <c r="C725" s="4"/>
      <c r="D725" s="14"/>
      <c r="E725" s="14"/>
      <c r="F725" s="121"/>
      <c r="G725" s="13"/>
      <c r="H725" s="122"/>
      <c r="I725" s="123"/>
      <c r="J725" s="123"/>
      <c r="K725" s="124"/>
      <c r="L725" s="122"/>
      <c r="M725" s="122"/>
      <c r="N725" s="125"/>
      <c r="O725" s="126"/>
      <c r="P725" s="123"/>
      <c r="Q725" s="123"/>
      <c r="R725" s="122"/>
      <c r="S725" s="123"/>
      <c r="T725" s="123"/>
      <c r="U725" s="123"/>
      <c r="V725" s="123"/>
      <c r="W725" s="123"/>
      <c r="X725" s="122"/>
      <c r="Y725" s="123"/>
      <c r="Z725" s="123"/>
      <c r="AA725" s="123"/>
      <c r="AB725" s="123"/>
      <c r="AC725" s="123"/>
      <c r="AD725" s="122"/>
      <c r="AE725" s="123"/>
      <c r="AF725" s="123"/>
      <c r="AG725" s="123"/>
      <c r="AH725" s="123"/>
      <c r="AI725" s="122"/>
      <c r="AJ725" s="122"/>
      <c r="AK725" s="122"/>
      <c r="AL725" s="122"/>
      <c r="AM725" s="123"/>
      <c r="AN725" s="122"/>
      <c r="AO725" s="122"/>
      <c r="AP725" s="122"/>
      <c r="AQ725" s="122"/>
      <c r="AR725" s="122"/>
      <c r="AS725" s="122"/>
      <c r="AT725" s="173"/>
      <c r="AU725" s="173"/>
      <c r="AV725" s="173"/>
      <c r="AW725" s="173"/>
      <c r="AX725" s="173"/>
      <c r="AY725" s="173"/>
      <c r="AZ725" s="173"/>
      <c r="BA725" s="173"/>
      <c r="BB725" s="173"/>
      <c r="BC725" s="123"/>
      <c r="BD725" s="123"/>
      <c r="BE725" s="123"/>
    </row>
    <row r="726" spans="2:57" x14ac:dyDescent="0.25">
      <c r="B726" s="120"/>
      <c r="C726" s="4"/>
      <c r="D726" s="14"/>
      <c r="E726" s="14"/>
      <c r="F726" s="121"/>
      <c r="G726" s="13"/>
      <c r="H726" s="122"/>
      <c r="I726" s="123"/>
      <c r="J726" s="123"/>
      <c r="K726" s="124"/>
      <c r="L726" s="122"/>
      <c r="M726" s="122"/>
      <c r="N726" s="125"/>
      <c r="O726" s="126"/>
      <c r="P726" s="123"/>
      <c r="Q726" s="123"/>
      <c r="R726" s="122"/>
      <c r="S726" s="123"/>
      <c r="T726" s="123"/>
      <c r="U726" s="123"/>
      <c r="V726" s="123"/>
      <c r="W726" s="123"/>
      <c r="X726" s="122"/>
      <c r="Y726" s="123"/>
      <c r="Z726" s="123"/>
      <c r="AA726" s="123"/>
      <c r="AB726" s="123"/>
      <c r="AC726" s="123"/>
      <c r="AD726" s="122"/>
      <c r="AE726" s="123"/>
      <c r="AF726" s="123"/>
      <c r="AG726" s="123"/>
      <c r="AH726" s="123"/>
      <c r="AI726" s="122"/>
      <c r="AJ726" s="122"/>
      <c r="AK726" s="122"/>
      <c r="AL726" s="122"/>
      <c r="AM726" s="123"/>
      <c r="AN726" s="122"/>
      <c r="AO726" s="122"/>
      <c r="AP726" s="122"/>
      <c r="AQ726" s="122"/>
      <c r="AR726" s="122"/>
      <c r="AS726" s="122"/>
      <c r="AT726" s="173"/>
      <c r="AU726" s="173"/>
      <c r="AV726" s="173"/>
      <c r="AW726" s="173"/>
      <c r="AX726" s="173"/>
      <c r="AY726" s="173"/>
      <c r="AZ726" s="173"/>
      <c r="BA726" s="173"/>
      <c r="BB726" s="173"/>
      <c r="BC726" s="123"/>
      <c r="BD726" s="123"/>
      <c r="BE726" s="123"/>
    </row>
    <row r="727" spans="2:57" x14ac:dyDescent="0.25">
      <c r="B727" s="120"/>
      <c r="C727" s="4"/>
      <c r="D727" s="14"/>
      <c r="E727" s="14"/>
      <c r="F727" s="121"/>
      <c r="G727" s="13"/>
      <c r="H727" s="122"/>
      <c r="I727" s="123"/>
      <c r="J727" s="123"/>
      <c r="K727" s="124"/>
      <c r="L727" s="122"/>
      <c r="M727" s="122"/>
      <c r="N727" s="125"/>
      <c r="O727" s="126"/>
      <c r="P727" s="123"/>
      <c r="Q727" s="123"/>
      <c r="R727" s="122"/>
      <c r="S727" s="123"/>
      <c r="T727" s="123"/>
      <c r="U727" s="123"/>
      <c r="V727" s="123"/>
      <c r="W727" s="123"/>
      <c r="X727" s="122"/>
      <c r="Y727" s="123"/>
      <c r="Z727" s="123"/>
      <c r="AA727" s="123"/>
      <c r="AB727" s="123"/>
      <c r="AC727" s="123"/>
      <c r="AD727" s="122"/>
      <c r="AE727" s="123"/>
      <c r="AF727" s="123"/>
      <c r="AG727" s="123"/>
      <c r="AH727" s="123"/>
      <c r="AI727" s="122"/>
      <c r="AJ727" s="122"/>
      <c r="AK727" s="122"/>
      <c r="AL727" s="122"/>
      <c r="AM727" s="123"/>
      <c r="AN727" s="122"/>
      <c r="AO727" s="122"/>
      <c r="AP727" s="122"/>
      <c r="AQ727" s="122"/>
      <c r="AR727" s="122"/>
      <c r="AS727" s="122"/>
      <c r="AT727" s="173"/>
      <c r="AU727" s="173"/>
      <c r="AV727" s="173"/>
      <c r="AW727" s="173"/>
      <c r="AX727" s="173"/>
      <c r="AY727" s="173"/>
      <c r="AZ727" s="173"/>
      <c r="BA727" s="173"/>
      <c r="BB727" s="173"/>
      <c r="BC727" s="123"/>
      <c r="BD727" s="123"/>
      <c r="BE727" s="123"/>
    </row>
    <row r="728" spans="2:57" x14ac:dyDescent="0.25">
      <c r="B728" s="120"/>
      <c r="C728" s="4"/>
      <c r="D728" s="14"/>
      <c r="E728" s="14"/>
      <c r="F728" s="121"/>
      <c r="G728" s="13"/>
      <c r="H728" s="122"/>
      <c r="I728" s="123"/>
      <c r="J728" s="123"/>
      <c r="K728" s="124"/>
      <c r="L728" s="122"/>
      <c r="M728" s="122"/>
      <c r="N728" s="125"/>
      <c r="O728" s="126"/>
      <c r="P728" s="123"/>
      <c r="Q728" s="123"/>
      <c r="R728" s="122"/>
      <c r="S728" s="123"/>
      <c r="T728" s="123"/>
      <c r="U728" s="123"/>
      <c r="V728" s="123"/>
      <c r="W728" s="123"/>
      <c r="X728" s="122"/>
      <c r="Y728" s="123"/>
      <c r="Z728" s="123"/>
      <c r="AA728" s="123"/>
      <c r="AB728" s="123"/>
      <c r="AC728" s="123"/>
      <c r="AD728" s="122"/>
      <c r="AE728" s="123"/>
      <c r="AF728" s="123"/>
      <c r="AG728" s="123"/>
      <c r="AH728" s="123"/>
      <c r="AI728" s="122"/>
      <c r="AJ728" s="122"/>
      <c r="AK728" s="122"/>
      <c r="AL728" s="122"/>
      <c r="AM728" s="123"/>
      <c r="AN728" s="122"/>
      <c r="AO728" s="122"/>
      <c r="AP728" s="122"/>
      <c r="AQ728" s="122"/>
      <c r="AR728" s="122"/>
      <c r="AS728" s="122"/>
      <c r="AT728" s="173"/>
      <c r="AU728" s="173"/>
      <c r="AV728" s="173"/>
      <c r="AW728" s="173"/>
      <c r="AX728" s="173"/>
      <c r="AY728" s="173"/>
      <c r="AZ728" s="173"/>
      <c r="BA728" s="173"/>
      <c r="BB728" s="173"/>
      <c r="BC728" s="123"/>
      <c r="BD728" s="123"/>
      <c r="BE728" s="123"/>
    </row>
    <row r="729" spans="2:57" x14ac:dyDescent="0.25">
      <c r="B729" s="120"/>
      <c r="C729" s="4"/>
      <c r="D729" s="14"/>
      <c r="E729" s="14"/>
      <c r="F729" s="121"/>
      <c r="G729" s="13"/>
      <c r="H729" s="122"/>
      <c r="I729" s="123"/>
      <c r="J729" s="123"/>
      <c r="K729" s="124"/>
      <c r="L729" s="122"/>
      <c r="M729" s="122"/>
      <c r="N729" s="125"/>
      <c r="O729" s="126"/>
      <c r="P729" s="123"/>
      <c r="Q729" s="123"/>
      <c r="R729" s="122"/>
      <c r="S729" s="123"/>
      <c r="T729" s="123"/>
      <c r="U729" s="123"/>
      <c r="V729" s="123"/>
      <c r="W729" s="123"/>
      <c r="X729" s="122"/>
      <c r="Y729" s="123"/>
      <c r="Z729" s="123"/>
      <c r="AA729" s="123"/>
      <c r="AB729" s="123"/>
      <c r="AC729" s="123"/>
      <c r="AD729" s="122"/>
      <c r="AE729" s="123"/>
      <c r="AF729" s="123"/>
      <c r="AG729" s="123"/>
      <c r="AH729" s="123"/>
      <c r="AI729" s="122"/>
      <c r="AJ729" s="122"/>
      <c r="AK729" s="122"/>
      <c r="AL729" s="122"/>
      <c r="AM729" s="123"/>
      <c r="AN729" s="122"/>
      <c r="AO729" s="122"/>
      <c r="AP729" s="122"/>
      <c r="AQ729" s="122"/>
      <c r="AR729" s="122"/>
      <c r="AS729" s="122"/>
      <c r="AT729" s="173"/>
      <c r="AU729" s="173"/>
      <c r="AV729" s="173"/>
      <c r="AW729" s="173"/>
      <c r="AX729" s="173"/>
      <c r="AY729" s="173"/>
      <c r="AZ729" s="173"/>
      <c r="BA729" s="173"/>
      <c r="BB729" s="173"/>
      <c r="BC729" s="123"/>
      <c r="BD729" s="123"/>
      <c r="BE729" s="123"/>
    </row>
    <row r="730" spans="2:57" x14ac:dyDescent="0.25">
      <c r="B730" s="120"/>
      <c r="C730" s="4"/>
      <c r="D730" s="14"/>
      <c r="E730" s="14"/>
      <c r="F730" s="121"/>
      <c r="G730" s="13"/>
      <c r="H730" s="122"/>
      <c r="I730" s="123"/>
      <c r="J730" s="123"/>
      <c r="K730" s="124"/>
      <c r="L730" s="122"/>
      <c r="M730" s="122"/>
      <c r="N730" s="125"/>
      <c r="O730" s="126"/>
      <c r="P730" s="123"/>
      <c r="Q730" s="123"/>
      <c r="R730" s="122"/>
      <c r="S730" s="123"/>
      <c r="T730" s="123"/>
      <c r="U730" s="123"/>
      <c r="V730" s="123"/>
      <c r="W730" s="123"/>
      <c r="X730" s="122"/>
      <c r="Y730" s="123"/>
      <c r="Z730" s="123"/>
      <c r="AA730" s="123"/>
      <c r="AB730" s="123"/>
      <c r="AC730" s="123"/>
      <c r="AD730" s="122"/>
      <c r="AE730" s="123"/>
      <c r="AF730" s="123"/>
      <c r="AG730" s="123"/>
      <c r="AH730" s="123"/>
      <c r="AI730" s="122"/>
      <c r="AJ730" s="122"/>
      <c r="AK730" s="122"/>
      <c r="AL730" s="122"/>
      <c r="AM730" s="123"/>
      <c r="AN730" s="122"/>
      <c r="AO730" s="122"/>
      <c r="AP730" s="122"/>
      <c r="AQ730" s="122"/>
      <c r="AR730" s="122"/>
      <c r="AS730" s="122"/>
      <c r="AT730" s="173"/>
      <c r="AU730" s="173"/>
      <c r="AV730" s="173"/>
      <c r="AW730" s="173"/>
      <c r="AX730" s="173"/>
      <c r="AY730" s="173"/>
      <c r="AZ730" s="173"/>
      <c r="BA730" s="173"/>
      <c r="BB730" s="173"/>
      <c r="BC730" s="123"/>
      <c r="BD730" s="123"/>
      <c r="BE730" s="123"/>
    </row>
    <row r="731" spans="2:57" x14ac:dyDescent="0.25">
      <c r="B731" s="120"/>
      <c r="C731" s="4"/>
      <c r="D731" s="14"/>
      <c r="E731" s="14"/>
      <c r="F731" s="121"/>
      <c r="G731" s="13"/>
      <c r="H731" s="122"/>
      <c r="I731" s="123"/>
      <c r="J731" s="123"/>
      <c r="K731" s="124"/>
      <c r="L731" s="122"/>
      <c r="M731" s="122"/>
      <c r="N731" s="125"/>
      <c r="O731" s="126"/>
      <c r="P731" s="123"/>
      <c r="Q731" s="123"/>
      <c r="R731" s="122"/>
      <c r="S731" s="123"/>
      <c r="T731" s="123"/>
      <c r="U731" s="123"/>
      <c r="V731" s="123"/>
      <c r="W731" s="123"/>
      <c r="X731" s="122"/>
      <c r="Y731" s="123"/>
      <c r="Z731" s="123"/>
      <c r="AA731" s="123"/>
      <c r="AB731" s="123"/>
      <c r="AC731" s="123"/>
      <c r="AD731" s="122"/>
      <c r="AE731" s="123"/>
      <c r="AF731" s="123"/>
      <c r="AG731" s="123"/>
      <c r="AH731" s="123"/>
      <c r="AI731" s="122"/>
      <c r="AJ731" s="122"/>
      <c r="AK731" s="122"/>
      <c r="AL731" s="122"/>
      <c r="AM731" s="123"/>
      <c r="AN731" s="122"/>
      <c r="AO731" s="122"/>
      <c r="AP731" s="122"/>
      <c r="AQ731" s="122"/>
      <c r="AR731" s="122"/>
      <c r="AS731" s="122"/>
      <c r="AT731" s="173"/>
      <c r="AU731" s="173"/>
      <c r="AV731" s="173"/>
      <c r="AW731" s="173"/>
      <c r="AX731" s="173"/>
      <c r="AY731" s="173"/>
      <c r="AZ731" s="173"/>
      <c r="BA731" s="173"/>
      <c r="BB731" s="173"/>
      <c r="BC731" s="123"/>
      <c r="BD731" s="123"/>
      <c r="BE731" s="123"/>
    </row>
    <row r="732" spans="2:57" x14ac:dyDescent="0.25">
      <c r="B732" s="120"/>
      <c r="C732" s="4"/>
      <c r="D732" s="14"/>
      <c r="E732" s="14"/>
      <c r="F732" s="121"/>
      <c r="G732" s="13"/>
      <c r="H732" s="122"/>
      <c r="I732" s="123"/>
      <c r="J732" s="123"/>
      <c r="K732" s="124"/>
      <c r="L732" s="122"/>
      <c r="M732" s="122"/>
      <c r="N732" s="125"/>
      <c r="O732" s="126"/>
      <c r="P732" s="123"/>
      <c r="Q732" s="123"/>
      <c r="R732" s="122"/>
      <c r="S732" s="123"/>
      <c r="T732" s="123"/>
      <c r="U732" s="123"/>
      <c r="V732" s="123"/>
      <c r="W732" s="123"/>
      <c r="X732" s="122"/>
      <c r="Y732" s="123"/>
      <c r="Z732" s="123"/>
      <c r="AA732" s="123"/>
      <c r="AB732" s="123"/>
      <c r="AC732" s="123"/>
      <c r="AD732" s="122"/>
      <c r="AE732" s="123"/>
      <c r="AF732" s="123"/>
      <c r="AG732" s="123"/>
      <c r="AH732" s="123"/>
      <c r="AI732" s="122"/>
      <c r="AJ732" s="122"/>
      <c r="AK732" s="122"/>
      <c r="AL732" s="122"/>
      <c r="AM732" s="123"/>
      <c r="AN732" s="122"/>
      <c r="AO732" s="122"/>
      <c r="AP732" s="122"/>
      <c r="AQ732" s="122"/>
      <c r="AR732" s="122"/>
      <c r="AS732" s="122"/>
      <c r="AT732" s="173"/>
      <c r="AU732" s="173"/>
      <c r="AV732" s="173"/>
      <c r="AW732" s="173"/>
      <c r="AX732" s="173"/>
      <c r="AY732" s="173"/>
      <c r="AZ732" s="173"/>
      <c r="BA732" s="173"/>
      <c r="BB732" s="173"/>
      <c r="BC732" s="123"/>
      <c r="BD732" s="123"/>
      <c r="BE732" s="123"/>
    </row>
    <row r="733" spans="2:57" x14ac:dyDescent="0.25">
      <c r="B733" s="120"/>
      <c r="C733" s="4"/>
      <c r="D733" s="14"/>
      <c r="E733" s="14"/>
      <c r="F733" s="121"/>
      <c r="G733" s="13"/>
      <c r="H733" s="122"/>
      <c r="I733" s="123"/>
      <c r="J733" s="123"/>
      <c r="K733" s="124"/>
      <c r="L733" s="122"/>
      <c r="M733" s="122"/>
      <c r="N733" s="125"/>
      <c r="O733" s="126"/>
      <c r="P733" s="123"/>
      <c r="Q733" s="123"/>
      <c r="R733" s="122"/>
      <c r="S733" s="123"/>
      <c r="T733" s="123"/>
      <c r="U733" s="123"/>
      <c r="V733" s="123"/>
      <c r="W733" s="123"/>
      <c r="X733" s="122"/>
      <c r="Y733" s="123"/>
      <c r="Z733" s="123"/>
      <c r="AA733" s="123"/>
      <c r="AB733" s="123"/>
      <c r="AC733" s="123"/>
      <c r="AD733" s="122"/>
      <c r="AE733" s="123"/>
      <c r="AF733" s="123"/>
      <c r="AG733" s="123"/>
      <c r="AH733" s="123"/>
      <c r="AI733" s="122"/>
      <c r="AJ733" s="122"/>
      <c r="AK733" s="122"/>
      <c r="AL733" s="122"/>
      <c r="AM733" s="123"/>
      <c r="AN733" s="122"/>
      <c r="AO733" s="122"/>
      <c r="AP733" s="122"/>
      <c r="AQ733" s="122"/>
      <c r="AR733" s="122"/>
      <c r="AS733" s="122"/>
      <c r="AT733" s="173"/>
      <c r="AU733" s="173"/>
      <c r="AV733" s="173"/>
      <c r="AW733" s="173"/>
      <c r="AX733" s="173"/>
      <c r="AY733" s="173"/>
      <c r="AZ733" s="173"/>
      <c r="BA733" s="173"/>
      <c r="BB733" s="173"/>
      <c r="BC733" s="123"/>
      <c r="BD733" s="123"/>
      <c r="BE733" s="123"/>
    </row>
    <row r="734" spans="2:57" x14ac:dyDescent="0.25">
      <c r="B734" s="120"/>
      <c r="C734" s="4"/>
      <c r="D734" s="14"/>
      <c r="E734" s="14"/>
      <c r="F734" s="121"/>
      <c r="G734" s="13"/>
      <c r="H734" s="122"/>
      <c r="I734" s="123"/>
      <c r="J734" s="123"/>
      <c r="K734" s="124"/>
      <c r="L734" s="122"/>
      <c r="M734" s="122"/>
      <c r="N734" s="125"/>
      <c r="O734" s="126"/>
      <c r="P734" s="123"/>
      <c r="Q734" s="123"/>
      <c r="R734" s="122"/>
      <c r="S734" s="123"/>
      <c r="T734" s="123"/>
      <c r="U734" s="123"/>
      <c r="V734" s="123"/>
      <c r="W734" s="123"/>
      <c r="X734" s="122"/>
      <c r="Y734" s="123"/>
      <c r="Z734" s="123"/>
      <c r="AA734" s="123"/>
      <c r="AB734" s="123"/>
      <c r="AC734" s="123"/>
      <c r="AD734" s="122"/>
      <c r="AE734" s="123"/>
      <c r="AF734" s="123"/>
      <c r="AG734" s="123"/>
      <c r="AH734" s="123"/>
      <c r="AI734" s="122"/>
      <c r="AJ734" s="122"/>
      <c r="AK734" s="122"/>
      <c r="AL734" s="122"/>
      <c r="AM734" s="123"/>
      <c r="AN734" s="122"/>
      <c r="AO734" s="122"/>
      <c r="AP734" s="122"/>
      <c r="AQ734" s="122"/>
      <c r="AR734" s="122"/>
      <c r="AS734" s="122"/>
      <c r="AT734" s="173"/>
      <c r="AU734" s="173"/>
      <c r="AV734" s="173"/>
      <c r="AW734" s="173"/>
      <c r="AX734" s="173"/>
      <c r="AY734" s="173"/>
      <c r="AZ734" s="173"/>
      <c r="BA734" s="173"/>
      <c r="BB734" s="173"/>
      <c r="BC734" s="123"/>
      <c r="BD734" s="123"/>
      <c r="BE734" s="123"/>
    </row>
    <row r="735" spans="2:57" x14ac:dyDescent="0.25">
      <c r="B735" s="120"/>
      <c r="C735" s="4"/>
      <c r="D735" s="14"/>
      <c r="E735" s="14"/>
      <c r="F735" s="121"/>
      <c r="G735" s="13"/>
      <c r="H735" s="122"/>
      <c r="I735" s="123"/>
      <c r="J735" s="123"/>
      <c r="K735" s="124"/>
      <c r="L735" s="122"/>
      <c r="M735" s="122"/>
      <c r="N735" s="125"/>
      <c r="O735" s="126"/>
      <c r="P735" s="123"/>
      <c r="Q735" s="123"/>
      <c r="R735" s="122"/>
      <c r="S735" s="123"/>
      <c r="T735" s="123"/>
      <c r="U735" s="123"/>
      <c r="V735" s="123"/>
      <c r="W735" s="123"/>
      <c r="X735" s="122"/>
      <c r="Y735" s="123"/>
      <c r="Z735" s="123"/>
      <c r="AA735" s="123"/>
      <c r="AB735" s="123"/>
      <c r="AC735" s="123"/>
      <c r="AD735" s="122"/>
      <c r="AE735" s="123"/>
      <c r="AF735" s="123"/>
      <c r="AG735" s="123"/>
      <c r="AH735" s="123"/>
      <c r="AI735" s="122"/>
      <c r="AJ735" s="122"/>
      <c r="AK735" s="122"/>
      <c r="AL735" s="122"/>
      <c r="AM735" s="123"/>
      <c r="AN735" s="122"/>
      <c r="AO735" s="122"/>
      <c r="AP735" s="122"/>
      <c r="AQ735" s="122"/>
      <c r="AR735" s="122"/>
      <c r="AS735" s="122"/>
      <c r="AT735" s="173"/>
      <c r="AU735" s="173"/>
      <c r="AV735" s="173"/>
      <c r="AW735" s="173"/>
      <c r="AX735" s="173"/>
      <c r="AY735" s="173"/>
      <c r="AZ735" s="173"/>
      <c r="BA735" s="173"/>
      <c r="BB735" s="173"/>
      <c r="BC735" s="123"/>
      <c r="BD735" s="123"/>
      <c r="BE735" s="123"/>
    </row>
    <row r="736" spans="2:57" x14ac:dyDescent="0.25">
      <c r="B736" s="120"/>
      <c r="C736" s="4"/>
      <c r="D736" s="14"/>
      <c r="E736" s="14"/>
      <c r="F736" s="121"/>
      <c r="G736" s="13"/>
      <c r="H736" s="122"/>
      <c r="I736" s="123"/>
      <c r="J736" s="123"/>
      <c r="K736" s="124"/>
      <c r="L736" s="122"/>
      <c r="M736" s="122"/>
      <c r="N736" s="125"/>
      <c r="O736" s="126"/>
      <c r="P736" s="123"/>
      <c r="Q736" s="123"/>
      <c r="R736" s="122"/>
      <c r="S736" s="123"/>
      <c r="T736" s="123"/>
      <c r="U736" s="123"/>
      <c r="V736" s="123"/>
      <c r="W736" s="123"/>
      <c r="X736" s="122"/>
      <c r="Y736" s="123"/>
      <c r="Z736" s="123"/>
      <c r="AA736" s="123"/>
      <c r="AB736" s="123"/>
      <c r="AC736" s="123"/>
      <c r="AD736" s="122"/>
      <c r="AE736" s="123"/>
      <c r="AF736" s="123"/>
      <c r="AG736" s="123"/>
      <c r="AH736" s="123"/>
      <c r="AI736" s="122"/>
      <c r="AJ736" s="122"/>
      <c r="AK736" s="122"/>
      <c r="AL736" s="122"/>
      <c r="AM736" s="123"/>
      <c r="AN736" s="122"/>
      <c r="AO736" s="122"/>
      <c r="AP736" s="122"/>
      <c r="AQ736" s="122"/>
      <c r="AR736" s="122"/>
      <c r="AS736" s="122"/>
      <c r="AT736" s="173"/>
      <c r="AU736" s="173"/>
      <c r="AV736" s="173"/>
      <c r="AW736" s="173"/>
      <c r="AX736" s="173"/>
      <c r="AY736" s="173"/>
      <c r="AZ736" s="173"/>
      <c r="BA736" s="173"/>
      <c r="BB736" s="173"/>
      <c r="BC736" s="123"/>
      <c r="BD736" s="123"/>
      <c r="BE736" s="123"/>
    </row>
    <row r="737" spans="2:57" x14ac:dyDescent="0.25">
      <c r="B737" s="120"/>
      <c r="C737" s="4"/>
      <c r="D737" s="14"/>
      <c r="E737" s="14"/>
      <c r="F737" s="121"/>
      <c r="G737" s="13"/>
      <c r="H737" s="122"/>
      <c r="I737" s="123"/>
      <c r="J737" s="123"/>
      <c r="K737" s="124"/>
      <c r="L737" s="122"/>
      <c r="M737" s="122"/>
      <c r="N737" s="125"/>
      <c r="O737" s="126"/>
      <c r="P737" s="123"/>
      <c r="Q737" s="123"/>
      <c r="R737" s="122"/>
      <c r="S737" s="123"/>
      <c r="T737" s="123"/>
      <c r="U737" s="123"/>
      <c r="V737" s="123"/>
      <c r="W737" s="123"/>
      <c r="X737" s="122"/>
      <c r="Y737" s="123"/>
      <c r="Z737" s="123"/>
      <c r="AA737" s="123"/>
      <c r="AB737" s="123"/>
      <c r="AC737" s="123"/>
      <c r="AD737" s="122"/>
      <c r="AE737" s="123"/>
      <c r="AF737" s="123"/>
      <c r="AG737" s="123"/>
      <c r="AH737" s="123"/>
      <c r="AI737" s="122"/>
      <c r="AJ737" s="122"/>
      <c r="AK737" s="122"/>
      <c r="AL737" s="122"/>
      <c r="AM737" s="123"/>
      <c r="AN737" s="122"/>
      <c r="AO737" s="122"/>
      <c r="AP737" s="122"/>
      <c r="AQ737" s="122"/>
      <c r="AR737" s="122"/>
      <c r="AS737" s="122"/>
      <c r="AT737" s="173"/>
      <c r="AU737" s="173"/>
      <c r="AV737" s="173"/>
      <c r="AW737" s="173"/>
      <c r="AX737" s="173"/>
      <c r="AY737" s="173"/>
      <c r="AZ737" s="173"/>
      <c r="BA737" s="173"/>
      <c r="BB737" s="173"/>
      <c r="BC737" s="123"/>
      <c r="BD737" s="123"/>
      <c r="BE737" s="123"/>
    </row>
    <row r="738" spans="2:57" x14ac:dyDescent="0.25">
      <c r="B738" s="120"/>
      <c r="C738" s="4"/>
      <c r="D738" s="14"/>
      <c r="E738" s="14"/>
      <c r="F738" s="121"/>
      <c r="G738" s="13"/>
      <c r="H738" s="122"/>
      <c r="I738" s="123"/>
      <c r="J738" s="123"/>
      <c r="K738" s="124"/>
      <c r="L738" s="122"/>
      <c r="M738" s="122"/>
      <c r="N738" s="125"/>
      <c r="O738" s="126"/>
      <c r="P738" s="123"/>
      <c r="Q738" s="123"/>
      <c r="R738" s="122"/>
      <c r="S738" s="123"/>
      <c r="T738" s="123"/>
      <c r="U738" s="123"/>
      <c r="V738" s="123"/>
      <c r="W738" s="123"/>
      <c r="X738" s="122"/>
      <c r="Y738" s="123"/>
      <c r="Z738" s="123"/>
      <c r="AA738" s="123"/>
      <c r="AB738" s="123"/>
      <c r="AC738" s="123"/>
      <c r="AD738" s="122"/>
      <c r="AE738" s="123"/>
      <c r="AF738" s="123"/>
      <c r="AG738" s="123"/>
      <c r="AH738" s="123"/>
      <c r="AI738" s="122"/>
      <c r="AJ738" s="122"/>
      <c r="AK738" s="122"/>
      <c r="AL738" s="122"/>
      <c r="AM738" s="123"/>
      <c r="AN738" s="122"/>
      <c r="AO738" s="122"/>
      <c r="AP738" s="122"/>
      <c r="AQ738" s="122"/>
      <c r="AR738" s="122"/>
      <c r="AS738" s="122"/>
      <c r="AT738" s="173"/>
      <c r="AU738" s="173"/>
      <c r="AV738" s="173"/>
      <c r="AW738" s="173"/>
      <c r="AX738" s="173"/>
      <c r="AY738" s="173"/>
      <c r="AZ738" s="173"/>
      <c r="BA738" s="173"/>
      <c r="BB738" s="173"/>
      <c r="BC738" s="123"/>
      <c r="BD738" s="123"/>
      <c r="BE738" s="123"/>
    </row>
    <row r="739" spans="2:57" x14ac:dyDescent="0.25">
      <c r="B739" s="120"/>
      <c r="C739" s="4"/>
      <c r="D739" s="14"/>
      <c r="E739" s="14"/>
      <c r="F739" s="121"/>
      <c r="G739" s="13"/>
      <c r="H739" s="122"/>
      <c r="I739" s="123"/>
      <c r="J739" s="123"/>
      <c r="K739" s="124"/>
      <c r="L739" s="122"/>
      <c r="M739" s="122"/>
      <c r="N739" s="125"/>
      <c r="O739" s="126"/>
      <c r="P739" s="123"/>
      <c r="Q739" s="123"/>
      <c r="R739" s="122"/>
      <c r="S739" s="123"/>
      <c r="T739" s="123"/>
      <c r="U739" s="123"/>
      <c r="V739" s="123"/>
      <c r="W739" s="123"/>
      <c r="X739" s="122"/>
      <c r="Y739" s="123"/>
      <c r="Z739" s="123"/>
      <c r="AA739" s="123"/>
      <c r="AB739" s="123"/>
      <c r="AC739" s="123"/>
      <c r="AD739" s="122"/>
      <c r="AE739" s="123"/>
      <c r="AF739" s="123"/>
      <c r="AG739" s="123"/>
      <c r="AH739" s="123"/>
      <c r="AI739" s="122"/>
      <c r="AJ739" s="122"/>
      <c r="AK739" s="122"/>
      <c r="AL739" s="122"/>
      <c r="AM739" s="123"/>
      <c r="AN739" s="122"/>
      <c r="AO739" s="122"/>
      <c r="AP739" s="122"/>
      <c r="AQ739" s="122"/>
      <c r="AR739" s="122"/>
      <c r="AS739" s="122"/>
      <c r="AT739" s="173"/>
      <c r="AU739" s="173"/>
      <c r="AV739" s="173"/>
      <c r="AW739" s="173"/>
      <c r="AX739" s="173"/>
      <c r="AY739" s="173"/>
      <c r="AZ739" s="173"/>
      <c r="BA739" s="173"/>
      <c r="BB739" s="173"/>
      <c r="BC739" s="123"/>
      <c r="BD739" s="123"/>
      <c r="BE739" s="123"/>
    </row>
    <row r="740" spans="2:57" x14ac:dyDescent="0.25">
      <c r="B740" s="120"/>
      <c r="C740" s="4"/>
      <c r="D740" s="14"/>
      <c r="E740" s="14"/>
      <c r="F740" s="121"/>
      <c r="G740" s="13"/>
      <c r="H740" s="122"/>
      <c r="I740" s="123"/>
      <c r="J740" s="123"/>
      <c r="K740" s="124"/>
      <c r="L740" s="122"/>
      <c r="M740" s="122"/>
      <c r="N740" s="125"/>
      <c r="O740" s="126"/>
      <c r="P740" s="123"/>
      <c r="Q740" s="123"/>
      <c r="R740" s="122"/>
      <c r="S740" s="123"/>
      <c r="T740" s="123"/>
      <c r="U740" s="123"/>
      <c r="V740" s="123"/>
      <c r="W740" s="123"/>
      <c r="X740" s="122"/>
      <c r="Y740" s="123"/>
      <c r="Z740" s="123"/>
      <c r="AA740" s="123"/>
      <c r="AB740" s="123"/>
      <c r="AC740" s="123"/>
      <c r="AD740" s="122"/>
      <c r="AE740" s="123"/>
      <c r="AF740" s="123"/>
      <c r="AG740" s="123"/>
      <c r="AH740" s="123"/>
      <c r="AI740" s="122"/>
      <c r="AJ740" s="122"/>
      <c r="AK740" s="122"/>
      <c r="AL740" s="122"/>
      <c r="AM740" s="123"/>
      <c r="AN740" s="122"/>
      <c r="AO740" s="122"/>
      <c r="AP740" s="122"/>
      <c r="AQ740" s="122"/>
      <c r="AR740" s="122"/>
      <c r="AS740" s="122"/>
      <c r="AT740" s="173"/>
      <c r="AU740" s="173"/>
      <c r="AV740" s="173"/>
      <c r="AW740" s="173"/>
      <c r="AX740" s="173"/>
      <c r="AY740" s="173"/>
      <c r="AZ740" s="173"/>
      <c r="BA740" s="173"/>
      <c r="BB740" s="173"/>
      <c r="BC740" s="123"/>
      <c r="BD740" s="123"/>
      <c r="BE740" s="123"/>
    </row>
    <row r="741" spans="2:57" x14ac:dyDescent="0.25">
      <c r="B741" s="120"/>
      <c r="C741" s="4"/>
      <c r="D741" s="14"/>
      <c r="E741" s="14"/>
      <c r="F741" s="121"/>
      <c r="G741" s="13"/>
      <c r="H741" s="122"/>
      <c r="I741" s="123"/>
      <c r="J741" s="123"/>
      <c r="K741" s="124"/>
      <c r="L741" s="122"/>
      <c r="M741" s="122"/>
      <c r="N741" s="125"/>
      <c r="O741" s="126"/>
      <c r="P741" s="123"/>
      <c r="Q741" s="123"/>
      <c r="R741" s="122"/>
      <c r="S741" s="123"/>
      <c r="T741" s="123"/>
      <c r="U741" s="123"/>
      <c r="V741" s="123"/>
      <c r="W741" s="123"/>
      <c r="X741" s="122"/>
      <c r="Y741" s="123"/>
      <c r="Z741" s="123"/>
      <c r="AA741" s="123"/>
      <c r="AB741" s="123"/>
      <c r="AC741" s="123"/>
      <c r="AD741" s="122"/>
      <c r="AE741" s="123"/>
      <c r="AF741" s="123"/>
      <c r="AG741" s="123"/>
      <c r="AH741" s="123"/>
      <c r="AI741" s="122"/>
      <c r="AJ741" s="122"/>
      <c r="AK741" s="122"/>
      <c r="AL741" s="122"/>
      <c r="AM741" s="123"/>
      <c r="AN741" s="122"/>
      <c r="AO741" s="122"/>
      <c r="AP741" s="122"/>
      <c r="AQ741" s="122"/>
      <c r="AR741" s="122"/>
      <c r="AS741" s="122"/>
      <c r="AT741" s="173"/>
      <c r="AU741" s="173"/>
      <c r="AV741" s="173"/>
      <c r="AW741" s="173"/>
      <c r="AX741" s="173"/>
      <c r="AY741" s="173"/>
      <c r="AZ741" s="173"/>
      <c r="BA741" s="173"/>
      <c r="BB741" s="173"/>
      <c r="BC741" s="123"/>
      <c r="BD741" s="123"/>
      <c r="BE741" s="123"/>
    </row>
    <row r="742" spans="2:57" x14ac:dyDescent="0.25">
      <c r="B742" s="120"/>
      <c r="C742" s="4"/>
      <c r="D742" s="14"/>
      <c r="E742" s="14"/>
      <c r="F742" s="121"/>
      <c r="G742" s="13"/>
      <c r="H742" s="122"/>
      <c r="I742" s="123"/>
      <c r="J742" s="123"/>
      <c r="K742" s="124"/>
      <c r="L742" s="122"/>
      <c r="M742" s="122"/>
      <c r="N742" s="125"/>
      <c r="O742" s="126"/>
      <c r="P742" s="123"/>
      <c r="Q742" s="123"/>
      <c r="R742" s="122"/>
      <c r="S742" s="123"/>
      <c r="T742" s="123"/>
      <c r="U742" s="123"/>
      <c r="V742" s="123"/>
      <c r="W742" s="123"/>
      <c r="X742" s="122"/>
      <c r="Y742" s="123"/>
      <c r="Z742" s="123"/>
      <c r="AA742" s="123"/>
      <c r="AB742" s="123"/>
      <c r="AC742" s="123"/>
      <c r="AD742" s="122"/>
      <c r="AE742" s="123"/>
      <c r="AF742" s="123"/>
      <c r="AG742" s="123"/>
      <c r="AH742" s="123"/>
      <c r="AI742" s="122"/>
      <c r="AJ742" s="122"/>
      <c r="AK742" s="122"/>
      <c r="AL742" s="122"/>
      <c r="AM742" s="123"/>
      <c r="AN742" s="122"/>
      <c r="AO742" s="122"/>
      <c r="AP742" s="122"/>
      <c r="AQ742" s="122"/>
      <c r="AR742" s="122"/>
      <c r="AS742" s="122"/>
      <c r="AT742" s="173"/>
      <c r="AU742" s="173"/>
      <c r="AV742" s="173"/>
      <c r="AW742" s="173"/>
      <c r="AX742" s="173"/>
      <c r="AY742" s="173"/>
      <c r="AZ742" s="173"/>
      <c r="BA742" s="173"/>
      <c r="BB742" s="173"/>
      <c r="BC742" s="123"/>
      <c r="BD742" s="123"/>
      <c r="BE742" s="123"/>
    </row>
    <row r="743" spans="2:57" x14ac:dyDescent="0.25">
      <c r="B743" s="120"/>
      <c r="C743" s="4"/>
      <c r="D743" s="14"/>
      <c r="E743" s="14"/>
      <c r="F743" s="121"/>
      <c r="G743" s="13"/>
      <c r="H743" s="122"/>
      <c r="I743" s="123"/>
      <c r="J743" s="123"/>
      <c r="K743" s="124"/>
      <c r="L743" s="122"/>
      <c r="M743" s="122"/>
      <c r="N743" s="125"/>
      <c r="O743" s="126"/>
      <c r="P743" s="123"/>
      <c r="Q743" s="123"/>
      <c r="R743" s="122"/>
      <c r="S743" s="123"/>
      <c r="T743" s="123"/>
      <c r="U743" s="123"/>
      <c r="V743" s="123"/>
      <c r="W743" s="123"/>
      <c r="X743" s="122"/>
      <c r="Y743" s="123"/>
      <c r="Z743" s="123"/>
      <c r="AA743" s="123"/>
      <c r="AB743" s="123"/>
      <c r="AC743" s="123"/>
      <c r="AD743" s="122"/>
      <c r="AE743" s="123"/>
      <c r="AF743" s="123"/>
      <c r="AG743" s="123"/>
      <c r="AH743" s="123"/>
      <c r="AI743" s="122"/>
      <c r="AJ743" s="122"/>
      <c r="AK743" s="122"/>
      <c r="AL743" s="122"/>
      <c r="AM743" s="123"/>
      <c r="AN743" s="122"/>
      <c r="AO743" s="122"/>
      <c r="AP743" s="122"/>
      <c r="AQ743" s="122"/>
      <c r="AR743" s="122"/>
      <c r="AS743" s="122"/>
      <c r="AT743" s="173"/>
      <c r="AU743" s="173"/>
      <c r="AV743" s="173"/>
      <c r="AW743" s="173"/>
      <c r="AX743" s="173"/>
      <c r="AY743" s="173"/>
      <c r="AZ743" s="173"/>
      <c r="BA743" s="173"/>
      <c r="BB743" s="173"/>
      <c r="BC743" s="123"/>
      <c r="BD743" s="123"/>
      <c r="BE743" s="123"/>
    </row>
    <row r="744" spans="2:57" x14ac:dyDescent="0.25">
      <c r="B744" s="120"/>
      <c r="C744" s="4"/>
      <c r="D744" s="14"/>
      <c r="E744" s="14"/>
      <c r="F744" s="121"/>
      <c r="G744" s="13"/>
      <c r="H744" s="122"/>
      <c r="I744" s="123"/>
      <c r="J744" s="123"/>
      <c r="K744" s="124"/>
      <c r="L744" s="122"/>
      <c r="M744" s="122"/>
      <c r="N744" s="125"/>
      <c r="O744" s="126"/>
      <c r="P744" s="123"/>
      <c r="Q744" s="123"/>
      <c r="R744" s="122"/>
      <c r="S744" s="123"/>
      <c r="T744" s="123"/>
      <c r="U744" s="123"/>
      <c r="V744" s="123"/>
      <c r="W744" s="123"/>
      <c r="X744" s="122"/>
      <c r="Y744" s="123"/>
      <c r="Z744" s="123"/>
      <c r="AA744" s="123"/>
      <c r="AB744" s="123"/>
      <c r="AC744" s="123"/>
      <c r="AD744" s="122"/>
      <c r="AE744" s="123"/>
      <c r="AF744" s="123"/>
      <c r="AG744" s="123"/>
      <c r="AH744" s="123"/>
      <c r="AI744" s="122"/>
      <c r="AJ744" s="122"/>
      <c r="AK744" s="122"/>
      <c r="AL744" s="122"/>
      <c r="AM744" s="123"/>
      <c r="AN744" s="122"/>
      <c r="AO744" s="122"/>
      <c r="AP744" s="122"/>
      <c r="AQ744" s="122"/>
      <c r="AR744" s="122"/>
      <c r="AS744" s="122"/>
      <c r="AT744" s="173"/>
      <c r="AU744" s="173"/>
      <c r="AV744" s="173"/>
      <c r="AW744" s="173"/>
      <c r="AX744" s="173"/>
      <c r="AY744" s="173"/>
      <c r="AZ744" s="173"/>
      <c r="BA744" s="173"/>
      <c r="BB744" s="173"/>
      <c r="BC744" s="123"/>
      <c r="BD744" s="123"/>
      <c r="BE744" s="123"/>
    </row>
    <row r="745" spans="2:57" x14ac:dyDescent="0.25">
      <c r="B745" s="120"/>
      <c r="C745" s="4"/>
      <c r="D745" s="14"/>
      <c r="E745" s="14"/>
      <c r="F745" s="121"/>
      <c r="G745" s="13"/>
      <c r="H745" s="122"/>
      <c r="I745" s="123"/>
      <c r="J745" s="123"/>
      <c r="K745" s="124"/>
      <c r="L745" s="122"/>
      <c r="M745" s="122"/>
      <c r="N745" s="125"/>
      <c r="O745" s="126"/>
      <c r="P745" s="123"/>
      <c r="Q745" s="123"/>
      <c r="R745" s="122"/>
      <c r="S745" s="123"/>
      <c r="T745" s="123"/>
      <c r="U745" s="123"/>
      <c r="V745" s="123"/>
      <c r="W745" s="123"/>
      <c r="X745" s="122"/>
      <c r="Y745" s="123"/>
      <c r="Z745" s="123"/>
      <c r="AA745" s="123"/>
      <c r="AB745" s="123"/>
      <c r="AC745" s="123"/>
      <c r="AD745" s="122"/>
      <c r="AE745" s="123"/>
      <c r="AF745" s="123"/>
      <c r="AG745" s="123"/>
      <c r="AH745" s="123"/>
      <c r="AI745" s="122"/>
      <c r="AJ745" s="122"/>
      <c r="AK745" s="122"/>
      <c r="AL745" s="122"/>
      <c r="AM745" s="123"/>
      <c r="AN745" s="122"/>
      <c r="AO745" s="122"/>
      <c r="AP745" s="122"/>
      <c r="AQ745" s="122"/>
      <c r="AR745" s="122"/>
      <c r="AS745" s="122"/>
      <c r="AT745" s="173"/>
      <c r="AU745" s="173"/>
      <c r="AV745" s="173"/>
      <c r="AW745" s="173"/>
      <c r="AX745" s="173"/>
      <c r="AY745" s="173"/>
      <c r="AZ745" s="173"/>
      <c r="BA745" s="173"/>
      <c r="BB745" s="173"/>
      <c r="BC745" s="123"/>
      <c r="BD745" s="123"/>
      <c r="BE745" s="123"/>
    </row>
    <row r="746" spans="2:57" x14ac:dyDescent="0.25">
      <c r="B746" s="120"/>
      <c r="C746" s="4"/>
      <c r="D746" s="14"/>
      <c r="E746" s="14"/>
      <c r="F746" s="121"/>
      <c r="G746" s="13"/>
      <c r="H746" s="122"/>
      <c r="I746" s="123"/>
      <c r="J746" s="123"/>
      <c r="K746" s="124"/>
      <c r="L746" s="122"/>
      <c r="M746" s="122"/>
      <c r="N746" s="125"/>
      <c r="O746" s="126"/>
      <c r="P746" s="123"/>
      <c r="Q746" s="123"/>
      <c r="R746" s="122"/>
      <c r="S746" s="123"/>
      <c r="T746" s="123"/>
      <c r="U746" s="123"/>
      <c r="V746" s="123"/>
      <c r="W746" s="123"/>
      <c r="X746" s="122"/>
      <c r="Y746" s="123"/>
      <c r="Z746" s="123"/>
      <c r="AA746" s="123"/>
      <c r="AB746" s="123"/>
      <c r="AC746" s="123"/>
      <c r="AD746" s="122"/>
      <c r="AE746" s="123"/>
      <c r="AF746" s="123"/>
      <c r="AG746" s="123"/>
      <c r="AH746" s="123"/>
      <c r="AI746" s="122"/>
      <c r="AJ746" s="122"/>
      <c r="AK746" s="122"/>
      <c r="AL746" s="122"/>
      <c r="AM746" s="123"/>
      <c r="AN746" s="122"/>
      <c r="AO746" s="122"/>
      <c r="AP746" s="122"/>
      <c r="AQ746" s="122"/>
      <c r="AR746" s="122"/>
      <c r="AS746" s="122"/>
      <c r="AT746" s="173"/>
      <c r="AU746" s="173"/>
      <c r="AV746" s="173"/>
      <c r="AW746" s="173"/>
      <c r="AX746" s="173"/>
      <c r="AY746" s="173"/>
      <c r="AZ746" s="173"/>
      <c r="BA746" s="173"/>
      <c r="BB746" s="173"/>
      <c r="BC746" s="123"/>
      <c r="BD746" s="123"/>
      <c r="BE746" s="123"/>
    </row>
    <row r="747" spans="2:57" x14ac:dyDescent="0.25">
      <c r="B747" s="120"/>
      <c r="C747" s="4"/>
      <c r="D747" s="14"/>
      <c r="E747" s="14"/>
      <c r="F747" s="121"/>
      <c r="G747" s="13"/>
      <c r="H747" s="122"/>
      <c r="I747" s="123"/>
      <c r="J747" s="123"/>
      <c r="K747" s="124"/>
      <c r="L747" s="122"/>
      <c r="M747" s="122"/>
      <c r="N747" s="125"/>
      <c r="O747" s="126"/>
      <c r="P747" s="123"/>
      <c r="Q747" s="123"/>
      <c r="R747" s="122"/>
      <c r="S747" s="123"/>
      <c r="T747" s="123"/>
      <c r="U747" s="123"/>
      <c r="V747" s="123"/>
      <c r="W747" s="123"/>
      <c r="X747" s="122"/>
      <c r="Y747" s="123"/>
      <c r="Z747" s="123"/>
      <c r="AA747" s="123"/>
      <c r="AB747" s="123"/>
      <c r="AC747" s="123"/>
      <c r="AD747" s="122"/>
      <c r="AE747" s="123"/>
      <c r="AF747" s="123"/>
      <c r="AG747" s="123"/>
      <c r="AH747" s="123"/>
      <c r="AI747" s="122"/>
      <c r="AJ747" s="122"/>
      <c r="AK747" s="122"/>
      <c r="AL747" s="122"/>
      <c r="AM747" s="123"/>
      <c r="AN747" s="122"/>
      <c r="AO747" s="122"/>
      <c r="AP747" s="122"/>
      <c r="AQ747" s="122"/>
      <c r="AR747" s="122"/>
      <c r="AS747" s="122"/>
      <c r="AT747" s="173"/>
      <c r="AU747" s="173"/>
      <c r="AV747" s="173"/>
      <c r="AW747" s="173"/>
      <c r="AX747" s="173"/>
      <c r="AY747" s="173"/>
      <c r="AZ747" s="173"/>
      <c r="BA747" s="173"/>
      <c r="BB747" s="173"/>
      <c r="BC747" s="123"/>
      <c r="BD747" s="123"/>
      <c r="BE747" s="123"/>
    </row>
    <row r="748" spans="2:57" x14ac:dyDescent="0.25">
      <c r="B748" s="120"/>
      <c r="C748" s="4"/>
      <c r="D748" s="14"/>
      <c r="E748" s="14"/>
      <c r="F748" s="121"/>
      <c r="G748" s="13"/>
      <c r="H748" s="122"/>
      <c r="I748" s="123"/>
      <c r="J748" s="123"/>
      <c r="K748" s="124"/>
      <c r="L748" s="122"/>
      <c r="M748" s="122"/>
      <c r="N748" s="125"/>
      <c r="O748" s="126"/>
      <c r="P748" s="123"/>
      <c r="Q748" s="123"/>
      <c r="R748" s="122"/>
      <c r="S748" s="123"/>
      <c r="T748" s="123"/>
      <c r="U748" s="123"/>
      <c r="V748" s="123"/>
      <c r="W748" s="123"/>
      <c r="X748" s="122"/>
      <c r="Y748" s="123"/>
      <c r="Z748" s="123"/>
      <c r="AA748" s="123"/>
      <c r="AB748" s="123"/>
      <c r="AC748" s="123"/>
      <c r="AD748" s="122"/>
      <c r="AE748" s="123"/>
      <c r="AF748" s="123"/>
      <c r="AG748" s="123"/>
      <c r="AH748" s="123"/>
      <c r="AI748" s="122"/>
      <c r="AJ748" s="122"/>
      <c r="AK748" s="122"/>
      <c r="AL748" s="122"/>
      <c r="AM748" s="123"/>
      <c r="AN748" s="122"/>
      <c r="AO748" s="122"/>
      <c r="AP748" s="122"/>
      <c r="AQ748" s="122"/>
      <c r="AR748" s="122"/>
      <c r="AS748" s="122"/>
      <c r="AT748" s="173"/>
      <c r="AU748" s="173"/>
      <c r="AV748" s="173"/>
      <c r="AW748" s="173"/>
      <c r="AX748" s="173"/>
      <c r="AY748" s="173"/>
      <c r="AZ748" s="173"/>
      <c r="BA748" s="173"/>
      <c r="BB748" s="173"/>
      <c r="BC748" s="123"/>
      <c r="BD748" s="123"/>
      <c r="BE748" s="123"/>
    </row>
    <row r="749" spans="2:57" x14ac:dyDescent="0.25">
      <c r="B749" s="120"/>
      <c r="C749" s="4"/>
      <c r="D749" s="14"/>
      <c r="E749" s="14"/>
      <c r="F749" s="121"/>
      <c r="G749" s="13"/>
      <c r="H749" s="122"/>
      <c r="I749" s="123"/>
      <c r="J749" s="123"/>
      <c r="K749" s="124"/>
      <c r="L749" s="122"/>
      <c r="M749" s="122"/>
      <c r="N749" s="125"/>
      <c r="O749" s="126"/>
      <c r="P749" s="123"/>
      <c r="Q749" s="123"/>
      <c r="R749" s="122"/>
      <c r="S749" s="123"/>
      <c r="T749" s="123"/>
      <c r="U749" s="123"/>
      <c r="V749" s="123"/>
      <c r="W749" s="123"/>
      <c r="X749" s="122"/>
      <c r="Y749" s="123"/>
      <c r="Z749" s="123"/>
      <c r="AA749" s="123"/>
      <c r="AB749" s="123"/>
      <c r="AC749" s="123"/>
      <c r="AD749" s="122"/>
      <c r="AE749" s="123"/>
      <c r="AF749" s="123"/>
      <c r="AG749" s="123"/>
      <c r="AH749" s="123"/>
      <c r="AI749" s="122"/>
      <c r="AJ749" s="122"/>
      <c r="AK749" s="122"/>
      <c r="AL749" s="122"/>
      <c r="AM749" s="123"/>
      <c r="AN749" s="122"/>
      <c r="AO749" s="122"/>
      <c r="AP749" s="122"/>
      <c r="AQ749" s="122"/>
      <c r="AR749" s="122"/>
      <c r="AS749" s="122"/>
      <c r="AT749" s="173"/>
      <c r="AU749" s="173"/>
      <c r="AV749" s="173"/>
      <c r="AW749" s="173"/>
      <c r="AX749" s="173"/>
      <c r="AY749" s="173"/>
      <c r="AZ749" s="173"/>
      <c r="BA749" s="173"/>
      <c r="BB749" s="173"/>
      <c r="BC749" s="123"/>
      <c r="BD749" s="123"/>
      <c r="BE749" s="123"/>
    </row>
    <row r="750" spans="2:57" x14ac:dyDescent="0.25">
      <c r="B750" s="120"/>
      <c r="C750" s="4"/>
      <c r="D750" s="14"/>
      <c r="E750" s="14"/>
      <c r="F750" s="121"/>
      <c r="G750" s="13"/>
      <c r="H750" s="122"/>
      <c r="I750" s="123"/>
      <c r="J750" s="123"/>
      <c r="K750" s="124"/>
      <c r="L750" s="122"/>
      <c r="M750" s="122"/>
      <c r="N750" s="125"/>
      <c r="O750" s="126"/>
      <c r="P750" s="123"/>
      <c r="Q750" s="123"/>
      <c r="R750" s="122"/>
      <c r="S750" s="123"/>
      <c r="T750" s="123"/>
      <c r="U750" s="123"/>
      <c r="V750" s="123"/>
      <c r="W750" s="123"/>
      <c r="X750" s="122"/>
      <c r="Y750" s="123"/>
      <c r="Z750" s="123"/>
      <c r="AA750" s="123"/>
      <c r="AB750" s="123"/>
      <c r="AC750" s="123"/>
      <c r="AD750" s="122"/>
      <c r="AE750" s="123"/>
      <c r="AF750" s="123"/>
      <c r="AG750" s="123"/>
      <c r="AH750" s="123"/>
      <c r="AI750" s="122"/>
      <c r="AJ750" s="122"/>
      <c r="AK750" s="122"/>
      <c r="AL750" s="122"/>
      <c r="AM750" s="123"/>
      <c r="AN750" s="122"/>
      <c r="AO750" s="122"/>
      <c r="AP750" s="122"/>
      <c r="AQ750" s="122"/>
      <c r="AR750" s="122"/>
      <c r="AS750" s="122"/>
      <c r="AT750" s="173"/>
      <c r="AU750" s="173"/>
      <c r="AV750" s="173"/>
      <c r="AW750" s="173"/>
      <c r="AX750" s="173"/>
      <c r="AY750" s="173"/>
      <c r="AZ750" s="173"/>
      <c r="BA750" s="173"/>
      <c r="BB750" s="173"/>
      <c r="BC750" s="123"/>
      <c r="BD750" s="123"/>
      <c r="BE750" s="123"/>
    </row>
    <row r="751" spans="2:57" x14ac:dyDescent="0.25">
      <c r="B751" s="120"/>
      <c r="C751" s="4"/>
      <c r="D751" s="14"/>
      <c r="E751" s="14"/>
      <c r="F751" s="121"/>
      <c r="G751" s="13"/>
      <c r="H751" s="122"/>
      <c r="I751" s="123"/>
      <c r="J751" s="123"/>
      <c r="K751" s="124"/>
      <c r="L751" s="122"/>
      <c r="M751" s="122"/>
      <c r="N751" s="125"/>
      <c r="O751" s="126"/>
      <c r="P751" s="123"/>
      <c r="Q751" s="123"/>
      <c r="R751" s="122"/>
      <c r="S751" s="123"/>
      <c r="T751" s="123"/>
      <c r="U751" s="123"/>
      <c r="V751" s="123"/>
      <c r="W751" s="123"/>
      <c r="X751" s="122"/>
      <c r="Y751" s="123"/>
      <c r="Z751" s="123"/>
      <c r="AA751" s="123"/>
      <c r="AB751" s="123"/>
      <c r="AC751" s="123"/>
      <c r="AD751" s="122"/>
      <c r="AE751" s="123"/>
      <c r="AF751" s="123"/>
      <c r="AG751" s="123"/>
      <c r="AH751" s="123"/>
      <c r="AI751" s="122"/>
      <c r="AJ751" s="122"/>
      <c r="AK751" s="122"/>
      <c r="AL751" s="122"/>
      <c r="AM751" s="123"/>
      <c r="AN751" s="122"/>
      <c r="AO751" s="122"/>
      <c r="AP751" s="122"/>
      <c r="AQ751" s="122"/>
      <c r="AR751" s="122"/>
      <c r="AS751" s="122"/>
      <c r="AT751" s="173"/>
      <c r="AU751" s="173"/>
      <c r="AV751" s="173"/>
      <c r="AW751" s="173"/>
      <c r="AX751" s="173"/>
      <c r="AY751" s="173"/>
      <c r="AZ751" s="173"/>
      <c r="BA751" s="173"/>
      <c r="BB751" s="173"/>
      <c r="BC751" s="123"/>
      <c r="BD751" s="123"/>
      <c r="BE751" s="123"/>
    </row>
    <row r="752" spans="2:57" x14ac:dyDescent="0.25">
      <c r="B752" s="120"/>
      <c r="C752" s="4"/>
      <c r="D752" s="14"/>
      <c r="E752" s="14"/>
      <c r="F752" s="121"/>
      <c r="G752" s="13"/>
      <c r="H752" s="122"/>
      <c r="I752" s="123"/>
      <c r="J752" s="123"/>
      <c r="K752" s="124"/>
      <c r="L752" s="122"/>
      <c r="M752" s="122"/>
      <c r="N752" s="125"/>
      <c r="O752" s="126"/>
      <c r="P752" s="123"/>
      <c r="Q752" s="123"/>
      <c r="R752" s="122"/>
      <c r="S752" s="123"/>
      <c r="T752" s="123"/>
      <c r="U752" s="123"/>
      <c r="V752" s="123"/>
      <c r="W752" s="123"/>
      <c r="X752" s="122"/>
      <c r="Y752" s="123"/>
      <c r="Z752" s="123"/>
      <c r="AA752" s="123"/>
      <c r="AB752" s="123"/>
      <c r="AC752" s="123"/>
      <c r="AD752" s="122"/>
      <c r="AE752" s="123"/>
      <c r="AF752" s="123"/>
      <c r="AG752" s="123"/>
      <c r="AH752" s="123"/>
      <c r="AI752" s="122"/>
      <c r="AJ752" s="122"/>
      <c r="AK752" s="122"/>
      <c r="AL752" s="122"/>
      <c r="AM752" s="123"/>
      <c r="AN752" s="122"/>
      <c r="AO752" s="122"/>
      <c r="AP752" s="122"/>
      <c r="AQ752" s="122"/>
      <c r="AR752" s="122"/>
      <c r="AS752" s="122"/>
      <c r="AT752" s="173"/>
      <c r="AU752" s="173"/>
      <c r="AV752" s="173"/>
      <c r="AW752" s="173"/>
      <c r="AX752" s="173"/>
      <c r="AY752" s="173"/>
      <c r="AZ752" s="173"/>
      <c r="BA752" s="173"/>
      <c r="BB752" s="173"/>
      <c r="BC752" s="123"/>
      <c r="BD752" s="123"/>
      <c r="BE752" s="123"/>
    </row>
    <row r="753" spans="2:57" x14ac:dyDescent="0.25">
      <c r="B753" s="120"/>
      <c r="C753" s="4"/>
      <c r="D753" s="14"/>
      <c r="E753" s="14"/>
      <c r="F753" s="121"/>
      <c r="G753" s="13"/>
      <c r="H753" s="122"/>
      <c r="I753" s="123"/>
      <c r="J753" s="123"/>
      <c r="K753" s="124"/>
      <c r="L753" s="122"/>
      <c r="M753" s="122"/>
      <c r="N753" s="125"/>
      <c r="O753" s="126"/>
      <c r="P753" s="123"/>
      <c r="Q753" s="123"/>
      <c r="R753" s="122"/>
      <c r="S753" s="123"/>
      <c r="T753" s="123"/>
      <c r="U753" s="123"/>
      <c r="V753" s="123"/>
      <c r="W753" s="123"/>
      <c r="X753" s="122"/>
      <c r="Y753" s="123"/>
      <c r="Z753" s="123"/>
      <c r="AA753" s="123"/>
      <c r="AB753" s="123"/>
      <c r="AC753" s="123"/>
      <c r="AD753" s="122"/>
      <c r="AE753" s="123"/>
      <c r="AF753" s="123"/>
      <c r="AG753" s="123"/>
      <c r="AH753" s="123"/>
      <c r="AI753" s="122"/>
      <c r="AJ753" s="122"/>
      <c r="AK753" s="122"/>
      <c r="AL753" s="122"/>
      <c r="AM753" s="123"/>
      <c r="AN753" s="122"/>
      <c r="AO753" s="122"/>
      <c r="AP753" s="122"/>
      <c r="AQ753" s="122"/>
      <c r="AR753" s="122"/>
      <c r="AS753" s="122"/>
      <c r="AT753" s="173"/>
      <c r="AU753" s="173"/>
      <c r="AV753" s="173"/>
      <c r="AW753" s="173"/>
      <c r="AX753" s="173"/>
      <c r="AY753" s="173"/>
      <c r="AZ753" s="173"/>
      <c r="BA753" s="173"/>
      <c r="BB753" s="173"/>
      <c r="BC753" s="123"/>
      <c r="BD753" s="123"/>
      <c r="BE753" s="123"/>
    </row>
    <row r="754" spans="2:57" x14ac:dyDescent="0.25">
      <c r="B754" s="120"/>
      <c r="C754" s="4"/>
      <c r="D754" s="14"/>
      <c r="E754" s="14"/>
      <c r="F754" s="121"/>
      <c r="G754" s="13"/>
      <c r="H754" s="122"/>
      <c r="I754" s="123"/>
      <c r="J754" s="123"/>
      <c r="K754" s="124"/>
      <c r="L754" s="122"/>
      <c r="M754" s="122"/>
      <c r="N754" s="125"/>
      <c r="O754" s="126"/>
      <c r="P754" s="123"/>
      <c r="Q754" s="123"/>
      <c r="R754" s="122"/>
      <c r="S754" s="123"/>
      <c r="T754" s="123"/>
      <c r="U754" s="123"/>
      <c r="V754" s="123"/>
      <c r="W754" s="123"/>
      <c r="X754" s="122"/>
      <c r="Y754" s="123"/>
      <c r="Z754" s="123"/>
      <c r="AA754" s="123"/>
      <c r="AB754" s="123"/>
      <c r="AC754" s="123"/>
      <c r="AD754" s="122"/>
      <c r="AE754" s="123"/>
      <c r="AF754" s="123"/>
      <c r="AG754" s="123"/>
      <c r="AH754" s="123"/>
      <c r="AI754" s="122"/>
      <c r="AJ754" s="122"/>
      <c r="AK754" s="122"/>
      <c r="AL754" s="122"/>
      <c r="AM754" s="123"/>
      <c r="AN754" s="122"/>
      <c r="AO754" s="122"/>
      <c r="AP754" s="122"/>
      <c r="AQ754" s="122"/>
      <c r="AR754" s="122"/>
      <c r="AS754" s="122"/>
      <c r="AT754" s="173"/>
      <c r="AU754" s="173"/>
      <c r="AV754" s="173"/>
      <c r="AW754" s="173"/>
      <c r="AX754" s="173"/>
      <c r="AY754" s="173"/>
      <c r="AZ754" s="173"/>
      <c r="BA754" s="173"/>
      <c r="BB754" s="173"/>
      <c r="BC754" s="123"/>
      <c r="BD754" s="123"/>
      <c r="BE754" s="123"/>
    </row>
    <row r="755" spans="2:57" x14ac:dyDescent="0.25">
      <c r="B755" s="120"/>
      <c r="C755" s="4"/>
      <c r="D755" s="14"/>
      <c r="E755" s="14"/>
      <c r="F755" s="121"/>
      <c r="G755" s="13"/>
      <c r="H755" s="122"/>
      <c r="I755" s="123"/>
      <c r="J755" s="123"/>
      <c r="K755" s="124"/>
      <c r="L755" s="122"/>
      <c r="M755" s="122"/>
      <c r="N755" s="125"/>
      <c r="O755" s="126"/>
      <c r="P755" s="123"/>
      <c r="Q755" s="123"/>
      <c r="R755" s="122"/>
      <c r="S755" s="123"/>
      <c r="T755" s="123"/>
      <c r="U755" s="123"/>
      <c r="V755" s="123"/>
      <c r="W755" s="123"/>
      <c r="X755" s="122"/>
      <c r="Y755" s="123"/>
      <c r="Z755" s="123"/>
      <c r="AA755" s="123"/>
      <c r="AB755" s="123"/>
      <c r="AC755" s="123"/>
      <c r="AD755" s="122"/>
      <c r="AE755" s="123"/>
      <c r="AF755" s="123"/>
      <c r="AG755" s="123"/>
      <c r="AH755" s="123"/>
      <c r="AI755" s="122"/>
      <c r="AJ755" s="122"/>
      <c r="AK755" s="122"/>
      <c r="AL755" s="122"/>
      <c r="AM755" s="123"/>
      <c r="AN755" s="122"/>
      <c r="AO755" s="122"/>
      <c r="AP755" s="122"/>
      <c r="AQ755" s="122"/>
      <c r="AR755" s="122"/>
      <c r="AS755" s="122"/>
      <c r="AT755" s="173"/>
      <c r="AU755" s="173"/>
      <c r="AV755" s="173"/>
      <c r="AW755" s="173"/>
      <c r="AX755" s="173"/>
      <c r="AY755" s="173"/>
      <c r="AZ755" s="173"/>
      <c r="BA755" s="173"/>
      <c r="BB755" s="173"/>
      <c r="BC755" s="123"/>
      <c r="BD755" s="123"/>
      <c r="BE755" s="123"/>
    </row>
    <row r="756" spans="2:57" x14ac:dyDescent="0.25">
      <c r="B756" s="120"/>
      <c r="C756" s="4"/>
      <c r="D756" s="14"/>
      <c r="E756" s="14"/>
      <c r="F756" s="121"/>
      <c r="G756" s="13"/>
      <c r="H756" s="122"/>
      <c r="I756" s="123"/>
      <c r="J756" s="123"/>
      <c r="K756" s="124"/>
      <c r="L756" s="122"/>
      <c r="M756" s="122"/>
      <c r="N756" s="125"/>
      <c r="O756" s="126"/>
      <c r="P756" s="123"/>
      <c r="Q756" s="123"/>
      <c r="R756" s="122"/>
      <c r="S756" s="123"/>
      <c r="T756" s="123"/>
      <c r="U756" s="123"/>
      <c r="V756" s="123"/>
      <c r="W756" s="123"/>
      <c r="X756" s="122"/>
      <c r="Y756" s="123"/>
      <c r="Z756" s="123"/>
      <c r="AA756" s="123"/>
      <c r="AB756" s="123"/>
      <c r="AC756" s="123"/>
      <c r="AD756" s="122"/>
      <c r="AE756" s="123"/>
      <c r="AF756" s="123"/>
      <c r="AG756" s="123"/>
      <c r="AH756" s="123"/>
      <c r="AI756" s="122"/>
      <c r="AJ756" s="122"/>
      <c r="AK756" s="122"/>
      <c r="AL756" s="122"/>
      <c r="AM756" s="123"/>
      <c r="AN756" s="122"/>
      <c r="AO756" s="122"/>
      <c r="AP756" s="122"/>
      <c r="AQ756" s="122"/>
      <c r="AR756" s="122"/>
      <c r="AS756" s="122"/>
      <c r="AT756" s="173"/>
      <c r="AU756" s="173"/>
      <c r="AV756" s="173"/>
      <c r="AW756" s="173"/>
      <c r="AX756" s="173"/>
      <c r="AY756" s="173"/>
      <c r="AZ756" s="173"/>
      <c r="BA756" s="173"/>
      <c r="BB756" s="173"/>
      <c r="BC756" s="123"/>
      <c r="BD756" s="123"/>
      <c r="BE756" s="123"/>
    </row>
    <row r="757" spans="2:57" x14ac:dyDescent="0.25">
      <c r="B757" s="120"/>
      <c r="C757" s="4"/>
      <c r="D757" s="14"/>
      <c r="E757" s="14"/>
      <c r="F757" s="121"/>
      <c r="G757" s="13"/>
      <c r="H757" s="122"/>
      <c r="I757" s="123"/>
      <c r="J757" s="123"/>
      <c r="K757" s="124"/>
      <c r="L757" s="122"/>
      <c r="M757" s="122"/>
      <c r="N757" s="125"/>
      <c r="O757" s="126"/>
      <c r="P757" s="123"/>
      <c r="Q757" s="123"/>
      <c r="R757" s="122"/>
      <c r="S757" s="123"/>
      <c r="T757" s="123"/>
      <c r="U757" s="123"/>
      <c r="V757" s="123"/>
      <c r="W757" s="123"/>
      <c r="X757" s="122"/>
      <c r="Y757" s="123"/>
      <c r="Z757" s="123"/>
      <c r="AA757" s="123"/>
      <c r="AB757" s="123"/>
      <c r="AC757" s="123"/>
      <c r="AD757" s="122"/>
      <c r="AE757" s="123"/>
      <c r="AF757" s="123"/>
      <c r="AG757" s="123"/>
      <c r="AH757" s="123"/>
      <c r="AI757" s="122"/>
      <c r="AJ757" s="122"/>
      <c r="AK757" s="122"/>
      <c r="AL757" s="122"/>
      <c r="AM757" s="123"/>
      <c r="AN757" s="122"/>
      <c r="AO757" s="122"/>
      <c r="AP757" s="122"/>
      <c r="AQ757" s="122"/>
      <c r="AR757" s="122"/>
      <c r="AS757" s="122"/>
      <c r="AT757" s="173"/>
      <c r="AU757" s="173"/>
      <c r="AV757" s="173"/>
      <c r="AW757" s="173"/>
      <c r="AX757" s="173"/>
      <c r="AY757" s="173"/>
      <c r="AZ757" s="173"/>
      <c r="BA757" s="173"/>
      <c r="BB757" s="173"/>
      <c r="BC757" s="123"/>
      <c r="BD757" s="123"/>
      <c r="BE757" s="123"/>
    </row>
    <row r="758" spans="2:57" x14ac:dyDescent="0.25">
      <c r="B758" s="120"/>
      <c r="C758" s="4"/>
      <c r="D758" s="14"/>
      <c r="E758" s="14"/>
      <c r="F758" s="121"/>
      <c r="G758" s="13"/>
      <c r="H758" s="122"/>
      <c r="I758" s="123"/>
      <c r="J758" s="123"/>
      <c r="K758" s="124"/>
      <c r="L758" s="122"/>
      <c r="M758" s="122"/>
      <c r="N758" s="125"/>
      <c r="O758" s="126"/>
      <c r="P758" s="123"/>
      <c r="Q758" s="123"/>
      <c r="R758" s="122"/>
      <c r="S758" s="123"/>
      <c r="T758" s="123"/>
      <c r="U758" s="123"/>
      <c r="V758" s="123"/>
      <c r="W758" s="123"/>
      <c r="X758" s="122"/>
      <c r="Y758" s="123"/>
      <c r="Z758" s="123"/>
      <c r="AA758" s="123"/>
      <c r="AB758" s="123"/>
      <c r="AC758" s="123"/>
      <c r="AD758" s="122"/>
      <c r="AE758" s="123"/>
      <c r="AF758" s="123"/>
      <c r="AG758" s="123"/>
      <c r="AH758" s="123"/>
      <c r="AI758" s="122"/>
      <c r="AJ758" s="122"/>
      <c r="AK758" s="122"/>
      <c r="AL758" s="122"/>
      <c r="AM758" s="123"/>
      <c r="AN758" s="122"/>
      <c r="AO758" s="122"/>
      <c r="AP758" s="122"/>
      <c r="AQ758" s="122"/>
      <c r="AR758" s="122"/>
      <c r="AS758" s="122"/>
      <c r="AT758" s="173"/>
      <c r="AU758" s="173"/>
      <c r="AV758" s="173"/>
      <c r="AW758" s="173"/>
      <c r="AX758" s="173"/>
      <c r="AY758" s="173"/>
      <c r="AZ758" s="173"/>
      <c r="BA758" s="173"/>
      <c r="BB758" s="173"/>
      <c r="BC758" s="123"/>
      <c r="BD758" s="123"/>
      <c r="BE758" s="123"/>
    </row>
    <row r="759" spans="2:57" x14ac:dyDescent="0.25">
      <c r="B759" s="120"/>
      <c r="C759" s="4"/>
      <c r="D759" s="14"/>
      <c r="E759" s="14"/>
      <c r="F759" s="121"/>
      <c r="G759" s="13"/>
      <c r="H759" s="122"/>
      <c r="I759" s="123"/>
      <c r="J759" s="123"/>
      <c r="K759" s="124"/>
      <c r="L759" s="122"/>
      <c r="M759" s="122"/>
      <c r="N759" s="125"/>
      <c r="O759" s="126"/>
      <c r="P759" s="123"/>
      <c r="Q759" s="123"/>
      <c r="R759" s="122"/>
      <c r="S759" s="123"/>
      <c r="T759" s="123"/>
      <c r="U759" s="123"/>
      <c r="V759" s="123"/>
      <c r="W759" s="123"/>
      <c r="X759" s="122"/>
      <c r="Y759" s="123"/>
      <c r="Z759" s="123"/>
      <c r="AA759" s="123"/>
      <c r="AB759" s="123"/>
      <c r="AC759" s="123"/>
      <c r="AD759" s="122"/>
      <c r="AE759" s="123"/>
      <c r="AF759" s="123"/>
      <c r="AG759" s="123"/>
      <c r="AH759" s="123"/>
      <c r="AI759" s="122"/>
      <c r="AJ759" s="122"/>
      <c r="AK759" s="122"/>
      <c r="AL759" s="122"/>
      <c r="AM759" s="123"/>
      <c r="AN759" s="122"/>
      <c r="AO759" s="122"/>
      <c r="AP759" s="122"/>
      <c r="AQ759" s="122"/>
      <c r="AR759" s="122"/>
      <c r="AS759" s="122"/>
      <c r="AT759" s="173"/>
      <c r="AU759" s="173"/>
      <c r="AV759" s="173"/>
      <c r="AW759" s="173"/>
      <c r="AX759" s="173"/>
      <c r="AY759" s="173"/>
      <c r="AZ759" s="173"/>
      <c r="BA759" s="173"/>
      <c r="BB759" s="173"/>
      <c r="BC759" s="123"/>
      <c r="BD759" s="123"/>
      <c r="BE759" s="123"/>
    </row>
    <row r="760" spans="2:57" x14ac:dyDescent="0.25">
      <c r="B760" s="120"/>
      <c r="C760" s="4"/>
      <c r="D760" s="14"/>
      <c r="E760" s="14"/>
      <c r="F760" s="121"/>
      <c r="G760" s="13"/>
      <c r="H760" s="122"/>
      <c r="I760" s="123"/>
      <c r="J760" s="123"/>
      <c r="K760" s="124"/>
      <c r="L760" s="122"/>
      <c r="M760" s="122"/>
      <c r="N760" s="125"/>
      <c r="O760" s="126"/>
      <c r="P760" s="123"/>
      <c r="Q760" s="123"/>
      <c r="R760" s="122"/>
      <c r="S760" s="123"/>
      <c r="T760" s="123"/>
      <c r="U760" s="123"/>
      <c r="V760" s="123"/>
      <c r="W760" s="123"/>
      <c r="X760" s="122"/>
      <c r="Y760" s="123"/>
      <c r="Z760" s="123"/>
      <c r="AA760" s="123"/>
      <c r="AB760" s="123"/>
      <c r="AC760" s="123"/>
      <c r="AD760" s="122"/>
      <c r="AE760" s="123"/>
      <c r="AF760" s="123"/>
      <c r="AG760" s="123"/>
      <c r="AH760" s="123"/>
      <c r="AI760" s="122"/>
      <c r="AJ760" s="122"/>
      <c r="AK760" s="122"/>
      <c r="AL760" s="122"/>
      <c r="AM760" s="123"/>
      <c r="AN760" s="122"/>
      <c r="AO760" s="122"/>
      <c r="AP760" s="122"/>
      <c r="AQ760" s="122"/>
      <c r="AR760" s="122"/>
      <c r="AS760" s="122"/>
      <c r="AT760" s="173"/>
      <c r="AU760" s="173"/>
      <c r="AV760" s="173"/>
      <c r="AW760" s="173"/>
      <c r="AX760" s="173"/>
      <c r="AY760" s="173"/>
      <c r="AZ760" s="173"/>
      <c r="BA760" s="173"/>
      <c r="BB760" s="173"/>
      <c r="BC760" s="123"/>
      <c r="BD760" s="123"/>
      <c r="BE760" s="123"/>
    </row>
    <row r="761" spans="2:57" x14ac:dyDescent="0.25">
      <c r="B761" s="120"/>
      <c r="C761" s="4"/>
      <c r="D761" s="14"/>
      <c r="E761" s="14"/>
      <c r="F761" s="121"/>
      <c r="G761" s="13"/>
      <c r="H761" s="122"/>
      <c r="I761" s="123"/>
      <c r="J761" s="123"/>
      <c r="K761" s="124"/>
      <c r="L761" s="122"/>
      <c r="M761" s="122"/>
      <c r="N761" s="125"/>
      <c r="O761" s="126"/>
      <c r="P761" s="123"/>
      <c r="Q761" s="123"/>
      <c r="R761" s="122"/>
      <c r="S761" s="123"/>
      <c r="T761" s="123"/>
      <c r="U761" s="123"/>
      <c r="V761" s="123"/>
      <c r="W761" s="123"/>
      <c r="X761" s="122"/>
      <c r="Y761" s="123"/>
      <c r="Z761" s="123"/>
      <c r="AA761" s="123"/>
      <c r="AB761" s="123"/>
      <c r="AC761" s="123"/>
      <c r="AD761" s="122"/>
      <c r="AE761" s="123"/>
      <c r="AF761" s="123"/>
      <c r="AG761" s="123"/>
      <c r="AH761" s="123"/>
      <c r="AI761" s="122"/>
      <c r="AJ761" s="122"/>
      <c r="AK761" s="122"/>
      <c r="AL761" s="122"/>
      <c r="AM761" s="123"/>
      <c r="AN761" s="122"/>
      <c r="AO761" s="122"/>
      <c r="AP761" s="122"/>
      <c r="AQ761" s="122"/>
      <c r="AR761" s="122"/>
      <c r="AS761" s="122"/>
      <c r="AT761" s="173"/>
      <c r="AU761" s="173"/>
      <c r="AV761" s="173"/>
      <c r="AW761" s="173"/>
      <c r="AX761" s="173"/>
      <c r="AY761" s="173"/>
      <c r="AZ761" s="173"/>
      <c r="BA761" s="173"/>
      <c r="BB761" s="173"/>
      <c r="BC761" s="123"/>
      <c r="BD761" s="123"/>
      <c r="BE761" s="123"/>
    </row>
    <row r="762" spans="2:57" x14ac:dyDescent="0.25">
      <c r="B762" s="120"/>
      <c r="C762" s="4"/>
      <c r="D762" s="14"/>
      <c r="E762" s="14"/>
      <c r="F762" s="121"/>
      <c r="G762" s="13"/>
      <c r="H762" s="122"/>
      <c r="I762" s="123"/>
      <c r="J762" s="123"/>
      <c r="K762" s="124"/>
      <c r="L762" s="122"/>
      <c r="M762" s="122"/>
      <c r="N762" s="125"/>
      <c r="O762" s="126"/>
      <c r="P762" s="123"/>
      <c r="Q762" s="123"/>
      <c r="R762" s="122"/>
      <c r="S762" s="123"/>
      <c r="T762" s="123"/>
      <c r="U762" s="123"/>
      <c r="V762" s="123"/>
      <c r="W762" s="123"/>
      <c r="X762" s="122"/>
      <c r="Y762" s="123"/>
      <c r="Z762" s="123"/>
      <c r="AA762" s="123"/>
      <c r="AB762" s="123"/>
      <c r="AC762" s="123"/>
      <c r="AD762" s="122"/>
      <c r="AE762" s="123"/>
      <c r="AF762" s="123"/>
      <c r="AG762" s="123"/>
      <c r="AH762" s="123"/>
      <c r="AI762" s="122"/>
      <c r="AJ762" s="122"/>
      <c r="AK762" s="122"/>
      <c r="AL762" s="122"/>
      <c r="AM762" s="123"/>
      <c r="AN762" s="122"/>
      <c r="AO762" s="122"/>
      <c r="AP762" s="122"/>
      <c r="AQ762" s="122"/>
      <c r="AR762" s="122"/>
      <c r="AS762" s="122"/>
      <c r="AT762" s="173"/>
      <c r="AU762" s="173"/>
      <c r="AV762" s="173"/>
      <c r="AW762" s="173"/>
      <c r="AX762" s="173"/>
      <c r="AY762" s="173"/>
      <c r="AZ762" s="173"/>
      <c r="BA762" s="173"/>
      <c r="BB762" s="173"/>
      <c r="BC762" s="123"/>
      <c r="BD762" s="123"/>
      <c r="BE762" s="123"/>
    </row>
    <row r="763" spans="2:57" x14ac:dyDescent="0.25">
      <c r="B763" s="120"/>
      <c r="C763" s="4"/>
      <c r="D763" s="14"/>
      <c r="E763" s="14"/>
      <c r="F763" s="121"/>
      <c r="G763" s="13"/>
      <c r="H763" s="122"/>
      <c r="I763" s="123"/>
      <c r="J763" s="123"/>
      <c r="K763" s="124"/>
      <c r="L763" s="122"/>
      <c r="M763" s="122"/>
      <c r="N763" s="125"/>
      <c r="O763" s="126"/>
      <c r="P763" s="123"/>
      <c r="Q763" s="123"/>
      <c r="R763" s="122"/>
      <c r="S763" s="123"/>
      <c r="T763" s="123"/>
      <c r="U763" s="123"/>
      <c r="V763" s="123"/>
      <c r="W763" s="123"/>
      <c r="X763" s="122"/>
      <c r="Y763" s="123"/>
      <c r="Z763" s="123"/>
      <c r="AA763" s="123"/>
      <c r="AB763" s="123"/>
      <c r="AC763" s="123"/>
      <c r="AD763" s="122"/>
      <c r="AE763" s="123"/>
      <c r="AF763" s="123"/>
      <c r="AG763" s="123"/>
      <c r="AH763" s="123"/>
      <c r="AI763" s="122"/>
      <c r="AJ763" s="122"/>
      <c r="AK763" s="122"/>
      <c r="AL763" s="122"/>
      <c r="AM763" s="123"/>
      <c r="AN763" s="122"/>
      <c r="AO763" s="122"/>
      <c r="AP763" s="122"/>
      <c r="AQ763" s="122"/>
      <c r="AR763" s="122"/>
      <c r="AS763" s="122"/>
      <c r="AT763" s="173"/>
      <c r="AU763" s="173"/>
      <c r="AV763" s="173"/>
      <c r="AW763" s="173"/>
      <c r="AX763" s="173"/>
      <c r="AY763" s="173"/>
      <c r="AZ763" s="173"/>
      <c r="BA763" s="173"/>
      <c r="BB763" s="173"/>
      <c r="BC763" s="123"/>
      <c r="BD763" s="123"/>
      <c r="BE763" s="123"/>
    </row>
    <row r="764" spans="2:57" x14ac:dyDescent="0.25">
      <c r="B764" s="120"/>
      <c r="C764" s="4"/>
      <c r="D764" s="14"/>
      <c r="E764" s="14"/>
      <c r="F764" s="121"/>
      <c r="G764" s="13"/>
      <c r="H764" s="122"/>
      <c r="I764" s="123"/>
      <c r="J764" s="123"/>
      <c r="K764" s="124"/>
      <c r="L764" s="122"/>
      <c r="M764" s="122"/>
      <c r="N764" s="125"/>
      <c r="O764" s="126"/>
      <c r="P764" s="123"/>
      <c r="Q764" s="123"/>
      <c r="R764" s="122"/>
      <c r="S764" s="123"/>
      <c r="T764" s="123"/>
      <c r="U764" s="123"/>
      <c r="V764" s="123"/>
      <c r="W764" s="123"/>
      <c r="X764" s="122"/>
      <c r="Y764" s="123"/>
      <c r="Z764" s="123"/>
      <c r="AA764" s="123"/>
      <c r="AB764" s="123"/>
      <c r="AC764" s="123"/>
      <c r="AD764" s="122"/>
      <c r="AE764" s="123"/>
      <c r="AF764" s="123"/>
      <c r="AG764" s="123"/>
      <c r="AH764" s="123"/>
      <c r="AI764" s="122"/>
      <c r="AJ764" s="122"/>
      <c r="AK764" s="122"/>
      <c r="AL764" s="122"/>
      <c r="AM764" s="123"/>
      <c r="AN764" s="122"/>
      <c r="AO764" s="122"/>
      <c r="AP764" s="122"/>
      <c r="AQ764" s="122"/>
      <c r="AR764" s="122"/>
      <c r="AS764" s="122"/>
      <c r="AT764" s="173"/>
      <c r="AU764" s="173"/>
      <c r="AV764" s="173"/>
      <c r="AW764" s="173"/>
      <c r="AX764" s="173"/>
      <c r="AY764" s="173"/>
      <c r="AZ764" s="173"/>
      <c r="BA764" s="173"/>
      <c r="BB764" s="173"/>
      <c r="BC764" s="123"/>
      <c r="BD764" s="123"/>
      <c r="BE764" s="123"/>
    </row>
    <row r="765" spans="2:57" x14ac:dyDescent="0.25">
      <c r="B765" s="120"/>
      <c r="C765" s="4"/>
      <c r="D765" s="14"/>
      <c r="E765" s="14"/>
      <c r="F765" s="121"/>
      <c r="G765" s="13"/>
      <c r="H765" s="122"/>
      <c r="I765" s="123"/>
      <c r="J765" s="123"/>
      <c r="K765" s="124"/>
      <c r="L765" s="122"/>
      <c r="M765" s="122"/>
      <c r="N765" s="125"/>
      <c r="O765" s="126"/>
      <c r="P765" s="123"/>
      <c r="Q765" s="123"/>
      <c r="R765" s="122"/>
      <c r="S765" s="123"/>
      <c r="T765" s="123"/>
      <c r="U765" s="123"/>
      <c r="V765" s="123"/>
      <c r="W765" s="123"/>
      <c r="X765" s="122"/>
      <c r="Y765" s="123"/>
      <c r="Z765" s="123"/>
      <c r="AA765" s="123"/>
      <c r="AB765" s="123"/>
      <c r="AC765" s="123"/>
      <c r="AD765" s="122"/>
      <c r="AE765" s="123"/>
      <c r="AF765" s="123"/>
      <c r="AG765" s="123"/>
      <c r="AH765" s="123"/>
      <c r="AI765" s="122"/>
      <c r="AJ765" s="122"/>
      <c r="AK765" s="122"/>
      <c r="AL765" s="122"/>
      <c r="AM765" s="123"/>
      <c r="AN765" s="122"/>
      <c r="AO765" s="122"/>
      <c r="AP765" s="122"/>
      <c r="AQ765" s="122"/>
      <c r="AR765" s="122"/>
      <c r="AS765" s="122"/>
      <c r="AT765" s="173"/>
      <c r="AU765" s="173"/>
      <c r="AV765" s="173"/>
      <c r="AW765" s="173"/>
      <c r="AX765" s="173"/>
      <c r="AY765" s="173"/>
      <c r="AZ765" s="173"/>
      <c r="BA765" s="173"/>
      <c r="BB765" s="173"/>
      <c r="BC765" s="123"/>
      <c r="BD765" s="123"/>
      <c r="BE765" s="123"/>
    </row>
    <row r="766" spans="2:57" x14ac:dyDescent="0.25">
      <c r="B766" s="120"/>
      <c r="C766" s="4"/>
      <c r="D766" s="14"/>
      <c r="E766" s="14"/>
      <c r="F766" s="121"/>
      <c r="G766" s="13"/>
      <c r="H766" s="122"/>
      <c r="I766" s="123"/>
      <c r="J766" s="123"/>
      <c r="K766" s="124"/>
      <c r="L766" s="122"/>
      <c r="M766" s="122"/>
      <c r="N766" s="125"/>
      <c r="O766" s="126"/>
      <c r="P766" s="123"/>
      <c r="Q766" s="123"/>
      <c r="R766" s="122"/>
      <c r="S766" s="123"/>
      <c r="T766" s="123"/>
      <c r="U766" s="123"/>
      <c r="V766" s="123"/>
      <c r="W766" s="123"/>
      <c r="X766" s="122"/>
      <c r="Y766" s="123"/>
      <c r="Z766" s="123"/>
      <c r="AA766" s="123"/>
      <c r="AB766" s="123"/>
      <c r="AC766" s="123"/>
      <c r="AD766" s="122"/>
      <c r="AE766" s="123"/>
      <c r="AF766" s="123"/>
      <c r="AG766" s="123"/>
      <c r="AH766" s="123"/>
      <c r="AI766" s="122"/>
      <c r="AJ766" s="122"/>
      <c r="AK766" s="122"/>
      <c r="AL766" s="122"/>
      <c r="AM766" s="123"/>
      <c r="AN766" s="122"/>
      <c r="AO766" s="122"/>
      <c r="AP766" s="122"/>
      <c r="AQ766" s="122"/>
      <c r="AR766" s="122"/>
      <c r="AS766" s="122"/>
      <c r="AT766" s="173"/>
      <c r="AU766" s="173"/>
      <c r="AV766" s="173"/>
      <c r="AW766" s="173"/>
      <c r="AX766" s="173"/>
      <c r="AY766" s="173"/>
      <c r="AZ766" s="173"/>
      <c r="BA766" s="173"/>
      <c r="BB766" s="173"/>
      <c r="BC766" s="123"/>
      <c r="BD766" s="123"/>
      <c r="BE766" s="123"/>
    </row>
    <row r="767" spans="2:57" x14ac:dyDescent="0.25">
      <c r="B767" s="120"/>
      <c r="C767" s="4"/>
      <c r="D767" s="14"/>
      <c r="E767" s="14"/>
      <c r="F767" s="121"/>
      <c r="G767" s="13"/>
      <c r="H767" s="122"/>
      <c r="I767" s="123"/>
      <c r="J767" s="123"/>
      <c r="K767" s="124"/>
      <c r="L767" s="122"/>
      <c r="M767" s="122"/>
      <c r="N767" s="125"/>
      <c r="O767" s="126"/>
      <c r="P767" s="123"/>
      <c r="Q767" s="123"/>
      <c r="R767" s="122"/>
      <c r="S767" s="123"/>
      <c r="T767" s="123"/>
      <c r="U767" s="123"/>
      <c r="V767" s="123"/>
      <c r="W767" s="123"/>
      <c r="X767" s="122"/>
      <c r="Y767" s="123"/>
      <c r="Z767" s="123"/>
      <c r="AA767" s="123"/>
      <c r="AB767" s="123"/>
      <c r="AC767" s="123"/>
      <c r="AD767" s="122"/>
      <c r="AE767" s="123"/>
      <c r="AF767" s="123"/>
      <c r="AG767" s="123"/>
      <c r="AH767" s="123"/>
      <c r="AI767" s="122"/>
      <c r="AJ767" s="122"/>
      <c r="AK767" s="122"/>
      <c r="AL767" s="122"/>
      <c r="AM767" s="123"/>
      <c r="AN767" s="122"/>
      <c r="AO767" s="122"/>
      <c r="AP767" s="122"/>
      <c r="AQ767" s="122"/>
      <c r="AR767" s="122"/>
      <c r="AS767" s="122"/>
      <c r="AT767" s="173"/>
      <c r="AU767" s="173"/>
      <c r="AV767" s="173"/>
      <c r="AW767" s="173"/>
      <c r="AX767" s="173"/>
      <c r="AY767" s="173"/>
      <c r="AZ767" s="173"/>
      <c r="BA767" s="173"/>
      <c r="BB767" s="173"/>
      <c r="BC767" s="123"/>
      <c r="BD767" s="123"/>
      <c r="BE767" s="123"/>
    </row>
    <row r="768" spans="2:57" x14ac:dyDescent="0.25">
      <c r="B768" s="120"/>
      <c r="C768" s="4"/>
      <c r="D768" s="14"/>
      <c r="E768" s="14"/>
      <c r="F768" s="121"/>
      <c r="G768" s="13"/>
      <c r="H768" s="122"/>
      <c r="I768" s="123"/>
      <c r="J768" s="123"/>
      <c r="K768" s="124"/>
      <c r="L768" s="122"/>
      <c r="M768" s="122"/>
      <c r="N768" s="125"/>
      <c r="O768" s="126"/>
      <c r="P768" s="123"/>
      <c r="Q768" s="123"/>
      <c r="R768" s="122"/>
      <c r="S768" s="123"/>
      <c r="T768" s="123"/>
      <c r="U768" s="123"/>
      <c r="V768" s="123"/>
      <c r="W768" s="123"/>
      <c r="X768" s="122"/>
      <c r="Y768" s="123"/>
      <c r="Z768" s="123"/>
      <c r="AA768" s="123"/>
      <c r="AB768" s="123"/>
      <c r="AC768" s="123"/>
      <c r="AD768" s="122"/>
      <c r="AE768" s="123"/>
      <c r="AF768" s="123"/>
      <c r="AG768" s="123"/>
      <c r="AH768" s="123"/>
      <c r="AI768" s="122"/>
      <c r="AJ768" s="122"/>
      <c r="AK768" s="122"/>
      <c r="AL768" s="122"/>
      <c r="AM768" s="123"/>
      <c r="AN768" s="122"/>
      <c r="AO768" s="122"/>
      <c r="AP768" s="122"/>
      <c r="AQ768" s="122"/>
      <c r="AR768" s="122"/>
      <c r="AS768" s="122"/>
      <c r="AT768" s="173"/>
      <c r="AU768" s="173"/>
      <c r="AV768" s="173"/>
      <c r="AW768" s="173"/>
      <c r="AX768" s="173"/>
      <c r="AY768" s="173"/>
      <c r="AZ768" s="173"/>
      <c r="BA768" s="173"/>
      <c r="BB768" s="173"/>
      <c r="BC768" s="123"/>
      <c r="BD768" s="123"/>
      <c r="BE768" s="123"/>
    </row>
    <row r="769" spans="2:57" x14ac:dyDescent="0.25">
      <c r="B769" s="120"/>
      <c r="C769" s="4"/>
      <c r="D769" s="14"/>
      <c r="E769" s="14"/>
      <c r="F769" s="121"/>
      <c r="G769" s="13"/>
      <c r="H769" s="122"/>
      <c r="I769" s="123"/>
      <c r="J769" s="123"/>
      <c r="K769" s="124"/>
      <c r="L769" s="122"/>
      <c r="M769" s="122"/>
      <c r="N769" s="125"/>
      <c r="O769" s="126"/>
      <c r="P769" s="123"/>
      <c r="Q769" s="123"/>
      <c r="R769" s="122"/>
      <c r="S769" s="123"/>
      <c r="T769" s="123"/>
      <c r="U769" s="123"/>
      <c r="V769" s="123"/>
      <c r="W769" s="123"/>
      <c r="X769" s="122"/>
      <c r="Y769" s="123"/>
      <c r="Z769" s="123"/>
      <c r="AA769" s="123"/>
      <c r="AB769" s="123"/>
      <c r="AC769" s="123"/>
      <c r="AD769" s="122"/>
      <c r="AE769" s="123"/>
      <c r="AF769" s="123"/>
      <c r="AG769" s="123"/>
      <c r="AH769" s="123"/>
      <c r="AI769" s="122"/>
      <c r="AJ769" s="122"/>
      <c r="AK769" s="122"/>
      <c r="AL769" s="122"/>
      <c r="AM769" s="123"/>
      <c r="AN769" s="122"/>
      <c r="AO769" s="122"/>
      <c r="AP769" s="122"/>
      <c r="AQ769" s="122"/>
      <c r="AR769" s="122"/>
      <c r="AS769" s="122"/>
      <c r="AT769" s="173"/>
      <c r="AU769" s="173"/>
      <c r="AV769" s="173"/>
      <c r="AW769" s="173"/>
      <c r="AX769" s="173"/>
      <c r="AY769" s="173"/>
      <c r="AZ769" s="173"/>
      <c r="BA769" s="173"/>
      <c r="BB769" s="173"/>
      <c r="BC769" s="123"/>
      <c r="BD769" s="123"/>
      <c r="BE769" s="123"/>
    </row>
    <row r="770" spans="2:57" x14ac:dyDescent="0.25">
      <c r="B770" s="120"/>
      <c r="C770" s="4"/>
      <c r="D770" s="14"/>
      <c r="E770" s="14"/>
      <c r="F770" s="121"/>
      <c r="G770" s="13"/>
      <c r="H770" s="122"/>
      <c r="I770" s="123"/>
      <c r="J770" s="123"/>
      <c r="K770" s="124"/>
      <c r="L770" s="122"/>
      <c r="M770" s="122"/>
      <c r="N770" s="125"/>
      <c r="O770" s="126"/>
      <c r="P770" s="123"/>
      <c r="Q770" s="123"/>
      <c r="R770" s="122"/>
      <c r="S770" s="123"/>
      <c r="T770" s="123"/>
      <c r="U770" s="123"/>
      <c r="V770" s="123"/>
      <c r="W770" s="123"/>
      <c r="X770" s="122"/>
      <c r="Y770" s="123"/>
      <c r="Z770" s="123"/>
      <c r="AA770" s="123"/>
      <c r="AB770" s="123"/>
      <c r="AC770" s="123"/>
      <c r="AD770" s="122"/>
      <c r="AE770" s="123"/>
      <c r="AF770" s="123"/>
      <c r="AG770" s="123"/>
      <c r="AH770" s="123"/>
      <c r="AI770" s="122"/>
      <c r="AJ770" s="122"/>
      <c r="AK770" s="122"/>
      <c r="AL770" s="122"/>
      <c r="AM770" s="123"/>
      <c r="AN770" s="122"/>
      <c r="AO770" s="122"/>
      <c r="AP770" s="122"/>
      <c r="AQ770" s="122"/>
      <c r="AR770" s="122"/>
      <c r="AS770" s="122"/>
      <c r="AT770" s="173"/>
      <c r="AU770" s="173"/>
      <c r="AV770" s="173"/>
      <c r="AW770" s="173"/>
      <c r="AX770" s="173"/>
      <c r="AY770" s="173"/>
      <c r="AZ770" s="173"/>
      <c r="BA770" s="173"/>
      <c r="BB770" s="173"/>
      <c r="BC770" s="123"/>
      <c r="BD770" s="123"/>
      <c r="BE770" s="123"/>
    </row>
    <row r="771" spans="2:57" x14ac:dyDescent="0.25">
      <c r="B771" s="120"/>
      <c r="C771" s="4"/>
      <c r="D771" s="14"/>
      <c r="E771" s="14"/>
      <c r="F771" s="121"/>
      <c r="G771" s="13"/>
      <c r="H771" s="122"/>
      <c r="I771" s="123"/>
      <c r="J771" s="123"/>
      <c r="K771" s="124"/>
      <c r="L771" s="122"/>
      <c r="M771" s="122"/>
      <c r="N771" s="125"/>
      <c r="O771" s="126"/>
      <c r="P771" s="123"/>
      <c r="Q771" s="123"/>
      <c r="R771" s="122"/>
      <c r="S771" s="123"/>
      <c r="T771" s="123"/>
      <c r="U771" s="123"/>
      <c r="V771" s="123"/>
      <c r="W771" s="123"/>
      <c r="X771" s="122"/>
      <c r="Y771" s="123"/>
      <c r="Z771" s="123"/>
      <c r="AA771" s="123"/>
      <c r="AB771" s="123"/>
      <c r="AC771" s="123"/>
      <c r="AD771" s="122"/>
      <c r="AE771" s="123"/>
      <c r="AF771" s="123"/>
      <c r="AG771" s="123"/>
      <c r="AH771" s="123"/>
      <c r="AI771" s="122"/>
      <c r="AJ771" s="122"/>
      <c r="AK771" s="122"/>
      <c r="AL771" s="122"/>
      <c r="AM771" s="123"/>
      <c r="AN771" s="122"/>
      <c r="AO771" s="122"/>
      <c r="AP771" s="122"/>
      <c r="AQ771" s="122"/>
      <c r="AR771" s="122"/>
      <c r="AS771" s="122"/>
      <c r="AT771" s="173"/>
      <c r="AU771" s="173"/>
      <c r="AV771" s="173"/>
      <c r="AW771" s="173"/>
      <c r="AX771" s="173"/>
      <c r="AY771" s="173"/>
      <c r="AZ771" s="173"/>
      <c r="BA771" s="173"/>
      <c r="BB771" s="173"/>
      <c r="BC771" s="123"/>
      <c r="BD771" s="123"/>
      <c r="BE771" s="123"/>
    </row>
    <row r="772" spans="2:57" x14ac:dyDescent="0.25">
      <c r="B772" s="120"/>
      <c r="C772" s="4"/>
      <c r="D772" s="14"/>
      <c r="E772" s="14"/>
      <c r="F772" s="121"/>
      <c r="G772" s="13"/>
      <c r="H772" s="122"/>
      <c r="I772" s="123"/>
      <c r="J772" s="123"/>
      <c r="K772" s="124"/>
      <c r="L772" s="122"/>
      <c r="M772" s="122"/>
      <c r="N772" s="125"/>
      <c r="O772" s="126"/>
      <c r="P772" s="123"/>
      <c r="Q772" s="123"/>
      <c r="R772" s="122"/>
      <c r="S772" s="123"/>
      <c r="T772" s="123"/>
      <c r="U772" s="123"/>
      <c r="V772" s="123"/>
      <c r="W772" s="123"/>
      <c r="X772" s="122"/>
      <c r="Y772" s="123"/>
      <c r="Z772" s="123"/>
      <c r="AA772" s="123"/>
      <c r="AB772" s="123"/>
      <c r="AC772" s="123"/>
      <c r="AD772" s="122"/>
      <c r="AE772" s="123"/>
      <c r="AF772" s="123"/>
      <c r="AG772" s="123"/>
      <c r="AH772" s="123"/>
      <c r="AI772" s="122"/>
      <c r="AJ772" s="122"/>
      <c r="AK772" s="122"/>
      <c r="AL772" s="122"/>
      <c r="AM772" s="123"/>
      <c r="AN772" s="122"/>
      <c r="AO772" s="122"/>
      <c r="AP772" s="122"/>
      <c r="AQ772" s="122"/>
      <c r="AR772" s="122"/>
      <c r="AS772" s="122"/>
      <c r="AT772" s="173"/>
      <c r="AU772" s="173"/>
      <c r="AV772" s="173"/>
      <c r="AW772" s="173"/>
      <c r="AX772" s="173"/>
      <c r="AY772" s="173"/>
      <c r="AZ772" s="173"/>
      <c r="BA772" s="173"/>
      <c r="BB772" s="173"/>
      <c r="BC772" s="123"/>
      <c r="BD772" s="123"/>
      <c r="BE772" s="123"/>
    </row>
    <row r="773" spans="2:57" x14ac:dyDescent="0.25">
      <c r="B773" s="120"/>
      <c r="C773" s="4"/>
      <c r="D773" s="14"/>
      <c r="E773" s="14"/>
      <c r="F773" s="121"/>
      <c r="G773" s="13"/>
      <c r="H773" s="122"/>
      <c r="I773" s="123"/>
      <c r="J773" s="123"/>
      <c r="K773" s="124"/>
      <c r="L773" s="122"/>
      <c r="M773" s="122"/>
      <c r="N773" s="125"/>
      <c r="O773" s="126"/>
      <c r="P773" s="123"/>
      <c r="Q773" s="123"/>
      <c r="R773" s="122"/>
      <c r="S773" s="123"/>
      <c r="T773" s="123"/>
      <c r="U773" s="123"/>
      <c r="V773" s="123"/>
      <c r="W773" s="123"/>
      <c r="X773" s="122"/>
      <c r="Y773" s="123"/>
      <c r="Z773" s="123"/>
      <c r="AA773" s="123"/>
      <c r="AB773" s="123"/>
      <c r="AC773" s="123"/>
      <c r="AD773" s="122"/>
      <c r="AE773" s="123"/>
      <c r="AF773" s="123"/>
      <c r="AG773" s="123"/>
      <c r="AH773" s="123"/>
      <c r="AI773" s="122"/>
      <c r="AJ773" s="122"/>
      <c r="AK773" s="122"/>
      <c r="AL773" s="122"/>
      <c r="AM773" s="123"/>
      <c r="AN773" s="122"/>
      <c r="AO773" s="122"/>
      <c r="AP773" s="122"/>
      <c r="AQ773" s="122"/>
      <c r="AR773" s="122"/>
      <c r="AS773" s="122"/>
      <c r="AT773" s="173"/>
      <c r="AU773" s="173"/>
      <c r="AV773" s="173"/>
      <c r="AW773" s="173"/>
      <c r="AX773" s="173"/>
      <c r="AY773" s="173"/>
      <c r="AZ773" s="173"/>
      <c r="BA773" s="173"/>
      <c r="BB773" s="173"/>
      <c r="BC773" s="123"/>
      <c r="BD773" s="123"/>
      <c r="BE773" s="123"/>
    </row>
    <row r="774" spans="2:57" x14ac:dyDescent="0.25">
      <c r="B774" s="120"/>
      <c r="C774" s="4"/>
      <c r="D774" s="14"/>
      <c r="E774" s="14"/>
      <c r="F774" s="121"/>
      <c r="G774" s="13"/>
      <c r="H774" s="122"/>
      <c r="I774" s="123"/>
      <c r="J774" s="123"/>
      <c r="K774" s="124"/>
      <c r="L774" s="122"/>
      <c r="M774" s="122"/>
      <c r="N774" s="125"/>
      <c r="O774" s="126"/>
      <c r="P774" s="123"/>
      <c r="Q774" s="123"/>
      <c r="R774" s="122"/>
      <c r="S774" s="123"/>
      <c r="T774" s="123"/>
      <c r="U774" s="123"/>
      <c r="V774" s="123"/>
      <c r="W774" s="123"/>
      <c r="X774" s="122"/>
      <c r="Y774" s="123"/>
      <c r="Z774" s="123"/>
      <c r="AA774" s="123"/>
      <c r="AB774" s="123"/>
      <c r="AC774" s="123"/>
      <c r="AD774" s="122"/>
      <c r="AE774" s="123"/>
      <c r="AF774" s="123"/>
      <c r="AG774" s="123"/>
      <c r="AH774" s="123"/>
      <c r="AI774" s="122"/>
      <c r="AJ774" s="122"/>
      <c r="AK774" s="122"/>
      <c r="AL774" s="122"/>
      <c r="AM774" s="123"/>
      <c r="AN774" s="122"/>
      <c r="AO774" s="122"/>
      <c r="AP774" s="122"/>
      <c r="AQ774" s="122"/>
      <c r="AR774" s="122"/>
      <c r="AS774" s="122"/>
      <c r="AT774" s="173"/>
      <c r="AU774" s="173"/>
      <c r="AV774" s="173"/>
      <c r="AW774" s="173"/>
      <c r="AX774" s="173"/>
      <c r="AY774" s="173"/>
      <c r="AZ774" s="173"/>
      <c r="BA774" s="173"/>
      <c r="BB774" s="173"/>
      <c r="BC774" s="123"/>
      <c r="BD774" s="123"/>
      <c r="BE774" s="123"/>
    </row>
    <row r="775" spans="2:57" x14ac:dyDescent="0.25">
      <c r="B775" s="120"/>
      <c r="C775" s="4"/>
      <c r="D775" s="14"/>
      <c r="E775" s="14"/>
      <c r="F775" s="121"/>
      <c r="G775" s="13"/>
      <c r="H775" s="122"/>
      <c r="I775" s="123"/>
      <c r="J775" s="123"/>
      <c r="K775" s="124"/>
      <c r="L775" s="122"/>
      <c r="M775" s="122"/>
      <c r="N775" s="125"/>
      <c r="O775" s="126"/>
      <c r="P775" s="123"/>
      <c r="Q775" s="123"/>
      <c r="R775" s="122"/>
      <c r="S775" s="123"/>
      <c r="T775" s="123"/>
      <c r="U775" s="123"/>
      <c r="V775" s="123"/>
      <c r="W775" s="123"/>
      <c r="X775" s="122"/>
      <c r="Y775" s="123"/>
      <c r="Z775" s="123"/>
      <c r="AA775" s="123"/>
      <c r="AB775" s="123"/>
      <c r="AC775" s="123"/>
      <c r="AD775" s="122"/>
      <c r="AE775" s="123"/>
      <c r="AF775" s="123"/>
      <c r="AG775" s="123"/>
      <c r="AH775" s="123"/>
      <c r="AI775" s="122"/>
      <c r="AJ775" s="122"/>
      <c r="AK775" s="122"/>
      <c r="AL775" s="122"/>
      <c r="AM775" s="123"/>
      <c r="AN775" s="122"/>
      <c r="AO775" s="122"/>
      <c r="AP775" s="122"/>
      <c r="AQ775" s="122"/>
      <c r="AR775" s="122"/>
      <c r="AS775" s="122"/>
      <c r="AT775" s="173"/>
      <c r="AU775" s="173"/>
      <c r="AV775" s="173"/>
      <c r="AW775" s="173"/>
      <c r="AX775" s="173"/>
      <c r="AY775" s="173"/>
      <c r="AZ775" s="173"/>
      <c r="BA775" s="173"/>
      <c r="BB775" s="173"/>
      <c r="BC775" s="123"/>
      <c r="BD775" s="123"/>
      <c r="BE775" s="123"/>
    </row>
    <row r="776" spans="2:57" x14ac:dyDescent="0.25">
      <c r="B776" s="120"/>
      <c r="C776" s="4"/>
      <c r="D776" s="14"/>
      <c r="E776" s="14"/>
      <c r="F776" s="121"/>
      <c r="G776" s="13"/>
      <c r="H776" s="122"/>
      <c r="I776" s="123"/>
      <c r="J776" s="123"/>
      <c r="K776" s="124"/>
      <c r="L776" s="122"/>
      <c r="M776" s="122"/>
      <c r="N776" s="125"/>
      <c r="O776" s="126"/>
      <c r="P776" s="123"/>
      <c r="Q776" s="123"/>
      <c r="R776" s="122"/>
      <c r="S776" s="123"/>
      <c r="T776" s="123"/>
      <c r="U776" s="123"/>
      <c r="V776" s="123"/>
      <c r="W776" s="123"/>
      <c r="X776" s="122"/>
      <c r="Y776" s="123"/>
      <c r="Z776" s="123"/>
      <c r="AA776" s="123"/>
      <c r="AB776" s="123"/>
      <c r="AC776" s="123"/>
      <c r="AD776" s="122"/>
      <c r="AE776" s="123"/>
      <c r="AF776" s="123"/>
      <c r="AG776" s="123"/>
      <c r="AH776" s="123"/>
      <c r="AI776" s="122"/>
      <c r="AJ776" s="122"/>
      <c r="AK776" s="122"/>
      <c r="AL776" s="122"/>
      <c r="AM776" s="123"/>
      <c r="AN776" s="122"/>
      <c r="AO776" s="122"/>
      <c r="AP776" s="122"/>
      <c r="AQ776" s="122"/>
      <c r="AR776" s="122"/>
      <c r="AS776" s="122"/>
      <c r="AT776" s="173"/>
      <c r="AU776" s="173"/>
      <c r="AV776" s="173"/>
      <c r="AW776" s="173"/>
      <c r="AX776" s="173"/>
      <c r="AY776" s="173"/>
      <c r="AZ776" s="173"/>
      <c r="BA776" s="173"/>
      <c r="BB776" s="173"/>
      <c r="BC776" s="123"/>
      <c r="BD776" s="123"/>
      <c r="BE776" s="123"/>
    </row>
    <row r="777" spans="2:57" x14ac:dyDescent="0.25">
      <c r="B777" s="120"/>
      <c r="C777" s="4"/>
      <c r="D777" s="14"/>
      <c r="E777" s="14"/>
      <c r="F777" s="121"/>
      <c r="G777" s="13"/>
      <c r="H777" s="122"/>
      <c r="I777" s="123"/>
      <c r="J777" s="123"/>
      <c r="K777" s="124"/>
      <c r="L777" s="122"/>
      <c r="M777" s="122"/>
      <c r="N777" s="125"/>
      <c r="O777" s="126"/>
      <c r="P777" s="123"/>
      <c r="Q777" s="123"/>
      <c r="R777" s="122"/>
      <c r="S777" s="123"/>
      <c r="T777" s="123"/>
      <c r="U777" s="123"/>
      <c r="V777" s="123"/>
      <c r="W777" s="123"/>
      <c r="X777" s="122"/>
      <c r="Y777" s="123"/>
      <c r="Z777" s="123"/>
      <c r="AA777" s="123"/>
      <c r="AB777" s="123"/>
      <c r="AC777" s="123"/>
      <c r="AD777" s="122"/>
      <c r="AE777" s="123"/>
      <c r="AF777" s="123"/>
      <c r="AG777" s="123"/>
      <c r="AH777" s="123"/>
      <c r="AI777" s="122"/>
      <c r="AJ777" s="122"/>
      <c r="AK777" s="122"/>
      <c r="AL777" s="122"/>
      <c r="AM777" s="123"/>
      <c r="AN777" s="122"/>
      <c r="AO777" s="122"/>
      <c r="AP777" s="122"/>
      <c r="AQ777" s="122"/>
      <c r="AR777" s="122"/>
      <c r="AS777" s="122"/>
      <c r="AT777" s="173"/>
      <c r="AU777" s="173"/>
      <c r="AV777" s="173"/>
      <c r="AW777" s="173"/>
      <c r="AX777" s="173"/>
      <c r="AY777" s="173"/>
      <c r="AZ777" s="173"/>
      <c r="BA777" s="173"/>
      <c r="BB777" s="173"/>
      <c r="BC777" s="123"/>
      <c r="BD777" s="123"/>
      <c r="BE777" s="123"/>
    </row>
    <row r="778" spans="2:57" x14ac:dyDescent="0.25">
      <c r="B778" s="120"/>
      <c r="C778" s="4"/>
      <c r="D778" s="14"/>
      <c r="E778" s="14"/>
      <c r="F778" s="121"/>
      <c r="G778" s="13"/>
      <c r="H778" s="122"/>
      <c r="I778" s="123"/>
      <c r="J778" s="123"/>
      <c r="K778" s="124"/>
      <c r="L778" s="122"/>
      <c r="M778" s="122"/>
      <c r="N778" s="125"/>
      <c r="O778" s="126"/>
      <c r="P778" s="123"/>
      <c r="Q778" s="123"/>
      <c r="R778" s="122"/>
      <c r="S778" s="123"/>
      <c r="T778" s="123"/>
      <c r="U778" s="123"/>
      <c r="V778" s="123"/>
      <c r="W778" s="123"/>
      <c r="X778" s="122"/>
      <c r="Y778" s="123"/>
      <c r="Z778" s="123"/>
      <c r="AA778" s="123"/>
      <c r="AB778" s="123"/>
      <c r="AC778" s="123"/>
      <c r="AD778" s="122"/>
      <c r="AE778" s="123"/>
      <c r="AF778" s="123"/>
      <c r="AG778" s="123"/>
      <c r="AH778" s="123"/>
      <c r="AI778" s="122"/>
      <c r="AJ778" s="122"/>
      <c r="AK778" s="122"/>
      <c r="AL778" s="122"/>
      <c r="AM778" s="123"/>
      <c r="AN778" s="122"/>
      <c r="AO778" s="122"/>
      <c r="AP778" s="122"/>
      <c r="AQ778" s="122"/>
      <c r="AR778" s="122"/>
      <c r="AS778" s="122"/>
      <c r="AT778" s="173"/>
      <c r="AU778" s="173"/>
      <c r="AV778" s="173"/>
      <c r="AW778" s="173"/>
      <c r="AX778" s="173"/>
      <c r="AY778" s="173"/>
      <c r="AZ778" s="173"/>
      <c r="BA778" s="173"/>
      <c r="BB778" s="173"/>
      <c r="BC778" s="123"/>
      <c r="BD778" s="123"/>
      <c r="BE778" s="123"/>
    </row>
    <row r="779" spans="2:57" x14ac:dyDescent="0.25">
      <c r="B779" s="120"/>
      <c r="C779" s="4"/>
      <c r="D779" s="14"/>
      <c r="E779" s="14"/>
      <c r="F779" s="121"/>
      <c r="G779" s="13"/>
      <c r="H779" s="122"/>
      <c r="I779" s="123"/>
      <c r="J779" s="123"/>
      <c r="K779" s="124"/>
      <c r="L779" s="122"/>
      <c r="M779" s="122"/>
      <c r="N779" s="125"/>
      <c r="O779" s="126"/>
      <c r="P779" s="123"/>
      <c r="Q779" s="123"/>
      <c r="R779" s="122"/>
      <c r="S779" s="123"/>
      <c r="T779" s="123"/>
      <c r="U779" s="123"/>
      <c r="V779" s="123"/>
      <c r="W779" s="123"/>
      <c r="X779" s="122"/>
      <c r="Y779" s="123"/>
      <c r="Z779" s="123"/>
      <c r="AA779" s="123"/>
      <c r="AB779" s="123"/>
      <c r="AC779" s="123"/>
      <c r="AD779" s="122"/>
      <c r="AE779" s="123"/>
      <c r="AF779" s="123"/>
      <c r="AG779" s="123"/>
      <c r="AH779" s="123"/>
      <c r="AI779" s="122"/>
      <c r="AJ779" s="122"/>
      <c r="AK779" s="122"/>
      <c r="AL779" s="122"/>
      <c r="AM779" s="123"/>
      <c r="AN779" s="122"/>
      <c r="AO779" s="122"/>
      <c r="AP779" s="122"/>
      <c r="AQ779" s="122"/>
      <c r="AR779" s="122"/>
      <c r="AS779" s="122"/>
      <c r="AT779" s="173"/>
      <c r="AU779" s="173"/>
      <c r="AV779" s="173"/>
      <c r="AW779" s="173"/>
      <c r="AX779" s="173"/>
      <c r="AY779" s="173"/>
      <c r="AZ779" s="173"/>
      <c r="BA779" s="173"/>
      <c r="BB779" s="173"/>
      <c r="BC779" s="123"/>
      <c r="BD779" s="123"/>
      <c r="BE779" s="123"/>
    </row>
    <row r="780" spans="2:57" x14ac:dyDescent="0.25">
      <c r="B780" s="120"/>
      <c r="C780" s="4"/>
      <c r="D780" s="14"/>
      <c r="E780" s="14"/>
      <c r="F780" s="121"/>
      <c r="G780" s="13"/>
      <c r="H780" s="122"/>
      <c r="I780" s="123"/>
      <c r="J780" s="123"/>
      <c r="K780" s="124"/>
      <c r="L780" s="122"/>
      <c r="M780" s="122"/>
      <c r="N780" s="125"/>
      <c r="O780" s="126"/>
      <c r="P780" s="123"/>
      <c r="Q780" s="123"/>
      <c r="R780" s="122"/>
      <c r="S780" s="123"/>
      <c r="T780" s="123"/>
      <c r="U780" s="123"/>
      <c r="V780" s="123"/>
      <c r="W780" s="123"/>
      <c r="X780" s="122"/>
      <c r="Y780" s="123"/>
      <c r="Z780" s="123"/>
      <c r="AA780" s="123"/>
      <c r="AB780" s="123"/>
      <c r="AC780" s="123"/>
      <c r="AD780" s="122"/>
      <c r="AE780" s="123"/>
      <c r="AF780" s="123"/>
      <c r="AG780" s="123"/>
      <c r="AH780" s="123"/>
      <c r="AI780" s="122"/>
      <c r="AJ780" s="122"/>
      <c r="AK780" s="122"/>
      <c r="AL780" s="122"/>
      <c r="AM780" s="123"/>
      <c r="AN780" s="122"/>
      <c r="AO780" s="122"/>
      <c r="AP780" s="122"/>
      <c r="AQ780" s="122"/>
      <c r="AR780" s="122"/>
      <c r="AS780" s="122"/>
      <c r="AT780" s="173"/>
      <c r="AU780" s="173"/>
      <c r="AV780" s="173"/>
      <c r="AW780" s="173"/>
      <c r="AX780" s="173"/>
      <c r="AY780" s="173"/>
      <c r="AZ780" s="173"/>
      <c r="BA780" s="173"/>
      <c r="BB780" s="173"/>
      <c r="BC780" s="123"/>
      <c r="BD780" s="123"/>
      <c r="BE780" s="123"/>
    </row>
    <row r="781" spans="2:57" x14ac:dyDescent="0.25">
      <c r="B781" s="120"/>
      <c r="C781" s="4"/>
      <c r="D781" s="14"/>
      <c r="E781" s="14"/>
      <c r="F781" s="121"/>
      <c r="G781" s="13"/>
      <c r="H781" s="122"/>
      <c r="I781" s="123"/>
      <c r="J781" s="123"/>
      <c r="K781" s="124"/>
      <c r="L781" s="122"/>
      <c r="M781" s="122"/>
      <c r="N781" s="125"/>
      <c r="O781" s="126"/>
      <c r="P781" s="123"/>
      <c r="Q781" s="123"/>
      <c r="R781" s="122"/>
      <c r="S781" s="123"/>
      <c r="T781" s="123"/>
      <c r="U781" s="123"/>
      <c r="V781" s="123"/>
      <c r="W781" s="123"/>
      <c r="X781" s="122"/>
      <c r="Y781" s="123"/>
      <c r="Z781" s="123"/>
      <c r="AA781" s="123"/>
      <c r="AB781" s="123"/>
      <c r="AC781" s="123"/>
      <c r="AD781" s="122"/>
      <c r="AE781" s="123"/>
      <c r="AF781" s="123"/>
      <c r="AG781" s="123"/>
      <c r="AH781" s="123"/>
      <c r="AI781" s="122"/>
      <c r="AJ781" s="122"/>
      <c r="AK781" s="122"/>
      <c r="AL781" s="122"/>
      <c r="AM781" s="123"/>
      <c r="AN781" s="122"/>
      <c r="AO781" s="122"/>
      <c r="AP781" s="122"/>
      <c r="AQ781" s="122"/>
      <c r="AR781" s="122"/>
      <c r="AS781" s="122"/>
      <c r="AT781" s="173"/>
      <c r="AU781" s="173"/>
      <c r="AV781" s="173"/>
      <c r="AW781" s="173"/>
      <c r="AX781" s="173"/>
      <c r="AY781" s="173"/>
      <c r="AZ781" s="173"/>
      <c r="BA781" s="173"/>
      <c r="BB781" s="173"/>
      <c r="BC781" s="123"/>
      <c r="BD781" s="123"/>
      <c r="BE781" s="123"/>
    </row>
    <row r="782" spans="2:57" x14ac:dyDescent="0.25">
      <c r="B782" s="120"/>
      <c r="C782" s="4"/>
      <c r="D782" s="14"/>
      <c r="E782" s="14"/>
      <c r="F782" s="121"/>
      <c r="G782" s="13"/>
      <c r="H782" s="122"/>
      <c r="I782" s="123"/>
      <c r="J782" s="123"/>
      <c r="K782" s="124"/>
      <c r="L782" s="122"/>
      <c r="M782" s="122"/>
      <c r="N782" s="125"/>
      <c r="O782" s="126"/>
      <c r="P782" s="123"/>
      <c r="Q782" s="123"/>
      <c r="R782" s="122"/>
      <c r="S782" s="123"/>
      <c r="T782" s="123"/>
      <c r="U782" s="123"/>
      <c r="V782" s="123"/>
      <c r="W782" s="123"/>
      <c r="X782" s="122"/>
      <c r="Y782" s="123"/>
      <c r="Z782" s="123"/>
      <c r="AA782" s="123"/>
      <c r="AB782" s="123"/>
      <c r="AC782" s="123"/>
      <c r="AD782" s="122"/>
      <c r="AE782" s="123"/>
      <c r="AF782" s="123"/>
      <c r="AG782" s="123"/>
      <c r="AH782" s="123"/>
      <c r="AI782" s="122"/>
      <c r="AJ782" s="122"/>
      <c r="AK782" s="122"/>
      <c r="AL782" s="122"/>
      <c r="AM782" s="123"/>
      <c r="AN782" s="122"/>
      <c r="AO782" s="122"/>
      <c r="AP782" s="122"/>
      <c r="AQ782" s="122"/>
      <c r="AR782" s="122"/>
      <c r="AS782" s="122"/>
      <c r="AT782" s="173"/>
      <c r="AU782" s="173"/>
      <c r="AV782" s="173"/>
      <c r="AW782" s="173"/>
      <c r="AX782" s="173"/>
      <c r="AY782" s="173"/>
      <c r="AZ782" s="173"/>
      <c r="BA782" s="173"/>
      <c r="BB782" s="173"/>
      <c r="BC782" s="123"/>
      <c r="BD782" s="123"/>
      <c r="BE782" s="123"/>
    </row>
    <row r="783" spans="2:57" x14ac:dyDescent="0.25">
      <c r="B783" s="120"/>
      <c r="C783" s="4"/>
      <c r="D783" s="14"/>
      <c r="E783" s="14"/>
      <c r="F783" s="121"/>
      <c r="G783" s="13"/>
      <c r="H783" s="122"/>
      <c r="I783" s="123"/>
      <c r="J783" s="123"/>
      <c r="K783" s="124"/>
      <c r="L783" s="122"/>
      <c r="M783" s="122"/>
      <c r="N783" s="125"/>
      <c r="O783" s="126"/>
      <c r="P783" s="123"/>
      <c r="Q783" s="123"/>
      <c r="R783" s="122"/>
      <c r="S783" s="123"/>
      <c r="T783" s="123"/>
      <c r="U783" s="123"/>
      <c r="V783" s="123"/>
      <c r="W783" s="123"/>
      <c r="X783" s="122"/>
      <c r="Y783" s="123"/>
      <c r="Z783" s="123"/>
      <c r="AA783" s="123"/>
      <c r="AB783" s="123"/>
      <c r="AC783" s="123"/>
      <c r="AD783" s="122"/>
      <c r="AE783" s="123"/>
      <c r="AF783" s="123"/>
      <c r="AG783" s="123"/>
      <c r="AH783" s="123"/>
      <c r="AI783" s="122"/>
      <c r="AJ783" s="122"/>
      <c r="AK783" s="122"/>
      <c r="AL783" s="122"/>
      <c r="AM783" s="123"/>
      <c r="AN783" s="122"/>
      <c r="AO783" s="122"/>
      <c r="AP783" s="122"/>
      <c r="AQ783" s="122"/>
      <c r="AR783" s="122"/>
      <c r="AS783" s="122"/>
      <c r="AT783" s="173"/>
      <c r="AU783" s="173"/>
      <c r="AV783" s="173"/>
      <c r="AW783" s="173"/>
      <c r="AX783" s="173"/>
      <c r="AY783" s="173"/>
      <c r="AZ783" s="173"/>
      <c r="BA783" s="173"/>
      <c r="BB783" s="173"/>
      <c r="BC783" s="123"/>
      <c r="BD783" s="123"/>
      <c r="BE783" s="123"/>
    </row>
    <row r="784" spans="2:57" x14ac:dyDescent="0.25">
      <c r="B784" s="120"/>
      <c r="C784" s="4"/>
      <c r="D784" s="14"/>
      <c r="E784" s="14"/>
      <c r="F784" s="121"/>
      <c r="G784" s="13"/>
      <c r="H784" s="122"/>
      <c r="I784" s="123"/>
      <c r="J784" s="123"/>
      <c r="K784" s="124"/>
      <c r="L784" s="122"/>
      <c r="M784" s="122"/>
      <c r="N784" s="125"/>
      <c r="O784" s="126"/>
      <c r="P784" s="123"/>
      <c r="Q784" s="123"/>
      <c r="R784" s="122"/>
      <c r="S784" s="123"/>
      <c r="T784" s="123"/>
      <c r="U784" s="123"/>
      <c r="V784" s="123"/>
      <c r="W784" s="123"/>
      <c r="X784" s="122"/>
      <c r="Y784" s="123"/>
      <c r="Z784" s="123"/>
      <c r="AA784" s="123"/>
      <c r="AB784" s="123"/>
      <c r="AC784" s="123"/>
      <c r="AD784" s="122"/>
      <c r="AE784" s="123"/>
      <c r="AF784" s="123"/>
      <c r="AG784" s="123"/>
      <c r="AH784" s="123"/>
      <c r="AI784" s="122"/>
      <c r="AJ784" s="122"/>
      <c r="AK784" s="122"/>
      <c r="AL784" s="122"/>
      <c r="AM784" s="123"/>
      <c r="AN784" s="122"/>
      <c r="AO784" s="122"/>
      <c r="AP784" s="122"/>
      <c r="AQ784" s="122"/>
      <c r="AR784" s="122"/>
      <c r="AS784" s="122"/>
      <c r="AT784" s="173"/>
      <c r="AU784" s="173"/>
      <c r="AV784" s="173"/>
      <c r="AW784" s="173"/>
      <c r="AX784" s="173"/>
      <c r="AY784" s="173"/>
      <c r="AZ784" s="173"/>
      <c r="BA784" s="173"/>
      <c r="BB784" s="173"/>
      <c r="BC784" s="123"/>
      <c r="BD784" s="123"/>
      <c r="BE784" s="123"/>
    </row>
    <row r="785" spans="2:57" x14ac:dyDescent="0.25">
      <c r="B785" s="120"/>
      <c r="C785" s="4"/>
      <c r="D785" s="14"/>
      <c r="E785" s="14"/>
      <c r="F785" s="121"/>
      <c r="G785" s="13"/>
      <c r="H785" s="122"/>
      <c r="I785" s="123"/>
      <c r="J785" s="123"/>
      <c r="K785" s="124"/>
      <c r="L785" s="122"/>
      <c r="M785" s="122"/>
      <c r="N785" s="125"/>
      <c r="O785" s="126"/>
      <c r="P785" s="123"/>
      <c r="Q785" s="123"/>
      <c r="R785" s="122"/>
      <c r="S785" s="123"/>
      <c r="T785" s="123"/>
      <c r="U785" s="123"/>
      <c r="V785" s="123"/>
      <c r="W785" s="123"/>
      <c r="X785" s="122"/>
      <c r="Y785" s="123"/>
      <c r="Z785" s="123"/>
      <c r="AA785" s="123"/>
      <c r="AB785" s="123"/>
      <c r="AC785" s="123"/>
      <c r="AD785" s="122"/>
      <c r="AE785" s="123"/>
      <c r="AF785" s="123"/>
      <c r="AG785" s="123"/>
      <c r="AH785" s="123"/>
      <c r="AI785" s="122"/>
      <c r="AJ785" s="122"/>
      <c r="AK785" s="122"/>
      <c r="AL785" s="122"/>
      <c r="AM785" s="123"/>
      <c r="AN785" s="122"/>
      <c r="AO785" s="122"/>
      <c r="AP785" s="122"/>
      <c r="AQ785" s="122"/>
      <c r="AR785" s="122"/>
      <c r="AS785" s="122"/>
      <c r="AT785" s="173"/>
      <c r="AU785" s="173"/>
      <c r="AV785" s="173"/>
      <c r="AW785" s="173"/>
      <c r="AX785" s="173"/>
      <c r="AY785" s="173"/>
      <c r="AZ785" s="173"/>
      <c r="BA785" s="173"/>
      <c r="BB785" s="173"/>
      <c r="BC785" s="123"/>
      <c r="BD785" s="123"/>
      <c r="BE785" s="123"/>
    </row>
    <row r="786" spans="2:57" x14ac:dyDescent="0.25">
      <c r="B786" s="120"/>
      <c r="C786" s="4"/>
      <c r="D786" s="14"/>
      <c r="E786" s="14"/>
      <c r="F786" s="121"/>
      <c r="G786" s="13"/>
      <c r="H786" s="122"/>
      <c r="I786" s="123"/>
      <c r="J786" s="123"/>
      <c r="K786" s="124"/>
      <c r="L786" s="122"/>
      <c r="M786" s="122"/>
      <c r="N786" s="125"/>
      <c r="O786" s="126"/>
      <c r="P786" s="123"/>
      <c r="Q786" s="123"/>
      <c r="R786" s="122"/>
      <c r="S786" s="123"/>
      <c r="T786" s="123"/>
      <c r="U786" s="123"/>
      <c r="V786" s="123"/>
      <c r="W786" s="123"/>
      <c r="X786" s="122"/>
      <c r="Y786" s="123"/>
      <c r="Z786" s="123"/>
      <c r="AA786" s="123"/>
      <c r="AB786" s="123"/>
      <c r="AC786" s="123"/>
      <c r="AD786" s="122"/>
      <c r="AE786" s="123"/>
      <c r="AF786" s="123"/>
      <c r="AG786" s="123"/>
      <c r="AH786" s="123"/>
      <c r="AI786" s="122"/>
      <c r="AJ786" s="122"/>
      <c r="AK786" s="122"/>
      <c r="AL786" s="122"/>
      <c r="AM786" s="123"/>
      <c r="AN786" s="122"/>
      <c r="AO786" s="122"/>
      <c r="AP786" s="122"/>
      <c r="AQ786" s="122"/>
      <c r="AR786" s="122"/>
      <c r="AS786" s="122"/>
      <c r="AT786" s="173"/>
      <c r="AU786" s="173"/>
      <c r="AV786" s="173"/>
      <c r="AW786" s="173"/>
      <c r="AX786" s="173"/>
      <c r="AY786" s="173"/>
      <c r="AZ786" s="173"/>
      <c r="BA786" s="173"/>
      <c r="BB786" s="173"/>
      <c r="BC786" s="123"/>
      <c r="BD786" s="123"/>
      <c r="BE786" s="123"/>
    </row>
    <row r="787" spans="2:57" x14ac:dyDescent="0.25">
      <c r="B787" s="120"/>
      <c r="C787" s="4"/>
      <c r="D787" s="14"/>
      <c r="E787" s="14"/>
      <c r="F787" s="121"/>
      <c r="G787" s="13"/>
      <c r="H787" s="122"/>
      <c r="I787" s="123"/>
      <c r="J787" s="123"/>
      <c r="K787" s="124"/>
      <c r="L787" s="122"/>
      <c r="M787" s="122"/>
      <c r="N787" s="125"/>
      <c r="O787" s="126"/>
      <c r="P787" s="123"/>
      <c r="Q787" s="123"/>
      <c r="R787" s="122"/>
      <c r="S787" s="123"/>
      <c r="T787" s="123"/>
      <c r="U787" s="123"/>
      <c r="V787" s="123"/>
      <c r="W787" s="123"/>
      <c r="X787" s="122"/>
      <c r="Y787" s="123"/>
      <c r="Z787" s="123"/>
      <c r="AA787" s="123"/>
      <c r="AB787" s="123"/>
      <c r="AC787" s="123"/>
      <c r="AD787" s="122"/>
      <c r="AE787" s="123"/>
      <c r="AF787" s="123"/>
      <c r="AG787" s="123"/>
      <c r="AH787" s="123"/>
      <c r="AI787" s="122"/>
      <c r="AJ787" s="122"/>
      <c r="AK787" s="122"/>
      <c r="AL787" s="122"/>
      <c r="AM787" s="123"/>
      <c r="AN787" s="122"/>
      <c r="AO787" s="122"/>
      <c r="AP787" s="122"/>
      <c r="AQ787" s="122"/>
      <c r="AR787" s="122"/>
      <c r="AS787" s="122"/>
      <c r="AT787" s="173"/>
      <c r="AU787" s="173"/>
      <c r="AV787" s="173"/>
      <c r="AW787" s="173"/>
      <c r="AX787" s="173"/>
      <c r="AY787" s="173"/>
      <c r="AZ787" s="173"/>
      <c r="BA787" s="173"/>
      <c r="BB787" s="173"/>
      <c r="BC787" s="123"/>
      <c r="BD787" s="123"/>
      <c r="BE787" s="123"/>
    </row>
    <row r="788" spans="2:57" x14ac:dyDescent="0.25">
      <c r="B788" s="120"/>
      <c r="C788" s="4"/>
      <c r="D788" s="14"/>
      <c r="E788" s="14"/>
      <c r="F788" s="121"/>
      <c r="G788" s="13"/>
      <c r="H788" s="122"/>
      <c r="I788" s="123"/>
      <c r="J788" s="123"/>
      <c r="K788" s="124"/>
      <c r="L788" s="122"/>
      <c r="M788" s="122"/>
      <c r="N788" s="125"/>
      <c r="O788" s="126"/>
      <c r="P788" s="123"/>
      <c r="Q788" s="123"/>
      <c r="R788" s="122"/>
      <c r="S788" s="123"/>
      <c r="T788" s="123"/>
      <c r="U788" s="123"/>
      <c r="V788" s="123"/>
      <c r="W788" s="123"/>
      <c r="X788" s="122"/>
      <c r="Y788" s="123"/>
      <c r="Z788" s="123"/>
      <c r="AA788" s="123"/>
      <c r="AB788" s="123"/>
      <c r="AC788" s="123"/>
      <c r="AD788" s="122"/>
      <c r="AE788" s="123"/>
      <c r="AF788" s="123"/>
      <c r="AG788" s="123"/>
      <c r="AH788" s="123"/>
      <c r="AI788" s="122"/>
      <c r="AJ788" s="122"/>
      <c r="AK788" s="122"/>
      <c r="AL788" s="122"/>
      <c r="AM788" s="123"/>
      <c r="AN788" s="122"/>
      <c r="AO788" s="122"/>
      <c r="AP788" s="122"/>
      <c r="AQ788" s="122"/>
      <c r="AR788" s="122"/>
      <c r="AS788" s="122"/>
      <c r="AT788" s="173"/>
      <c r="AU788" s="173"/>
      <c r="AV788" s="173"/>
      <c r="AW788" s="173"/>
      <c r="AX788" s="173"/>
      <c r="AY788" s="173"/>
      <c r="AZ788" s="173"/>
      <c r="BA788" s="173"/>
      <c r="BB788" s="173"/>
      <c r="BC788" s="123"/>
      <c r="BD788" s="123"/>
      <c r="BE788" s="123"/>
    </row>
    <row r="789" spans="2:57" x14ac:dyDescent="0.25">
      <c r="B789" s="120"/>
      <c r="C789" s="4"/>
      <c r="D789" s="14"/>
      <c r="E789" s="14"/>
      <c r="F789" s="121"/>
      <c r="G789" s="13"/>
      <c r="H789" s="122"/>
      <c r="I789" s="123"/>
      <c r="J789" s="123"/>
      <c r="K789" s="124"/>
      <c r="L789" s="122"/>
      <c r="M789" s="122"/>
      <c r="N789" s="125"/>
      <c r="O789" s="126"/>
      <c r="P789" s="123"/>
      <c r="Q789" s="123"/>
      <c r="R789" s="122"/>
      <c r="S789" s="123"/>
      <c r="T789" s="123"/>
      <c r="U789" s="123"/>
      <c r="V789" s="123"/>
      <c r="W789" s="123"/>
      <c r="X789" s="122"/>
      <c r="Y789" s="123"/>
      <c r="Z789" s="123"/>
      <c r="AA789" s="123"/>
      <c r="AB789" s="123"/>
      <c r="AC789" s="123"/>
      <c r="AD789" s="122"/>
      <c r="AE789" s="123"/>
      <c r="AF789" s="123"/>
      <c r="AG789" s="123"/>
      <c r="AH789" s="123"/>
      <c r="AI789" s="122"/>
      <c r="AJ789" s="122"/>
      <c r="AK789" s="122"/>
      <c r="AL789" s="122"/>
      <c r="AM789" s="123"/>
      <c r="AN789" s="122"/>
      <c r="AO789" s="122"/>
      <c r="AP789" s="122"/>
      <c r="AQ789" s="122"/>
      <c r="AR789" s="122"/>
      <c r="AS789" s="122"/>
      <c r="AT789" s="173"/>
      <c r="AU789" s="173"/>
      <c r="AV789" s="173"/>
      <c r="AW789" s="173"/>
      <c r="AX789" s="173"/>
      <c r="AY789" s="173"/>
      <c r="AZ789" s="173"/>
      <c r="BA789" s="173"/>
      <c r="BB789" s="173"/>
      <c r="BC789" s="123"/>
      <c r="BD789" s="123"/>
      <c r="BE789" s="123"/>
    </row>
    <row r="790" spans="2:57" x14ac:dyDescent="0.25">
      <c r="B790" s="120"/>
      <c r="C790" s="4"/>
      <c r="D790" s="14"/>
      <c r="E790" s="14"/>
      <c r="F790" s="121"/>
      <c r="G790" s="13"/>
      <c r="H790" s="122"/>
      <c r="I790" s="123"/>
      <c r="J790" s="123"/>
      <c r="K790" s="124"/>
      <c r="L790" s="122"/>
      <c r="M790" s="122"/>
      <c r="N790" s="125"/>
      <c r="O790" s="126"/>
      <c r="P790" s="123"/>
      <c r="Q790" s="123"/>
      <c r="R790" s="122"/>
      <c r="S790" s="123"/>
      <c r="T790" s="123"/>
      <c r="U790" s="123"/>
      <c r="V790" s="123"/>
      <c r="W790" s="123"/>
      <c r="X790" s="122"/>
      <c r="Y790" s="123"/>
      <c r="Z790" s="123"/>
      <c r="AA790" s="123"/>
      <c r="AB790" s="123"/>
      <c r="AC790" s="123"/>
      <c r="AD790" s="122"/>
      <c r="AE790" s="123"/>
      <c r="AF790" s="123"/>
      <c r="AG790" s="123"/>
      <c r="AH790" s="123"/>
      <c r="AI790" s="122"/>
      <c r="AJ790" s="122"/>
      <c r="AK790" s="122"/>
      <c r="AL790" s="122"/>
      <c r="AM790" s="123"/>
      <c r="AN790" s="122"/>
      <c r="AO790" s="122"/>
      <c r="AP790" s="122"/>
      <c r="AQ790" s="122"/>
      <c r="AR790" s="122"/>
      <c r="AS790" s="122"/>
      <c r="AT790" s="173"/>
      <c r="AU790" s="173"/>
      <c r="AV790" s="173"/>
      <c r="AW790" s="173"/>
      <c r="AX790" s="173"/>
      <c r="AY790" s="173"/>
      <c r="AZ790" s="173"/>
      <c r="BA790" s="173"/>
      <c r="BB790" s="173"/>
      <c r="BC790" s="123"/>
      <c r="BD790" s="123"/>
      <c r="BE790" s="123"/>
    </row>
    <row r="791" spans="2:57" x14ac:dyDescent="0.25">
      <c r="B791" s="120"/>
      <c r="C791" s="4"/>
      <c r="D791" s="14"/>
      <c r="E791" s="14"/>
      <c r="F791" s="121"/>
      <c r="G791" s="13"/>
      <c r="H791" s="122"/>
      <c r="I791" s="123"/>
      <c r="J791" s="123"/>
      <c r="K791" s="124"/>
      <c r="L791" s="122"/>
      <c r="M791" s="122"/>
      <c r="N791" s="125"/>
      <c r="O791" s="126"/>
      <c r="P791" s="123"/>
      <c r="Q791" s="123"/>
      <c r="R791" s="122"/>
      <c r="S791" s="123"/>
      <c r="T791" s="123"/>
      <c r="U791" s="123"/>
      <c r="V791" s="123"/>
      <c r="W791" s="123"/>
      <c r="X791" s="122"/>
      <c r="Y791" s="123"/>
      <c r="Z791" s="123"/>
      <c r="AA791" s="123"/>
      <c r="AB791" s="123"/>
      <c r="AC791" s="123"/>
      <c r="AD791" s="122"/>
      <c r="AE791" s="123"/>
      <c r="AF791" s="123"/>
      <c r="AG791" s="123"/>
      <c r="AH791" s="123"/>
      <c r="AI791" s="122"/>
      <c r="AJ791" s="122"/>
      <c r="AK791" s="122"/>
      <c r="AL791" s="122"/>
      <c r="AM791" s="123"/>
      <c r="AN791" s="122"/>
      <c r="AO791" s="122"/>
      <c r="AP791" s="122"/>
      <c r="AQ791" s="122"/>
      <c r="AR791" s="122"/>
      <c r="AS791" s="122"/>
      <c r="AT791" s="173"/>
      <c r="AU791" s="173"/>
      <c r="AV791" s="173"/>
      <c r="AW791" s="173"/>
      <c r="AX791" s="173"/>
      <c r="AY791" s="173"/>
      <c r="AZ791" s="173"/>
      <c r="BA791" s="173"/>
      <c r="BB791" s="173"/>
      <c r="BC791" s="123"/>
      <c r="BD791" s="123"/>
      <c r="BE791" s="123"/>
    </row>
    <row r="792" spans="2:57" x14ac:dyDescent="0.25">
      <c r="B792" s="120"/>
      <c r="C792" s="4"/>
      <c r="D792" s="14"/>
      <c r="E792" s="14"/>
      <c r="F792" s="121"/>
      <c r="G792" s="13"/>
      <c r="H792" s="122"/>
      <c r="I792" s="123"/>
      <c r="J792" s="123"/>
      <c r="K792" s="124"/>
      <c r="L792" s="122"/>
      <c r="M792" s="122"/>
      <c r="N792" s="125"/>
      <c r="O792" s="126"/>
      <c r="P792" s="123"/>
      <c r="Q792" s="123"/>
      <c r="R792" s="122"/>
      <c r="S792" s="123"/>
      <c r="T792" s="123"/>
      <c r="U792" s="123"/>
      <c r="V792" s="123"/>
      <c r="W792" s="123"/>
      <c r="X792" s="122"/>
      <c r="Y792" s="123"/>
      <c r="Z792" s="123"/>
      <c r="AA792" s="123"/>
      <c r="AB792" s="123"/>
      <c r="AC792" s="123"/>
      <c r="AD792" s="122"/>
      <c r="AE792" s="123"/>
      <c r="AF792" s="123"/>
      <c r="AG792" s="123"/>
      <c r="AH792" s="123"/>
      <c r="AI792" s="122"/>
      <c r="AJ792" s="122"/>
      <c r="AK792" s="122"/>
      <c r="AL792" s="122"/>
      <c r="AM792" s="123"/>
      <c r="AN792" s="122"/>
      <c r="AO792" s="122"/>
      <c r="AP792" s="122"/>
      <c r="AQ792" s="122"/>
      <c r="AR792" s="122"/>
      <c r="AS792" s="122"/>
      <c r="AT792" s="173"/>
      <c r="AU792" s="173"/>
      <c r="AV792" s="173"/>
      <c r="AW792" s="173"/>
      <c r="AX792" s="173"/>
      <c r="AY792" s="173"/>
      <c r="AZ792" s="173"/>
      <c r="BA792" s="173"/>
      <c r="BB792" s="173"/>
      <c r="BC792" s="123"/>
      <c r="BD792" s="123"/>
      <c r="BE792" s="123"/>
    </row>
    <row r="793" spans="2:57" x14ac:dyDescent="0.25">
      <c r="B793" s="120"/>
      <c r="C793" s="4"/>
      <c r="D793" s="14"/>
      <c r="E793" s="14"/>
      <c r="F793" s="121"/>
      <c r="G793" s="13"/>
      <c r="H793" s="122"/>
      <c r="I793" s="123"/>
      <c r="J793" s="123"/>
      <c r="K793" s="124"/>
      <c r="L793" s="122"/>
      <c r="M793" s="122"/>
      <c r="N793" s="125"/>
      <c r="O793" s="126"/>
      <c r="P793" s="123"/>
      <c r="Q793" s="123"/>
      <c r="R793" s="122"/>
      <c r="S793" s="123"/>
      <c r="T793" s="123"/>
      <c r="U793" s="123"/>
      <c r="V793" s="123"/>
      <c r="W793" s="123"/>
      <c r="X793" s="122"/>
      <c r="Y793" s="123"/>
      <c r="Z793" s="123"/>
      <c r="AA793" s="123"/>
      <c r="AB793" s="123"/>
      <c r="AC793" s="123"/>
      <c r="AD793" s="122"/>
      <c r="AE793" s="123"/>
      <c r="AF793" s="123"/>
      <c r="AG793" s="123"/>
      <c r="AH793" s="123"/>
      <c r="AI793" s="122"/>
      <c r="AJ793" s="122"/>
      <c r="AK793" s="122"/>
      <c r="AL793" s="122"/>
      <c r="AM793" s="123"/>
      <c r="AN793" s="122"/>
      <c r="AO793" s="122"/>
      <c r="AP793" s="122"/>
      <c r="AQ793" s="122"/>
      <c r="AR793" s="122"/>
      <c r="AS793" s="122"/>
      <c r="AT793" s="173"/>
      <c r="AU793" s="173"/>
      <c r="AV793" s="173"/>
      <c r="AW793" s="173"/>
      <c r="AX793" s="173"/>
      <c r="AY793" s="173"/>
      <c r="AZ793" s="173"/>
      <c r="BA793" s="173"/>
      <c r="BB793" s="173"/>
      <c r="BC793" s="123"/>
      <c r="BD793" s="123"/>
      <c r="BE793" s="123"/>
    </row>
    <row r="794" spans="2:57" x14ac:dyDescent="0.25">
      <c r="B794" s="120"/>
      <c r="C794" s="4"/>
      <c r="D794" s="14"/>
      <c r="E794" s="14"/>
      <c r="F794" s="121"/>
      <c r="G794" s="13"/>
      <c r="H794" s="122"/>
      <c r="I794" s="123"/>
      <c r="J794" s="123"/>
      <c r="K794" s="124"/>
      <c r="L794" s="122"/>
      <c r="M794" s="122"/>
      <c r="N794" s="125"/>
      <c r="O794" s="126"/>
      <c r="P794" s="123"/>
      <c r="Q794" s="123"/>
      <c r="R794" s="122"/>
      <c r="S794" s="123"/>
      <c r="T794" s="123"/>
      <c r="U794" s="123"/>
      <c r="V794" s="123"/>
      <c r="W794" s="123"/>
      <c r="X794" s="122"/>
      <c r="Y794" s="123"/>
      <c r="Z794" s="123"/>
      <c r="AA794" s="123"/>
      <c r="AB794" s="123"/>
      <c r="AC794" s="123"/>
      <c r="AD794" s="122"/>
      <c r="AE794" s="123"/>
      <c r="AF794" s="123"/>
      <c r="AG794" s="123"/>
      <c r="AH794" s="123"/>
      <c r="AI794" s="122"/>
      <c r="AJ794" s="122"/>
      <c r="AK794" s="122"/>
      <c r="AL794" s="122"/>
      <c r="AM794" s="123"/>
      <c r="AN794" s="122"/>
      <c r="AO794" s="122"/>
      <c r="AP794" s="122"/>
      <c r="AQ794" s="122"/>
      <c r="AR794" s="122"/>
      <c r="AS794" s="122"/>
      <c r="AT794" s="173"/>
      <c r="AU794" s="173"/>
      <c r="AV794" s="173"/>
      <c r="AW794" s="173"/>
      <c r="AX794" s="173"/>
      <c r="AY794" s="173"/>
      <c r="AZ794" s="173"/>
      <c r="BA794" s="173"/>
      <c r="BB794" s="173"/>
      <c r="BC794" s="123"/>
      <c r="BD794" s="123"/>
      <c r="BE794" s="123"/>
    </row>
    <row r="795" spans="2:57" x14ac:dyDescent="0.25">
      <c r="B795" s="120"/>
      <c r="C795" s="4"/>
      <c r="D795" s="14"/>
      <c r="E795" s="14"/>
      <c r="F795" s="121"/>
      <c r="G795" s="13"/>
      <c r="H795" s="122"/>
      <c r="I795" s="123"/>
      <c r="J795" s="123"/>
      <c r="K795" s="124"/>
      <c r="L795" s="122"/>
      <c r="M795" s="122"/>
      <c r="N795" s="125"/>
      <c r="O795" s="126"/>
      <c r="P795" s="123"/>
      <c r="Q795" s="123"/>
      <c r="R795" s="122"/>
      <c r="S795" s="123"/>
      <c r="T795" s="123"/>
      <c r="U795" s="123"/>
      <c r="V795" s="123"/>
      <c r="W795" s="123"/>
      <c r="X795" s="122"/>
      <c r="Y795" s="123"/>
      <c r="Z795" s="123"/>
      <c r="AA795" s="123"/>
      <c r="AB795" s="123"/>
      <c r="AC795" s="123"/>
      <c r="AD795" s="122"/>
      <c r="AE795" s="123"/>
      <c r="AF795" s="123"/>
      <c r="AG795" s="123"/>
      <c r="AH795" s="123"/>
      <c r="AI795" s="122"/>
      <c r="AJ795" s="122"/>
      <c r="AK795" s="122"/>
      <c r="AL795" s="122"/>
      <c r="AM795" s="123"/>
      <c r="AN795" s="122"/>
      <c r="AO795" s="122"/>
      <c r="AP795" s="122"/>
      <c r="AQ795" s="122"/>
      <c r="AR795" s="122"/>
      <c r="AS795" s="122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23"/>
      <c r="BD795" s="123"/>
      <c r="BE795" s="123"/>
    </row>
    <row r="796" spans="2:57" x14ac:dyDescent="0.25">
      <c r="B796" s="120"/>
      <c r="C796" s="4"/>
      <c r="D796" s="14"/>
      <c r="E796" s="14"/>
      <c r="F796" s="121"/>
      <c r="G796" s="13"/>
      <c r="H796" s="122"/>
      <c r="I796" s="123"/>
      <c r="J796" s="123"/>
      <c r="K796" s="124"/>
      <c r="L796" s="122"/>
      <c r="M796" s="122"/>
      <c r="N796" s="125"/>
      <c r="O796" s="126"/>
      <c r="P796" s="123"/>
      <c r="Q796" s="123"/>
      <c r="R796" s="122"/>
      <c r="S796" s="123"/>
      <c r="T796" s="123"/>
      <c r="U796" s="123"/>
      <c r="V796" s="123"/>
      <c r="W796" s="123"/>
      <c r="X796" s="122"/>
      <c r="Y796" s="123"/>
      <c r="Z796" s="123"/>
      <c r="AA796" s="123"/>
      <c r="AB796" s="123"/>
      <c r="AC796" s="123"/>
      <c r="AD796" s="122"/>
      <c r="AE796" s="123"/>
      <c r="AF796" s="123"/>
      <c r="AG796" s="123"/>
      <c r="AH796" s="123"/>
      <c r="AI796" s="122"/>
      <c r="AJ796" s="122"/>
      <c r="AK796" s="122"/>
      <c r="AL796" s="122"/>
      <c r="AM796" s="123"/>
      <c r="AN796" s="122"/>
      <c r="AO796" s="122"/>
      <c r="AP796" s="122"/>
      <c r="AQ796" s="122"/>
      <c r="AR796" s="122"/>
      <c r="AS796" s="122"/>
      <c r="AT796" s="173"/>
      <c r="AU796" s="173"/>
      <c r="AV796" s="173"/>
      <c r="AW796" s="173"/>
      <c r="AX796" s="173"/>
      <c r="AY796" s="173"/>
      <c r="AZ796" s="173"/>
      <c r="BA796" s="173"/>
      <c r="BB796" s="173"/>
      <c r="BC796" s="123"/>
      <c r="BD796" s="123"/>
      <c r="BE796" s="123"/>
    </row>
    <row r="797" spans="2:57" x14ac:dyDescent="0.25">
      <c r="B797" s="120"/>
      <c r="C797" s="4"/>
      <c r="D797" s="14"/>
      <c r="E797" s="14"/>
      <c r="F797" s="121"/>
      <c r="G797" s="13"/>
      <c r="H797" s="122"/>
      <c r="I797" s="123"/>
      <c r="J797" s="123"/>
      <c r="K797" s="124"/>
      <c r="L797" s="122"/>
      <c r="M797" s="122"/>
      <c r="N797" s="125"/>
      <c r="O797" s="126"/>
      <c r="P797" s="123"/>
      <c r="Q797" s="123"/>
      <c r="R797" s="122"/>
      <c r="S797" s="123"/>
      <c r="T797" s="123"/>
      <c r="U797" s="123"/>
      <c r="V797" s="123"/>
      <c r="W797" s="123"/>
      <c r="X797" s="122"/>
      <c r="Y797" s="123"/>
      <c r="Z797" s="123"/>
      <c r="AA797" s="123"/>
      <c r="AB797" s="123"/>
      <c r="AC797" s="123"/>
      <c r="AD797" s="122"/>
      <c r="AE797" s="123"/>
      <c r="AF797" s="123"/>
      <c r="AG797" s="123"/>
      <c r="AH797" s="123"/>
      <c r="AI797" s="122"/>
      <c r="AJ797" s="122"/>
      <c r="AK797" s="122"/>
      <c r="AL797" s="122"/>
      <c r="AM797" s="123"/>
      <c r="AN797" s="122"/>
      <c r="AO797" s="122"/>
      <c r="AP797" s="122"/>
      <c r="AQ797" s="122"/>
      <c r="AR797" s="122"/>
      <c r="AS797" s="122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23"/>
      <c r="BD797" s="123"/>
      <c r="BE797" s="123"/>
    </row>
    <row r="798" spans="2:57" x14ac:dyDescent="0.25">
      <c r="B798" s="120"/>
      <c r="C798" s="4"/>
      <c r="D798" s="14"/>
      <c r="E798" s="14"/>
      <c r="F798" s="121"/>
      <c r="G798" s="13"/>
      <c r="H798" s="122"/>
      <c r="I798" s="123"/>
      <c r="J798" s="123"/>
      <c r="K798" s="124"/>
      <c r="L798" s="122"/>
      <c r="M798" s="122"/>
      <c r="N798" s="125"/>
      <c r="O798" s="126"/>
      <c r="P798" s="123"/>
      <c r="Q798" s="123"/>
      <c r="R798" s="122"/>
      <c r="S798" s="123"/>
      <c r="T798" s="123"/>
      <c r="U798" s="123"/>
      <c r="V798" s="123"/>
      <c r="W798" s="123"/>
      <c r="X798" s="122"/>
      <c r="Y798" s="123"/>
      <c r="Z798" s="123"/>
      <c r="AA798" s="123"/>
      <c r="AB798" s="123"/>
      <c r="AC798" s="123"/>
      <c r="AD798" s="122"/>
      <c r="AE798" s="123"/>
      <c r="AF798" s="123"/>
      <c r="AG798" s="123"/>
      <c r="AH798" s="123"/>
      <c r="AI798" s="122"/>
      <c r="AJ798" s="122"/>
      <c r="AK798" s="122"/>
      <c r="AL798" s="122"/>
      <c r="AM798" s="123"/>
      <c r="AN798" s="122"/>
      <c r="AO798" s="122"/>
      <c r="AP798" s="122"/>
      <c r="AQ798" s="122"/>
      <c r="AR798" s="122"/>
      <c r="AS798" s="122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23"/>
      <c r="BD798" s="123"/>
      <c r="BE798" s="123"/>
    </row>
    <row r="799" spans="2:57" x14ac:dyDescent="0.25">
      <c r="B799" s="120"/>
      <c r="C799" s="4"/>
      <c r="D799" s="14"/>
      <c r="E799" s="14"/>
      <c r="F799" s="121"/>
      <c r="G799" s="13"/>
      <c r="H799" s="122"/>
      <c r="I799" s="123"/>
      <c r="J799" s="123"/>
      <c r="K799" s="124"/>
      <c r="L799" s="122"/>
      <c r="M799" s="122"/>
      <c r="N799" s="125"/>
      <c r="O799" s="126"/>
      <c r="P799" s="123"/>
      <c r="Q799" s="123"/>
      <c r="R799" s="122"/>
      <c r="S799" s="123"/>
      <c r="T799" s="123"/>
      <c r="U799" s="123"/>
      <c r="V799" s="123"/>
      <c r="W799" s="123"/>
      <c r="X799" s="122"/>
      <c r="Y799" s="123"/>
      <c r="Z799" s="123"/>
      <c r="AA799" s="123"/>
      <c r="AB799" s="123"/>
      <c r="AC799" s="123"/>
      <c r="AD799" s="122"/>
      <c r="AE799" s="123"/>
      <c r="AF799" s="123"/>
      <c r="AG799" s="123"/>
      <c r="AH799" s="123"/>
      <c r="AI799" s="122"/>
      <c r="AJ799" s="122"/>
      <c r="AK799" s="122"/>
      <c r="AL799" s="122"/>
      <c r="AM799" s="123"/>
      <c r="AN799" s="122"/>
      <c r="AO799" s="122"/>
      <c r="AP799" s="122"/>
      <c r="AQ799" s="122"/>
      <c r="AR799" s="122"/>
      <c r="AS799" s="122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23"/>
      <c r="BD799" s="123"/>
      <c r="BE799" s="123"/>
    </row>
    <row r="800" spans="2:57" x14ac:dyDescent="0.25">
      <c r="B800" s="120"/>
      <c r="C800" s="4"/>
      <c r="D800" s="14"/>
      <c r="E800" s="14"/>
      <c r="F800" s="121"/>
      <c r="G800" s="13"/>
      <c r="H800" s="122"/>
      <c r="I800" s="123"/>
      <c r="J800" s="123"/>
      <c r="K800" s="124"/>
      <c r="L800" s="122"/>
      <c r="M800" s="122"/>
      <c r="N800" s="125"/>
      <c r="O800" s="126"/>
      <c r="P800" s="123"/>
      <c r="Q800" s="123"/>
      <c r="R800" s="122"/>
      <c r="S800" s="123"/>
      <c r="T800" s="123"/>
      <c r="U800" s="123"/>
      <c r="V800" s="123"/>
      <c r="W800" s="123"/>
      <c r="X800" s="122"/>
      <c r="Y800" s="123"/>
      <c r="Z800" s="123"/>
      <c r="AA800" s="123"/>
      <c r="AB800" s="123"/>
      <c r="AC800" s="123"/>
      <c r="AD800" s="122"/>
      <c r="AE800" s="123"/>
      <c r="AF800" s="123"/>
      <c r="AG800" s="123"/>
      <c r="AH800" s="123"/>
      <c r="AI800" s="122"/>
      <c r="AJ800" s="122"/>
      <c r="AK800" s="122"/>
      <c r="AL800" s="122"/>
      <c r="AM800" s="123"/>
      <c r="AN800" s="122"/>
      <c r="AO800" s="122"/>
      <c r="AP800" s="122"/>
      <c r="AQ800" s="122"/>
      <c r="AR800" s="122"/>
      <c r="AS800" s="122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23"/>
      <c r="BD800" s="123"/>
      <c r="BE800" s="123"/>
    </row>
    <row r="801" spans="2:57" x14ac:dyDescent="0.25">
      <c r="B801" s="120"/>
      <c r="C801" s="4"/>
      <c r="D801" s="14"/>
      <c r="E801" s="14"/>
      <c r="F801" s="121"/>
      <c r="G801" s="13"/>
      <c r="H801" s="122"/>
      <c r="I801" s="123"/>
      <c r="J801" s="123"/>
      <c r="K801" s="124"/>
      <c r="L801" s="122"/>
      <c r="M801" s="122"/>
      <c r="N801" s="125"/>
      <c r="O801" s="126"/>
      <c r="P801" s="123"/>
      <c r="Q801" s="123"/>
      <c r="R801" s="122"/>
      <c r="S801" s="123"/>
      <c r="T801" s="123"/>
      <c r="U801" s="123"/>
      <c r="V801" s="123"/>
      <c r="W801" s="123"/>
      <c r="X801" s="122"/>
      <c r="Y801" s="123"/>
      <c r="Z801" s="123"/>
      <c r="AA801" s="123"/>
      <c r="AB801" s="123"/>
      <c r="AC801" s="123"/>
      <c r="AD801" s="122"/>
      <c r="AE801" s="123"/>
      <c r="AF801" s="123"/>
      <c r="AG801" s="123"/>
      <c r="AH801" s="123"/>
      <c r="AI801" s="122"/>
      <c r="AJ801" s="122"/>
      <c r="AK801" s="122"/>
      <c r="AL801" s="122"/>
      <c r="AM801" s="123"/>
      <c r="AN801" s="122"/>
      <c r="AO801" s="122"/>
      <c r="AP801" s="122"/>
      <c r="AQ801" s="122"/>
      <c r="AR801" s="122"/>
      <c r="AS801" s="122"/>
      <c r="AT801" s="173"/>
      <c r="AU801" s="173"/>
      <c r="AV801" s="173"/>
      <c r="AW801" s="173"/>
      <c r="AX801" s="173"/>
      <c r="AY801" s="173"/>
      <c r="AZ801" s="173"/>
      <c r="BA801" s="173"/>
      <c r="BB801" s="173"/>
      <c r="BC801" s="123"/>
      <c r="BD801" s="123"/>
      <c r="BE801" s="123"/>
    </row>
    <row r="802" spans="2:57" x14ac:dyDescent="0.25">
      <c r="B802" s="120"/>
      <c r="C802" s="4"/>
      <c r="D802" s="14"/>
      <c r="E802" s="14"/>
      <c r="F802" s="121"/>
      <c r="G802" s="13"/>
      <c r="H802" s="122"/>
      <c r="I802" s="123"/>
      <c r="J802" s="123"/>
      <c r="K802" s="124"/>
      <c r="L802" s="122"/>
      <c r="M802" s="122"/>
      <c r="N802" s="125"/>
      <c r="O802" s="126"/>
      <c r="P802" s="123"/>
      <c r="Q802" s="123"/>
      <c r="R802" s="122"/>
      <c r="S802" s="123"/>
      <c r="T802" s="123"/>
      <c r="U802" s="123"/>
      <c r="V802" s="123"/>
      <c r="W802" s="123"/>
      <c r="X802" s="122"/>
      <c r="Y802" s="123"/>
      <c r="Z802" s="123"/>
      <c r="AA802" s="123"/>
      <c r="AB802" s="123"/>
      <c r="AC802" s="123"/>
      <c r="AD802" s="122"/>
      <c r="AE802" s="123"/>
      <c r="AF802" s="123"/>
      <c r="AG802" s="123"/>
      <c r="AH802" s="123"/>
      <c r="AI802" s="122"/>
      <c r="AJ802" s="122"/>
      <c r="AK802" s="122"/>
      <c r="AL802" s="122"/>
      <c r="AM802" s="123"/>
      <c r="AN802" s="122"/>
      <c r="AO802" s="122"/>
      <c r="AP802" s="122"/>
      <c r="AQ802" s="122"/>
      <c r="AR802" s="122"/>
      <c r="AS802" s="122"/>
      <c r="AT802" s="173"/>
      <c r="AU802" s="173"/>
      <c r="AV802" s="173"/>
      <c r="AW802" s="173"/>
      <c r="AX802" s="173"/>
      <c r="AY802" s="173"/>
      <c r="AZ802" s="173"/>
      <c r="BA802" s="173"/>
      <c r="BB802" s="173"/>
      <c r="BC802" s="123"/>
      <c r="BD802" s="123"/>
      <c r="BE802" s="123"/>
    </row>
    <row r="803" spans="2:57" x14ac:dyDescent="0.25">
      <c r="B803" s="120"/>
      <c r="C803" s="4"/>
      <c r="D803" s="14"/>
      <c r="E803" s="14"/>
      <c r="F803" s="121"/>
      <c r="G803" s="13"/>
      <c r="H803" s="122"/>
      <c r="I803" s="123"/>
      <c r="J803" s="123"/>
      <c r="K803" s="124"/>
      <c r="L803" s="122"/>
      <c r="M803" s="122"/>
      <c r="N803" s="125"/>
      <c r="O803" s="126"/>
      <c r="P803" s="123"/>
      <c r="Q803" s="123"/>
      <c r="R803" s="122"/>
      <c r="S803" s="123"/>
      <c r="T803" s="123"/>
      <c r="U803" s="123"/>
      <c r="V803" s="123"/>
      <c r="W803" s="123"/>
      <c r="X803" s="122"/>
      <c r="Y803" s="123"/>
      <c r="Z803" s="123"/>
      <c r="AA803" s="123"/>
      <c r="AB803" s="123"/>
      <c r="AC803" s="123"/>
      <c r="AD803" s="122"/>
      <c r="AE803" s="123"/>
      <c r="AF803" s="123"/>
      <c r="AG803" s="123"/>
      <c r="AH803" s="123"/>
      <c r="AI803" s="122"/>
      <c r="AJ803" s="122"/>
      <c r="AK803" s="122"/>
      <c r="AL803" s="122"/>
      <c r="AM803" s="123"/>
      <c r="AN803" s="122"/>
      <c r="AO803" s="122"/>
      <c r="AP803" s="122"/>
      <c r="AQ803" s="122"/>
      <c r="AR803" s="122"/>
      <c r="AS803" s="122"/>
      <c r="AT803" s="173"/>
      <c r="AU803" s="173"/>
      <c r="AV803" s="173"/>
      <c r="AW803" s="173"/>
      <c r="AX803" s="173"/>
      <c r="AY803" s="173"/>
      <c r="AZ803" s="173"/>
      <c r="BA803" s="173"/>
      <c r="BB803" s="173"/>
      <c r="BC803" s="123"/>
      <c r="BD803" s="123"/>
      <c r="BE803" s="123"/>
    </row>
    <row r="804" spans="2:57" x14ac:dyDescent="0.25">
      <c r="B804" s="120"/>
      <c r="C804" s="4"/>
      <c r="D804" s="14"/>
      <c r="E804" s="14"/>
      <c r="F804" s="121"/>
      <c r="G804" s="13"/>
      <c r="H804" s="122"/>
      <c r="I804" s="123"/>
      <c r="J804" s="123"/>
      <c r="K804" s="124"/>
      <c r="L804" s="122"/>
      <c r="M804" s="122"/>
      <c r="N804" s="125"/>
      <c r="O804" s="126"/>
      <c r="P804" s="123"/>
      <c r="Q804" s="123"/>
      <c r="R804" s="122"/>
      <c r="S804" s="123"/>
      <c r="T804" s="123"/>
      <c r="U804" s="123"/>
      <c r="V804" s="123"/>
      <c r="W804" s="123"/>
      <c r="X804" s="122"/>
      <c r="Y804" s="123"/>
      <c r="Z804" s="123"/>
      <c r="AA804" s="123"/>
      <c r="AB804" s="123"/>
      <c r="AC804" s="123"/>
      <c r="AD804" s="122"/>
      <c r="AE804" s="123"/>
      <c r="AF804" s="123"/>
      <c r="AG804" s="123"/>
      <c r="AH804" s="123"/>
      <c r="AI804" s="122"/>
      <c r="AJ804" s="122"/>
      <c r="AK804" s="122"/>
      <c r="AL804" s="122"/>
      <c r="AM804" s="123"/>
      <c r="AN804" s="122"/>
      <c r="AO804" s="122"/>
      <c r="AP804" s="122"/>
      <c r="AQ804" s="122"/>
      <c r="AR804" s="122"/>
      <c r="AS804" s="122"/>
      <c r="AT804" s="173"/>
      <c r="AU804" s="173"/>
      <c r="AV804" s="173"/>
      <c r="AW804" s="173"/>
      <c r="AX804" s="173"/>
      <c r="AY804" s="173"/>
      <c r="AZ804" s="173"/>
      <c r="BA804" s="173"/>
      <c r="BB804" s="173"/>
      <c r="BC804" s="123"/>
      <c r="BD804" s="123"/>
      <c r="BE804" s="123"/>
    </row>
    <row r="805" spans="2:57" x14ac:dyDescent="0.25">
      <c r="B805" s="120"/>
      <c r="C805" s="4"/>
      <c r="D805" s="14"/>
      <c r="E805" s="14"/>
      <c r="F805" s="121"/>
      <c r="G805" s="13"/>
      <c r="H805" s="122"/>
      <c r="I805" s="123"/>
      <c r="J805" s="123"/>
      <c r="K805" s="124"/>
      <c r="L805" s="122"/>
      <c r="M805" s="122"/>
      <c r="N805" s="125"/>
      <c r="O805" s="126"/>
      <c r="P805" s="123"/>
      <c r="Q805" s="123"/>
      <c r="R805" s="122"/>
      <c r="S805" s="123"/>
      <c r="T805" s="123"/>
      <c r="U805" s="123"/>
      <c r="V805" s="123"/>
      <c r="W805" s="123"/>
      <c r="X805" s="122"/>
      <c r="Y805" s="123"/>
      <c r="Z805" s="123"/>
      <c r="AA805" s="123"/>
      <c r="AB805" s="123"/>
      <c r="AC805" s="123"/>
      <c r="AD805" s="122"/>
      <c r="AE805" s="123"/>
      <c r="AF805" s="123"/>
      <c r="AG805" s="123"/>
      <c r="AH805" s="123"/>
      <c r="AI805" s="122"/>
      <c r="AJ805" s="122"/>
      <c r="AK805" s="122"/>
      <c r="AL805" s="122"/>
      <c r="AM805" s="123"/>
      <c r="AN805" s="122"/>
      <c r="AO805" s="122"/>
      <c r="AP805" s="122"/>
      <c r="AQ805" s="122"/>
      <c r="AR805" s="122"/>
      <c r="AS805" s="122"/>
      <c r="AT805" s="173"/>
      <c r="AU805" s="173"/>
      <c r="AV805" s="173"/>
      <c r="AW805" s="173"/>
      <c r="AX805" s="173"/>
      <c r="AY805" s="173"/>
      <c r="AZ805" s="173"/>
      <c r="BA805" s="173"/>
      <c r="BB805" s="173"/>
      <c r="BC805" s="123"/>
      <c r="BD805" s="123"/>
      <c r="BE805" s="123"/>
    </row>
    <row r="806" spans="2:57" x14ac:dyDescent="0.25">
      <c r="B806" s="120"/>
      <c r="C806" s="4"/>
      <c r="D806" s="14"/>
      <c r="E806" s="14"/>
      <c r="F806" s="121"/>
      <c r="G806" s="13"/>
      <c r="H806" s="122"/>
      <c r="I806" s="123"/>
      <c r="J806" s="123"/>
      <c r="K806" s="124"/>
      <c r="L806" s="122"/>
      <c r="M806" s="122"/>
      <c r="N806" s="125"/>
      <c r="O806" s="126"/>
      <c r="P806" s="123"/>
      <c r="Q806" s="123"/>
      <c r="R806" s="122"/>
      <c r="S806" s="123"/>
      <c r="T806" s="123"/>
      <c r="U806" s="123"/>
      <c r="V806" s="123"/>
      <c r="W806" s="123"/>
      <c r="X806" s="122"/>
      <c r="Y806" s="123"/>
      <c r="Z806" s="123"/>
      <c r="AA806" s="123"/>
      <c r="AB806" s="123"/>
      <c r="AC806" s="123"/>
      <c r="AD806" s="122"/>
      <c r="AE806" s="123"/>
      <c r="AF806" s="123"/>
      <c r="AG806" s="123"/>
      <c r="AH806" s="123"/>
      <c r="AI806" s="122"/>
      <c r="AJ806" s="122"/>
      <c r="AK806" s="122"/>
      <c r="AL806" s="122"/>
      <c r="AM806" s="123"/>
      <c r="AN806" s="122"/>
      <c r="AO806" s="122"/>
      <c r="AP806" s="122"/>
      <c r="AQ806" s="122"/>
      <c r="AR806" s="122"/>
      <c r="AS806" s="122"/>
      <c r="AT806" s="173"/>
      <c r="AU806" s="173"/>
      <c r="AV806" s="173"/>
      <c r="AW806" s="173"/>
      <c r="AX806" s="173"/>
      <c r="AY806" s="173"/>
      <c r="AZ806" s="173"/>
      <c r="BA806" s="173"/>
      <c r="BB806" s="173"/>
      <c r="BC806" s="123"/>
      <c r="BD806" s="123"/>
      <c r="BE806" s="123"/>
    </row>
    <row r="807" spans="2:57" x14ac:dyDescent="0.25">
      <c r="B807" s="120"/>
      <c r="C807" s="4"/>
      <c r="D807" s="14"/>
      <c r="E807" s="14"/>
      <c r="F807" s="121"/>
      <c r="G807" s="13"/>
      <c r="H807" s="122"/>
      <c r="I807" s="123"/>
      <c r="J807" s="123"/>
      <c r="K807" s="124"/>
      <c r="L807" s="122"/>
      <c r="M807" s="122"/>
      <c r="N807" s="125"/>
      <c r="O807" s="126"/>
      <c r="P807" s="123"/>
      <c r="Q807" s="123"/>
      <c r="R807" s="122"/>
      <c r="S807" s="123"/>
      <c r="T807" s="123"/>
      <c r="U807" s="123"/>
      <c r="V807" s="123"/>
      <c r="W807" s="123"/>
      <c r="X807" s="122"/>
      <c r="Y807" s="123"/>
      <c r="Z807" s="123"/>
      <c r="AA807" s="123"/>
      <c r="AB807" s="123"/>
      <c r="AC807" s="123"/>
      <c r="AD807" s="122"/>
      <c r="AE807" s="123"/>
      <c r="AF807" s="123"/>
      <c r="AG807" s="123"/>
      <c r="AH807" s="123"/>
      <c r="AI807" s="122"/>
      <c r="AJ807" s="122"/>
      <c r="AK807" s="122"/>
      <c r="AL807" s="122"/>
      <c r="AM807" s="123"/>
      <c r="AN807" s="122"/>
      <c r="AO807" s="122"/>
      <c r="AP807" s="122"/>
      <c r="AQ807" s="122"/>
      <c r="AR807" s="122"/>
      <c r="AS807" s="122"/>
      <c r="AT807" s="173"/>
      <c r="AU807" s="173"/>
      <c r="AV807" s="173"/>
      <c r="AW807" s="173"/>
      <c r="AX807" s="173"/>
      <c r="AY807" s="173"/>
      <c r="AZ807" s="173"/>
      <c r="BA807" s="173"/>
      <c r="BB807" s="173"/>
      <c r="BC807" s="123"/>
      <c r="BD807" s="123"/>
      <c r="BE807" s="123"/>
    </row>
    <row r="808" spans="2:57" x14ac:dyDescent="0.25">
      <c r="B808" s="120"/>
      <c r="C808" s="4"/>
      <c r="D808" s="14"/>
      <c r="E808" s="14"/>
      <c r="F808" s="121"/>
      <c r="G808" s="13"/>
      <c r="H808" s="122"/>
      <c r="I808" s="123"/>
      <c r="J808" s="123"/>
      <c r="K808" s="124"/>
      <c r="L808" s="122"/>
      <c r="M808" s="122"/>
      <c r="N808" s="125"/>
      <c r="O808" s="126"/>
      <c r="P808" s="123"/>
      <c r="Q808" s="123"/>
      <c r="R808" s="122"/>
      <c r="S808" s="123"/>
      <c r="T808" s="123"/>
      <c r="U808" s="123"/>
      <c r="V808" s="123"/>
      <c r="W808" s="123"/>
      <c r="X808" s="122"/>
      <c r="Y808" s="123"/>
      <c r="Z808" s="123"/>
      <c r="AA808" s="123"/>
      <c r="AB808" s="123"/>
      <c r="AC808" s="123"/>
      <c r="AD808" s="122"/>
      <c r="AE808" s="123"/>
      <c r="AF808" s="123"/>
      <c r="AG808" s="123"/>
      <c r="AH808" s="123"/>
      <c r="AI808" s="122"/>
      <c r="AJ808" s="122"/>
      <c r="AK808" s="122"/>
      <c r="AL808" s="122"/>
      <c r="AM808" s="123"/>
      <c r="AN808" s="122"/>
      <c r="AO808" s="122"/>
      <c r="AP808" s="122"/>
      <c r="AQ808" s="122"/>
      <c r="AR808" s="122"/>
      <c r="AS808" s="122"/>
      <c r="AT808" s="173"/>
      <c r="AU808" s="173"/>
      <c r="AV808" s="173"/>
      <c r="AW808" s="173"/>
      <c r="AX808" s="173"/>
      <c r="AY808" s="173"/>
      <c r="AZ808" s="173"/>
      <c r="BA808" s="173"/>
      <c r="BB808" s="173"/>
      <c r="BC808" s="123"/>
      <c r="BD808" s="123"/>
      <c r="BE808" s="123"/>
    </row>
    <row r="809" spans="2:57" x14ac:dyDescent="0.25">
      <c r="B809" s="120"/>
      <c r="C809" s="4"/>
      <c r="D809" s="14"/>
      <c r="E809" s="14"/>
      <c r="F809" s="121"/>
      <c r="G809" s="13"/>
      <c r="H809" s="122"/>
      <c r="I809" s="123"/>
      <c r="J809" s="123"/>
      <c r="K809" s="124"/>
      <c r="L809" s="122"/>
      <c r="M809" s="122"/>
      <c r="N809" s="125"/>
      <c r="O809" s="126"/>
      <c r="P809" s="123"/>
      <c r="Q809" s="123"/>
      <c r="R809" s="122"/>
      <c r="S809" s="123"/>
      <c r="T809" s="123"/>
      <c r="U809" s="123"/>
      <c r="V809" s="123"/>
      <c r="W809" s="123"/>
      <c r="X809" s="122"/>
      <c r="Y809" s="123"/>
      <c r="Z809" s="123"/>
      <c r="AA809" s="123"/>
      <c r="AB809" s="123"/>
      <c r="AC809" s="123"/>
      <c r="AD809" s="122"/>
      <c r="AE809" s="123"/>
      <c r="AF809" s="123"/>
      <c r="AG809" s="123"/>
      <c r="AH809" s="123"/>
      <c r="AI809" s="122"/>
      <c r="AJ809" s="122"/>
      <c r="AK809" s="122"/>
      <c r="AL809" s="122"/>
      <c r="AM809" s="123"/>
      <c r="AN809" s="122"/>
      <c r="AO809" s="122"/>
      <c r="AP809" s="122"/>
      <c r="AQ809" s="122"/>
      <c r="AR809" s="122"/>
      <c r="AS809" s="122"/>
      <c r="AT809" s="173"/>
      <c r="AU809" s="173"/>
      <c r="AV809" s="173"/>
      <c r="AW809" s="173"/>
      <c r="AX809" s="173"/>
      <c r="AY809" s="173"/>
      <c r="AZ809" s="173"/>
      <c r="BA809" s="173"/>
      <c r="BB809" s="173"/>
      <c r="BC809" s="123"/>
      <c r="BD809" s="123"/>
      <c r="BE809" s="123"/>
    </row>
    <row r="810" spans="2:57" x14ac:dyDescent="0.25">
      <c r="B810" s="120"/>
      <c r="C810" s="4"/>
      <c r="D810" s="14"/>
      <c r="E810" s="14"/>
      <c r="F810" s="121"/>
      <c r="G810" s="13"/>
      <c r="H810" s="122"/>
      <c r="I810" s="123"/>
      <c r="J810" s="123"/>
      <c r="K810" s="124"/>
      <c r="L810" s="122"/>
      <c r="M810" s="122"/>
      <c r="N810" s="125"/>
      <c r="O810" s="126"/>
      <c r="P810" s="123"/>
      <c r="Q810" s="123"/>
      <c r="R810" s="122"/>
      <c r="S810" s="123"/>
      <c r="T810" s="123"/>
      <c r="U810" s="123"/>
      <c r="V810" s="123"/>
      <c r="W810" s="123"/>
      <c r="X810" s="122"/>
      <c r="Y810" s="123"/>
      <c r="Z810" s="123"/>
      <c r="AA810" s="123"/>
      <c r="AB810" s="123"/>
      <c r="AC810" s="123"/>
      <c r="AD810" s="122"/>
      <c r="AE810" s="123"/>
      <c r="AF810" s="123"/>
      <c r="AG810" s="123"/>
      <c r="AH810" s="123"/>
      <c r="AI810" s="122"/>
      <c r="AJ810" s="122"/>
      <c r="AK810" s="122"/>
      <c r="AL810" s="122"/>
      <c r="AM810" s="123"/>
      <c r="AN810" s="122"/>
      <c r="AO810" s="122"/>
      <c r="AP810" s="122"/>
      <c r="AQ810" s="122"/>
      <c r="AR810" s="122"/>
      <c r="AS810" s="122"/>
      <c r="AT810" s="173"/>
      <c r="AU810" s="173"/>
      <c r="AV810" s="173"/>
      <c r="AW810" s="173"/>
      <c r="AX810" s="173"/>
      <c r="AY810" s="173"/>
      <c r="AZ810" s="173"/>
      <c r="BA810" s="173"/>
      <c r="BB810" s="173"/>
      <c r="BC810" s="123"/>
      <c r="BD810" s="123"/>
      <c r="BE810" s="123"/>
    </row>
    <row r="811" spans="2:57" x14ac:dyDescent="0.25">
      <c r="B811" s="120"/>
      <c r="C811" s="4"/>
      <c r="D811" s="14"/>
      <c r="E811" s="14"/>
      <c r="F811" s="121"/>
      <c r="G811" s="13"/>
      <c r="H811" s="122"/>
      <c r="I811" s="123"/>
      <c r="J811" s="123"/>
      <c r="K811" s="124"/>
      <c r="L811" s="122"/>
      <c r="M811" s="122"/>
      <c r="N811" s="125"/>
      <c r="O811" s="126"/>
      <c r="P811" s="123"/>
      <c r="Q811" s="123"/>
      <c r="R811" s="122"/>
      <c r="S811" s="123"/>
      <c r="T811" s="123"/>
      <c r="U811" s="123"/>
      <c r="V811" s="123"/>
      <c r="W811" s="123"/>
      <c r="X811" s="122"/>
      <c r="Y811" s="123"/>
      <c r="Z811" s="123"/>
      <c r="AA811" s="123"/>
      <c r="AB811" s="123"/>
      <c r="AC811" s="123"/>
      <c r="AD811" s="122"/>
      <c r="AE811" s="123"/>
      <c r="AF811" s="123"/>
      <c r="AG811" s="123"/>
      <c r="AH811" s="123"/>
      <c r="AI811" s="122"/>
      <c r="AJ811" s="122"/>
      <c r="AK811" s="122"/>
      <c r="AL811" s="122"/>
      <c r="AM811" s="123"/>
      <c r="AN811" s="122"/>
      <c r="AO811" s="122"/>
      <c r="AP811" s="122"/>
      <c r="AQ811" s="122"/>
      <c r="AR811" s="122"/>
      <c r="AS811" s="122"/>
      <c r="AT811" s="173"/>
      <c r="AU811" s="173"/>
      <c r="AV811" s="173"/>
      <c r="AW811" s="173"/>
      <c r="AX811" s="173"/>
      <c r="AY811" s="173"/>
      <c r="AZ811" s="173"/>
      <c r="BA811" s="173"/>
      <c r="BB811" s="173"/>
      <c r="BC811" s="123"/>
      <c r="BD811" s="123"/>
      <c r="BE811" s="123"/>
    </row>
    <row r="812" spans="2:57" x14ac:dyDescent="0.25">
      <c r="B812" s="120"/>
      <c r="C812" s="4"/>
      <c r="D812" s="14"/>
      <c r="E812" s="14"/>
      <c r="F812" s="121"/>
      <c r="G812" s="13"/>
      <c r="H812" s="122"/>
      <c r="I812" s="123"/>
      <c r="J812" s="123"/>
      <c r="K812" s="124"/>
      <c r="L812" s="122"/>
      <c r="M812" s="122"/>
      <c r="N812" s="125"/>
      <c r="O812" s="126"/>
      <c r="P812" s="123"/>
      <c r="Q812" s="123"/>
      <c r="R812" s="122"/>
      <c r="S812" s="123"/>
      <c r="T812" s="123"/>
      <c r="U812" s="123"/>
      <c r="V812" s="123"/>
      <c r="W812" s="123"/>
      <c r="X812" s="122"/>
      <c r="Y812" s="123"/>
      <c r="Z812" s="123"/>
      <c r="AA812" s="123"/>
      <c r="AB812" s="123"/>
      <c r="AC812" s="123"/>
      <c r="AD812" s="122"/>
      <c r="AE812" s="123"/>
      <c r="AF812" s="123"/>
      <c r="AG812" s="123"/>
      <c r="AH812" s="123"/>
      <c r="AI812" s="122"/>
      <c r="AJ812" s="122"/>
      <c r="AK812" s="122"/>
      <c r="AL812" s="122"/>
      <c r="AM812" s="123"/>
      <c r="AN812" s="122"/>
      <c r="AO812" s="122"/>
      <c r="AP812" s="122"/>
      <c r="AQ812" s="122"/>
      <c r="AR812" s="122"/>
      <c r="AS812" s="122"/>
      <c r="AT812" s="173"/>
      <c r="AU812" s="173"/>
      <c r="AV812" s="173"/>
      <c r="AW812" s="173"/>
      <c r="AX812" s="173"/>
      <c r="AY812" s="173"/>
      <c r="AZ812" s="173"/>
      <c r="BA812" s="173"/>
      <c r="BB812" s="173"/>
      <c r="BC812" s="123"/>
      <c r="BD812" s="123"/>
      <c r="BE812" s="123"/>
    </row>
    <row r="813" spans="2:57" x14ac:dyDescent="0.25">
      <c r="B813" s="120"/>
      <c r="C813" s="4"/>
      <c r="D813" s="14"/>
      <c r="E813" s="14"/>
      <c r="F813" s="121"/>
      <c r="G813" s="13"/>
      <c r="H813" s="122"/>
      <c r="I813" s="123"/>
      <c r="J813" s="123"/>
      <c r="K813" s="124"/>
      <c r="L813" s="122"/>
      <c r="M813" s="122"/>
      <c r="N813" s="125"/>
      <c r="O813" s="126"/>
      <c r="P813" s="123"/>
      <c r="Q813" s="123"/>
      <c r="R813" s="122"/>
      <c r="S813" s="123"/>
      <c r="T813" s="123"/>
      <c r="U813" s="123"/>
      <c r="V813" s="123"/>
      <c r="W813" s="123"/>
      <c r="X813" s="122"/>
      <c r="Y813" s="123"/>
      <c r="Z813" s="123"/>
      <c r="AA813" s="123"/>
      <c r="AB813" s="123"/>
      <c r="AC813" s="123"/>
      <c r="AD813" s="122"/>
      <c r="AE813" s="123"/>
      <c r="AF813" s="123"/>
      <c r="AG813" s="123"/>
      <c r="AH813" s="123"/>
      <c r="AI813" s="122"/>
      <c r="AJ813" s="122"/>
      <c r="AK813" s="122"/>
      <c r="AL813" s="122"/>
      <c r="AM813" s="123"/>
      <c r="AN813" s="122"/>
      <c r="AO813" s="122"/>
      <c r="AP813" s="122"/>
      <c r="AQ813" s="122"/>
      <c r="AR813" s="122"/>
      <c r="AS813" s="122"/>
      <c r="AT813" s="173"/>
      <c r="AU813" s="173"/>
      <c r="AV813" s="173"/>
      <c r="AW813" s="173"/>
      <c r="AX813" s="173"/>
      <c r="AY813" s="173"/>
      <c r="AZ813" s="173"/>
      <c r="BA813" s="173"/>
      <c r="BB813" s="173"/>
      <c r="BC813" s="123"/>
      <c r="BD813" s="123"/>
      <c r="BE813" s="123"/>
    </row>
    <row r="814" spans="2:57" x14ac:dyDescent="0.25">
      <c r="B814" s="120"/>
      <c r="C814" s="4"/>
      <c r="D814" s="14"/>
      <c r="E814" s="14"/>
      <c r="F814" s="121"/>
      <c r="G814" s="13"/>
      <c r="H814" s="122"/>
      <c r="I814" s="123"/>
      <c r="J814" s="123"/>
      <c r="K814" s="124"/>
      <c r="L814" s="122"/>
      <c r="M814" s="122"/>
      <c r="N814" s="125"/>
      <c r="O814" s="126"/>
      <c r="P814" s="123"/>
      <c r="Q814" s="123"/>
      <c r="R814" s="122"/>
      <c r="S814" s="123"/>
      <c r="T814" s="123"/>
      <c r="U814" s="123"/>
      <c r="V814" s="123"/>
      <c r="W814" s="123"/>
      <c r="X814" s="122"/>
      <c r="Y814" s="123"/>
      <c r="Z814" s="123"/>
      <c r="AA814" s="123"/>
      <c r="AB814" s="123"/>
      <c r="AC814" s="123"/>
      <c r="AD814" s="122"/>
      <c r="AE814" s="123"/>
      <c r="AF814" s="123"/>
      <c r="AG814" s="123"/>
      <c r="AH814" s="123"/>
      <c r="AI814" s="122"/>
      <c r="AJ814" s="122"/>
      <c r="AK814" s="122"/>
      <c r="AL814" s="122"/>
      <c r="AM814" s="123"/>
      <c r="AN814" s="122"/>
      <c r="AO814" s="122"/>
      <c r="AP814" s="122"/>
      <c r="AQ814" s="122"/>
      <c r="AR814" s="122"/>
      <c r="AS814" s="122"/>
      <c r="AT814" s="173"/>
      <c r="AU814" s="173"/>
      <c r="AV814" s="173"/>
      <c r="AW814" s="173"/>
      <c r="AX814" s="173"/>
      <c r="AY814" s="173"/>
      <c r="AZ814" s="173"/>
      <c r="BA814" s="173"/>
      <c r="BB814" s="173"/>
      <c r="BC814" s="123"/>
      <c r="BD814" s="123"/>
      <c r="BE814" s="123"/>
    </row>
    <row r="815" spans="2:57" x14ac:dyDescent="0.25">
      <c r="B815" s="120"/>
      <c r="C815" s="4"/>
      <c r="D815" s="14"/>
      <c r="E815" s="14"/>
      <c r="F815" s="121"/>
      <c r="G815" s="13"/>
      <c r="H815" s="122"/>
      <c r="I815" s="123"/>
      <c r="J815" s="123"/>
      <c r="K815" s="124"/>
      <c r="L815" s="122"/>
      <c r="M815" s="122"/>
      <c r="N815" s="125"/>
      <c r="O815" s="126"/>
      <c r="P815" s="123"/>
      <c r="Q815" s="123"/>
      <c r="R815" s="122"/>
      <c r="S815" s="123"/>
      <c r="T815" s="123"/>
      <c r="U815" s="123"/>
      <c r="V815" s="123"/>
      <c r="W815" s="123"/>
      <c r="X815" s="122"/>
      <c r="Y815" s="123"/>
      <c r="Z815" s="123"/>
      <c r="AA815" s="123"/>
      <c r="AB815" s="123"/>
      <c r="AC815" s="123"/>
      <c r="AD815" s="122"/>
      <c r="AE815" s="123"/>
      <c r="AF815" s="123"/>
      <c r="AG815" s="123"/>
      <c r="AH815" s="123"/>
      <c r="AI815" s="122"/>
      <c r="AJ815" s="122"/>
      <c r="AK815" s="122"/>
      <c r="AL815" s="122"/>
      <c r="AM815" s="123"/>
      <c r="AN815" s="122"/>
      <c r="AO815" s="122"/>
      <c r="AP815" s="122"/>
      <c r="AQ815" s="122"/>
      <c r="AR815" s="122"/>
      <c r="AS815" s="122"/>
      <c r="AT815" s="173"/>
      <c r="AU815" s="173"/>
      <c r="AV815" s="173"/>
      <c r="AW815" s="173"/>
      <c r="AX815" s="173"/>
      <c r="AY815" s="173"/>
      <c r="AZ815" s="173"/>
      <c r="BA815" s="173"/>
      <c r="BB815" s="173"/>
      <c r="BC815" s="123"/>
      <c r="BD815" s="123"/>
      <c r="BE815" s="123"/>
    </row>
    <row r="816" spans="2:57" x14ac:dyDescent="0.25">
      <c r="B816" s="120"/>
      <c r="C816" s="4"/>
      <c r="D816" s="14"/>
      <c r="E816" s="14"/>
      <c r="F816" s="121"/>
      <c r="G816" s="13"/>
      <c r="H816" s="122"/>
      <c r="I816" s="123"/>
      <c r="J816" s="123"/>
      <c r="K816" s="124"/>
      <c r="L816" s="122"/>
      <c r="M816" s="122"/>
      <c r="N816" s="125"/>
      <c r="O816" s="126"/>
      <c r="P816" s="123"/>
      <c r="Q816" s="123"/>
      <c r="R816" s="122"/>
      <c r="S816" s="123"/>
      <c r="T816" s="123"/>
      <c r="U816" s="123"/>
      <c r="V816" s="123"/>
      <c r="W816" s="123"/>
      <c r="X816" s="122"/>
      <c r="Y816" s="123"/>
      <c r="Z816" s="123"/>
      <c r="AA816" s="123"/>
      <c r="AB816" s="123"/>
      <c r="AC816" s="123"/>
      <c r="AD816" s="122"/>
      <c r="AE816" s="123"/>
      <c r="AF816" s="123"/>
      <c r="AG816" s="123"/>
      <c r="AH816" s="123"/>
      <c r="AI816" s="122"/>
      <c r="AJ816" s="122"/>
      <c r="AK816" s="122"/>
      <c r="AL816" s="122"/>
      <c r="AM816" s="123"/>
      <c r="AN816" s="122"/>
      <c r="AO816" s="122"/>
      <c r="AP816" s="122"/>
      <c r="AQ816" s="122"/>
      <c r="AR816" s="122"/>
      <c r="AS816" s="122"/>
      <c r="AT816" s="173"/>
      <c r="AU816" s="173"/>
      <c r="AV816" s="173"/>
      <c r="AW816" s="173"/>
      <c r="AX816" s="173"/>
      <c r="AY816" s="173"/>
      <c r="AZ816" s="173"/>
      <c r="BA816" s="173"/>
      <c r="BB816" s="173"/>
      <c r="BC816" s="123"/>
      <c r="BD816" s="123"/>
      <c r="BE816" s="123"/>
    </row>
    <row r="817" spans="2:57" x14ac:dyDescent="0.25">
      <c r="B817" s="120"/>
      <c r="C817" s="4"/>
      <c r="D817" s="14"/>
      <c r="E817" s="14"/>
      <c r="F817" s="121"/>
      <c r="G817" s="13"/>
      <c r="H817" s="122"/>
      <c r="I817" s="123"/>
      <c r="J817" s="123"/>
      <c r="K817" s="124"/>
      <c r="L817" s="122"/>
      <c r="M817" s="122"/>
      <c r="N817" s="125"/>
      <c r="O817" s="126"/>
      <c r="P817" s="123"/>
      <c r="Q817" s="123"/>
      <c r="R817" s="122"/>
      <c r="S817" s="123"/>
      <c r="T817" s="123"/>
      <c r="U817" s="123"/>
      <c r="V817" s="123"/>
      <c r="W817" s="123"/>
      <c r="X817" s="122"/>
      <c r="Y817" s="123"/>
      <c r="Z817" s="123"/>
      <c r="AA817" s="123"/>
      <c r="AB817" s="123"/>
      <c r="AC817" s="123"/>
      <c r="AD817" s="122"/>
      <c r="AE817" s="123"/>
      <c r="AF817" s="123"/>
      <c r="AG817" s="123"/>
      <c r="AH817" s="123"/>
      <c r="AI817" s="122"/>
      <c r="AJ817" s="122"/>
      <c r="AK817" s="122"/>
      <c r="AL817" s="122"/>
      <c r="AM817" s="123"/>
      <c r="AN817" s="122"/>
      <c r="AO817" s="122"/>
      <c r="AP817" s="122"/>
      <c r="AQ817" s="122"/>
      <c r="AR817" s="122"/>
      <c r="AS817" s="122"/>
      <c r="AT817" s="173"/>
      <c r="AU817" s="173"/>
      <c r="AV817" s="173"/>
      <c r="AW817" s="173"/>
      <c r="AX817" s="173"/>
      <c r="AY817" s="173"/>
      <c r="AZ817" s="173"/>
      <c r="BA817" s="173"/>
      <c r="BB817" s="173"/>
      <c r="BC817" s="123"/>
      <c r="BD817" s="123"/>
      <c r="BE817" s="123"/>
    </row>
    <row r="818" spans="2:57" x14ac:dyDescent="0.25">
      <c r="B818" s="120"/>
      <c r="C818" s="4"/>
      <c r="D818" s="14"/>
      <c r="E818" s="14"/>
      <c r="F818" s="121"/>
      <c r="G818" s="13"/>
      <c r="H818" s="122"/>
      <c r="I818" s="123"/>
      <c r="J818" s="123"/>
      <c r="K818" s="124"/>
      <c r="L818" s="122"/>
      <c r="M818" s="122"/>
      <c r="N818" s="125"/>
      <c r="O818" s="126"/>
      <c r="P818" s="123"/>
      <c r="Q818" s="123"/>
      <c r="R818" s="122"/>
      <c r="S818" s="123"/>
      <c r="T818" s="123"/>
      <c r="U818" s="123"/>
      <c r="V818" s="123"/>
      <c r="W818" s="123"/>
      <c r="X818" s="122"/>
      <c r="Y818" s="123"/>
      <c r="Z818" s="123"/>
      <c r="AA818" s="123"/>
      <c r="AB818" s="123"/>
      <c r="AC818" s="123"/>
      <c r="AD818" s="122"/>
      <c r="AE818" s="123"/>
      <c r="AF818" s="123"/>
      <c r="AG818" s="123"/>
      <c r="AH818" s="123"/>
      <c r="AI818" s="122"/>
      <c r="AJ818" s="122"/>
      <c r="AK818" s="122"/>
      <c r="AL818" s="122"/>
      <c r="AM818" s="123"/>
      <c r="AN818" s="122"/>
      <c r="AO818" s="122"/>
      <c r="AP818" s="122"/>
      <c r="AQ818" s="122"/>
      <c r="AR818" s="122"/>
      <c r="AS818" s="122"/>
      <c r="AT818" s="173"/>
      <c r="AU818" s="173"/>
      <c r="AV818" s="173"/>
      <c r="AW818" s="173"/>
      <c r="AX818" s="173"/>
      <c r="AY818" s="173"/>
      <c r="AZ818" s="173"/>
      <c r="BA818" s="173"/>
      <c r="BB818" s="173"/>
      <c r="BC818" s="123"/>
      <c r="BD818" s="123"/>
      <c r="BE818" s="123"/>
    </row>
    <row r="819" spans="2:57" x14ac:dyDescent="0.25">
      <c r="B819" s="120"/>
      <c r="C819" s="4"/>
      <c r="D819" s="14"/>
      <c r="E819" s="14"/>
      <c r="F819" s="121"/>
      <c r="G819" s="13"/>
      <c r="H819" s="122"/>
      <c r="I819" s="123"/>
      <c r="J819" s="123"/>
      <c r="K819" s="124"/>
      <c r="L819" s="122"/>
      <c r="M819" s="122"/>
      <c r="N819" s="125"/>
      <c r="O819" s="126"/>
      <c r="P819" s="123"/>
      <c r="Q819" s="123"/>
      <c r="R819" s="122"/>
      <c r="S819" s="123"/>
      <c r="T819" s="123"/>
      <c r="U819" s="123"/>
      <c r="V819" s="123"/>
      <c r="W819" s="123"/>
      <c r="X819" s="122"/>
      <c r="Y819" s="123"/>
      <c r="Z819" s="123"/>
      <c r="AA819" s="123"/>
      <c r="AB819" s="123"/>
      <c r="AC819" s="123"/>
      <c r="AD819" s="122"/>
      <c r="AE819" s="123"/>
      <c r="AF819" s="123"/>
      <c r="AG819" s="123"/>
      <c r="AH819" s="123"/>
      <c r="AI819" s="122"/>
      <c r="AJ819" s="122"/>
      <c r="AK819" s="122"/>
      <c r="AL819" s="122"/>
      <c r="AM819" s="123"/>
      <c r="AN819" s="122"/>
      <c r="AO819" s="122"/>
      <c r="AP819" s="122"/>
      <c r="AQ819" s="122"/>
      <c r="AR819" s="122"/>
      <c r="AS819" s="122"/>
      <c r="AT819" s="173"/>
      <c r="AU819" s="173"/>
      <c r="AV819" s="173"/>
      <c r="AW819" s="173"/>
      <c r="AX819" s="173"/>
      <c r="AY819" s="173"/>
      <c r="AZ819" s="173"/>
      <c r="BA819" s="173"/>
      <c r="BB819" s="173"/>
      <c r="BC819" s="123"/>
      <c r="BD819" s="123"/>
      <c r="BE819" s="123"/>
    </row>
    <row r="820" spans="2:57" x14ac:dyDescent="0.25">
      <c r="B820" s="120"/>
      <c r="C820" s="4"/>
      <c r="D820" s="14"/>
      <c r="E820" s="14"/>
      <c r="F820" s="121"/>
      <c r="G820" s="13"/>
      <c r="H820" s="122"/>
      <c r="I820" s="123"/>
      <c r="J820" s="123"/>
      <c r="K820" s="124"/>
      <c r="L820" s="122"/>
      <c r="M820" s="122"/>
      <c r="N820" s="125"/>
      <c r="O820" s="126"/>
      <c r="P820" s="123"/>
      <c r="Q820" s="123"/>
      <c r="R820" s="122"/>
      <c r="S820" s="123"/>
      <c r="T820" s="123"/>
      <c r="U820" s="123"/>
      <c r="V820" s="123"/>
      <c r="W820" s="123"/>
      <c r="X820" s="122"/>
      <c r="Y820" s="123"/>
      <c r="Z820" s="123"/>
      <c r="AA820" s="123"/>
      <c r="AB820" s="123"/>
      <c r="AC820" s="123"/>
      <c r="AD820" s="122"/>
      <c r="AE820" s="123"/>
      <c r="AF820" s="123"/>
      <c r="AG820" s="123"/>
      <c r="AH820" s="123"/>
      <c r="AI820" s="122"/>
      <c r="AJ820" s="122"/>
      <c r="AK820" s="122"/>
      <c r="AL820" s="122"/>
      <c r="AM820" s="123"/>
      <c r="AN820" s="122"/>
      <c r="AO820" s="122"/>
      <c r="AP820" s="122"/>
      <c r="AQ820" s="122"/>
      <c r="AR820" s="122"/>
      <c r="AS820" s="122"/>
      <c r="AT820" s="173"/>
      <c r="AU820" s="173"/>
      <c r="AV820" s="173"/>
      <c r="AW820" s="173"/>
      <c r="AX820" s="173"/>
      <c r="AY820" s="173"/>
      <c r="AZ820" s="173"/>
      <c r="BA820" s="173"/>
      <c r="BB820" s="173"/>
      <c r="BC820" s="123"/>
      <c r="BD820" s="123"/>
      <c r="BE820" s="123"/>
    </row>
    <row r="821" spans="2:57" x14ac:dyDescent="0.25">
      <c r="B821" s="120"/>
      <c r="C821" s="4"/>
      <c r="D821" s="14"/>
      <c r="E821" s="14"/>
      <c r="F821" s="121"/>
      <c r="G821" s="13"/>
      <c r="H821" s="122"/>
      <c r="I821" s="123"/>
      <c r="J821" s="123"/>
      <c r="K821" s="124"/>
      <c r="L821" s="122"/>
      <c r="M821" s="122"/>
      <c r="N821" s="125"/>
      <c r="O821" s="126"/>
      <c r="P821" s="123"/>
      <c r="Q821" s="123"/>
      <c r="R821" s="122"/>
      <c r="S821" s="123"/>
      <c r="T821" s="123"/>
      <c r="U821" s="123"/>
      <c r="V821" s="123"/>
      <c r="W821" s="123"/>
      <c r="X821" s="122"/>
      <c r="Y821" s="123"/>
      <c r="Z821" s="123"/>
      <c r="AA821" s="123"/>
      <c r="AB821" s="123"/>
      <c r="AC821" s="123"/>
      <c r="AD821" s="122"/>
      <c r="AE821" s="123"/>
      <c r="AF821" s="123"/>
      <c r="AG821" s="123"/>
      <c r="AH821" s="123"/>
      <c r="AI821" s="122"/>
      <c r="AJ821" s="122"/>
      <c r="AK821" s="122"/>
      <c r="AL821" s="122"/>
      <c r="AM821" s="123"/>
      <c r="AN821" s="122"/>
      <c r="AO821" s="122"/>
      <c r="AP821" s="122"/>
      <c r="AQ821" s="122"/>
      <c r="AR821" s="122"/>
      <c r="AS821" s="122"/>
      <c r="AT821" s="173"/>
      <c r="AU821" s="173"/>
      <c r="AV821" s="173"/>
      <c r="AW821" s="173"/>
      <c r="AX821" s="173"/>
      <c r="AY821" s="173"/>
      <c r="AZ821" s="173"/>
      <c r="BA821" s="173"/>
      <c r="BB821" s="173"/>
      <c r="BC821" s="123"/>
      <c r="BD821" s="123"/>
      <c r="BE821" s="123"/>
    </row>
    <row r="822" spans="2:57" x14ac:dyDescent="0.25">
      <c r="B822" s="120"/>
      <c r="C822" s="4"/>
      <c r="D822" s="14"/>
      <c r="E822" s="14"/>
      <c r="F822" s="121"/>
      <c r="G822" s="13"/>
      <c r="H822" s="122"/>
      <c r="I822" s="123"/>
      <c r="J822" s="123"/>
      <c r="K822" s="124"/>
      <c r="L822" s="122"/>
      <c r="M822" s="122"/>
      <c r="N822" s="125"/>
      <c r="O822" s="126"/>
      <c r="P822" s="123"/>
      <c r="Q822" s="123"/>
      <c r="R822" s="122"/>
      <c r="S822" s="123"/>
      <c r="T822" s="123"/>
      <c r="U822" s="123"/>
      <c r="V822" s="123"/>
      <c r="W822" s="123"/>
      <c r="X822" s="122"/>
      <c r="Y822" s="123"/>
      <c r="Z822" s="123"/>
      <c r="AA822" s="123"/>
      <c r="AB822" s="123"/>
      <c r="AC822" s="123"/>
      <c r="AD822" s="122"/>
      <c r="AE822" s="123"/>
      <c r="AF822" s="123"/>
      <c r="AG822" s="123"/>
      <c r="AH822" s="123"/>
      <c r="AI822" s="122"/>
      <c r="AJ822" s="122"/>
      <c r="AK822" s="122"/>
      <c r="AL822" s="122"/>
      <c r="AM822" s="123"/>
      <c r="AN822" s="122"/>
      <c r="AO822" s="122"/>
      <c r="AP822" s="122"/>
      <c r="AQ822" s="122"/>
      <c r="AR822" s="122"/>
      <c r="AS822" s="122"/>
      <c r="AT822" s="173"/>
      <c r="AU822" s="173"/>
      <c r="AV822" s="173"/>
      <c r="AW822" s="173"/>
      <c r="AX822" s="173"/>
      <c r="AY822" s="173"/>
      <c r="AZ822" s="173"/>
      <c r="BA822" s="173"/>
      <c r="BB822" s="173"/>
      <c r="BC822" s="123"/>
      <c r="BD822" s="123"/>
      <c r="BE822" s="123"/>
    </row>
    <row r="823" spans="2:57" x14ac:dyDescent="0.25">
      <c r="B823" s="120"/>
      <c r="C823" s="4"/>
      <c r="D823" s="14"/>
      <c r="E823" s="14"/>
      <c r="F823" s="121"/>
      <c r="G823" s="13"/>
      <c r="H823" s="122"/>
      <c r="I823" s="123"/>
      <c r="J823" s="123"/>
      <c r="K823" s="124"/>
      <c r="L823" s="122"/>
      <c r="M823" s="122"/>
      <c r="N823" s="125"/>
      <c r="O823" s="126"/>
      <c r="P823" s="123"/>
      <c r="Q823" s="123"/>
      <c r="R823" s="122"/>
      <c r="S823" s="123"/>
      <c r="T823" s="123"/>
      <c r="U823" s="123"/>
      <c r="V823" s="123"/>
      <c r="W823" s="123"/>
      <c r="X823" s="122"/>
      <c r="Y823" s="123"/>
      <c r="Z823" s="123"/>
      <c r="AA823" s="123"/>
      <c r="AB823" s="123"/>
      <c r="AC823" s="123"/>
      <c r="AD823" s="122"/>
      <c r="AE823" s="123"/>
      <c r="AF823" s="123"/>
      <c r="AG823" s="123"/>
      <c r="AH823" s="123"/>
      <c r="AI823" s="122"/>
      <c r="AJ823" s="122"/>
      <c r="AK823" s="122"/>
      <c r="AL823" s="122"/>
      <c r="AM823" s="123"/>
      <c r="AN823" s="122"/>
      <c r="AO823" s="122"/>
      <c r="AP823" s="122"/>
      <c r="AQ823" s="122"/>
      <c r="AR823" s="122"/>
      <c r="AS823" s="122"/>
      <c r="AT823" s="173"/>
      <c r="AU823" s="173"/>
      <c r="AV823" s="173"/>
      <c r="AW823" s="173"/>
      <c r="AX823" s="173"/>
      <c r="AY823" s="173"/>
      <c r="AZ823" s="173"/>
      <c r="BA823" s="173"/>
      <c r="BB823" s="173"/>
      <c r="BC823" s="123"/>
      <c r="BD823" s="123"/>
      <c r="BE823" s="123"/>
    </row>
    <row r="824" spans="2:57" x14ac:dyDescent="0.25">
      <c r="B824" s="120"/>
      <c r="C824" s="4"/>
      <c r="D824" s="14"/>
      <c r="E824" s="14"/>
      <c r="F824" s="121"/>
      <c r="G824" s="13"/>
      <c r="H824" s="122"/>
      <c r="I824" s="123"/>
      <c r="J824" s="123"/>
      <c r="K824" s="124"/>
      <c r="L824" s="122"/>
      <c r="M824" s="122"/>
      <c r="N824" s="125"/>
      <c r="O824" s="126"/>
      <c r="P824" s="123"/>
      <c r="Q824" s="123"/>
      <c r="R824" s="122"/>
      <c r="S824" s="123"/>
      <c r="T824" s="123"/>
      <c r="U824" s="123"/>
      <c r="V824" s="123"/>
      <c r="W824" s="123"/>
      <c r="X824" s="122"/>
      <c r="Y824" s="123"/>
      <c r="Z824" s="123"/>
      <c r="AA824" s="123"/>
      <c r="AB824" s="123"/>
      <c r="AC824" s="123"/>
      <c r="AD824" s="122"/>
      <c r="AE824" s="123"/>
      <c r="AF824" s="123"/>
      <c r="AG824" s="123"/>
      <c r="AH824" s="123"/>
      <c r="AI824" s="122"/>
      <c r="AJ824" s="122"/>
      <c r="AK824" s="122"/>
      <c r="AL824" s="122"/>
      <c r="AM824" s="123"/>
      <c r="AN824" s="122"/>
      <c r="AO824" s="122"/>
      <c r="AP824" s="122"/>
      <c r="AQ824" s="122"/>
      <c r="AR824" s="122"/>
      <c r="AS824" s="122"/>
      <c r="AT824" s="173"/>
      <c r="AU824" s="173"/>
      <c r="AV824" s="173"/>
      <c r="AW824" s="173"/>
      <c r="AX824" s="173"/>
      <c r="AY824" s="173"/>
      <c r="AZ824" s="173"/>
      <c r="BA824" s="173"/>
      <c r="BB824" s="173"/>
      <c r="BC824" s="123"/>
      <c r="BD824" s="123"/>
      <c r="BE824" s="123"/>
    </row>
    <row r="825" spans="2:57" x14ac:dyDescent="0.25">
      <c r="B825" s="120"/>
      <c r="C825" s="4"/>
      <c r="D825" s="14"/>
      <c r="E825" s="14"/>
      <c r="F825" s="121"/>
      <c r="G825" s="13"/>
      <c r="H825" s="122"/>
      <c r="I825" s="123"/>
      <c r="J825" s="123"/>
      <c r="K825" s="124"/>
      <c r="L825" s="122"/>
      <c r="M825" s="122"/>
      <c r="N825" s="125"/>
      <c r="O825" s="126"/>
      <c r="P825" s="123"/>
      <c r="Q825" s="123"/>
      <c r="R825" s="122"/>
      <c r="S825" s="123"/>
      <c r="T825" s="123"/>
      <c r="U825" s="123"/>
      <c r="V825" s="123"/>
      <c r="W825" s="123"/>
      <c r="X825" s="122"/>
      <c r="Y825" s="123"/>
      <c r="Z825" s="123"/>
      <c r="AA825" s="123"/>
      <c r="AB825" s="123"/>
      <c r="AC825" s="123"/>
      <c r="AD825" s="122"/>
      <c r="AE825" s="123"/>
      <c r="AF825" s="123"/>
      <c r="AG825" s="123"/>
      <c r="AH825" s="123"/>
      <c r="AI825" s="122"/>
      <c r="AJ825" s="122"/>
      <c r="AK825" s="122"/>
      <c r="AL825" s="122"/>
      <c r="AM825" s="123"/>
      <c r="AN825" s="122"/>
      <c r="AO825" s="122"/>
      <c r="AP825" s="122"/>
      <c r="AQ825" s="122"/>
      <c r="AR825" s="122"/>
      <c r="AS825" s="122"/>
      <c r="AT825" s="173"/>
      <c r="AU825" s="173"/>
      <c r="AV825" s="173"/>
      <c r="AW825" s="173"/>
      <c r="AX825" s="173"/>
      <c r="AY825" s="173"/>
      <c r="AZ825" s="173"/>
      <c r="BA825" s="173"/>
      <c r="BB825" s="173"/>
      <c r="BC825" s="123"/>
      <c r="BD825" s="123"/>
      <c r="BE825" s="123"/>
    </row>
    <row r="826" spans="2:57" x14ac:dyDescent="0.25">
      <c r="B826" s="120"/>
      <c r="C826" s="4"/>
      <c r="D826" s="14"/>
      <c r="E826" s="14"/>
      <c r="F826" s="121"/>
      <c r="G826" s="13"/>
      <c r="H826" s="122"/>
      <c r="I826" s="123"/>
      <c r="J826" s="123"/>
      <c r="K826" s="124"/>
      <c r="L826" s="122"/>
      <c r="M826" s="122"/>
      <c r="N826" s="125"/>
      <c r="O826" s="126"/>
      <c r="P826" s="123"/>
      <c r="Q826" s="123"/>
      <c r="R826" s="122"/>
      <c r="S826" s="123"/>
      <c r="T826" s="123"/>
      <c r="U826" s="123"/>
      <c r="V826" s="123"/>
      <c r="W826" s="123"/>
      <c r="X826" s="122"/>
      <c r="Y826" s="123"/>
      <c r="Z826" s="123"/>
      <c r="AA826" s="123"/>
      <c r="AB826" s="123"/>
      <c r="AC826" s="123"/>
      <c r="AD826" s="122"/>
      <c r="AE826" s="123"/>
      <c r="AF826" s="123"/>
      <c r="AG826" s="123"/>
      <c r="AH826" s="123"/>
      <c r="AI826" s="122"/>
      <c r="AJ826" s="122"/>
      <c r="AK826" s="122"/>
      <c r="AL826" s="122"/>
      <c r="AM826" s="123"/>
      <c r="AN826" s="122"/>
      <c r="AO826" s="122"/>
      <c r="AP826" s="122"/>
      <c r="AQ826" s="122"/>
      <c r="AR826" s="122"/>
      <c r="AS826" s="122"/>
      <c r="AT826" s="173"/>
      <c r="AU826" s="173"/>
      <c r="AV826" s="173"/>
      <c r="AW826" s="173"/>
      <c r="AX826" s="173"/>
      <c r="AY826" s="173"/>
      <c r="AZ826" s="173"/>
      <c r="BA826" s="173"/>
      <c r="BB826" s="173"/>
      <c r="BC826" s="123"/>
      <c r="BD826" s="123"/>
      <c r="BE826" s="123"/>
    </row>
    <row r="827" spans="2:57" x14ac:dyDescent="0.25">
      <c r="B827" s="120"/>
      <c r="C827" s="4"/>
      <c r="D827" s="14"/>
      <c r="E827" s="14"/>
      <c r="F827" s="121"/>
      <c r="G827" s="13"/>
      <c r="H827" s="122"/>
      <c r="I827" s="123"/>
      <c r="J827" s="123"/>
      <c r="K827" s="124"/>
      <c r="L827" s="122"/>
      <c r="M827" s="122"/>
      <c r="N827" s="125"/>
      <c r="O827" s="126"/>
      <c r="P827" s="123"/>
      <c r="Q827" s="123"/>
      <c r="R827" s="122"/>
      <c r="S827" s="123"/>
      <c r="T827" s="123"/>
      <c r="U827" s="123"/>
      <c r="V827" s="123"/>
      <c r="W827" s="123"/>
      <c r="X827" s="122"/>
      <c r="Y827" s="123"/>
      <c r="Z827" s="123"/>
      <c r="AA827" s="123"/>
      <c r="AB827" s="123"/>
      <c r="AC827" s="123"/>
      <c r="AD827" s="122"/>
      <c r="AE827" s="123"/>
      <c r="AF827" s="123"/>
      <c r="AG827" s="123"/>
      <c r="AH827" s="123"/>
      <c r="AI827" s="122"/>
      <c r="AJ827" s="122"/>
      <c r="AK827" s="122"/>
      <c r="AL827" s="122"/>
      <c r="AM827" s="123"/>
      <c r="AN827" s="122"/>
      <c r="AO827" s="122"/>
      <c r="AP827" s="122"/>
      <c r="AQ827" s="122"/>
      <c r="AR827" s="122"/>
      <c r="AS827" s="122"/>
      <c r="AT827" s="173"/>
      <c r="AU827" s="173"/>
      <c r="AV827" s="173"/>
      <c r="AW827" s="173"/>
      <c r="AX827" s="173"/>
      <c r="AY827" s="173"/>
      <c r="AZ827" s="173"/>
      <c r="BA827" s="173"/>
      <c r="BB827" s="173"/>
      <c r="BC827" s="123"/>
      <c r="BD827" s="123"/>
      <c r="BE827" s="123"/>
    </row>
    <row r="828" spans="2:57" x14ac:dyDescent="0.25">
      <c r="B828" s="120"/>
      <c r="C828" s="4"/>
      <c r="D828" s="14"/>
      <c r="E828" s="14"/>
      <c r="F828" s="121"/>
      <c r="G828" s="13"/>
      <c r="H828" s="122"/>
      <c r="I828" s="123"/>
      <c r="J828" s="123"/>
      <c r="K828" s="124"/>
      <c r="L828" s="122"/>
      <c r="M828" s="122"/>
      <c r="N828" s="125"/>
      <c r="O828" s="126"/>
      <c r="P828" s="123"/>
      <c r="Q828" s="123"/>
      <c r="R828" s="122"/>
      <c r="S828" s="123"/>
      <c r="T828" s="123"/>
      <c r="U828" s="123"/>
      <c r="V828" s="123"/>
      <c r="W828" s="123"/>
      <c r="X828" s="122"/>
      <c r="Y828" s="123"/>
      <c r="Z828" s="123"/>
      <c r="AA828" s="123"/>
      <c r="AB828" s="123"/>
      <c r="AC828" s="123"/>
      <c r="AD828" s="122"/>
      <c r="AE828" s="123"/>
      <c r="AF828" s="123"/>
      <c r="AG828" s="123"/>
      <c r="AH828" s="123"/>
      <c r="AI828" s="122"/>
      <c r="AJ828" s="122"/>
      <c r="AK828" s="122"/>
      <c r="AL828" s="122"/>
      <c r="AM828" s="123"/>
      <c r="AN828" s="122"/>
      <c r="AO828" s="122"/>
      <c r="AP828" s="122"/>
      <c r="AQ828" s="122"/>
      <c r="AR828" s="122"/>
      <c r="AS828" s="122"/>
      <c r="AT828" s="173"/>
      <c r="AU828" s="173"/>
      <c r="AV828" s="173"/>
      <c r="AW828" s="173"/>
      <c r="AX828" s="173"/>
      <c r="AY828" s="173"/>
      <c r="AZ828" s="173"/>
      <c r="BA828" s="173"/>
      <c r="BB828" s="173"/>
      <c r="BC828" s="123"/>
      <c r="BD828" s="123"/>
      <c r="BE828" s="123"/>
    </row>
    <row r="829" spans="2:57" x14ac:dyDescent="0.25">
      <c r="B829" s="120"/>
      <c r="C829" s="4"/>
      <c r="D829" s="14"/>
      <c r="E829" s="14"/>
      <c r="F829" s="121"/>
      <c r="G829" s="13"/>
      <c r="H829" s="122"/>
      <c r="I829" s="123"/>
      <c r="J829" s="123"/>
      <c r="K829" s="124"/>
      <c r="L829" s="122"/>
      <c r="M829" s="122"/>
      <c r="N829" s="125"/>
      <c r="O829" s="126"/>
      <c r="P829" s="123"/>
      <c r="Q829" s="123"/>
      <c r="R829" s="122"/>
      <c r="S829" s="123"/>
      <c r="T829" s="123"/>
      <c r="U829" s="123"/>
      <c r="V829" s="123"/>
      <c r="W829" s="123"/>
      <c r="X829" s="122"/>
      <c r="Y829" s="123"/>
      <c r="Z829" s="123"/>
      <c r="AA829" s="123"/>
      <c r="AB829" s="123"/>
      <c r="AC829" s="123"/>
      <c r="AD829" s="122"/>
      <c r="AE829" s="123"/>
      <c r="AF829" s="123"/>
      <c r="AG829" s="123"/>
      <c r="AH829" s="123"/>
      <c r="AI829" s="122"/>
      <c r="AJ829" s="122"/>
      <c r="AK829" s="122"/>
      <c r="AL829" s="122"/>
      <c r="AM829" s="123"/>
      <c r="AN829" s="122"/>
      <c r="AO829" s="122"/>
      <c r="AP829" s="122"/>
      <c r="AQ829" s="122"/>
      <c r="AR829" s="122"/>
      <c r="AS829" s="122"/>
      <c r="AT829" s="173"/>
      <c r="AU829" s="173"/>
      <c r="AV829" s="173"/>
      <c r="AW829" s="173"/>
      <c r="AX829" s="173"/>
      <c r="AY829" s="173"/>
      <c r="AZ829" s="173"/>
      <c r="BA829" s="173"/>
      <c r="BB829" s="173"/>
      <c r="BC829" s="123"/>
      <c r="BD829" s="123"/>
      <c r="BE829" s="123"/>
    </row>
    <row r="830" spans="2:57" x14ac:dyDescent="0.25">
      <c r="B830" s="120"/>
      <c r="C830" s="4"/>
      <c r="D830" s="14"/>
      <c r="E830" s="14"/>
      <c r="F830" s="121"/>
      <c r="G830" s="13"/>
      <c r="H830" s="122"/>
      <c r="I830" s="123"/>
      <c r="J830" s="123"/>
      <c r="K830" s="124"/>
      <c r="L830" s="122"/>
      <c r="M830" s="122"/>
      <c r="N830" s="125"/>
      <c r="O830" s="126"/>
      <c r="P830" s="123"/>
      <c r="Q830" s="123"/>
      <c r="R830" s="122"/>
      <c r="S830" s="123"/>
      <c r="T830" s="123"/>
      <c r="U830" s="123"/>
      <c r="V830" s="123"/>
      <c r="W830" s="123"/>
      <c r="X830" s="122"/>
      <c r="Y830" s="123"/>
      <c r="Z830" s="123"/>
      <c r="AA830" s="123"/>
      <c r="AB830" s="123"/>
      <c r="AC830" s="123"/>
      <c r="AD830" s="122"/>
      <c r="AE830" s="123"/>
      <c r="AF830" s="123"/>
      <c r="AG830" s="123"/>
      <c r="AH830" s="123"/>
      <c r="AI830" s="122"/>
      <c r="AJ830" s="122"/>
      <c r="AK830" s="122"/>
      <c r="AL830" s="122"/>
      <c r="AM830" s="123"/>
      <c r="AN830" s="122"/>
      <c r="AO830" s="122"/>
      <c r="AP830" s="122"/>
      <c r="AQ830" s="122"/>
      <c r="AR830" s="122"/>
      <c r="AS830" s="122"/>
      <c r="AT830" s="173"/>
      <c r="AU830" s="173"/>
      <c r="AV830" s="173"/>
      <c r="AW830" s="173"/>
      <c r="AX830" s="173"/>
      <c r="AY830" s="173"/>
      <c r="AZ830" s="173"/>
      <c r="BA830" s="173"/>
      <c r="BB830" s="173"/>
      <c r="BC830" s="123"/>
      <c r="BD830" s="123"/>
      <c r="BE830" s="123"/>
    </row>
    <row r="831" spans="2:57" x14ac:dyDescent="0.25">
      <c r="B831" s="120"/>
      <c r="C831" s="4"/>
      <c r="D831" s="14"/>
      <c r="E831" s="14"/>
      <c r="F831" s="121"/>
      <c r="G831" s="13"/>
      <c r="H831" s="122"/>
      <c r="I831" s="123"/>
      <c r="J831" s="123"/>
      <c r="K831" s="124"/>
      <c r="L831" s="122"/>
      <c r="M831" s="122"/>
      <c r="N831" s="125"/>
      <c r="O831" s="126"/>
      <c r="P831" s="123"/>
      <c r="Q831" s="123"/>
      <c r="R831" s="122"/>
      <c r="S831" s="123"/>
      <c r="T831" s="123"/>
      <c r="U831" s="123"/>
      <c r="V831" s="123"/>
      <c r="W831" s="123"/>
      <c r="X831" s="122"/>
      <c r="Y831" s="123"/>
      <c r="Z831" s="123"/>
      <c r="AA831" s="123"/>
      <c r="AB831" s="123"/>
      <c r="AC831" s="123"/>
      <c r="AD831" s="122"/>
      <c r="AE831" s="123"/>
      <c r="AF831" s="123"/>
      <c r="AG831" s="123"/>
      <c r="AH831" s="123"/>
      <c r="AI831" s="122"/>
      <c r="AJ831" s="122"/>
      <c r="AK831" s="122"/>
      <c r="AL831" s="122"/>
      <c r="AM831" s="123"/>
      <c r="AN831" s="122"/>
      <c r="AO831" s="122"/>
      <c r="AP831" s="122"/>
      <c r="AQ831" s="122"/>
      <c r="AR831" s="122"/>
      <c r="AS831" s="122"/>
      <c r="AT831" s="173"/>
      <c r="AU831" s="173"/>
      <c r="AV831" s="173"/>
      <c r="AW831" s="173"/>
      <c r="AX831" s="173"/>
      <c r="AY831" s="173"/>
      <c r="AZ831" s="173"/>
      <c r="BA831" s="173"/>
      <c r="BB831" s="173"/>
      <c r="BC831" s="123"/>
      <c r="BD831" s="123"/>
      <c r="BE831" s="123"/>
    </row>
    <row r="832" spans="2:57" x14ac:dyDescent="0.25">
      <c r="B832" s="120"/>
      <c r="C832" s="4"/>
      <c r="D832" s="14"/>
      <c r="E832" s="14"/>
      <c r="F832" s="121"/>
      <c r="G832" s="13"/>
      <c r="H832" s="122"/>
      <c r="I832" s="123"/>
      <c r="J832" s="123"/>
      <c r="K832" s="124"/>
      <c r="L832" s="122"/>
      <c r="M832" s="122"/>
      <c r="N832" s="125"/>
      <c r="O832" s="126"/>
      <c r="P832" s="123"/>
      <c r="Q832" s="123"/>
      <c r="R832" s="122"/>
      <c r="S832" s="123"/>
      <c r="T832" s="123"/>
      <c r="U832" s="123"/>
      <c r="V832" s="123"/>
      <c r="W832" s="123"/>
      <c r="X832" s="122"/>
      <c r="Y832" s="123"/>
      <c r="Z832" s="123"/>
      <c r="AA832" s="123"/>
      <c r="AB832" s="123"/>
      <c r="AC832" s="123"/>
      <c r="AD832" s="122"/>
      <c r="AE832" s="123"/>
      <c r="AF832" s="123"/>
      <c r="AG832" s="123"/>
      <c r="AH832" s="123"/>
      <c r="AI832" s="122"/>
      <c r="AJ832" s="122"/>
      <c r="AK832" s="122"/>
      <c r="AL832" s="122"/>
      <c r="AM832" s="123"/>
      <c r="AN832" s="122"/>
      <c r="AO832" s="122"/>
      <c r="AP832" s="122"/>
      <c r="AQ832" s="122"/>
      <c r="AR832" s="122"/>
      <c r="AS832" s="122"/>
      <c r="AT832" s="173"/>
      <c r="AU832" s="173"/>
      <c r="AV832" s="173"/>
      <c r="AW832" s="173"/>
      <c r="AX832" s="173"/>
      <c r="AY832" s="173"/>
      <c r="AZ832" s="173"/>
      <c r="BA832" s="173"/>
      <c r="BB832" s="173"/>
      <c r="BC832" s="123"/>
      <c r="BD832" s="123"/>
      <c r="BE832" s="123"/>
    </row>
    <row r="833" spans="2:57" x14ac:dyDescent="0.25">
      <c r="B833" s="120"/>
      <c r="C833" s="4"/>
      <c r="D833" s="14"/>
      <c r="E833" s="14"/>
      <c r="F833" s="121"/>
      <c r="G833" s="13"/>
      <c r="H833" s="122"/>
      <c r="I833" s="123"/>
      <c r="J833" s="123"/>
      <c r="K833" s="124"/>
      <c r="L833" s="122"/>
      <c r="M833" s="122"/>
      <c r="N833" s="125"/>
      <c r="O833" s="126"/>
      <c r="P833" s="123"/>
      <c r="Q833" s="123"/>
      <c r="R833" s="122"/>
      <c r="S833" s="123"/>
      <c r="T833" s="123"/>
      <c r="U833" s="123"/>
      <c r="V833" s="123"/>
      <c r="W833" s="123"/>
      <c r="X833" s="122"/>
      <c r="Y833" s="123"/>
      <c r="Z833" s="123"/>
      <c r="AA833" s="123"/>
      <c r="AB833" s="123"/>
      <c r="AC833" s="123"/>
      <c r="AD833" s="122"/>
      <c r="AE833" s="123"/>
      <c r="AF833" s="123"/>
      <c r="AG833" s="123"/>
      <c r="AH833" s="123"/>
      <c r="AI833" s="122"/>
      <c r="AJ833" s="122"/>
      <c r="AK833" s="122"/>
      <c r="AL833" s="122"/>
      <c r="AM833" s="123"/>
      <c r="AN833" s="122"/>
      <c r="AO833" s="122"/>
      <c r="AP833" s="122"/>
      <c r="AQ833" s="122"/>
      <c r="AR833" s="122"/>
      <c r="AS833" s="122"/>
      <c r="AT833" s="173"/>
      <c r="AU833" s="173"/>
      <c r="AV833" s="173"/>
      <c r="AW833" s="173"/>
      <c r="AX833" s="173"/>
      <c r="AY833" s="173"/>
      <c r="AZ833" s="173"/>
      <c r="BA833" s="173"/>
      <c r="BB833" s="173"/>
      <c r="BC833" s="123"/>
      <c r="BD833" s="123"/>
      <c r="BE833" s="123"/>
    </row>
    <row r="834" spans="2:57" x14ac:dyDescent="0.25">
      <c r="B834" s="120"/>
      <c r="C834" s="4"/>
      <c r="D834" s="14"/>
      <c r="E834" s="14"/>
      <c r="F834" s="121"/>
      <c r="G834" s="13"/>
      <c r="H834" s="122"/>
      <c r="I834" s="123"/>
      <c r="J834" s="123"/>
      <c r="K834" s="124"/>
      <c r="L834" s="122"/>
      <c r="M834" s="122"/>
      <c r="N834" s="125"/>
      <c r="O834" s="126"/>
      <c r="P834" s="123"/>
      <c r="Q834" s="123"/>
      <c r="R834" s="122"/>
      <c r="S834" s="123"/>
      <c r="T834" s="123"/>
      <c r="U834" s="123"/>
      <c r="V834" s="123"/>
      <c r="W834" s="123"/>
      <c r="X834" s="122"/>
      <c r="Y834" s="123"/>
      <c r="Z834" s="123"/>
      <c r="AA834" s="123"/>
      <c r="AB834" s="123"/>
      <c r="AC834" s="123"/>
      <c r="AD834" s="122"/>
      <c r="AE834" s="123"/>
      <c r="AF834" s="123"/>
      <c r="AG834" s="123"/>
      <c r="AH834" s="123"/>
      <c r="AI834" s="122"/>
      <c r="AJ834" s="122"/>
      <c r="AK834" s="122"/>
      <c r="AL834" s="122"/>
      <c r="AM834" s="123"/>
      <c r="AN834" s="122"/>
      <c r="AO834" s="122"/>
      <c r="AP834" s="122"/>
      <c r="AQ834" s="122"/>
      <c r="AR834" s="122"/>
      <c r="AS834" s="122"/>
      <c r="AT834" s="173"/>
      <c r="AU834" s="173"/>
      <c r="AV834" s="173"/>
      <c r="AW834" s="173"/>
      <c r="AX834" s="173"/>
      <c r="AY834" s="173"/>
      <c r="AZ834" s="173"/>
      <c r="BA834" s="173"/>
      <c r="BB834" s="173"/>
      <c r="BC834" s="123"/>
      <c r="BD834" s="123"/>
      <c r="BE834" s="123"/>
    </row>
    <row r="835" spans="2:57" x14ac:dyDescent="0.25">
      <c r="B835" s="120"/>
      <c r="C835" s="4"/>
      <c r="D835" s="14"/>
      <c r="E835" s="14"/>
      <c r="F835" s="121"/>
      <c r="G835" s="13"/>
      <c r="H835" s="122"/>
      <c r="I835" s="123"/>
      <c r="J835" s="123"/>
      <c r="K835" s="124"/>
      <c r="L835" s="122"/>
      <c r="M835" s="122"/>
      <c r="N835" s="125"/>
      <c r="O835" s="126"/>
      <c r="P835" s="123"/>
      <c r="Q835" s="123"/>
      <c r="R835" s="122"/>
      <c r="S835" s="123"/>
      <c r="T835" s="123"/>
      <c r="U835" s="123"/>
      <c r="V835" s="123"/>
      <c r="W835" s="123"/>
      <c r="X835" s="122"/>
      <c r="Y835" s="123"/>
      <c r="Z835" s="123"/>
      <c r="AA835" s="123"/>
      <c r="AB835" s="123"/>
      <c r="AC835" s="123"/>
      <c r="AD835" s="122"/>
      <c r="AE835" s="123"/>
      <c r="AF835" s="123"/>
      <c r="AG835" s="123"/>
      <c r="AH835" s="123"/>
      <c r="AI835" s="122"/>
      <c r="AJ835" s="122"/>
      <c r="AK835" s="122"/>
      <c r="AL835" s="122"/>
      <c r="AM835" s="123"/>
      <c r="AN835" s="122"/>
      <c r="AO835" s="122"/>
      <c r="AP835" s="122"/>
      <c r="AQ835" s="122"/>
      <c r="AR835" s="122"/>
      <c r="AS835" s="122"/>
      <c r="AT835" s="173"/>
      <c r="AU835" s="173"/>
      <c r="AV835" s="173"/>
      <c r="AW835" s="173"/>
      <c r="AX835" s="173"/>
      <c r="AY835" s="173"/>
      <c r="AZ835" s="173"/>
      <c r="BA835" s="173"/>
      <c r="BB835" s="173"/>
      <c r="BC835" s="123"/>
      <c r="BD835" s="123"/>
      <c r="BE835" s="123"/>
    </row>
    <row r="836" spans="2:57" x14ac:dyDescent="0.25">
      <c r="B836" s="120"/>
      <c r="C836" s="4"/>
      <c r="D836" s="14"/>
      <c r="E836" s="14"/>
      <c r="F836" s="121"/>
      <c r="G836" s="13"/>
      <c r="H836" s="122"/>
      <c r="I836" s="123"/>
      <c r="J836" s="123"/>
      <c r="K836" s="124"/>
      <c r="L836" s="122"/>
      <c r="M836" s="122"/>
      <c r="N836" s="125"/>
      <c r="O836" s="126"/>
      <c r="P836" s="123"/>
      <c r="Q836" s="123"/>
      <c r="R836" s="122"/>
      <c r="S836" s="123"/>
      <c r="T836" s="123"/>
      <c r="U836" s="123"/>
      <c r="V836" s="123"/>
      <c r="W836" s="123"/>
      <c r="X836" s="122"/>
      <c r="Y836" s="123"/>
      <c r="Z836" s="123"/>
      <c r="AA836" s="123"/>
      <c r="AB836" s="123"/>
      <c r="AC836" s="123"/>
      <c r="AD836" s="122"/>
      <c r="AE836" s="123"/>
      <c r="AF836" s="123"/>
      <c r="AG836" s="123"/>
      <c r="AH836" s="123"/>
      <c r="AI836" s="122"/>
      <c r="AJ836" s="122"/>
      <c r="AK836" s="122"/>
      <c r="AL836" s="122"/>
      <c r="AM836" s="123"/>
      <c r="AN836" s="122"/>
      <c r="AO836" s="122"/>
      <c r="AP836" s="122"/>
      <c r="AQ836" s="122"/>
      <c r="AR836" s="122"/>
      <c r="AS836" s="122"/>
      <c r="AT836" s="173"/>
      <c r="AU836" s="173"/>
      <c r="AV836" s="173"/>
      <c r="AW836" s="173"/>
      <c r="AX836" s="173"/>
      <c r="AY836" s="173"/>
      <c r="AZ836" s="173"/>
      <c r="BA836" s="173"/>
      <c r="BB836" s="173"/>
      <c r="BC836" s="123"/>
      <c r="BD836" s="123"/>
      <c r="BE836" s="123"/>
    </row>
    <row r="837" spans="2:57" x14ac:dyDescent="0.25">
      <c r="B837" s="120"/>
      <c r="C837" s="4"/>
      <c r="D837" s="14"/>
      <c r="E837" s="14"/>
      <c r="F837" s="121"/>
      <c r="G837" s="13"/>
      <c r="H837" s="122"/>
      <c r="I837" s="123"/>
      <c r="J837" s="123"/>
      <c r="K837" s="124"/>
      <c r="L837" s="122"/>
      <c r="M837" s="122"/>
      <c r="N837" s="125"/>
      <c r="O837" s="126"/>
      <c r="P837" s="123"/>
      <c r="Q837" s="123"/>
      <c r="R837" s="122"/>
      <c r="S837" s="123"/>
      <c r="T837" s="123"/>
      <c r="U837" s="123"/>
      <c r="V837" s="123"/>
      <c r="W837" s="123"/>
      <c r="X837" s="122"/>
      <c r="Y837" s="123"/>
      <c r="Z837" s="123"/>
      <c r="AA837" s="123"/>
      <c r="AB837" s="123"/>
      <c r="AC837" s="123"/>
      <c r="AD837" s="122"/>
      <c r="AE837" s="123"/>
      <c r="AF837" s="123"/>
      <c r="AG837" s="123"/>
      <c r="AH837" s="123"/>
      <c r="AI837" s="122"/>
      <c r="AJ837" s="122"/>
      <c r="AK837" s="122"/>
      <c r="AL837" s="122"/>
      <c r="AM837" s="123"/>
      <c r="AN837" s="122"/>
      <c r="AO837" s="122"/>
      <c r="AP837" s="122"/>
      <c r="AQ837" s="122"/>
      <c r="AR837" s="122"/>
      <c r="AS837" s="122"/>
      <c r="AT837" s="173"/>
      <c r="AU837" s="173"/>
      <c r="AV837" s="173"/>
      <c r="AW837" s="173"/>
      <c r="AX837" s="173"/>
      <c r="AY837" s="173"/>
      <c r="AZ837" s="173"/>
      <c r="BA837" s="173"/>
      <c r="BB837" s="173"/>
      <c r="BC837" s="123"/>
      <c r="BD837" s="123"/>
      <c r="BE837" s="123"/>
    </row>
    <row r="838" spans="2:57" x14ac:dyDescent="0.25">
      <c r="B838" s="120"/>
      <c r="C838" s="4"/>
      <c r="D838" s="14"/>
      <c r="E838" s="14"/>
      <c r="F838" s="121"/>
      <c r="G838" s="13"/>
      <c r="H838" s="122"/>
      <c r="I838" s="123"/>
      <c r="J838" s="123"/>
      <c r="K838" s="124"/>
      <c r="L838" s="122"/>
      <c r="M838" s="122"/>
      <c r="N838" s="125"/>
      <c r="O838" s="126"/>
      <c r="P838" s="123"/>
      <c r="Q838" s="123"/>
      <c r="R838" s="122"/>
      <c r="S838" s="123"/>
      <c r="T838" s="123"/>
      <c r="U838" s="123"/>
      <c r="V838" s="123"/>
      <c r="W838" s="123"/>
      <c r="X838" s="122"/>
      <c r="Y838" s="123"/>
      <c r="Z838" s="123"/>
      <c r="AA838" s="123"/>
      <c r="AB838" s="123"/>
      <c r="AC838" s="123"/>
      <c r="AD838" s="122"/>
      <c r="AE838" s="123"/>
      <c r="AF838" s="123"/>
      <c r="AG838" s="123"/>
      <c r="AH838" s="123"/>
      <c r="AI838" s="122"/>
      <c r="AJ838" s="122"/>
      <c r="AK838" s="122"/>
      <c r="AL838" s="122"/>
      <c r="AM838" s="123"/>
      <c r="AN838" s="122"/>
      <c r="AO838" s="122"/>
      <c r="AP838" s="122"/>
      <c r="AQ838" s="122"/>
      <c r="AR838" s="122"/>
      <c r="AS838" s="122"/>
      <c r="AT838" s="173"/>
      <c r="AU838" s="173"/>
      <c r="AV838" s="173"/>
      <c r="AW838" s="173"/>
      <c r="AX838" s="173"/>
      <c r="AY838" s="173"/>
      <c r="AZ838" s="173"/>
      <c r="BA838" s="173"/>
      <c r="BB838" s="173"/>
      <c r="BC838" s="123"/>
      <c r="BD838" s="123"/>
      <c r="BE838" s="123"/>
    </row>
    <row r="839" spans="2:57" x14ac:dyDescent="0.25">
      <c r="B839" s="120"/>
      <c r="C839" s="4"/>
      <c r="D839" s="14"/>
      <c r="E839" s="14"/>
      <c r="F839" s="121"/>
      <c r="G839" s="13"/>
      <c r="H839" s="122"/>
      <c r="I839" s="123"/>
      <c r="J839" s="123"/>
      <c r="K839" s="124"/>
      <c r="L839" s="122"/>
      <c r="M839" s="122"/>
      <c r="N839" s="125"/>
      <c r="O839" s="126"/>
      <c r="P839" s="123"/>
      <c r="Q839" s="123"/>
      <c r="R839" s="122"/>
      <c r="S839" s="123"/>
      <c r="T839" s="123"/>
      <c r="U839" s="123"/>
      <c r="V839" s="123"/>
      <c r="W839" s="123"/>
      <c r="X839" s="122"/>
      <c r="Y839" s="123"/>
      <c r="Z839" s="123"/>
      <c r="AA839" s="123"/>
      <c r="AB839" s="123"/>
      <c r="AC839" s="123"/>
      <c r="AD839" s="122"/>
      <c r="AE839" s="123"/>
      <c r="AF839" s="123"/>
      <c r="AG839" s="123"/>
      <c r="AH839" s="123"/>
      <c r="AI839" s="122"/>
      <c r="AJ839" s="122"/>
      <c r="AK839" s="122"/>
      <c r="AL839" s="122"/>
      <c r="AM839" s="123"/>
      <c r="AN839" s="122"/>
      <c r="AO839" s="122"/>
      <c r="AP839" s="122"/>
      <c r="AQ839" s="122"/>
      <c r="AR839" s="122"/>
      <c r="AS839" s="122"/>
      <c r="AT839" s="173"/>
      <c r="AU839" s="173"/>
      <c r="AV839" s="173"/>
      <c r="AW839" s="173"/>
      <c r="AX839" s="173"/>
      <c r="AY839" s="173"/>
      <c r="AZ839" s="173"/>
      <c r="BA839" s="173"/>
      <c r="BB839" s="173"/>
      <c r="BC839" s="123"/>
      <c r="BD839" s="123"/>
      <c r="BE839" s="123"/>
    </row>
    <row r="840" spans="2:57" x14ac:dyDescent="0.25">
      <c r="B840" s="120"/>
      <c r="C840" s="4"/>
      <c r="D840" s="14"/>
      <c r="E840" s="14"/>
      <c r="F840" s="121"/>
      <c r="G840" s="13"/>
      <c r="H840" s="122"/>
      <c r="I840" s="123"/>
      <c r="J840" s="123"/>
      <c r="K840" s="124"/>
      <c r="L840" s="122"/>
      <c r="M840" s="122"/>
      <c r="N840" s="125"/>
      <c r="O840" s="126"/>
      <c r="P840" s="123"/>
      <c r="Q840" s="123"/>
      <c r="R840" s="122"/>
      <c r="S840" s="123"/>
      <c r="T840" s="123"/>
      <c r="U840" s="123"/>
      <c r="V840" s="123"/>
      <c r="W840" s="123"/>
      <c r="X840" s="122"/>
      <c r="Y840" s="123"/>
      <c r="Z840" s="123"/>
      <c r="AA840" s="123"/>
      <c r="AB840" s="123"/>
      <c r="AC840" s="123"/>
      <c r="AD840" s="122"/>
      <c r="AE840" s="123"/>
      <c r="AF840" s="123"/>
      <c r="AG840" s="123"/>
      <c r="AH840" s="123"/>
      <c r="AI840" s="122"/>
      <c r="AJ840" s="122"/>
      <c r="AK840" s="122"/>
      <c r="AL840" s="122"/>
      <c r="AM840" s="123"/>
      <c r="AN840" s="122"/>
      <c r="AO840" s="122"/>
      <c r="AP840" s="122"/>
      <c r="AQ840" s="122"/>
      <c r="AR840" s="122"/>
      <c r="AS840" s="122"/>
      <c r="AT840" s="173"/>
      <c r="AU840" s="173"/>
      <c r="AV840" s="173"/>
      <c r="AW840" s="173"/>
      <c r="AX840" s="173"/>
      <c r="AY840" s="173"/>
      <c r="AZ840" s="173"/>
      <c r="BA840" s="173"/>
      <c r="BB840" s="173"/>
      <c r="BC840" s="123"/>
      <c r="BD840" s="123"/>
      <c r="BE840" s="123"/>
    </row>
    <row r="841" spans="2:57" x14ac:dyDescent="0.25">
      <c r="B841" s="120"/>
      <c r="C841" s="4"/>
      <c r="D841" s="14"/>
      <c r="E841" s="14"/>
      <c r="F841" s="121"/>
      <c r="G841" s="13"/>
      <c r="H841" s="122"/>
      <c r="I841" s="123"/>
      <c r="J841" s="123"/>
      <c r="K841" s="124"/>
      <c r="L841" s="122"/>
      <c r="M841" s="122"/>
      <c r="N841" s="125"/>
      <c r="O841" s="126"/>
      <c r="P841" s="123"/>
      <c r="Q841" s="123"/>
      <c r="R841" s="122"/>
      <c r="S841" s="123"/>
      <c r="T841" s="123"/>
      <c r="U841" s="123"/>
      <c r="V841" s="123"/>
      <c r="W841" s="123"/>
      <c r="X841" s="122"/>
      <c r="Y841" s="123"/>
      <c r="Z841" s="123"/>
      <c r="AA841" s="123"/>
      <c r="AB841" s="123"/>
      <c r="AC841" s="123"/>
      <c r="AD841" s="122"/>
      <c r="AE841" s="123"/>
      <c r="AF841" s="123"/>
      <c r="AG841" s="123"/>
      <c r="AH841" s="123"/>
      <c r="AI841" s="122"/>
      <c r="AJ841" s="122"/>
      <c r="AK841" s="122"/>
      <c r="AL841" s="122"/>
      <c r="AM841" s="123"/>
      <c r="AN841" s="122"/>
      <c r="AO841" s="122"/>
      <c r="AP841" s="122"/>
      <c r="AQ841" s="122"/>
      <c r="AR841" s="122"/>
      <c r="AS841" s="122"/>
      <c r="AT841" s="173"/>
      <c r="AU841" s="173"/>
      <c r="AV841" s="173"/>
      <c r="AW841" s="173"/>
      <c r="AX841" s="173"/>
      <c r="AY841" s="173"/>
      <c r="AZ841" s="173"/>
      <c r="BA841" s="173"/>
      <c r="BB841" s="173"/>
      <c r="BC841" s="123"/>
      <c r="BD841" s="123"/>
      <c r="BE841" s="123"/>
    </row>
    <row r="842" spans="2:57" x14ac:dyDescent="0.25">
      <c r="B842" s="120"/>
      <c r="C842" s="4"/>
      <c r="D842" s="14"/>
      <c r="E842" s="14"/>
      <c r="F842" s="121"/>
      <c r="G842" s="13"/>
      <c r="H842" s="122"/>
      <c r="I842" s="123"/>
      <c r="J842" s="123"/>
      <c r="K842" s="124"/>
      <c r="L842" s="122"/>
      <c r="M842" s="122"/>
      <c r="N842" s="125"/>
      <c r="O842" s="126"/>
      <c r="P842" s="123"/>
      <c r="Q842" s="123"/>
      <c r="R842" s="122"/>
      <c r="S842" s="123"/>
      <c r="T842" s="123"/>
      <c r="U842" s="123"/>
      <c r="V842" s="123"/>
      <c r="W842" s="123"/>
      <c r="X842" s="122"/>
      <c r="Y842" s="123"/>
      <c r="Z842" s="123"/>
      <c r="AA842" s="123"/>
      <c r="AB842" s="123"/>
      <c r="AC842" s="123"/>
      <c r="AD842" s="122"/>
      <c r="AE842" s="123"/>
      <c r="AF842" s="123"/>
      <c r="AG842" s="123"/>
      <c r="AH842" s="123"/>
      <c r="AI842" s="122"/>
      <c r="AJ842" s="122"/>
      <c r="AK842" s="122"/>
      <c r="AL842" s="122"/>
      <c r="AM842" s="123"/>
      <c r="AN842" s="122"/>
      <c r="AO842" s="122"/>
      <c r="AP842" s="122"/>
      <c r="AQ842" s="122"/>
      <c r="AR842" s="122"/>
      <c r="AS842" s="122"/>
      <c r="AT842" s="173"/>
      <c r="AU842" s="173"/>
      <c r="AV842" s="173"/>
      <c r="AW842" s="173"/>
      <c r="AX842" s="173"/>
      <c r="AY842" s="173"/>
      <c r="AZ842" s="173"/>
      <c r="BA842" s="173"/>
      <c r="BB842" s="173"/>
      <c r="BC842" s="123"/>
      <c r="BD842" s="123"/>
      <c r="BE842" s="123"/>
    </row>
    <row r="843" spans="2:57" x14ac:dyDescent="0.25">
      <c r="B843" s="120"/>
      <c r="C843" s="4"/>
      <c r="D843" s="14"/>
      <c r="E843" s="14"/>
      <c r="F843" s="121"/>
      <c r="G843" s="13"/>
      <c r="H843" s="122"/>
      <c r="I843" s="123"/>
      <c r="J843" s="123"/>
      <c r="K843" s="124"/>
      <c r="L843" s="122"/>
      <c r="M843" s="122"/>
      <c r="N843" s="125"/>
      <c r="O843" s="126"/>
      <c r="P843" s="123"/>
      <c r="Q843" s="123"/>
      <c r="R843" s="122"/>
      <c r="S843" s="123"/>
      <c r="T843" s="123"/>
      <c r="U843" s="123"/>
      <c r="V843" s="123"/>
      <c r="W843" s="123"/>
      <c r="X843" s="122"/>
      <c r="Y843" s="123"/>
      <c r="Z843" s="123"/>
      <c r="AA843" s="123"/>
      <c r="AB843" s="123"/>
      <c r="AC843" s="123"/>
      <c r="AD843" s="122"/>
      <c r="AE843" s="123"/>
      <c r="AF843" s="123"/>
      <c r="AG843" s="123"/>
      <c r="AH843" s="123"/>
      <c r="AI843" s="122"/>
      <c r="AJ843" s="122"/>
      <c r="AK843" s="122"/>
      <c r="AL843" s="122"/>
      <c r="AM843" s="123"/>
      <c r="AN843" s="122"/>
      <c r="AO843" s="122"/>
      <c r="AP843" s="122"/>
      <c r="AQ843" s="122"/>
      <c r="AR843" s="122"/>
      <c r="AS843" s="122"/>
      <c r="AT843" s="173"/>
      <c r="AU843" s="173"/>
      <c r="AV843" s="173"/>
      <c r="AW843" s="173"/>
      <c r="AX843" s="173"/>
      <c r="AY843" s="173"/>
      <c r="AZ843" s="173"/>
      <c r="BA843" s="173"/>
      <c r="BB843" s="173"/>
      <c r="BC843" s="123"/>
      <c r="BD843" s="123"/>
      <c r="BE843" s="123"/>
    </row>
    <row r="844" spans="2:57" x14ac:dyDescent="0.25">
      <c r="B844" s="120"/>
      <c r="C844" s="4"/>
      <c r="D844" s="14"/>
      <c r="E844" s="14"/>
      <c r="F844" s="121"/>
      <c r="G844" s="13"/>
      <c r="H844" s="122"/>
      <c r="I844" s="123"/>
      <c r="J844" s="123"/>
      <c r="K844" s="124"/>
      <c r="L844" s="122"/>
      <c r="M844" s="122"/>
      <c r="N844" s="125"/>
      <c r="O844" s="126"/>
      <c r="P844" s="123"/>
      <c r="Q844" s="123"/>
      <c r="R844" s="122"/>
      <c r="S844" s="123"/>
      <c r="T844" s="123"/>
      <c r="U844" s="123"/>
      <c r="V844" s="123"/>
      <c r="W844" s="123"/>
      <c r="X844" s="122"/>
      <c r="Y844" s="123"/>
      <c r="Z844" s="123"/>
      <c r="AA844" s="123"/>
      <c r="AB844" s="123"/>
      <c r="AC844" s="123"/>
      <c r="AD844" s="122"/>
      <c r="AE844" s="123"/>
      <c r="AF844" s="123"/>
      <c r="AG844" s="123"/>
      <c r="AH844" s="123"/>
      <c r="AI844" s="122"/>
      <c r="AJ844" s="122"/>
      <c r="AK844" s="122"/>
      <c r="AL844" s="122"/>
      <c r="AM844" s="123"/>
      <c r="AN844" s="122"/>
      <c r="AO844" s="122"/>
      <c r="AP844" s="122"/>
      <c r="AQ844" s="122"/>
      <c r="AR844" s="122"/>
      <c r="AS844" s="122"/>
      <c r="AT844" s="173"/>
      <c r="AU844" s="173"/>
      <c r="AV844" s="173"/>
      <c r="AW844" s="173"/>
      <c r="AX844" s="173"/>
      <c r="AY844" s="173"/>
      <c r="AZ844" s="173"/>
      <c r="BA844" s="173"/>
      <c r="BB844" s="173"/>
      <c r="BC844" s="123"/>
      <c r="BD844" s="123"/>
      <c r="BE844" s="123"/>
    </row>
    <row r="845" spans="2:57" x14ac:dyDescent="0.25">
      <c r="B845" s="120"/>
      <c r="C845" s="4"/>
      <c r="D845" s="14"/>
      <c r="E845" s="14"/>
      <c r="F845" s="121"/>
      <c r="G845" s="13"/>
      <c r="H845" s="122"/>
      <c r="I845" s="123"/>
      <c r="J845" s="123"/>
      <c r="K845" s="124"/>
      <c r="L845" s="122"/>
      <c r="M845" s="122"/>
      <c r="N845" s="125"/>
      <c r="O845" s="126"/>
      <c r="P845" s="123"/>
      <c r="Q845" s="123"/>
      <c r="R845" s="122"/>
      <c r="S845" s="123"/>
      <c r="T845" s="123"/>
      <c r="U845" s="123"/>
      <c r="V845" s="123"/>
      <c r="W845" s="123"/>
      <c r="X845" s="122"/>
      <c r="Y845" s="123"/>
      <c r="Z845" s="123"/>
      <c r="AA845" s="123"/>
      <c r="AB845" s="123"/>
      <c r="AC845" s="123"/>
      <c r="AD845" s="122"/>
      <c r="AE845" s="123"/>
      <c r="AF845" s="123"/>
      <c r="AG845" s="123"/>
      <c r="AH845" s="123"/>
      <c r="AI845" s="122"/>
      <c r="AJ845" s="122"/>
      <c r="AK845" s="122"/>
      <c r="AL845" s="122"/>
      <c r="AM845" s="123"/>
      <c r="AN845" s="122"/>
      <c r="AO845" s="122"/>
      <c r="AP845" s="122"/>
      <c r="AQ845" s="122"/>
      <c r="AR845" s="122"/>
      <c r="AS845" s="122"/>
      <c r="AT845" s="173"/>
      <c r="AU845" s="173"/>
      <c r="AV845" s="173"/>
      <c r="AW845" s="173"/>
      <c r="AX845" s="173"/>
      <c r="AY845" s="173"/>
      <c r="AZ845" s="173"/>
      <c r="BA845" s="173"/>
      <c r="BB845" s="173"/>
      <c r="BC845" s="123"/>
      <c r="BD845" s="123"/>
      <c r="BE845" s="123"/>
    </row>
    <row r="846" spans="2:57" x14ac:dyDescent="0.25">
      <c r="B846" s="120"/>
      <c r="C846" s="4"/>
      <c r="D846" s="14"/>
      <c r="E846" s="14"/>
      <c r="F846" s="121"/>
      <c r="G846" s="13"/>
      <c r="H846" s="122"/>
      <c r="I846" s="123"/>
      <c r="J846" s="123"/>
      <c r="K846" s="124"/>
      <c r="L846" s="122"/>
      <c r="M846" s="122"/>
      <c r="N846" s="125"/>
      <c r="O846" s="126"/>
      <c r="P846" s="123"/>
      <c r="Q846" s="123"/>
      <c r="R846" s="122"/>
      <c r="S846" s="123"/>
      <c r="T846" s="123"/>
      <c r="U846" s="123"/>
      <c r="V846" s="123"/>
      <c r="W846" s="123"/>
      <c r="X846" s="122"/>
      <c r="Y846" s="123"/>
      <c r="Z846" s="123"/>
      <c r="AA846" s="123"/>
      <c r="AB846" s="123"/>
      <c r="AC846" s="123"/>
      <c r="AD846" s="122"/>
      <c r="AE846" s="123"/>
      <c r="AF846" s="123"/>
      <c r="AG846" s="123"/>
      <c r="AH846" s="123"/>
      <c r="AI846" s="122"/>
      <c r="AJ846" s="122"/>
      <c r="AK846" s="122"/>
      <c r="AL846" s="122"/>
      <c r="AM846" s="123"/>
      <c r="AN846" s="122"/>
      <c r="AO846" s="122"/>
      <c r="AP846" s="122"/>
      <c r="AQ846" s="122"/>
      <c r="AR846" s="122"/>
      <c r="AS846" s="122"/>
      <c r="AT846" s="173"/>
      <c r="AU846" s="173"/>
      <c r="AV846" s="173"/>
      <c r="AW846" s="173"/>
      <c r="AX846" s="173"/>
      <c r="AY846" s="173"/>
      <c r="AZ846" s="173"/>
      <c r="BA846" s="173"/>
      <c r="BB846" s="173"/>
      <c r="BC846" s="123"/>
      <c r="BD846" s="123"/>
      <c r="BE846" s="123"/>
    </row>
    <row r="847" spans="2:57" x14ac:dyDescent="0.25">
      <c r="B847" s="120"/>
      <c r="C847" s="4"/>
      <c r="D847" s="14"/>
      <c r="E847" s="14"/>
      <c r="F847" s="121"/>
      <c r="G847" s="13"/>
      <c r="H847" s="122"/>
      <c r="I847" s="123"/>
      <c r="J847" s="123"/>
      <c r="K847" s="124"/>
      <c r="L847" s="122"/>
      <c r="M847" s="122"/>
      <c r="N847" s="125"/>
      <c r="O847" s="126"/>
      <c r="P847" s="123"/>
      <c r="Q847" s="123"/>
      <c r="R847" s="122"/>
      <c r="S847" s="123"/>
      <c r="T847" s="123"/>
      <c r="U847" s="123"/>
      <c r="V847" s="123"/>
      <c r="W847" s="123"/>
      <c r="X847" s="122"/>
      <c r="Y847" s="123"/>
      <c r="Z847" s="123"/>
      <c r="AA847" s="123"/>
      <c r="AB847" s="123"/>
      <c r="AC847" s="123"/>
      <c r="AD847" s="122"/>
      <c r="AE847" s="123"/>
      <c r="AF847" s="123"/>
      <c r="AG847" s="123"/>
      <c r="AH847" s="123"/>
      <c r="AI847" s="122"/>
      <c r="AJ847" s="122"/>
      <c r="AK847" s="122"/>
      <c r="AL847" s="122"/>
      <c r="AM847" s="123"/>
      <c r="AN847" s="122"/>
      <c r="AO847" s="122"/>
      <c r="AP847" s="122"/>
      <c r="AQ847" s="122"/>
      <c r="AR847" s="122"/>
      <c r="AS847" s="122"/>
      <c r="AT847" s="173"/>
      <c r="AU847" s="173"/>
      <c r="AV847" s="173"/>
      <c r="AW847" s="173"/>
      <c r="AX847" s="173"/>
      <c r="AY847" s="173"/>
      <c r="AZ847" s="173"/>
      <c r="BA847" s="173"/>
      <c r="BB847" s="173"/>
      <c r="BC847" s="123"/>
      <c r="BD847" s="123"/>
      <c r="BE847" s="123"/>
    </row>
    <row r="848" spans="2:57" x14ac:dyDescent="0.25">
      <c r="B848" s="120"/>
      <c r="C848" s="4"/>
      <c r="D848" s="14"/>
      <c r="E848" s="14"/>
      <c r="F848" s="121"/>
      <c r="G848" s="13"/>
      <c r="H848" s="122"/>
      <c r="I848" s="123"/>
      <c r="J848" s="123"/>
      <c r="K848" s="124"/>
      <c r="L848" s="122"/>
      <c r="M848" s="122"/>
      <c r="N848" s="125"/>
      <c r="O848" s="126"/>
      <c r="P848" s="123"/>
      <c r="Q848" s="123"/>
      <c r="R848" s="122"/>
      <c r="S848" s="123"/>
      <c r="T848" s="123"/>
      <c r="U848" s="123"/>
      <c r="V848" s="123"/>
      <c r="W848" s="123"/>
      <c r="X848" s="122"/>
      <c r="Y848" s="123"/>
      <c r="Z848" s="123"/>
      <c r="AA848" s="123"/>
      <c r="AB848" s="123"/>
      <c r="AC848" s="123"/>
      <c r="AD848" s="122"/>
      <c r="AE848" s="123"/>
      <c r="AF848" s="123"/>
      <c r="AG848" s="123"/>
      <c r="AH848" s="123"/>
      <c r="AI848" s="122"/>
      <c r="AJ848" s="122"/>
      <c r="AK848" s="122"/>
      <c r="AL848" s="122"/>
      <c r="AM848" s="123"/>
      <c r="AN848" s="122"/>
      <c r="AO848" s="122"/>
      <c r="AP848" s="122"/>
      <c r="AQ848" s="122"/>
      <c r="AR848" s="122"/>
      <c r="AS848" s="122"/>
      <c r="AT848" s="173"/>
      <c r="AU848" s="173"/>
      <c r="AV848" s="173"/>
      <c r="AW848" s="173"/>
      <c r="AX848" s="173"/>
      <c r="AY848" s="173"/>
      <c r="AZ848" s="173"/>
      <c r="BA848" s="173"/>
      <c r="BB848" s="173"/>
      <c r="BC848" s="123"/>
      <c r="BD848" s="123"/>
      <c r="BE848" s="123"/>
    </row>
    <row r="849" spans="2:57" x14ac:dyDescent="0.25">
      <c r="B849" s="120"/>
      <c r="C849" s="4"/>
      <c r="D849" s="14"/>
      <c r="E849" s="14"/>
      <c r="F849" s="121"/>
      <c r="G849" s="13"/>
      <c r="H849" s="122"/>
      <c r="I849" s="123"/>
      <c r="J849" s="123"/>
      <c r="K849" s="124"/>
      <c r="L849" s="122"/>
      <c r="M849" s="122"/>
      <c r="N849" s="125"/>
      <c r="O849" s="126"/>
      <c r="P849" s="123"/>
      <c r="Q849" s="123"/>
      <c r="R849" s="122"/>
      <c r="S849" s="123"/>
      <c r="T849" s="123"/>
      <c r="U849" s="123"/>
      <c r="V849" s="123"/>
      <c r="W849" s="123"/>
      <c r="X849" s="122"/>
      <c r="Y849" s="123"/>
      <c r="Z849" s="123"/>
      <c r="AA849" s="123"/>
      <c r="AB849" s="123"/>
      <c r="AC849" s="123"/>
      <c r="AD849" s="122"/>
      <c r="AE849" s="123"/>
      <c r="AF849" s="123"/>
      <c r="AG849" s="123"/>
      <c r="AH849" s="123"/>
      <c r="AI849" s="122"/>
      <c r="AJ849" s="122"/>
      <c r="AK849" s="122"/>
      <c r="AL849" s="122"/>
      <c r="AM849" s="123"/>
      <c r="AN849" s="122"/>
      <c r="AO849" s="122"/>
      <c r="AP849" s="122"/>
      <c r="AQ849" s="122"/>
      <c r="AR849" s="122"/>
      <c r="AS849" s="122"/>
      <c r="AT849" s="173"/>
      <c r="AU849" s="173"/>
      <c r="AV849" s="173"/>
      <c r="AW849" s="173"/>
      <c r="AX849" s="173"/>
      <c r="AY849" s="173"/>
      <c r="AZ849" s="173"/>
      <c r="BA849" s="173"/>
      <c r="BB849" s="173"/>
      <c r="BC849" s="123"/>
      <c r="BD849" s="123"/>
      <c r="BE849" s="123"/>
    </row>
    <row r="850" spans="2:57" x14ac:dyDescent="0.25">
      <c r="B850" s="120"/>
      <c r="C850" s="4"/>
      <c r="D850" s="14"/>
      <c r="E850" s="14"/>
      <c r="F850" s="121"/>
      <c r="G850" s="13"/>
      <c r="H850" s="122"/>
      <c r="I850" s="123"/>
      <c r="J850" s="123"/>
      <c r="K850" s="124"/>
      <c r="L850" s="122"/>
      <c r="M850" s="122"/>
      <c r="N850" s="125"/>
      <c r="O850" s="126"/>
      <c r="P850" s="123"/>
      <c r="Q850" s="123"/>
      <c r="R850" s="122"/>
      <c r="S850" s="123"/>
      <c r="T850" s="123"/>
      <c r="U850" s="123"/>
      <c r="V850" s="123"/>
      <c r="W850" s="123"/>
      <c r="X850" s="122"/>
      <c r="Y850" s="123"/>
      <c r="Z850" s="123"/>
      <c r="AA850" s="123"/>
      <c r="AB850" s="123"/>
      <c r="AC850" s="123"/>
      <c r="AD850" s="122"/>
      <c r="AE850" s="123"/>
      <c r="AF850" s="123"/>
      <c r="AG850" s="123"/>
      <c r="AH850" s="123"/>
      <c r="AI850" s="122"/>
      <c r="AJ850" s="122"/>
      <c r="AK850" s="122"/>
      <c r="AL850" s="122"/>
      <c r="AM850" s="123"/>
      <c r="AN850" s="122"/>
      <c r="AO850" s="122"/>
      <c r="AP850" s="122"/>
      <c r="AQ850" s="122"/>
      <c r="AR850" s="122"/>
      <c r="AS850" s="122"/>
      <c r="AT850" s="173"/>
      <c r="AU850" s="173"/>
      <c r="AV850" s="173"/>
      <c r="AW850" s="173"/>
      <c r="AX850" s="173"/>
      <c r="AY850" s="173"/>
      <c r="AZ850" s="173"/>
      <c r="BA850" s="173"/>
      <c r="BB850" s="173"/>
      <c r="BC850" s="123"/>
      <c r="BD850" s="123"/>
      <c r="BE850" s="123"/>
    </row>
    <row r="851" spans="2:57" x14ac:dyDescent="0.25">
      <c r="B851" s="120"/>
      <c r="C851" s="4"/>
      <c r="D851" s="14"/>
      <c r="E851" s="14"/>
      <c r="F851" s="121"/>
      <c r="G851" s="13"/>
      <c r="H851" s="122"/>
      <c r="I851" s="123"/>
      <c r="J851" s="123"/>
      <c r="K851" s="124"/>
      <c r="L851" s="122"/>
      <c r="M851" s="122"/>
      <c r="N851" s="125"/>
      <c r="O851" s="126"/>
      <c r="P851" s="123"/>
      <c r="Q851" s="123"/>
      <c r="R851" s="122"/>
      <c r="S851" s="123"/>
      <c r="T851" s="123"/>
      <c r="U851" s="123"/>
      <c r="V851" s="123"/>
      <c r="W851" s="123"/>
      <c r="X851" s="122"/>
      <c r="Y851" s="123"/>
      <c r="Z851" s="123"/>
      <c r="AA851" s="123"/>
      <c r="AB851" s="123"/>
      <c r="AC851" s="123"/>
      <c r="AD851" s="122"/>
      <c r="AE851" s="123"/>
      <c r="AF851" s="123"/>
      <c r="AG851" s="123"/>
      <c r="AH851" s="123"/>
      <c r="AI851" s="122"/>
      <c r="AJ851" s="122"/>
      <c r="AK851" s="122"/>
      <c r="AL851" s="122"/>
      <c r="AM851" s="123"/>
      <c r="AN851" s="122"/>
      <c r="AO851" s="122"/>
      <c r="AP851" s="122"/>
      <c r="AQ851" s="122"/>
      <c r="AR851" s="122"/>
      <c r="AS851" s="122"/>
      <c r="AT851" s="173"/>
      <c r="AU851" s="173"/>
      <c r="AV851" s="173"/>
      <c r="AW851" s="173"/>
      <c r="AX851" s="173"/>
      <c r="AY851" s="173"/>
      <c r="AZ851" s="173"/>
      <c r="BA851" s="173"/>
      <c r="BB851" s="173"/>
      <c r="BC851" s="123"/>
      <c r="BD851" s="123"/>
      <c r="BE851" s="123"/>
    </row>
    <row r="852" spans="2:57" x14ac:dyDescent="0.25">
      <c r="B852" s="120"/>
      <c r="C852" s="4"/>
      <c r="D852" s="14"/>
      <c r="E852" s="14"/>
      <c r="F852" s="121"/>
      <c r="G852" s="13"/>
      <c r="H852" s="122"/>
      <c r="I852" s="123"/>
      <c r="J852" s="123"/>
      <c r="K852" s="124"/>
      <c r="L852" s="122"/>
      <c r="M852" s="122"/>
      <c r="N852" s="125"/>
      <c r="O852" s="126"/>
      <c r="P852" s="123"/>
      <c r="Q852" s="123"/>
      <c r="R852" s="122"/>
      <c r="S852" s="123"/>
      <c r="T852" s="123"/>
      <c r="U852" s="123"/>
      <c r="V852" s="123"/>
      <c r="W852" s="123"/>
      <c r="X852" s="122"/>
      <c r="Y852" s="123"/>
      <c r="Z852" s="123"/>
      <c r="AA852" s="123"/>
      <c r="AB852" s="123"/>
      <c r="AC852" s="123"/>
      <c r="AD852" s="122"/>
      <c r="AE852" s="123"/>
      <c r="AF852" s="123"/>
      <c r="AG852" s="123"/>
      <c r="AH852" s="123"/>
      <c r="AI852" s="122"/>
      <c r="AJ852" s="122"/>
      <c r="AK852" s="122"/>
      <c r="AL852" s="122"/>
      <c r="AM852" s="123"/>
      <c r="AN852" s="122"/>
      <c r="AO852" s="122"/>
      <c r="AP852" s="122"/>
      <c r="AQ852" s="122"/>
      <c r="AR852" s="122"/>
      <c r="AS852" s="122"/>
      <c r="AT852" s="173"/>
      <c r="AU852" s="173"/>
      <c r="AV852" s="173"/>
      <c r="AW852" s="173"/>
      <c r="AX852" s="173"/>
      <c r="AY852" s="173"/>
      <c r="AZ852" s="173"/>
      <c r="BA852" s="173"/>
      <c r="BB852" s="173"/>
      <c r="BC852" s="123"/>
      <c r="BD852" s="123"/>
      <c r="BE852" s="123"/>
    </row>
    <row r="853" spans="2:57" x14ac:dyDescent="0.25">
      <c r="B853" s="120"/>
      <c r="C853" s="4"/>
      <c r="D853" s="14"/>
      <c r="E853" s="14"/>
      <c r="F853" s="121"/>
      <c r="G853" s="13"/>
      <c r="H853" s="122"/>
      <c r="I853" s="123"/>
      <c r="J853" s="123"/>
      <c r="K853" s="124"/>
      <c r="L853" s="122"/>
      <c r="M853" s="122"/>
      <c r="N853" s="125"/>
      <c r="O853" s="126"/>
      <c r="P853" s="123"/>
      <c r="Q853" s="123"/>
      <c r="R853" s="122"/>
      <c r="S853" s="123"/>
      <c r="T853" s="123"/>
      <c r="U853" s="123"/>
      <c r="V853" s="123"/>
      <c r="W853" s="123"/>
      <c r="X853" s="122"/>
      <c r="Y853" s="123"/>
      <c r="Z853" s="123"/>
      <c r="AA853" s="123"/>
      <c r="AB853" s="123"/>
      <c r="AC853" s="123"/>
      <c r="AD853" s="122"/>
      <c r="AE853" s="123"/>
      <c r="AF853" s="123"/>
      <c r="AG853" s="123"/>
      <c r="AH853" s="123"/>
      <c r="AI853" s="122"/>
      <c r="AJ853" s="122"/>
      <c r="AK853" s="122"/>
      <c r="AL853" s="122"/>
      <c r="AM853" s="123"/>
      <c r="AN853" s="122"/>
      <c r="AO853" s="122"/>
      <c r="AP853" s="122"/>
      <c r="AQ853" s="122"/>
      <c r="AR853" s="122"/>
      <c r="AS853" s="122"/>
      <c r="AT853" s="173"/>
      <c r="AU853" s="173"/>
      <c r="AV853" s="173"/>
      <c r="AW853" s="173"/>
      <c r="AX853" s="173"/>
      <c r="AY853" s="173"/>
      <c r="AZ853" s="173"/>
      <c r="BA853" s="173"/>
      <c r="BB853" s="173"/>
      <c r="BC853" s="123"/>
      <c r="BD853" s="123"/>
      <c r="BE853" s="123"/>
    </row>
    <row r="854" spans="2:57" x14ac:dyDescent="0.25">
      <c r="B854" s="120"/>
      <c r="C854" s="4"/>
      <c r="D854" s="14"/>
      <c r="E854" s="14"/>
      <c r="F854" s="121"/>
      <c r="G854" s="13"/>
      <c r="H854" s="122"/>
      <c r="I854" s="123"/>
      <c r="J854" s="123"/>
      <c r="K854" s="124"/>
      <c r="L854" s="122"/>
      <c r="M854" s="122"/>
      <c r="N854" s="125"/>
      <c r="O854" s="126"/>
      <c r="P854" s="123"/>
      <c r="Q854" s="123"/>
      <c r="R854" s="122"/>
      <c r="S854" s="123"/>
      <c r="T854" s="123"/>
      <c r="U854" s="123"/>
      <c r="V854" s="123"/>
      <c r="W854" s="123"/>
      <c r="X854" s="122"/>
      <c r="Y854" s="123"/>
      <c r="Z854" s="123"/>
      <c r="AA854" s="123"/>
      <c r="AB854" s="123"/>
      <c r="AC854" s="123"/>
      <c r="AD854" s="122"/>
      <c r="AE854" s="123"/>
      <c r="AF854" s="123"/>
      <c r="AG854" s="123"/>
      <c r="AH854" s="123"/>
      <c r="AI854" s="122"/>
      <c r="AJ854" s="122"/>
      <c r="AK854" s="122"/>
      <c r="AL854" s="122"/>
      <c r="AM854" s="123"/>
      <c r="AN854" s="122"/>
      <c r="AO854" s="122"/>
      <c r="AP854" s="122"/>
      <c r="AQ854" s="122"/>
      <c r="AR854" s="122"/>
      <c r="AS854" s="122"/>
      <c r="AT854" s="173"/>
      <c r="AU854" s="173"/>
      <c r="AV854" s="173"/>
      <c r="AW854" s="173"/>
      <c r="AX854" s="173"/>
      <c r="AY854" s="173"/>
      <c r="AZ854" s="173"/>
      <c r="BA854" s="173"/>
      <c r="BB854" s="173"/>
      <c r="BC854" s="123"/>
      <c r="BD854" s="123"/>
      <c r="BE854" s="123"/>
    </row>
    <row r="855" spans="2:57" x14ac:dyDescent="0.25">
      <c r="B855" s="120"/>
      <c r="C855" s="4"/>
      <c r="D855" s="14"/>
      <c r="E855" s="14"/>
      <c r="F855" s="121"/>
      <c r="G855" s="13"/>
      <c r="H855" s="122"/>
      <c r="I855" s="123"/>
      <c r="J855" s="123"/>
      <c r="K855" s="124"/>
      <c r="L855" s="122"/>
      <c r="M855" s="122"/>
      <c r="N855" s="125"/>
      <c r="O855" s="126"/>
      <c r="P855" s="123"/>
      <c r="Q855" s="123"/>
      <c r="R855" s="122"/>
      <c r="S855" s="123"/>
      <c r="T855" s="123"/>
      <c r="U855" s="123"/>
      <c r="V855" s="123"/>
      <c r="W855" s="123"/>
      <c r="X855" s="122"/>
      <c r="Y855" s="123"/>
      <c r="Z855" s="123"/>
      <c r="AA855" s="123"/>
      <c r="AB855" s="123"/>
      <c r="AC855" s="123"/>
      <c r="AD855" s="122"/>
      <c r="AE855" s="123"/>
      <c r="AF855" s="123"/>
      <c r="AG855" s="123"/>
      <c r="AH855" s="123"/>
      <c r="AI855" s="122"/>
      <c r="AJ855" s="122"/>
      <c r="AK855" s="122"/>
      <c r="AL855" s="122"/>
      <c r="AM855" s="123"/>
      <c r="AN855" s="122"/>
      <c r="AO855" s="122"/>
      <c r="AP855" s="122"/>
      <c r="AQ855" s="122"/>
      <c r="AR855" s="122"/>
      <c r="AS855" s="122"/>
      <c r="AT855" s="173"/>
      <c r="AU855" s="173"/>
      <c r="AV855" s="173"/>
      <c r="AW855" s="173"/>
      <c r="AX855" s="173"/>
      <c r="AY855" s="173"/>
      <c r="AZ855" s="173"/>
      <c r="BA855" s="173"/>
      <c r="BB855" s="173"/>
      <c r="BC855" s="123"/>
      <c r="BD855" s="123"/>
      <c r="BE855" s="123"/>
    </row>
    <row r="856" spans="2:57" x14ac:dyDescent="0.25">
      <c r="B856" s="120"/>
      <c r="C856" s="4"/>
      <c r="D856" s="14"/>
      <c r="E856" s="14"/>
      <c r="F856" s="121"/>
      <c r="G856" s="13"/>
      <c r="H856" s="122"/>
      <c r="I856" s="123"/>
      <c r="J856" s="123"/>
      <c r="K856" s="124"/>
      <c r="L856" s="122"/>
      <c r="M856" s="122"/>
      <c r="N856" s="125"/>
      <c r="O856" s="126"/>
      <c r="P856" s="123"/>
      <c r="Q856" s="123"/>
      <c r="R856" s="122"/>
      <c r="S856" s="123"/>
      <c r="T856" s="123"/>
      <c r="U856" s="123"/>
      <c r="V856" s="123"/>
      <c r="W856" s="123"/>
      <c r="X856" s="122"/>
      <c r="Y856" s="123"/>
      <c r="Z856" s="123"/>
      <c r="AA856" s="123"/>
      <c r="AB856" s="123"/>
      <c r="AC856" s="123"/>
      <c r="AD856" s="122"/>
      <c r="AE856" s="123"/>
      <c r="AF856" s="123"/>
      <c r="AG856" s="123"/>
      <c r="AH856" s="123"/>
      <c r="AI856" s="122"/>
      <c r="AJ856" s="122"/>
      <c r="AK856" s="122"/>
      <c r="AL856" s="122"/>
      <c r="AM856" s="123"/>
      <c r="AN856" s="122"/>
      <c r="AO856" s="122"/>
      <c r="AP856" s="122"/>
      <c r="AQ856" s="122"/>
      <c r="AR856" s="122"/>
      <c r="AS856" s="122"/>
      <c r="AT856" s="173"/>
      <c r="AU856" s="173"/>
      <c r="AV856" s="173"/>
      <c r="AW856" s="173"/>
      <c r="AX856" s="173"/>
      <c r="AY856" s="173"/>
      <c r="AZ856" s="173"/>
      <c r="BA856" s="173"/>
      <c r="BB856" s="173"/>
      <c r="BC856" s="123"/>
      <c r="BD856" s="123"/>
      <c r="BE856" s="123"/>
    </row>
    <row r="857" spans="2:57" x14ac:dyDescent="0.25">
      <c r="B857" s="120"/>
      <c r="C857" s="4"/>
      <c r="D857" s="14"/>
      <c r="E857" s="14"/>
      <c r="F857" s="121"/>
      <c r="G857" s="13"/>
      <c r="H857" s="122"/>
      <c r="I857" s="123"/>
      <c r="J857" s="123"/>
      <c r="K857" s="124"/>
      <c r="L857" s="122"/>
      <c r="M857" s="122"/>
      <c r="N857" s="125"/>
      <c r="O857" s="126"/>
      <c r="P857" s="123"/>
      <c r="Q857" s="123"/>
      <c r="R857" s="122"/>
      <c r="S857" s="123"/>
      <c r="T857" s="123"/>
      <c r="U857" s="123"/>
      <c r="V857" s="123"/>
      <c r="W857" s="123"/>
      <c r="X857" s="122"/>
      <c r="Y857" s="123"/>
      <c r="Z857" s="123"/>
      <c r="AA857" s="123"/>
      <c r="AB857" s="123"/>
      <c r="AC857" s="123"/>
      <c r="AD857" s="122"/>
      <c r="AE857" s="123"/>
      <c r="AF857" s="123"/>
      <c r="AG857" s="123"/>
      <c r="AH857" s="123"/>
      <c r="AI857" s="122"/>
      <c r="AJ857" s="122"/>
      <c r="AK857" s="122"/>
      <c r="AL857" s="122"/>
      <c r="AM857" s="123"/>
      <c r="AN857" s="122"/>
      <c r="AO857" s="122"/>
      <c r="AP857" s="122"/>
      <c r="AQ857" s="122"/>
      <c r="AR857" s="122"/>
      <c r="AS857" s="122"/>
      <c r="AT857" s="173"/>
      <c r="AU857" s="173"/>
      <c r="AV857" s="173"/>
      <c r="AW857" s="173"/>
      <c r="AX857" s="173"/>
      <c r="AY857" s="173"/>
      <c r="AZ857" s="173"/>
      <c r="BA857" s="173"/>
      <c r="BB857" s="173"/>
      <c r="BC857" s="123"/>
      <c r="BD857" s="123"/>
      <c r="BE857" s="123"/>
    </row>
    <row r="858" spans="2:57" x14ac:dyDescent="0.25">
      <c r="B858" s="120"/>
      <c r="C858" s="4"/>
      <c r="D858" s="14"/>
      <c r="E858" s="14"/>
      <c r="F858" s="121"/>
      <c r="G858" s="13"/>
      <c r="H858" s="122"/>
      <c r="I858" s="123"/>
      <c r="J858" s="123"/>
      <c r="K858" s="124"/>
      <c r="L858" s="122"/>
      <c r="M858" s="122"/>
      <c r="N858" s="125"/>
      <c r="O858" s="126"/>
      <c r="P858" s="123"/>
      <c r="Q858" s="123"/>
      <c r="R858" s="122"/>
      <c r="S858" s="123"/>
      <c r="T858" s="123"/>
      <c r="U858" s="123"/>
      <c r="V858" s="123"/>
      <c r="W858" s="123"/>
      <c r="X858" s="122"/>
      <c r="Y858" s="123"/>
      <c r="Z858" s="123"/>
      <c r="AA858" s="123"/>
      <c r="AB858" s="123"/>
      <c r="AC858" s="123"/>
      <c r="AD858" s="122"/>
      <c r="AE858" s="123"/>
      <c r="AF858" s="123"/>
      <c r="AG858" s="123"/>
      <c r="AH858" s="123"/>
      <c r="AI858" s="122"/>
      <c r="AJ858" s="122"/>
      <c r="AK858" s="122"/>
      <c r="AL858" s="122"/>
      <c r="AM858" s="123"/>
      <c r="AN858" s="122"/>
      <c r="AO858" s="122"/>
      <c r="AP858" s="122"/>
      <c r="AQ858" s="122"/>
      <c r="AR858" s="122"/>
      <c r="AS858" s="122"/>
      <c r="AT858" s="173"/>
      <c r="AU858" s="173"/>
      <c r="AV858" s="173"/>
      <c r="AW858" s="173"/>
      <c r="AX858" s="173"/>
      <c r="AY858" s="173"/>
      <c r="AZ858" s="173"/>
      <c r="BA858" s="173"/>
      <c r="BB858" s="173"/>
      <c r="BC858" s="123"/>
      <c r="BD858" s="123"/>
      <c r="BE858" s="123"/>
    </row>
    <row r="859" spans="2:57" x14ac:dyDescent="0.25">
      <c r="B859" s="120"/>
      <c r="C859" s="4"/>
      <c r="D859" s="14"/>
      <c r="E859" s="14"/>
      <c r="F859" s="121"/>
      <c r="G859" s="13"/>
      <c r="H859" s="122"/>
      <c r="I859" s="123"/>
      <c r="J859" s="123"/>
      <c r="K859" s="124"/>
      <c r="L859" s="122"/>
      <c r="M859" s="122"/>
      <c r="N859" s="125"/>
      <c r="O859" s="126"/>
      <c r="P859" s="123"/>
      <c r="Q859" s="123"/>
      <c r="R859" s="122"/>
      <c r="S859" s="123"/>
      <c r="T859" s="123"/>
      <c r="U859" s="123"/>
      <c r="V859" s="123"/>
      <c r="W859" s="123"/>
      <c r="X859" s="122"/>
      <c r="Y859" s="123"/>
      <c r="Z859" s="123"/>
      <c r="AA859" s="123"/>
      <c r="AB859" s="123"/>
      <c r="AC859" s="123"/>
      <c r="AD859" s="122"/>
      <c r="AE859" s="123"/>
      <c r="AF859" s="123"/>
      <c r="AG859" s="123"/>
      <c r="AH859" s="123"/>
      <c r="AI859" s="122"/>
      <c r="AJ859" s="122"/>
      <c r="AK859" s="122"/>
      <c r="AL859" s="122"/>
      <c r="AM859" s="123"/>
      <c r="AN859" s="122"/>
      <c r="AO859" s="122"/>
      <c r="AP859" s="122"/>
      <c r="AQ859" s="122"/>
      <c r="AR859" s="122"/>
      <c r="AS859" s="122"/>
      <c r="AT859" s="173"/>
      <c r="AU859" s="173"/>
      <c r="AV859" s="173"/>
      <c r="AW859" s="173"/>
      <c r="AX859" s="173"/>
      <c r="AY859" s="173"/>
      <c r="AZ859" s="173"/>
      <c r="BA859" s="173"/>
      <c r="BB859" s="173"/>
      <c r="BC859" s="123"/>
      <c r="BD859" s="123"/>
      <c r="BE859" s="123"/>
    </row>
    <row r="860" spans="2:57" x14ac:dyDescent="0.25">
      <c r="B860" s="120"/>
      <c r="C860" s="4"/>
      <c r="D860" s="14"/>
      <c r="E860" s="14"/>
      <c r="F860" s="121"/>
      <c r="G860" s="13"/>
      <c r="H860" s="122"/>
      <c r="I860" s="123"/>
      <c r="J860" s="123"/>
      <c r="K860" s="124"/>
      <c r="L860" s="122"/>
      <c r="M860" s="122"/>
      <c r="N860" s="125"/>
      <c r="O860" s="126"/>
      <c r="P860" s="123"/>
      <c r="Q860" s="123"/>
      <c r="R860" s="122"/>
      <c r="S860" s="123"/>
      <c r="T860" s="123"/>
      <c r="U860" s="123"/>
      <c r="V860" s="123"/>
      <c r="W860" s="123"/>
      <c r="X860" s="122"/>
      <c r="Y860" s="123"/>
      <c r="Z860" s="123"/>
      <c r="AA860" s="123"/>
      <c r="AB860" s="123"/>
      <c r="AC860" s="123"/>
      <c r="AD860" s="122"/>
      <c r="AE860" s="123"/>
      <c r="AF860" s="123"/>
      <c r="AG860" s="123"/>
      <c r="AH860" s="123"/>
      <c r="AI860" s="122"/>
      <c r="AJ860" s="122"/>
      <c r="AK860" s="122"/>
      <c r="AL860" s="122"/>
      <c r="AM860" s="123"/>
      <c r="AN860" s="122"/>
      <c r="AO860" s="122"/>
      <c r="AP860" s="122"/>
      <c r="AQ860" s="122"/>
      <c r="AR860" s="122"/>
      <c r="AS860" s="122"/>
      <c r="AT860" s="173"/>
      <c r="AU860" s="173"/>
      <c r="AV860" s="173"/>
      <c r="AW860" s="173"/>
      <c r="AX860" s="173"/>
      <c r="AY860" s="173"/>
      <c r="AZ860" s="173"/>
      <c r="BA860" s="173"/>
      <c r="BB860" s="173"/>
      <c r="BC860" s="123"/>
      <c r="BD860" s="123"/>
      <c r="BE860" s="123"/>
    </row>
    <row r="861" spans="2:57" x14ac:dyDescent="0.25">
      <c r="B861" s="120"/>
      <c r="C861" s="4"/>
      <c r="D861" s="14"/>
      <c r="E861" s="14"/>
      <c r="F861" s="121"/>
      <c r="G861" s="13"/>
      <c r="H861" s="122"/>
      <c r="I861" s="123"/>
      <c r="J861" s="123"/>
      <c r="K861" s="124"/>
      <c r="L861" s="122"/>
      <c r="M861" s="122"/>
      <c r="N861" s="125"/>
      <c r="O861" s="126"/>
      <c r="P861" s="123"/>
      <c r="Q861" s="123"/>
      <c r="R861" s="122"/>
      <c r="S861" s="123"/>
      <c r="T861" s="123"/>
      <c r="U861" s="123"/>
      <c r="V861" s="123"/>
      <c r="W861" s="123"/>
      <c r="X861" s="122"/>
      <c r="Y861" s="123"/>
      <c r="Z861" s="123"/>
      <c r="AA861" s="123"/>
      <c r="AB861" s="123"/>
      <c r="AC861" s="123"/>
      <c r="AD861" s="122"/>
      <c r="AE861" s="123"/>
      <c r="AF861" s="123"/>
      <c r="AG861" s="123"/>
      <c r="AH861" s="123"/>
      <c r="AI861" s="122"/>
      <c r="AJ861" s="122"/>
      <c r="AK861" s="122"/>
      <c r="AL861" s="122"/>
      <c r="AM861" s="123"/>
      <c r="AN861" s="122"/>
      <c r="AO861" s="122"/>
      <c r="AP861" s="122"/>
      <c r="AQ861" s="122"/>
      <c r="AR861" s="122"/>
      <c r="AS861" s="122"/>
      <c r="AT861" s="173"/>
      <c r="AU861" s="173"/>
      <c r="AV861" s="173"/>
      <c r="AW861" s="173"/>
      <c r="AX861" s="173"/>
      <c r="AY861" s="173"/>
      <c r="AZ861" s="173"/>
      <c r="BA861" s="173"/>
      <c r="BB861" s="173"/>
      <c r="BC861" s="123"/>
      <c r="BD861" s="123"/>
      <c r="BE861" s="123"/>
    </row>
    <row r="862" spans="2:57" x14ac:dyDescent="0.25">
      <c r="B862" s="120"/>
      <c r="C862" s="4"/>
      <c r="D862" s="14"/>
      <c r="E862" s="14"/>
      <c r="F862" s="121"/>
      <c r="G862" s="13"/>
      <c r="H862" s="122"/>
      <c r="I862" s="123"/>
      <c r="J862" s="123"/>
      <c r="K862" s="124"/>
      <c r="L862" s="122"/>
      <c r="M862" s="122"/>
      <c r="N862" s="125"/>
      <c r="O862" s="126"/>
      <c r="P862" s="123"/>
      <c r="Q862" s="123"/>
      <c r="R862" s="122"/>
      <c r="S862" s="123"/>
      <c r="T862" s="123"/>
      <c r="U862" s="123"/>
      <c r="V862" s="123"/>
      <c r="W862" s="123"/>
      <c r="X862" s="122"/>
      <c r="Y862" s="123"/>
      <c r="Z862" s="123"/>
      <c r="AA862" s="123"/>
      <c r="AB862" s="123"/>
      <c r="AC862" s="123"/>
      <c r="AD862" s="122"/>
      <c r="AE862" s="123"/>
      <c r="AF862" s="123"/>
      <c r="AG862" s="123"/>
      <c r="AH862" s="123"/>
      <c r="AI862" s="122"/>
      <c r="AJ862" s="122"/>
      <c r="AK862" s="122"/>
      <c r="AL862" s="122"/>
      <c r="AM862" s="123"/>
      <c r="AN862" s="122"/>
      <c r="AO862" s="122"/>
      <c r="AP862" s="122"/>
      <c r="AQ862" s="122"/>
      <c r="AR862" s="122"/>
      <c r="AS862" s="122"/>
      <c r="AT862" s="173"/>
      <c r="AU862" s="173"/>
      <c r="AV862" s="173"/>
      <c r="AW862" s="173"/>
      <c r="AX862" s="173"/>
      <c r="AY862" s="173"/>
      <c r="AZ862" s="173"/>
      <c r="BA862" s="173"/>
      <c r="BB862" s="173"/>
      <c r="BC862" s="123"/>
      <c r="BD862" s="123"/>
      <c r="BE862" s="123"/>
    </row>
    <row r="863" spans="2:57" x14ac:dyDescent="0.25">
      <c r="B863" s="120"/>
      <c r="C863" s="4"/>
      <c r="D863" s="14"/>
      <c r="E863" s="14"/>
      <c r="F863" s="121"/>
      <c r="G863" s="13"/>
      <c r="H863" s="122"/>
      <c r="I863" s="123"/>
      <c r="J863" s="123"/>
      <c r="K863" s="124"/>
      <c r="L863" s="122"/>
      <c r="M863" s="122"/>
      <c r="N863" s="125"/>
      <c r="O863" s="126"/>
      <c r="P863" s="123"/>
      <c r="Q863" s="123"/>
      <c r="R863" s="122"/>
      <c r="S863" s="123"/>
      <c r="T863" s="123"/>
      <c r="U863" s="123"/>
      <c r="V863" s="123"/>
      <c r="W863" s="123"/>
      <c r="X863" s="122"/>
      <c r="Y863" s="123"/>
      <c r="Z863" s="123"/>
      <c r="AA863" s="123"/>
      <c r="AB863" s="123"/>
      <c r="AC863" s="123"/>
      <c r="AD863" s="122"/>
      <c r="AE863" s="123"/>
      <c r="AF863" s="123"/>
      <c r="AG863" s="123"/>
      <c r="AH863" s="123"/>
      <c r="AI863" s="122"/>
      <c r="AJ863" s="122"/>
      <c r="AK863" s="122"/>
      <c r="AL863" s="122"/>
      <c r="AM863" s="123"/>
      <c r="AN863" s="122"/>
      <c r="AO863" s="122"/>
      <c r="AP863" s="122"/>
      <c r="AQ863" s="122"/>
      <c r="AR863" s="122"/>
      <c r="AS863" s="122"/>
      <c r="AT863" s="173"/>
      <c r="AU863" s="173"/>
      <c r="AV863" s="173"/>
      <c r="AW863" s="173"/>
      <c r="AX863" s="173"/>
      <c r="AY863" s="173"/>
      <c r="AZ863" s="173"/>
      <c r="BA863" s="173"/>
      <c r="BB863" s="173"/>
      <c r="BC863" s="123"/>
      <c r="BD863" s="123"/>
      <c r="BE863" s="123"/>
    </row>
    <row r="864" spans="2:57" x14ac:dyDescent="0.25">
      <c r="B864" s="120"/>
      <c r="C864" s="4"/>
      <c r="D864" s="14"/>
      <c r="E864" s="14"/>
      <c r="F864" s="121"/>
      <c r="G864" s="13"/>
      <c r="H864" s="122"/>
      <c r="I864" s="123"/>
      <c r="J864" s="123"/>
      <c r="K864" s="124"/>
      <c r="L864" s="122"/>
      <c r="M864" s="122"/>
      <c r="N864" s="125"/>
      <c r="O864" s="126"/>
      <c r="P864" s="123"/>
      <c r="Q864" s="123"/>
      <c r="R864" s="122"/>
      <c r="S864" s="123"/>
      <c r="T864" s="123"/>
      <c r="U864" s="123"/>
      <c r="V864" s="123"/>
      <c r="W864" s="123"/>
      <c r="X864" s="122"/>
      <c r="Y864" s="123"/>
      <c r="Z864" s="123"/>
      <c r="AA864" s="123"/>
      <c r="AB864" s="123"/>
      <c r="AC864" s="123"/>
      <c r="AD864" s="122"/>
      <c r="AE864" s="123"/>
      <c r="AF864" s="123"/>
      <c r="AG864" s="123"/>
      <c r="AH864" s="123"/>
      <c r="AI864" s="122"/>
      <c r="AJ864" s="122"/>
      <c r="AK864" s="122"/>
      <c r="AL864" s="122"/>
      <c r="AM864" s="123"/>
      <c r="AN864" s="122"/>
      <c r="AO864" s="122"/>
      <c r="AP864" s="122"/>
      <c r="AQ864" s="122"/>
      <c r="AR864" s="122"/>
      <c r="AS864" s="122"/>
      <c r="AT864" s="173"/>
      <c r="AU864" s="173"/>
      <c r="AV864" s="173"/>
      <c r="AW864" s="173"/>
      <c r="AX864" s="173"/>
      <c r="AY864" s="173"/>
      <c r="AZ864" s="173"/>
      <c r="BA864" s="173"/>
      <c r="BB864" s="173"/>
      <c r="BC864" s="123"/>
      <c r="BD864" s="123"/>
      <c r="BE864" s="123"/>
    </row>
    <row r="865" spans="2:57" x14ac:dyDescent="0.25">
      <c r="B865" s="120"/>
      <c r="C865" s="4"/>
      <c r="D865" s="14"/>
      <c r="E865" s="14"/>
      <c r="F865" s="121"/>
      <c r="G865" s="13"/>
      <c r="H865" s="122"/>
      <c r="I865" s="123"/>
      <c r="J865" s="123"/>
      <c r="K865" s="124"/>
      <c r="L865" s="122"/>
      <c r="M865" s="122"/>
      <c r="N865" s="125"/>
      <c r="O865" s="126"/>
      <c r="P865" s="123"/>
      <c r="Q865" s="123"/>
      <c r="R865" s="122"/>
      <c r="S865" s="123"/>
      <c r="T865" s="123"/>
      <c r="U865" s="123"/>
      <c r="V865" s="123"/>
      <c r="W865" s="123"/>
      <c r="X865" s="122"/>
      <c r="Y865" s="123"/>
      <c r="Z865" s="123"/>
      <c r="AA865" s="123"/>
      <c r="AB865" s="123"/>
      <c r="AC865" s="123"/>
      <c r="AD865" s="122"/>
      <c r="AE865" s="123"/>
      <c r="AF865" s="123"/>
      <c r="AG865" s="123"/>
      <c r="AH865" s="123"/>
      <c r="AI865" s="122"/>
      <c r="AJ865" s="122"/>
      <c r="AK865" s="122"/>
      <c r="AL865" s="122"/>
      <c r="AM865" s="123"/>
      <c r="AN865" s="122"/>
      <c r="AO865" s="122"/>
      <c r="AP865" s="122"/>
      <c r="AQ865" s="122"/>
      <c r="AR865" s="122"/>
      <c r="AS865" s="122"/>
      <c r="AT865" s="173"/>
      <c r="AU865" s="173"/>
      <c r="AV865" s="173"/>
      <c r="AW865" s="173"/>
      <c r="AX865" s="173"/>
      <c r="AY865" s="173"/>
      <c r="AZ865" s="173"/>
      <c r="BA865" s="173"/>
      <c r="BB865" s="173"/>
      <c r="BC865" s="123"/>
      <c r="BD865" s="123"/>
      <c r="BE865" s="123"/>
    </row>
    <row r="866" spans="2:57" x14ac:dyDescent="0.25">
      <c r="B866" s="120"/>
      <c r="C866" s="4"/>
      <c r="D866" s="14"/>
      <c r="E866" s="14"/>
      <c r="F866" s="121"/>
      <c r="G866" s="13"/>
      <c r="H866" s="122"/>
      <c r="I866" s="123"/>
      <c r="J866" s="123"/>
      <c r="K866" s="124"/>
      <c r="L866" s="122"/>
      <c r="M866" s="122"/>
      <c r="N866" s="125"/>
      <c r="O866" s="126"/>
      <c r="P866" s="123"/>
      <c r="Q866" s="123"/>
      <c r="R866" s="122"/>
      <c r="S866" s="123"/>
      <c r="T866" s="123"/>
      <c r="U866" s="123"/>
      <c r="V866" s="123"/>
      <c r="W866" s="123"/>
      <c r="X866" s="122"/>
      <c r="Y866" s="123"/>
      <c r="Z866" s="123"/>
      <c r="AA866" s="123"/>
      <c r="AB866" s="123"/>
      <c r="AC866" s="123"/>
      <c r="AD866" s="122"/>
      <c r="AE866" s="123"/>
      <c r="AF866" s="123"/>
      <c r="AG866" s="123"/>
      <c r="AH866" s="123"/>
      <c r="AI866" s="122"/>
      <c r="AJ866" s="122"/>
      <c r="AK866" s="122"/>
      <c r="AL866" s="122"/>
      <c r="AM866" s="123"/>
      <c r="AN866" s="122"/>
      <c r="AO866" s="122"/>
      <c r="AP866" s="122"/>
      <c r="AQ866" s="122"/>
      <c r="AR866" s="122"/>
      <c r="AS866" s="122"/>
      <c r="AT866" s="173"/>
      <c r="AU866" s="173"/>
      <c r="AV866" s="173"/>
      <c r="AW866" s="173"/>
      <c r="AX866" s="173"/>
      <c r="AY866" s="173"/>
      <c r="AZ866" s="173"/>
      <c r="BA866" s="173"/>
      <c r="BB866" s="173"/>
      <c r="BC866" s="123"/>
      <c r="BD866" s="123"/>
      <c r="BE866" s="123"/>
    </row>
    <row r="867" spans="2:57" x14ac:dyDescent="0.25">
      <c r="B867" s="120"/>
      <c r="C867" s="4"/>
      <c r="D867" s="14"/>
      <c r="E867" s="14"/>
      <c r="F867" s="121"/>
      <c r="G867" s="13"/>
      <c r="H867" s="122"/>
      <c r="I867" s="123"/>
      <c r="J867" s="123"/>
      <c r="K867" s="124"/>
      <c r="L867" s="122"/>
      <c r="M867" s="122"/>
      <c r="N867" s="125"/>
      <c r="O867" s="126"/>
      <c r="P867" s="123"/>
      <c r="Q867" s="123"/>
      <c r="R867" s="122"/>
      <c r="S867" s="123"/>
      <c r="T867" s="123"/>
      <c r="U867" s="123"/>
      <c r="V867" s="123"/>
      <c r="W867" s="123"/>
      <c r="X867" s="122"/>
      <c r="Y867" s="123"/>
      <c r="Z867" s="123"/>
      <c r="AA867" s="123"/>
      <c r="AB867" s="123"/>
      <c r="AC867" s="123"/>
      <c r="AD867" s="122"/>
      <c r="AE867" s="123"/>
      <c r="AF867" s="123"/>
      <c r="AG867" s="123"/>
      <c r="AH867" s="123"/>
      <c r="AI867" s="122"/>
      <c r="AJ867" s="122"/>
      <c r="AK867" s="122"/>
      <c r="AL867" s="122"/>
      <c r="AM867" s="123"/>
      <c r="AN867" s="122"/>
      <c r="AO867" s="122"/>
      <c r="AP867" s="122"/>
      <c r="AQ867" s="122"/>
      <c r="AR867" s="122"/>
      <c r="AS867" s="122"/>
      <c r="AT867" s="173"/>
      <c r="AU867" s="173"/>
      <c r="AV867" s="173"/>
      <c r="AW867" s="173"/>
      <c r="AX867" s="173"/>
      <c r="AY867" s="173"/>
      <c r="AZ867" s="173"/>
      <c r="BA867" s="173"/>
      <c r="BB867" s="173"/>
      <c r="BC867" s="123"/>
      <c r="BD867" s="123"/>
      <c r="BE867" s="123"/>
    </row>
    <row r="868" spans="2:57" x14ac:dyDescent="0.25">
      <c r="B868" s="120"/>
      <c r="C868" s="4"/>
      <c r="D868" s="14"/>
      <c r="E868" s="14"/>
      <c r="F868" s="121"/>
      <c r="G868" s="13"/>
      <c r="H868" s="122"/>
      <c r="I868" s="123"/>
      <c r="J868" s="123"/>
      <c r="K868" s="124"/>
      <c r="L868" s="122"/>
      <c r="M868" s="122"/>
      <c r="N868" s="125"/>
      <c r="O868" s="126"/>
      <c r="P868" s="123"/>
      <c r="Q868" s="123"/>
      <c r="R868" s="122"/>
      <c r="S868" s="123"/>
      <c r="T868" s="123"/>
      <c r="U868" s="123"/>
      <c r="V868" s="123"/>
      <c r="W868" s="123"/>
      <c r="X868" s="122"/>
      <c r="Y868" s="123"/>
      <c r="Z868" s="123"/>
      <c r="AA868" s="123"/>
      <c r="AB868" s="123"/>
      <c r="AC868" s="123"/>
      <c r="AD868" s="122"/>
      <c r="AE868" s="123"/>
      <c r="AF868" s="123"/>
      <c r="AG868" s="123"/>
      <c r="AH868" s="123"/>
      <c r="AI868" s="122"/>
      <c r="AJ868" s="122"/>
      <c r="AK868" s="122"/>
      <c r="AL868" s="122"/>
      <c r="AM868" s="123"/>
      <c r="AN868" s="122"/>
      <c r="AO868" s="122"/>
      <c r="AP868" s="122"/>
      <c r="AQ868" s="122"/>
      <c r="AR868" s="122"/>
      <c r="AS868" s="122"/>
      <c r="AT868" s="173"/>
      <c r="AU868" s="173"/>
      <c r="AV868" s="173"/>
      <c r="AW868" s="173"/>
      <c r="AX868" s="173"/>
      <c r="AY868" s="173"/>
      <c r="AZ868" s="173"/>
      <c r="BA868" s="173"/>
      <c r="BB868" s="173"/>
      <c r="BC868" s="123"/>
      <c r="BD868" s="123"/>
      <c r="BE868" s="123"/>
    </row>
    <row r="869" spans="2:57" x14ac:dyDescent="0.25">
      <c r="B869" s="120"/>
      <c r="C869" s="4"/>
      <c r="D869" s="14"/>
      <c r="E869" s="14"/>
      <c r="F869" s="121"/>
      <c r="G869" s="13"/>
      <c r="H869" s="122"/>
      <c r="I869" s="123"/>
      <c r="J869" s="123"/>
      <c r="K869" s="124"/>
      <c r="L869" s="122"/>
      <c r="M869" s="122"/>
      <c r="N869" s="125"/>
      <c r="O869" s="126"/>
      <c r="P869" s="123"/>
      <c r="Q869" s="123"/>
      <c r="R869" s="122"/>
      <c r="S869" s="123"/>
      <c r="T869" s="123"/>
      <c r="U869" s="123"/>
      <c r="V869" s="123"/>
      <c r="W869" s="123"/>
      <c r="X869" s="122"/>
      <c r="Y869" s="123"/>
      <c r="Z869" s="123"/>
      <c r="AA869" s="123"/>
      <c r="AB869" s="123"/>
      <c r="AC869" s="123"/>
      <c r="AD869" s="122"/>
      <c r="AE869" s="123"/>
      <c r="AF869" s="123"/>
      <c r="AG869" s="123"/>
      <c r="AH869" s="123"/>
      <c r="AI869" s="122"/>
      <c r="AJ869" s="122"/>
      <c r="AK869" s="122"/>
      <c r="AL869" s="122"/>
      <c r="AM869" s="123"/>
      <c r="AN869" s="122"/>
      <c r="AO869" s="122"/>
      <c r="AP869" s="122"/>
      <c r="AQ869" s="122"/>
      <c r="AR869" s="122"/>
      <c r="AS869" s="122"/>
      <c r="AT869" s="173"/>
      <c r="AU869" s="173"/>
      <c r="AV869" s="173"/>
      <c r="AW869" s="173"/>
      <c r="AX869" s="173"/>
      <c r="AY869" s="173"/>
      <c r="AZ869" s="173"/>
      <c r="BA869" s="173"/>
      <c r="BB869" s="173"/>
      <c r="BC869" s="123"/>
      <c r="BD869" s="123"/>
      <c r="BE869" s="123"/>
    </row>
    <row r="870" spans="2:57" x14ac:dyDescent="0.25">
      <c r="B870" s="120"/>
      <c r="C870" s="4"/>
      <c r="D870" s="14"/>
      <c r="E870" s="14"/>
      <c r="F870" s="121"/>
      <c r="G870" s="13"/>
      <c r="H870" s="122"/>
      <c r="I870" s="123"/>
      <c r="J870" s="123"/>
      <c r="K870" s="124"/>
      <c r="L870" s="122"/>
      <c r="M870" s="122"/>
      <c r="N870" s="125"/>
      <c r="O870" s="126"/>
      <c r="P870" s="123"/>
      <c r="Q870" s="123"/>
      <c r="R870" s="122"/>
      <c r="S870" s="123"/>
      <c r="T870" s="123"/>
      <c r="U870" s="123"/>
      <c r="V870" s="123"/>
      <c r="W870" s="123"/>
      <c r="X870" s="122"/>
      <c r="Y870" s="123"/>
      <c r="Z870" s="123"/>
      <c r="AA870" s="123"/>
      <c r="AB870" s="123"/>
      <c r="AC870" s="123"/>
      <c r="AD870" s="122"/>
      <c r="AE870" s="123"/>
      <c r="AF870" s="123"/>
      <c r="AG870" s="123"/>
      <c r="AH870" s="123"/>
      <c r="AI870" s="122"/>
      <c r="AJ870" s="122"/>
      <c r="AK870" s="122"/>
      <c r="AL870" s="122"/>
      <c r="AM870" s="123"/>
      <c r="AN870" s="122"/>
      <c r="AO870" s="122"/>
      <c r="AP870" s="122"/>
      <c r="AQ870" s="122"/>
      <c r="AR870" s="122"/>
      <c r="AS870" s="122"/>
      <c r="AT870" s="173"/>
      <c r="AU870" s="173"/>
      <c r="AV870" s="173"/>
      <c r="AW870" s="173"/>
      <c r="AX870" s="173"/>
      <c r="AY870" s="173"/>
      <c r="AZ870" s="173"/>
      <c r="BA870" s="173"/>
      <c r="BB870" s="173"/>
      <c r="BC870" s="123"/>
      <c r="BD870" s="123"/>
      <c r="BE870" s="123"/>
    </row>
    <row r="871" spans="2:57" x14ac:dyDescent="0.25">
      <c r="B871" s="120"/>
      <c r="C871" s="4"/>
      <c r="D871" s="14"/>
      <c r="E871" s="14"/>
      <c r="F871" s="121"/>
      <c r="G871" s="13"/>
      <c r="H871" s="122"/>
      <c r="I871" s="123"/>
      <c r="J871" s="123"/>
      <c r="K871" s="124"/>
      <c r="L871" s="122"/>
      <c r="M871" s="122"/>
      <c r="N871" s="125"/>
      <c r="O871" s="126"/>
      <c r="P871" s="123"/>
      <c r="Q871" s="123"/>
      <c r="R871" s="122"/>
      <c r="S871" s="123"/>
      <c r="T871" s="123"/>
      <c r="U871" s="123"/>
      <c r="V871" s="123"/>
      <c r="W871" s="123"/>
      <c r="X871" s="122"/>
      <c r="Y871" s="123"/>
      <c r="Z871" s="123"/>
      <c r="AA871" s="123"/>
      <c r="AB871" s="123"/>
      <c r="AC871" s="123"/>
      <c r="AD871" s="122"/>
      <c r="AE871" s="123"/>
      <c r="AF871" s="123"/>
      <c r="AG871" s="123"/>
      <c r="AH871" s="123"/>
      <c r="AI871" s="122"/>
      <c r="AJ871" s="122"/>
      <c r="AK871" s="122"/>
      <c r="AL871" s="122"/>
      <c r="AM871" s="123"/>
      <c r="AN871" s="122"/>
      <c r="AO871" s="122"/>
      <c r="AP871" s="122"/>
      <c r="AQ871" s="122"/>
      <c r="AR871" s="122"/>
      <c r="AS871" s="122"/>
      <c r="AT871" s="173"/>
      <c r="AU871" s="173"/>
      <c r="AV871" s="173"/>
      <c r="AW871" s="173"/>
      <c r="AX871" s="173"/>
      <c r="AY871" s="173"/>
      <c r="AZ871" s="173"/>
      <c r="BA871" s="173"/>
      <c r="BB871" s="173"/>
      <c r="BC871" s="123"/>
      <c r="BD871" s="123"/>
      <c r="BE871" s="123"/>
    </row>
    <row r="872" spans="2:57" x14ac:dyDescent="0.25">
      <c r="B872" s="120"/>
      <c r="C872" s="4"/>
      <c r="D872" s="14"/>
      <c r="E872" s="14"/>
      <c r="F872" s="121"/>
      <c r="G872" s="13"/>
      <c r="H872" s="122"/>
      <c r="I872" s="123"/>
      <c r="J872" s="123"/>
      <c r="K872" s="124"/>
      <c r="L872" s="122"/>
      <c r="M872" s="122"/>
      <c r="N872" s="125"/>
      <c r="O872" s="126"/>
      <c r="P872" s="123"/>
      <c r="Q872" s="123"/>
      <c r="R872" s="122"/>
      <c r="S872" s="123"/>
      <c r="T872" s="123"/>
      <c r="U872" s="123"/>
      <c r="V872" s="123"/>
      <c r="W872" s="123"/>
      <c r="X872" s="122"/>
      <c r="Y872" s="123"/>
      <c r="Z872" s="123"/>
      <c r="AA872" s="123"/>
      <c r="AB872" s="123"/>
      <c r="AC872" s="123"/>
      <c r="AD872" s="122"/>
      <c r="AE872" s="123"/>
      <c r="AF872" s="123"/>
      <c r="AG872" s="123"/>
      <c r="AH872" s="123"/>
      <c r="AI872" s="122"/>
      <c r="AJ872" s="122"/>
      <c r="AK872" s="122"/>
      <c r="AL872" s="122"/>
      <c r="AM872" s="123"/>
      <c r="AN872" s="122"/>
      <c r="AO872" s="122"/>
      <c r="AP872" s="122"/>
      <c r="AQ872" s="122"/>
      <c r="AR872" s="122"/>
      <c r="AS872" s="122"/>
      <c r="AT872" s="173"/>
      <c r="AU872" s="173"/>
      <c r="AV872" s="173"/>
      <c r="AW872" s="173"/>
      <c r="AX872" s="173"/>
      <c r="AY872" s="173"/>
      <c r="AZ872" s="173"/>
      <c r="BA872" s="173"/>
      <c r="BB872" s="173"/>
      <c r="BC872" s="123"/>
      <c r="BD872" s="123"/>
      <c r="BE872" s="123"/>
    </row>
    <row r="873" spans="2:57" x14ac:dyDescent="0.25">
      <c r="B873" s="120"/>
      <c r="C873" s="4"/>
      <c r="D873" s="14"/>
      <c r="E873" s="14"/>
      <c r="F873" s="121"/>
      <c r="G873" s="13"/>
      <c r="H873" s="122"/>
      <c r="I873" s="123"/>
      <c r="J873" s="123"/>
      <c r="K873" s="124"/>
      <c r="L873" s="122"/>
      <c r="M873" s="122"/>
      <c r="N873" s="125"/>
      <c r="O873" s="126"/>
      <c r="P873" s="123"/>
      <c r="Q873" s="123"/>
      <c r="R873" s="122"/>
      <c r="S873" s="123"/>
      <c r="T873" s="123"/>
      <c r="U873" s="123"/>
      <c r="V873" s="123"/>
      <c r="W873" s="123"/>
      <c r="X873" s="122"/>
      <c r="Y873" s="123"/>
      <c r="Z873" s="123"/>
      <c r="AA873" s="123"/>
      <c r="AB873" s="123"/>
      <c r="AC873" s="123"/>
      <c r="AD873" s="122"/>
      <c r="AE873" s="123"/>
      <c r="AF873" s="123"/>
      <c r="AG873" s="123"/>
      <c r="AH873" s="123"/>
      <c r="AI873" s="122"/>
      <c r="AJ873" s="122"/>
      <c r="AK873" s="122"/>
      <c r="AL873" s="122"/>
      <c r="AM873" s="123"/>
      <c r="AN873" s="122"/>
      <c r="AO873" s="122"/>
      <c r="AP873" s="122"/>
      <c r="AQ873" s="122"/>
      <c r="AR873" s="122"/>
      <c r="AS873" s="122"/>
      <c r="AT873" s="173"/>
      <c r="AU873" s="173"/>
      <c r="AV873" s="173"/>
      <c r="AW873" s="173"/>
      <c r="AX873" s="173"/>
      <c r="AY873" s="173"/>
      <c r="AZ873" s="173"/>
      <c r="BA873" s="173"/>
      <c r="BB873" s="173"/>
      <c r="BC873" s="123"/>
      <c r="BD873" s="123"/>
      <c r="BE873" s="123"/>
    </row>
    <row r="874" spans="2:57" x14ac:dyDescent="0.25">
      <c r="B874" s="120"/>
      <c r="C874" s="4"/>
      <c r="D874" s="14"/>
      <c r="E874" s="14"/>
      <c r="F874" s="121"/>
      <c r="G874" s="13"/>
      <c r="H874" s="122"/>
      <c r="I874" s="123"/>
      <c r="J874" s="123"/>
      <c r="K874" s="124"/>
      <c r="L874" s="122"/>
      <c r="M874" s="122"/>
      <c r="N874" s="125"/>
      <c r="O874" s="126"/>
      <c r="P874" s="123"/>
      <c r="Q874" s="123"/>
      <c r="R874" s="122"/>
      <c r="S874" s="123"/>
      <c r="T874" s="123"/>
      <c r="U874" s="123"/>
      <c r="V874" s="123"/>
      <c r="W874" s="123"/>
      <c r="X874" s="122"/>
      <c r="Y874" s="123"/>
      <c r="Z874" s="123"/>
      <c r="AA874" s="123"/>
      <c r="AB874" s="123"/>
      <c r="AC874" s="123"/>
      <c r="AD874" s="122"/>
      <c r="AE874" s="123"/>
      <c r="AF874" s="123"/>
      <c r="AG874" s="123"/>
      <c r="AH874" s="123"/>
      <c r="AI874" s="122"/>
      <c r="AJ874" s="122"/>
      <c r="AK874" s="122"/>
      <c r="AL874" s="122"/>
      <c r="AM874" s="123"/>
      <c r="AN874" s="122"/>
      <c r="AO874" s="122"/>
      <c r="AP874" s="122"/>
      <c r="AQ874" s="122"/>
      <c r="AR874" s="122"/>
      <c r="AS874" s="122"/>
      <c r="AT874" s="173"/>
      <c r="AU874" s="173"/>
      <c r="AV874" s="173"/>
      <c r="AW874" s="173"/>
      <c r="AX874" s="173"/>
      <c r="AY874" s="173"/>
      <c r="AZ874" s="173"/>
      <c r="BA874" s="173"/>
      <c r="BB874" s="173"/>
      <c r="BC874" s="123"/>
      <c r="BD874" s="123"/>
      <c r="BE874" s="123"/>
    </row>
    <row r="875" spans="2:57" x14ac:dyDescent="0.25">
      <c r="B875" s="120"/>
      <c r="C875" s="4"/>
      <c r="D875" s="14"/>
      <c r="E875" s="14"/>
      <c r="F875" s="121"/>
      <c r="G875" s="13"/>
      <c r="H875" s="122"/>
      <c r="I875" s="123"/>
      <c r="J875" s="123"/>
      <c r="K875" s="124"/>
      <c r="L875" s="122"/>
      <c r="M875" s="122"/>
      <c r="N875" s="125"/>
      <c r="O875" s="126"/>
      <c r="P875" s="123"/>
      <c r="Q875" s="123"/>
      <c r="R875" s="122"/>
      <c r="S875" s="123"/>
      <c r="T875" s="123"/>
      <c r="U875" s="123"/>
      <c r="V875" s="123"/>
      <c r="W875" s="123"/>
      <c r="X875" s="122"/>
      <c r="Y875" s="123"/>
      <c r="Z875" s="123"/>
      <c r="AA875" s="123"/>
      <c r="AB875" s="123"/>
      <c r="AC875" s="123"/>
      <c r="AD875" s="122"/>
      <c r="AE875" s="123"/>
      <c r="AF875" s="123"/>
      <c r="AG875" s="123"/>
      <c r="AH875" s="123"/>
      <c r="AI875" s="122"/>
      <c r="AJ875" s="122"/>
      <c r="AK875" s="122"/>
      <c r="AL875" s="122"/>
      <c r="AM875" s="123"/>
      <c r="AN875" s="122"/>
      <c r="AO875" s="122"/>
      <c r="AP875" s="122"/>
      <c r="AQ875" s="122"/>
      <c r="AR875" s="122"/>
      <c r="AS875" s="122"/>
      <c r="AT875" s="173"/>
      <c r="AU875" s="173"/>
      <c r="AV875" s="173"/>
      <c r="AW875" s="173"/>
      <c r="AX875" s="173"/>
      <c r="AY875" s="173"/>
      <c r="AZ875" s="173"/>
      <c r="BA875" s="173"/>
      <c r="BB875" s="173"/>
      <c r="BC875" s="123"/>
      <c r="BD875" s="123"/>
      <c r="BE875" s="123"/>
    </row>
    <row r="876" spans="2:57" x14ac:dyDescent="0.25">
      <c r="B876" s="120"/>
      <c r="C876" s="4"/>
      <c r="D876" s="14"/>
      <c r="E876" s="14"/>
      <c r="F876" s="121"/>
      <c r="G876" s="13"/>
      <c r="H876" s="122"/>
      <c r="I876" s="123"/>
      <c r="J876" s="123"/>
      <c r="K876" s="124"/>
      <c r="L876" s="122"/>
      <c r="M876" s="122"/>
      <c r="N876" s="125"/>
      <c r="O876" s="126"/>
      <c r="P876" s="123"/>
      <c r="Q876" s="123"/>
      <c r="R876" s="122"/>
      <c r="S876" s="123"/>
      <c r="T876" s="123"/>
      <c r="U876" s="123"/>
      <c r="V876" s="123"/>
      <c r="W876" s="123"/>
      <c r="X876" s="122"/>
      <c r="Y876" s="123"/>
      <c r="Z876" s="123"/>
      <c r="AA876" s="123"/>
      <c r="AB876" s="123"/>
      <c r="AC876" s="123"/>
      <c r="AD876" s="122"/>
      <c r="AE876" s="123"/>
      <c r="AF876" s="123"/>
      <c r="AG876" s="123"/>
      <c r="AH876" s="123"/>
      <c r="AI876" s="122"/>
      <c r="AJ876" s="122"/>
      <c r="AK876" s="122"/>
      <c r="AL876" s="122"/>
      <c r="AM876" s="123"/>
      <c r="AN876" s="122"/>
      <c r="AO876" s="122"/>
      <c r="AP876" s="122"/>
      <c r="AQ876" s="122"/>
      <c r="AR876" s="122"/>
      <c r="AS876" s="122"/>
      <c r="AT876" s="173"/>
      <c r="AU876" s="173"/>
      <c r="AV876" s="173"/>
      <c r="AW876" s="173"/>
      <c r="AX876" s="173"/>
      <c r="AY876" s="173"/>
      <c r="AZ876" s="173"/>
      <c r="BA876" s="173"/>
      <c r="BB876" s="173"/>
      <c r="BC876" s="123"/>
      <c r="BD876" s="123"/>
      <c r="BE876" s="123"/>
    </row>
    <row r="877" spans="2:57" x14ac:dyDescent="0.25">
      <c r="B877" s="120"/>
      <c r="C877" s="4"/>
      <c r="D877" s="14"/>
      <c r="E877" s="14"/>
      <c r="F877" s="121"/>
      <c r="G877" s="13"/>
      <c r="H877" s="122"/>
      <c r="I877" s="123"/>
      <c r="J877" s="123"/>
      <c r="K877" s="124"/>
      <c r="L877" s="122"/>
      <c r="M877" s="122"/>
      <c r="N877" s="125"/>
      <c r="O877" s="126"/>
      <c r="P877" s="123"/>
      <c r="Q877" s="123"/>
      <c r="R877" s="122"/>
      <c r="S877" s="123"/>
      <c r="T877" s="123"/>
      <c r="U877" s="123"/>
      <c r="V877" s="123"/>
      <c r="W877" s="123"/>
      <c r="X877" s="122"/>
      <c r="Y877" s="123"/>
      <c r="Z877" s="123"/>
      <c r="AA877" s="123"/>
      <c r="AB877" s="123"/>
      <c r="AC877" s="123"/>
      <c r="AD877" s="122"/>
      <c r="AE877" s="123"/>
      <c r="AF877" s="123"/>
      <c r="AG877" s="123"/>
      <c r="AH877" s="123"/>
      <c r="AI877" s="122"/>
      <c r="AJ877" s="122"/>
      <c r="AK877" s="122"/>
      <c r="AL877" s="122"/>
      <c r="AM877" s="123"/>
      <c r="AN877" s="122"/>
      <c r="AO877" s="122"/>
      <c r="AP877" s="122"/>
      <c r="AQ877" s="122"/>
      <c r="AR877" s="122"/>
      <c r="AS877" s="122"/>
      <c r="AT877" s="173"/>
      <c r="AU877" s="173"/>
      <c r="AV877" s="173"/>
      <c r="AW877" s="173"/>
      <c r="AX877" s="173"/>
      <c r="AY877" s="173"/>
      <c r="AZ877" s="173"/>
      <c r="BA877" s="173"/>
      <c r="BB877" s="173"/>
      <c r="BC877" s="123"/>
      <c r="BD877" s="123"/>
      <c r="BE877" s="123"/>
    </row>
    <row r="878" spans="2:57" x14ac:dyDescent="0.25">
      <c r="B878" s="120"/>
      <c r="C878" s="4"/>
      <c r="D878" s="14"/>
      <c r="E878" s="14"/>
      <c r="F878" s="121"/>
      <c r="G878" s="13"/>
      <c r="H878" s="122"/>
      <c r="I878" s="123"/>
      <c r="J878" s="123"/>
      <c r="K878" s="124"/>
      <c r="L878" s="122"/>
      <c r="M878" s="122"/>
      <c r="N878" s="125"/>
      <c r="O878" s="126"/>
      <c r="P878" s="123"/>
      <c r="Q878" s="123"/>
      <c r="R878" s="122"/>
      <c r="S878" s="123"/>
      <c r="T878" s="123"/>
      <c r="U878" s="123"/>
      <c r="V878" s="123"/>
      <c r="W878" s="123"/>
      <c r="X878" s="122"/>
      <c r="Y878" s="123"/>
      <c r="Z878" s="123"/>
      <c r="AA878" s="123"/>
      <c r="AB878" s="123"/>
      <c r="AC878" s="123"/>
      <c r="AD878" s="122"/>
      <c r="AE878" s="123"/>
      <c r="AF878" s="123"/>
      <c r="AG878" s="123"/>
      <c r="AH878" s="123"/>
      <c r="AI878" s="122"/>
      <c r="AJ878" s="122"/>
      <c r="AK878" s="122"/>
      <c r="AL878" s="122"/>
      <c r="AM878" s="123"/>
      <c r="AN878" s="122"/>
      <c r="AO878" s="122"/>
      <c r="AP878" s="122"/>
      <c r="AQ878" s="122"/>
      <c r="AR878" s="122"/>
      <c r="AS878" s="122"/>
      <c r="AT878" s="173"/>
      <c r="AU878" s="173"/>
      <c r="AV878" s="173"/>
      <c r="AW878" s="173"/>
      <c r="AX878" s="173"/>
      <c r="AY878" s="173"/>
      <c r="AZ878" s="173"/>
      <c r="BA878" s="173"/>
      <c r="BB878" s="173"/>
      <c r="BC878" s="123"/>
      <c r="BD878" s="123"/>
      <c r="BE878" s="123"/>
    </row>
    <row r="879" spans="2:57" x14ac:dyDescent="0.25">
      <c r="B879" s="120"/>
      <c r="C879" s="4"/>
      <c r="D879" s="14"/>
      <c r="E879" s="14"/>
      <c r="F879" s="121"/>
      <c r="G879" s="13"/>
      <c r="H879" s="122"/>
      <c r="I879" s="123"/>
      <c r="J879" s="123"/>
      <c r="K879" s="124"/>
      <c r="L879" s="122"/>
      <c r="M879" s="122"/>
      <c r="N879" s="125"/>
      <c r="O879" s="126"/>
      <c r="P879" s="123"/>
      <c r="Q879" s="123"/>
      <c r="R879" s="122"/>
      <c r="S879" s="123"/>
      <c r="T879" s="123"/>
      <c r="U879" s="123"/>
      <c r="V879" s="123"/>
      <c r="W879" s="123"/>
      <c r="X879" s="122"/>
      <c r="Y879" s="123"/>
      <c r="Z879" s="123"/>
      <c r="AA879" s="123"/>
      <c r="AB879" s="123"/>
      <c r="AC879" s="123"/>
      <c r="AD879" s="122"/>
      <c r="AE879" s="123"/>
      <c r="AF879" s="123"/>
      <c r="AG879" s="123"/>
      <c r="AH879" s="123"/>
      <c r="AI879" s="122"/>
      <c r="AJ879" s="122"/>
      <c r="AK879" s="122"/>
      <c r="AL879" s="122"/>
      <c r="AM879" s="123"/>
      <c r="AN879" s="122"/>
      <c r="AO879" s="122"/>
      <c r="AP879" s="122"/>
      <c r="AQ879" s="122"/>
      <c r="AR879" s="122"/>
      <c r="AS879" s="122"/>
      <c r="AT879" s="173"/>
      <c r="AU879" s="173"/>
      <c r="AV879" s="173"/>
      <c r="AW879" s="173"/>
      <c r="AX879" s="173"/>
      <c r="AY879" s="173"/>
      <c r="AZ879" s="173"/>
      <c r="BA879" s="173"/>
      <c r="BB879" s="173"/>
      <c r="BC879" s="123"/>
      <c r="BD879" s="123"/>
      <c r="BE879" s="123"/>
    </row>
    <row r="880" spans="2:57" x14ac:dyDescent="0.25">
      <c r="B880" s="120"/>
      <c r="C880" s="4"/>
      <c r="D880" s="14"/>
      <c r="E880" s="14"/>
      <c r="F880" s="121"/>
      <c r="G880" s="13"/>
      <c r="H880" s="122"/>
      <c r="I880" s="123"/>
      <c r="J880" s="123"/>
      <c r="K880" s="124"/>
      <c r="L880" s="122"/>
      <c r="M880" s="122"/>
      <c r="N880" s="125"/>
      <c r="O880" s="126"/>
      <c r="P880" s="123"/>
      <c r="Q880" s="123"/>
      <c r="R880" s="122"/>
      <c r="S880" s="123"/>
      <c r="T880" s="123"/>
      <c r="U880" s="123"/>
      <c r="V880" s="123"/>
      <c r="W880" s="123"/>
      <c r="X880" s="122"/>
      <c r="Y880" s="123"/>
      <c r="Z880" s="123"/>
      <c r="AA880" s="123"/>
      <c r="AB880" s="123"/>
      <c r="AC880" s="123"/>
      <c r="AD880" s="122"/>
      <c r="AE880" s="123"/>
      <c r="AF880" s="123"/>
      <c r="AG880" s="123"/>
      <c r="AH880" s="123"/>
      <c r="AI880" s="122"/>
      <c r="AJ880" s="122"/>
      <c r="AK880" s="122"/>
      <c r="AL880" s="122"/>
      <c r="AM880" s="123"/>
      <c r="AN880" s="122"/>
      <c r="AO880" s="122"/>
      <c r="AP880" s="122"/>
      <c r="AQ880" s="122"/>
      <c r="AR880" s="122"/>
      <c r="AS880" s="122"/>
      <c r="AT880" s="173"/>
      <c r="AU880" s="173"/>
      <c r="AV880" s="173"/>
      <c r="AW880" s="173"/>
      <c r="AX880" s="173"/>
      <c r="AY880" s="173"/>
      <c r="AZ880" s="173"/>
      <c r="BA880" s="173"/>
      <c r="BB880" s="173"/>
      <c r="BC880" s="123"/>
      <c r="BD880" s="123"/>
      <c r="BE880" s="123"/>
    </row>
    <row r="881" spans="2:57" x14ac:dyDescent="0.25">
      <c r="B881" s="120"/>
      <c r="C881" s="4"/>
      <c r="D881" s="14"/>
      <c r="E881" s="14"/>
      <c r="F881" s="121"/>
      <c r="G881" s="13"/>
      <c r="H881" s="122"/>
      <c r="I881" s="123"/>
      <c r="J881" s="123"/>
      <c r="K881" s="124"/>
      <c r="L881" s="122"/>
      <c r="M881" s="122"/>
      <c r="N881" s="125"/>
      <c r="O881" s="126"/>
      <c r="P881" s="123"/>
      <c r="Q881" s="123"/>
      <c r="R881" s="122"/>
      <c r="S881" s="123"/>
      <c r="T881" s="123"/>
      <c r="U881" s="123"/>
      <c r="V881" s="123"/>
      <c r="W881" s="123"/>
      <c r="X881" s="122"/>
      <c r="Y881" s="123"/>
      <c r="Z881" s="123"/>
      <c r="AA881" s="123"/>
      <c r="AB881" s="123"/>
      <c r="AC881" s="123"/>
      <c r="AD881" s="122"/>
      <c r="AE881" s="123"/>
      <c r="AF881" s="123"/>
      <c r="AG881" s="123"/>
      <c r="AH881" s="123"/>
      <c r="AI881" s="122"/>
      <c r="AJ881" s="122"/>
      <c r="AK881" s="122"/>
      <c r="AL881" s="122"/>
      <c r="AM881" s="123"/>
      <c r="AN881" s="122"/>
      <c r="AO881" s="122"/>
      <c r="AP881" s="122"/>
      <c r="AQ881" s="122"/>
      <c r="AR881" s="122"/>
      <c r="AS881" s="122"/>
      <c r="AT881" s="173"/>
      <c r="AU881" s="173"/>
      <c r="AV881" s="173"/>
      <c r="AW881" s="173"/>
      <c r="AX881" s="173"/>
      <c r="AY881" s="173"/>
      <c r="AZ881" s="173"/>
      <c r="BA881" s="173"/>
      <c r="BB881" s="173"/>
      <c r="BC881" s="123"/>
      <c r="BD881" s="123"/>
      <c r="BE881" s="123"/>
    </row>
    <row r="882" spans="2:57" x14ac:dyDescent="0.25">
      <c r="B882" s="120"/>
      <c r="C882" s="4"/>
      <c r="D882" s="14"/>
      <c r="E882" s="14"/>
      <c r="F882" s="121"/>
      <c r="G882" s="13"/>
      <c r="H882" s="122"/>
      <c r="I882" s="123"/>
      <c r="J882" s="123"/>
      <c r="K882" s="124"/>
      <c r="L882" s="122"/>
      <c r="M882" s="122"/>
      <c r="N882" s="125"/>
      <c r="O882" s="126"/>
      <c r="P882" s="123"/>
      <c r="Q882" s="123"/>
      <c r="R882" s="122"/>
      <c r="S882" s="123"/>
      <c r="T882" s="123"/>
      <c r="U882" s="123"/>
      <c r="V882" s="123"/>
      <c r="W882" s="123"/>
      <c r="X882" s="122"/>
      <c r="Y882" s="123"/>
      <c r="Z882" s="123"/>
      <c r="AA882" s="123"/>
      <c r="AB882" s="123"/>
      <c r="AC882" s="123"/>
      <c r="AD882" s="122"/>
      <c r="AE882" s="123"/>
      <c r="AF882" s="123"/>
      <c r="AG882" s="123"/>
      <c r="AH882" s="123"/>
      <c r="AI882" s="122"/>
      <c r="AJ882" s="122"/>
      <c r="AK882" s="122"/>
      <c r="AL882" s="122"/>
      <c r="AM882" s="123"/>
      <c r="AN882" s="122"/>
      <c r="AO882" s="122"/>
      <c r="AP882" s="122"/>
      <c r="AQ882" s="122"/>
      <c r="AR882" s="122"/>
      <c r="AS882" s="122"/>
      <c r="AT882" s="173"/>
      <c r="AU882" s="173"/>
      <c r="AV882" s="173"/>
      <c r="AW882" s="173"/>
      <c r="AX882" s="173"/>
      <c r="AY882" s="173"/>
      <c r="AZ882" s="173"/>
      <c r="BA882" s="173"/>
      <c r="BB882" s="173"/>
      <c r="BC882" s="123"/>
      <c r="BD882" s="123"/>
      <c r="BE882" s="123"/>
    </row>
    <row r="883" spans="2:57" x14ac:dyDescent="0.25">
      <c r="B883" s="120"/>
      <c r="C883" s="4"/>
      <c r="D883" s="14"/>
      <c r="E883" s="14"/>
      <c r="F883" s="121"/>
      <c r="G883" s="13"/>
      <c r="H883" s="122"/>
      <c r="I883" s="123"/>
      <c r="J883" s="123"/>
      <c r="K883" s="124"/>
      <c r="L883" s="122"/>
      <c r="M883" s="122"/>
      <c r="N883" s="125"/>
      <c r="O883" s="126"/>
      <c r="P883" s="123"/>
      <c r="Q883" s="123"/>
      <c r="R883" s="122"/>
      <c r="S883" s="123"/>
      <c r="T883" s="123"/>
      <c r="U883" s="123"/>
      <c r="V883" s="123"/>
      <c r="W883" s="123"/>
      <c r="X883" s="122"/>
      <c r="Y883" s="123"/>
      <c r="Z883" s="123"/>
      <c r="AA883" s="123"/>
      <c r="AB883" s="123"/>
      <c r="AC883" s="123"/>
      <c r="AD883" s="122"/>
      <c r="AE883" s="123"/>
      <c r="AF883" s="123"/>
      <c r="AG883" s="123"/>
      <c r="AH883" s="123"/>
      <c r="AI883" s="122"/>
      <c r="AJ883" s="122"/>
      <c r="AK883" s="122"/>
      <c r="AL883" s="122"/>
      <c r="AM883" s="123"/>
      <c r="AN883" s="122"/>
      <c r="AO883" s="122"/>
      <c r="AP883" s="122"/>
      <c r="AQ883" s="122"/>
      <c r="AR883" s="122"/>
      <c r="AS883" s="122"/>
      <c r="AT883" s="173"/>
      <c r="AU883" s="173"/>
      <c r="AV883" s="173"/>
      <c r="AW883" s="173"/>
      <c r="AX883" s="173"/>
      <c r="AY883" s="173"/>
      <c r="AZ883" s="173"/>
      <c r="BA883" s="173"/>
      <c r="BB883" s="173"/>
      <c r="BC883" s="123"/>
      <c r="BD883" s="123"/>
      <c r="BE883" s="123"/>
    </row>
    <row r="884" spans="2:57" x14ac:dyDescent="0.25">
      <c r="B884" s="120"/>
      <c r="C884" s="4"/>
      <c r="D884" s="14"/>
      <c r="E884" s="14"/>
      <c r="F884" s="121"/>
      <c r="G884" s="13"/>
      <c r="H884" s="122"/>
      <c r="I884" s="123"/>
      <c r="J884" s="123"/>
      <c r="K884" s="124"/>
      <c r="L884" s="122"/>
      <c r="M884" s="122"/>
      <c r="N884" s="125"/>
      <c r="O884" s="126"/>
      <c r="P884" s="123"/>
      <c r="Q884" s="123"/>
      <c r="R884" s="122"/>
      <c r="S884" s="123"/>
      <c r="T884" s="123"/>
      <c r="U884" s="123"/>
      <c r="V884" s="123"/>
      <c r="W884" s="123"/>
      <c r="X884" s="122"/>
      <c r="Y884" s="123"/>
      <c r="Z884" s="123"/>
      <c r="AA884" s="123"/>
      <c r="AB884" s="123"/>
      <c r="AC884" s="123"/>
      <c r="AD884" s="122"/>
      <c r="AE884" s="123"/>
      <c r="AF884" s="123"/>
      <c r="AG884" s="123"/>
      <c r="AH884" s="123"/>
      <c r="AI884" s="122"/>
      <c r="AJ884" s="122"/>
      <c r="AK884" s="122"/>
      <c r="AL884" s="122"/>
      <c r="AM884" s="123"/>
      <c r="AN884" s="122"/>
      <c r="AO884" s="122"/>
      <c r="AP884" s="122"/>
      <c r="AQ884" s="122"/>
      <c r="AR884" s="122"/>
      <c r="AS884" s="122"/>
      <c r="AT884" s="173"/>
      <c r="AU884" s="173"/>
      <c r="AV884" s="173"/>
      <c r="AW884" s="173"/>
      <c r="AX884" s="173"/>
      <c r="AY884" s="173"/>
      <c r="AZ884" s="173"/>
      <c r="BA884" s="173"/>
      <c r="BB884" s="173"/>
      <c r="BC884" s="123"/>
      <c r="BD884" s="123"/>
      <c r="BE884" s="123"/>
    </row>
    <row r="885" spans="2:57" x14ac:dyDescent="0.25">
      <c r="B885" s="120"/>
      <c r="C885" s="4"/>
      <c r="D885" s="14"/>
      <c r="E885" s="14"/>
      <c r="F885" s="121"/>
      <c r="G885" s="13"/>
      <c r="H885" s="122"/>
      <c r="I885" s="123"/>
      <c r="J885" s="123"/>
      <c r="K885" s="124"/>
      <c r="L885" s="122"/>
      <c r="M885" s="122"/>
      <c r="N885" s="125"/>
      <c r="O885" s="126"/>
      <c r="P885" s="123"/>
      <c r="Q885" s="123"/>
      <c r="R885" s="122"/>
      <c r="S885" s="123"/>
      <c r="T885" s="123"/>
      <c r="U885" s="123"/>
      <c r="V885" s="123"/>
      <c r="W885" s="123"/>
      <c r="X885" s="122"/>
      <c r="Y885" s="123"/>
      <c r="Z885" s="123"/>
      <c r="AA885" s="123"/>
      <c r="AB885" s="123"/>
      <c r="AC885" s="123"/>
      <c r="AD885" s="122"/>
      <c r="AE885" s="123"/>
      <c r="AF885" s="123"/>
      <c r="AG885" s="123"/>
      <c r="AH885" s="123"/>
      <c r="AI885" s="122"/>
      <c r="AJ885" s="122"/>
      <c r="AK885" s="122"/>
      <c r="AL885" s="122"/>
      <c r="AM885" s="123"/>
      <c r="AN885" s="122"/>
      <c r="AO885" s="122"/>
      <c r="AP885" s="122"/>
      <c r="AQ885" s="122"/>
      <c r="AR885" s="122"/>
      <c r="AS885" s="122"/>
      <c r="AT885" s="173"/>
      <c r="AU885" s="173"/>
      <c r="AV885" s="173"/>
      <c r="AW885" s="173"/>
      <c r="AX885" s="173"/>
      <c r="AY885" s="173"/>
      <c r="AZ885" s="173"/>
      <c r="BA885" s="173"/>
      <c r="BB885" s="173"/>
      <c r="BC885" s="123"/>
      <c r="BD885" s="123"/>
      <c r="BE885" s="123"/>
    </row>
    <row r="886" spans="2:57" x14ac:dyDescent="0.25">
      <c r="B886" s="120"/>
      <c r="C886" s="4"/>
      <c r="D886" s="14"/>
      <c r="E886" s="14"/>
      <c r="F886" s="121"/>
      <c r="G886" s="13"/>
      <c r="H886" s="122"/>
      <c r="I886" s="123"/>
      <c r="J886" s="123"/>
      <c r="K886" s="124"/>
      <c r="L886" s="122"/>
      <c r="M886" s="122"/>
      <c r="N886" s="125"/>
      <c r="O886" s="126"/>
      <c r="P886" s="123"/>
      <c r="Q886" s="123"/>
      <c r="R886" s="122"/>
      <c r="S886" s="123"/>
      <c r="T886" s="123"/>
      <c r="U886" s="123"/>
      <c r="V886" s="123"/>
      <c r="W886" s="123"/>
      <c r="X886" s="122"/>
      <c r="Y886" s="123"/>
      <c r="Z886" s="123"/>
      <c r="AA886" s="123"/>
      <c r="AB886" s="123"/>
      <c r="AC886" s="123"/>
      <c r="AD886" s="122"/>
      <c r="AE886" s="123"/>
      <c r="AF886" s="123"/>
      <c r="AG886" s="123"/>
      <c r="AH886" s="123"/>
      <c r="AI886" s="122"/>
      <c r="AJ886" s="122"/>
      <c r="AK886" s="122"/>
      <c r="AL886" s="122"/>
      <c r="AM886" s="123"/>
      <c r="AN886" s="122"/>
      <c r="AO886" s="122"/>
      <c r="AP886" s="122"/>
      <c r="AQ886" s="122"/>
      <c r="AR886" s="122"/>
      <c r="AS886" s="122"/>
      <c r="AT886" s="173"/>
      <c r="AU886" s="173"/>
      <c r="AV886" s="173"/>
      <c r="AW886" s="173"/>
      <c r="AX886" s="173"/>
      <c r="AY886" s="173"/>
      <c r="AZ886" s="173"/>
      <c r="BA886" s="173"/>
      <c r="BB886" s="173"/>
      <c r="BC886" s="123"/>
      <c r="BD886" s="123"/>
      <c r="BE886" s="123"/>
    </row>
    <row r="887" spans="2:57" x14ac:dyDescent="0.25">
      <c r="B887" s="120"/>
      <c r="C887" s="4"/>
      <c r="D887" s="14"/>
      <c r="E887" s="14"/>
      <c r="F887" s="121"/>
      <c r="G887" s="13"/>
      <c r="H887" s="122"/>
      <c r="I887" s="123"/>
      <c r="J887" s="123"/>
      <c r="K887" s="124"/>
      <c r="L887" s="122"/>
      <c r="M887" s="122"/>
      <c r="N887" s="125"/>
      <c r="O887" s="126"/>
      <c r="P887" s="123"/>
      <c r="Q887" s="123"/>
      <c r="R887" s="122"/>
      <c r="S887" s="123"/>
      <c r="T887" s="123"/>
      <c r="U887" s="123"/>
      <c r="V887" s="123"/>
      <c r="W887" s="123"/>
      <c r="X887" s="122"/>
      <c r="Y887" s="123"/>
      <c r="Z887" s="123"/>
      <c r="AA887" s="123"/>
      <c r="AB887" s="123"/>
      <c r="AC887" s="123"/>
      <c r="AD887" s="122"/>
      <c r="AE887" s="123"/>
      <c r="AF887" s="123"/>
      <c r="AG887" s="123"/>
      <c r="AH887" s="123"/>
      <c r="AI887" s="122"/>
      <c r="AJ887" s="122"/>
      <c r="AK887" s="122"/>
      <c r="AL887" s="122"/>
      <c r="AM887" s="123"/>
      <c r="AN887" s="122"/>
      <c r="AO887" s="122"/>
      <c r="AP887" s="122"/>
      <c r="AQ887" s="122"/>
      <c r="AR887" s="122"/>
      <c r="AS887" s="122"/>
      <c r="AT887" s="173"/>
      <c r="AU887" s="173"/>
      <c r="AV887" s="173"/>
      <c r="AW887" s="173"/>
      <c r="AX887" s="173"/>
      <c r="AY887" s="173"/>
      <c r="AZ887" s="173"/>
      <c r="BA887" s="173"/>
      <c r="BB887" s="173"/>
      <c r="BC887" s="123"/>
      <c r="BD887" s="123"/>
      <c r="BE887" s="123"/>
    </row>
    <row r="888" spans="2:57" x14ac:dyDescent="0.25">
      <c r="B888" s="120"/>
      <c r="C888" s="4"/>
      <c r="D888" s="14"/>
      <c r="E888" s="14"/>
      <c r="F888" s="121"/>
      <c r="G888" s="13"/>
      <c r="H888" s="122"/>
      <c r="I888" s="123"/>
      <c r="J888" s="123"/>
      <c r="K888" s="124"/>
      <c r="L888" s="122"/>
      <c r="M888" s="122"/>
      <c r="N888" s="125"/>
      <c r="O888" s="126"/>
      <c r="P888" s="123"/>
      <c r="Q888" s="123"/>
      <c r="R888" s="122"/>
      <c r="S888" s="123"/>
      <c r="T888" s="123"/>
      <c r="U888" s="123"/>
      <c r="V888" s="123"/>
      <c r="W888" s="123"/>
      <c r="X888" s="122"/>
      <c r="Y888" s="123"/>
      <c r="Z888" s="123"/>
      <c r="AA888" s="123"/>
      <c r="AB888" s="123"/>
      <c r="AC888" s="123"/>
      <c r="AD888" s="122"/>
      <c r="AE888" s="123"/>
      <c r="AF888" s="123"/>
      <c r="AG888" s="123"/>
      <c r="AH888" s="123"/>
      <c r="AI888" s="122"/>
      <c r="AJ888" s="122"/>
      <c r="AK888" s="122"/>
      <c r="AL888" s="122"/>
      <c r="AM888" s="123"/>
      <c r="AN888" s="122"/>
      <c r="AO888" s="122"/>
      <c r="AP888" s="122"/>
      <c r="AQ888" s="122"/>
      <c r="AR888" s="122"/>
      <c r="AS888" s="122"/>
      <c r="AT888" s="173"/>
      <c r="AU888" s="173"/>
      <c r="AV888" s="173"/>
      <c r="AW888" s="173"/>
      <c r="AX888" s="173"/>
      <c r="AY888" s="173"/>
      <c r="AZ888" s="173"/>
      <c r="BA888" s="173"/>
      <c r="BB888" s="173"/>
      <c r="BC888" s="123"/>
      <c r="BD888" s="123"/>
      <c r="BE888" s="123"/>
    </row>
    <row r="889" spans="2:57" x14ac:dyDescent="0.25">
      <c r="B889" s="120"/>
      <c r="C889" s="4"/>
      <c r="D889" s="14"/>
      <c r="E889" s="14"/>
      <c r="F889" s="121"/>
      <c r="G889" s="13"/>
      <c r="H889" s="122"/>
      <c r="I889" s="123"/>
      <c r="J889" s="123"/>
      <c r="K889" s="124"/>
      <c r="L889" s="122"/>
      <c r="M889" s="122"/>
      <c r="N889" s="125"/>
      <c r="O889" s="126"/>
      <c r="P889" s="123"/>
      <c r="Q889" s="123"/>
      <c r="R889" s="122"/>
      <c r="S889" s="123"/>
      <c r="T889" s="123"/>
      <c r="U889" s="123"/>
      <c r="V889" s="123"/>
      <c r="W889" s="123"/>
      <c r="X889" s="122"/>
      <c r="Y889" s="123"/>
      <c r="Z889" s="123"/>
      <c r="AA889" s="123"/>
      <c r="AB889" s="123"/>
      <c r="AC889" s="123"/>
      <c r="AD889" s="122"/>
      <c r="AE889" s="123"/>
      <c r="AF889" s="123"/>
      <c r="AG889" s="123"/>
      <c r="AH889" s="123"/>
      <c r="AI889" s="122"/>
      <c r="AJ889" s="122"/>
      <c r="AK889" s="122"/>
      <c r="AL889" s="122"/>
      <c r="AM889" s="123"/>
      <c r="AN889" s="122"/>
      <c r="AO889" s="122"/>
      <c r="AP889" s="122"/>
      <c r="AQ889" s="122"/>
      <c r="AR889" s="122"/>
      <c r="AS889" s="122"/>
      <c r="AT889" s="173"/>
      <c r="AU889" s="173"/>
      <c r="AV889" s="173"/>
      <c r="AW889" s="173"/>
      <c r="AX889" s="173"/>
      <c r="AY889" s="173"/>
      <c r="AZ889" s="173"/>
      <c r="BA889" s="173"/>
      <c r="BB889" s="173"/>
      <c r="BC889" s="123"/>
      <c r="BD889" s="123"/>
      <c r="BE889" s="123"/>
    </row>
    <row r="890" spans="2:57" x14ac:dyDescent="0.25">
      <c r="B890" s="120"/>
      <c r="C890" s="4"/>
      <c r="D890" s="14"/>
      <c r="E890" s="14"/>
      <c r="F890" s="121"/>
      <c r="G890" s="13"/>
      <c r="H890" s="122"/>
      <c r="I890" s="123"/>
      <c r="J890" s="123"/>
      <c r="K890" s="124"/>
      <c r="L890" s="122"/>
      <c r="M890" s="122"/>
      <c r="N890" s="125"/>
      <c r="O890" s="126"/>
      <c r="P890" s="123"/>
      <c r="Q890" s="123"/>
      <c r="R890" s="122"/>
      <c r="S890" s="123"/>
      <c r="T890" s="123"/>
      <c r="U890" s="123"/>
      <c r="V890" s="123"/>
      <c r="W890" s="123"/>
      <c r="X890" s="122"/>
      <c r="Y890" s="123"/>
      <c r="Z890" s="123"/>
      <c r="AA890" s="123"/>
      <c r="AB890" s="123"/>
      <c r="AC890" s="123"/>
      <c r="AD890" s="122"/>
      <c r="AE890" s="123"/>
      <c r="AF890" s="123"/>
      <c r="AG890" s="123"/>
      <c r="AH890" s="123"/>
      <c r="AI890" s="122"/>
      <c r="AJ890" s="122"/>
      <c r="AK890" s="122"/>
      <c r="AL890" s="122"/>
      <c r="AM890" s="123"/>
      <c r="AN890" s="122"/>
      <c r="AO890" s="122"/>
      <c r="AP890" s="122"/>
      <c r="AQ890" s="122"/>
      <c r="AR890" s="122"/>
      <c r="AS890" s="122"/>
      <c r="AT890" s="173"/>
      <c r="AU890" s="173"/>
      <c r="AV890" s="173"/>
      <c r="AW890" s="173"/>
      <c r="AX890" s="173"/>
      <c r="AY890" s="173"/>
      <c r="AZ890" s="173"/>
      <c r="BA890" s="173"/>
      <c r="BB890" s="173"/>
      <c r="BC890" s="123"/>
      <c r="BD890" s="123"/>
      <c r="BE890" s="123"/>
    </row>
    <row r="891" spans="2:57" x14ac:dyDescent="0.25">
      <c r="B891" s="120"/>
      <c r="C891" s="4"/>
      <c r="D891" s="14"/>
      <c r="E891" s="14"/>
      <c r="F891" s="121"/>
      <c r="G891" s="13"/>
      <c r="H891" s="122"/>
      <c r="I891" s="123"/>
      <c r="J891" s="123"/>
      <c r="K891" s="124"/>
      <c r="L891" s="122"/>
      <c r="M891" s="122"/>
      <c r="N891" s="125"/>
      <c r="O891" s="126"/>
      <c r="P891" s="123"/>
      <c r="Q891" s="123"/>
      <c r="R891" s="122"/>
      <c r="S891" s="123"/>
      <c r="T891" s="123"/>
      <c r="U891" s="123"/>
      <c r="V891" s="123"/>
      <c r="W891" s="123"/>
      <c r="X891" s="122"/>
      <c r="Y891" s="123"/>
      <c r="Z891" s="123"/>
      <c r="AA891" s="123"/>
      <c r="AB891" s="123"/>
      <c r="AC891" s="123"/>
      <c r="AD891" s="122"/>
      <c r="AE891" s="123"/>
      <c r="AF891" s="123"/>
      <c r="AG891" s="123"/>
      <c r="AH891" s="123"/>
      <c r="AI891" s="122"/>
      <c r="AJ891" s="122"/>
      <c r="AK891" s="122"/>
      <c r="AL891" s="122"/>
      <c r="AM891" s="123"/>
      <c r="AN891" s="122"/>
      <c r="AO891" s="122"/>
      <c r="AP891" s="122"/>
      <c r="AQ891" s="122"/>
      <c r="AR891" s="122"/>
      <c r="AS891" s="122"/>
      <c r="AT891" s="173"/>
      <c r="AU891" s="173"/>
      <c r="AV891" s="173"/>
      <c r="AW891" s="173"/>
      <c r="AX891" s="173"/>
      <c r="AY891" s="173"/>
      <c r="AZ891" s="173"/>
      <c r="BA891" s="173"/>
      <c r="BB891" s="173"/>
      <c r="BC891" s="123"/>
      <c r="BD891" s="123"/>
      <c r="BE891" s="123"/>
    </row>
    <row r="892" spans="2:57" x14ac:dyDescent="0.25">
      <c r="B892" s="120"/>
      <c r="C892" s="4"/>
      <c r="D892" s="14"/>
      <c r="E892" s="14"/>
      <c r="F892" s="121"/>
      <c r="G892" s="13"/>
      <c r="H892" s="122"/>
      <c r="I892" s="123"/>
      <c r="J892" s="123"/>
      <c r="K892" s="124"/>
      <c r="L892" s="122"/>
      <c r="M892" s="122"/>
      <c r="N892" s="125"/>
      <c r="O892" s="126"/>
      <c r="P892" s="123"/>
      <c r="Q892" s="123"/>
      <c r="R892" s="122"/>
      <c r="S892" s="123"/>
      <c r="T892" s="123"/>
      <c r="U892" s="123"/>
      <c r="V892" s="123"/>
      <c r="W892" s="123"/>
      <c r="X892" s="122"/>
      <c r="Y892" s="123"/>
      <c r="Z892" s="123"/>
      <c r="AA892" s="123"/>
      <c r="AB892" s="123"/>
      <c r="AC892" s="123"/>
      <c r="AD892" s="122"/>
      <c r="AE892" s="123"/>
      <c r="AF892" s="123"/>
      <c r="AG892" s="123"/>
      <c r="AH892" s="123"/>
      <c r="AI892" s="122"/>
      <c r="AJ892" s="122"/>
      <c r="AK892" s="122"/>
      <c r="AL892" s="122"/>
      <c r="AM892" s="123"/>
      <c r="AN892" s="122"/>
      <c r="AO892" s="122"/>
      <c r="AP892" s="122"/>
      <c r="AQ892" s="122"/>
      <c r="AR892" s="122"/>
      <c r="AS892" s="122"/>
      <c r="AT892" s="173"/>
      <c r="AU892" s="173"/>
      <c r="AV892" s="173"/>
      <c r="AW892" s="173"/>
      <c r="AX892" s="173"/>
      <c r="AY892" s="173"/>
      <c r="AZ892" s="173"/>
      <c r="BA892" s="173"/>
      <c r="BB892" s="173"/>
      <c r="BC892" s="123"/>
      <c r="BD892" s="123"/>
      <c r="BE892" s="123"/>
    </row>
    <row r="893" spans="2:57" x14ac:dyDescent="0.25">
      <c r="B893" s="120"/>
      <c r="C893" s="4"/>
      <c r="D893" s="14"/>
      <c r="E893" s="14"/>
      <c r="F893" s="121"/>
      <c r="G893" s="13"/>
      <c r="H893" s="122"/>
      <c r="I893" s="123"/>
      <c r="J893" s="123"/>
      <c r="K893" s="124"/>
      <c r="L893" s="122"/>
      <c r="M893" s="122"/>
      <c r="N893" s="125"/>
      <c r="O893" s="126"/>
      <c r="P893" s="123"/>
      <c r="Q893" s="123"/>
      <c r="R893" s="122"/>
      <c r="S893" s="123"/>
      <c r="T893" s="123"/>
      <c r="U893" s="123"/>
      <c r="V893" s="123"/>
      <c r="W893" s="123"/>
      <c r="X893" s="122"/>
      <c r="Y893" s="123"/>
      <c r="Z893" s="123"/>
      <c r="AA893" s="123"/>
      <c r="AB893" s="123"/>
      <c r="AC893" s="123"/>
      <c r="AD893" s="122"/>
      <c r="AE893" s="123"/>
      <c r="AF893" s="123"/>
      <c r="AG893" s="123"/>
      <c r="AH893" s="123"/>
      <c r="AI893" s="122"/>
      <c r="AJ893" s="122"/>
      <c r="AK893" s="122"/>
      <c r="AL893" s="122"/>
      <c r="AM893" s="123"/>
      <c r="AN893" s="122"/>
      <c r="AO893" s="122"/>
      <c r="AP893" s="122"/>
      <c r="AQ893" s="122"/>
      <c r="AR893" s="122"/>
      <c r="AS893" s="122"/>
      <c r="AT893" s="173"/>
      <c r="AU893" s="173"/>
      <c r="AV893" s="173"/>
      <c r="AW893" s="173"/>
      <c r="AX893" s="173"/>
      <c r="AY893" s="173"/>
      <c r="AZ893" s="173"/>
      <c r="BA893" s="173"/>
      <c r="BB893" s="173"/>
      <c r="BC893" s="123"/>
      <c r="BD893" s="123"/>
      <c r="BE893" s="123"/>
    </row>
    <row r="894" spans="2:57" x14ac:dyDescent="0.25">
      <c r="B894" s="120"/>
      <c r="C894" s="4"/>
      <c r="D894" s="14"/>
      <c r="E894" s="14"/>
      <c r="F894" s="121"/>
      <c r="G894" s="13"/>
      <c r="H894" s="122"/>
      <c r="I894" s="123"/>
      <c r="J894" s="123"/>
      <c r="K894" s="124"/>
      <c r="L894" s="122"/>
      <c r="M894" s="122"/>
      <c r="N894" s="125"/>
      <c r="O894" s="126"/>
      <c r="P894" s="123"/>
      <c r="Q894" s="123"/>
      <c r="R894" s="122"/>
      <c r="S894" s="123"/>
      <c r="T894" s="123"/>
      <c r="U894" s="123"/>
      <c r="V894" s="123"/>
      <c r="W894" s="123"/>
      <c r="X894" s="122"/>
      <c r="Y894" s="123"/>
      <c r="Z894" s="123"/>
      <c r="AA894" s="123"/>
      <c r="AB894" s="123"/>
      <c r="AC894" s="123"/>
      <c r="AD894" s="122"/>
      <c r="AE894" s="123"/>
      <c r="AF894" s="123"/>
      <c r="AG894" s="123"/>
      <c r="AH894" s="123"/>
      <c r="AI894" s="122"/>
      <c r="AJ894" s="122"/>
      <c r="AK894" s="122"/>
      <c r="AL894" s="122"/>
      <c r="AM894" s="123"/>
      <c r="AN894" s="122"/>
      <c r="AO894" s="122"/>
      <c r="AP894" s="122"/>
      <c r="AQ894" s="122"/>
      <c r="AR894" s="122"/>
      <c r="AS894" s="122"/>
      <c r="AT894" s="173"/>
      <c r="AU894" s="173"/>
      <c r="AV894" s="173"/>
      <c r="AW894" s="173"/>
      <c r="AX894" s="173"/>
      <c r="AY894" s="173"/>
      <c r="AZ894" s="173"/>
      <c r="BA894" s="173"/>
      <c r="BB894" s="173"/>
      <c r="BC894" s="123"/>
      <c r="BD894" s="123"/>
      <c r="BE894" s="123"/>
    </row>
    <row r="895" spans="2:57" x14ac:dyDescent="0.25">
      <c r="B895" s="120"/>
      <c r="C895" s="4"/>
      <c r="D895" s="14"/>
      <c r="E895" s="14"/>
      <c r="F895" s="121"/>
      <c r="G895" s="13"/>
      <c r="H895" s="122"/>
      <c r="I895" s="123"/>
      <c r="J895" s="123"/>
      <c r="K895" s="124"/>
      <c r="L895" s="122"/>
      <c r="M895" s="122"/>
      <c r="N895" s="125"/>
      <c r="O895" s="126"/>
      <c r="P895" s="123"/>
      <c r="Q895" s="123"/>
      <c r="R895" s="122"/>
      <c r="S895" s="123"/>
      <c r="T895" s="123"/>
      <c r="U895" s="123"/>
      <c r="V895" s="123"/>
      <c r="W895" s="123"/>
      <c r="X895" s="122"/>
      <c r="Y895" s="123"/>
      <c r="Z895" s="123"/>
      <c r="AA895" s="123"/>
      <c r="AB895" s="123"/>
      <c r="AC895" s="123"/>
      <c r="AD895" s="122"/>
      <c r="AE895" s="123"/>
      <c r="AF895" s="123"/>
      <c r="AG895" s="123"/>
      <c r="AH895" s="123"/>
      <c r="AI895" s="122"/>
      <c r="AJ895" s="122"/>
      <c r="AK895" s="122"/>
      <c r="AL895" s="122"/>
      <c r="AM895" s="123"/>
      <c r="AN895" s="122"/>
      <c r="AO895" s="122"/>
      <c r="AP895" s="122"/>
      <c r="AQ895" s="122"/>
      <c r="AR895" s="122"/>
      <c r="AS895" s="122"/>
      <c r="AT895" s="173"/>
      <c r="AU895" s="173"/>
      <c r="AV895" s="173"/>
      <c r="AW895" s="173"/>
      <c r="AX895" s="173"/>
      <c r="AY895" s="173"/>
      <c r="AZ895" s="173"/>
      <c r="BA895" s="173"/>
      <c r="BB895" s="173"/>
      <c r="BC895" s="123"/>
      <c r="BD895" s="123"/>
      <c r="BE895" s="123"/>
    </row>
    <row r="896" spans="2:57" x14ac:dyDescent="0.25">
      <c r="B896" s="120"/>
      <c r="C896" s="4"/>
      <c r="D896" s="14"/>
      <c r="E896" s="14"/>
      <c r="F896" s="121"/>
      <c r="G896" s="13"/>
      <c r="H896" s="122"/>
      <c r="I896" s="123"/>
      <c r="J896" s="123"/>
      <c r="K896" s="124"/>
      <c r="L896" s="122"/>
      <c r="M896" s="122"/>
      <c r="N896" s="125"/>
      <c r="O896" s="126"/>
      <c r="P896" s="123"/>
      <c r="Q896" s="123"/>
      <c r="R896" s="122"/>
      <c r="S896" s="123"/>
      <c r="T896" s="123"/>
      <c r="U896" s="123"/>
      <c r="V896" s="123"/>
      <c r="W896" s="123"/>
      <c r="X896" s="122"/>
      <c r="Y896" s="123"/>
      <c r="Z896" s="123"/>
      <c r="AA896" s="123"/>
      <c r="AB896" s="123"/>
      <c r="AC896" s="123"/>
      <c r="AD896" s="122"/>
      <c r="AE896" s="123"/>
      <c r="AF896" s="123"/>
      <c r="AG896" s="123"/>
      <c r="AH896" s="123"/>
      <c r="AI896" s="122"/>
      <c r="AJ896" s="122"/>
      <c r="AK896" s="122"/>
      <c r="AL896" s="122"/>
      <c r="AM896" s="123"/>
      <c r="AN896" s="122"/>
      <c r="AO896" s="122"/>
      <c r="AP896" s="122"/>
      <c r="AQ896" s="122"/>
      <c r="AR896" s="122"/>
      <c r="AS896" s="122"/>
      <c r="AT896" s="173"/>
      <c r="AU896" s="173"/>
      <c r="AV896" s="173"/>
      <c r="AW896" s="173"/>
      <c r="AX896" s="173"/>
      <c r="AY896" s="173"/>
      <c r="AZ896" s="173"/>
      <c r="BA896" s="173"/>
      <c r="BB896" s="173"/>
      <c r="BC896" s="123"/>
      <c r="BD896" s="123"/>
      <c r="BE896" s="123"/>
    </row>
    <row r="897" spans="2:57" x14ac:dyDescent="0.25">
      <c r="B897" s="120"/>
      <c r="C897" s="4"/>
      <c r="D897" s="14"/>
      <c r="E897" s="14"/>
      <c r="F897" s="121"/>
      <c r="G897" s="13"/>
      <c r="H897" s="122"/>
      <c r="I897" s="123"/>
      <c r="J897" s="123"/>
      <c r="K897" s="124"/>
      <c r="L897" s="122"/>
      <c r="M897" s="122"/>
      <c r="N897" s="125"/>
      <c r="O897" s="126"/>
      <c r="P897" s="123"/>
      <c r="Q897" s="123"/>
      <c r="R897" s="122"/>
      <c r="S897" s="123"/>
      <c r="T897" s="123"/>
      <c r="U897" s="123"/>
      <c r="V897" s="123"/>
      <c r="W897" s="123"/>
      <c r="X897" s="122"/>
      <c r="Y897" s="123"/>
      <c r="Z897" s="123"/>
      <c r="AA897" s="123"/>
      <c r="AB897" s="123"/>
      <c r="AC897" s="123"/>
      <c r="AD897" s="122"/>
      <c r="AE897" s="123"/>
      <c r="AF897" s="123"/>
      <c r="AG897" s="123"/>
      <c r="AH897" s="123"/>
      <c r="AI897" s="122"/>
      <c r="AJ897" s="122"/>
      <c r="AK897" s="122"/>
      <c r="AL897" s="122"/>
      <c r="AM897" s="123"/>
      <c r="AN897" s="122"/>
      <c r="AO897" s="122"/>
      <c r="AP897" s="122"/>
      <c r="AQ897" s="122"/>
      <c r="AR897" s="122"/>
      <c r="AS897" s="122"/>
      <c r="AT897" s="173"/>
      <c r="AU897" s="173"/>
      <c r="AV897" s="173"/>
      <c r="AW897" s="173"/>
      <c r="AX897" s="173"/>
      <c r="AY897" s="173"/>
      <c r="AZ897" s="173"/>
      <c r="BA897" s="173"/>
      <c r="BB897" s="173"/>
      <c r="BC897" s="123"/>
      <c r="BD897" s="123"/>
      <c r="BE897" s="123"/>
    </row>
    <row r="898" spans="2:57" x14ac:dyDescent="0.25">
      <c r="B898" s="120"/>
      <c r="C898" s="4"/>
      <c r="D898" s="14"/>
      <c r="E898" s="14"/>
      <c r="F898" s="121"/>
      <c r="G898" s="13"/>
      <c r="H898" s="122"/>
      <c r="I898" s="123"/>
      <c r="J898" s="123"/>
      <c r="K898" s="124"/>
      <c r="L898" s="122"/>
      <c r="M898" s="122"/>
      <c r="N898" s="125"/>
      <c r="O898" s="126"/>
      <c r="P898" s="123"/>
      <c r="Q898" s="123"/>
      <c r="R898" s="122"/>
      <c r="S898" s="123"/>
      <c r="T898" s="123"/>
      <c r="U898" s="123"/>
      <c r="V898" s="123"/>
      <c r="W898" s="123"/>
      <c r="X898" s="122"/>
      <c r="Y898" s="123"/>
      <c r="Z898" s="123"/>
      <c r="AA898" s="123"/>
      <c r="AB898" s="123"/>
      <c r="AC898" s="123"/>
      <c r="AD898" s="122"/>
      <c r="AE898" s="123"/>
      <c r="AF898" s="123"/>
      <c r="AG898" s="123"/>
      <c r="AH898" s="123"/>
      <c r="AI898" s="122"/>
      <c r="AJ898" s="122"/>
      <c r="AK898" s="122"/>
      <c r="AL898" s="122"/>
      <c r="AM898" s="123"/>
      <c r="AN898" s="122"/>
      <c r="AO898" s="122"/>
      <c r="AP898" s="122"/>
      <c r="AQ898" s="122"/>
      <c r="AR898" s="122"/>
      <c r="AS898" s="122"/>
      <c r="AT898" s="173"/>
      <c r="AU898" s="173"/>
      <c r="AV898" s="173"/>
      <c r="AW898" s="173"/>
      <c r="AX898" s="173"/>
      <c r="AY898" s="173"/>
      <c r="AZ898" s="173"/>
      <c r="BA898" s="173"/>
      <c r="BB898" s="173"/>
      <c r="BC898" s="123"/>
      <c r="BD898" s="123"/>
      <c r="BE898" s="123"/>
    </row>
    <row r="899" spans="2:57" x14ac:dyDescent="0.25">
      <c r="B899" s="120"/>
      <c r="C899" s="4"/>
      <c r="D899" s="14"/>
      <c r="E899" s="14"/>
      <c r="F899" s="121"/>
      <c r="G899" s="13"/>
      <c r="H899" s="122"/>
      <c r="I899" s="123"/>
      <c r="J899" s="123"/>
      <c r="K899" s="124"/>
      <c r="L899" s="122"/>
      <c r="M899" s="122"/>
      <c r="N899" s="125"/>
      <c r="O899" s="126"/>
      <c r="P899" s="123"/>
      <c r="Q899" s="123"/>
      <c r="R899" s="122"/>
      <c r="S899" s="123"/>
      <c r="T899" s="123"/>
      <c r="U899" s="123"/>
      <c r="V899" s="123"/>
      <c r="W899" s="123"/>
      <c r="X899" s="122"/>
      <c r="Y899" s="123"/>
      <c r="Z899" s="123"/>
      <c r="AA899" s="123"/>
      <c r="AB899" s="123"/>
      <c r="AC899" s="123"/>
      <c r="AD899" s="122"/>
      <c r="AE899" s="123"/>
      <c r="AF899" s="123"/>
      <c r="AG899" s="123"/>
      <c r="AH899" s="123"/>
      <c r="AI899" s="122"/>
      <c r="AJ899" s="122"/>
      <c r="AK899" s="122"/>
      <c r="AL899" s="122"/>
      <c r="AM899" s="123"/>
      <c r="AN899" s="122"/>
      <c r="AO899" s="122"/>
      <c r="AP899" s="122"/>
      <c r="AQ899" s="122"/>
      <c r="AR899" s="122"/>
      <c r="AS899" s="122"/>
      <c r="AT899" s="173"/>
      <c r="AU899" s="173"/>
      <c r="AV899" s="173"/>
      <c r="AW899" s="173"/>
      <c r="AX899" s="173"/>
      <c r="AY899" s="173"/>
      <c r="AZ899" s="173"/>
      <c r="BA899" s="173"/>
      <c r="BB899" s="173"/>
      <c r="BC899" s="123"/>
      <c r="BD899" s="123"/>
      <c r="BE899" s="123"/>
    </row>
    <row r="900" spans="2:57" x14ac:dyDescent="0.25">
      <c r="B900" s="120"/>
      <c r="C900" s="4"/>
      <c r="D900" s="14"/>
      <c r="E900" s="14"/>
      <c r="F900" s="121"/>
      <c r="G900" s="13"/>
      <c r="H900" s="122"/>
      <c r="I900" s="123"/>
      <c r="J900" s="123"/>
      <c r="K900" s="124"/>
      <c r="L900" s="122"/>
      <c r="M900" s="122"/>
      <c r="N900" s="125"/>
      <c r="O900" s="126"/>
      <c r="P900" s="123"/>
      <c r="Q900" s="123"/>
      <c r="R900" s="122"/>
      <c r="S900" s="123"/>
      <c r="T900" s="123"/>
      <c r="U900" s="123"/>
      <c r="V900" s="123"/>
      <c r="W900" s="123"/>
      <c r="X900" s="122"/>
      <c r="Y900" s="123"/>
      <c r="Z900" s="123"/>
      <c r="AA900" s="123"/>
      <c r="AB900" s="123"/>
      <c r="AC900" s="123"/>
      <c r="AD900" s="122"/>
      <c r="AE900" s="123"/>
      <c r="AF900" s="123"/>
      <c r="AG900" s="123"/>
      <c r="AH900" s="123"/>
      <c r="AI900" s="122"/>
      <c r="AJ900" s="122"/>
      <c r="AK900" s="122"/>
      <c r="AL900" s="122"/>
      <c r="AM900" s="123"/>
      <c r="AN900" s="122"/>
      <c r="AO900" s="122"/>
      <c r="AP900" s="122"/>
      <c r="AQ900" s="122"/>
      <c r="AR900" s="122"/>
      <c r="AS900" s="122"/>
      <c r="AT900" s="173"/>
      <c r="AU900" s="173"/>
      <c r="AV900" s="173"/>
      <c r="AW900" s="173"/>
      <c r="AX900" s="173"/>
      <c r="AY900" s="173"/>
      <c r="AZ900" s="173"/>
      <c r="BA900" s="173"/>
      <c r="BB900" s="173"/>
      <c r="BC900" s="123"/>
      <c r="BD900" s="123"/>
      <c r="BE900" s="123"/>
    </row>
    <row r="901" spans="2:57" x14ac:dyDescent="0.25">
      <c r="B901" s="120"/>
      <c r="C901" s="4"/>
      <c r="D901" s="14"/>
      <c r="E901" s="14"/>
      <c r="F901" s="121"/>
      <c r="G901" s="13"/>
      <c r="H901" s="122"/>
      <c r="I901" s="123"/>
      <c r="J901" s="123"/>
      <c r="K901" s="124"/>
      <c r="L901" s="122"/>
      <c r="M901" s="122"/>
      <c r="N901" s="125"/>
      <c r="O901" s="126"/>
      <c r="P901" s="123"/>
      <c r="Q901" s="123"/>
      <c r="R901" s="122"/>
      <c r="S901" s="123"/>
      <c r="T901" s="123"/>
      <c r="U901" s="123"/>
      <c r="V901" s="123"/>
      <c r="W901" s="123"/>
      <c r="X901" s="122"/>
      <c r="Y901" s="123"/>
      <c r="Z901" s="123"/>
      <c r="AA901" s="123"/>
      <c r="AB901" s="123"/>
      <c r="AC901" s="123"/>
      <c r="AD901" s="122"/>
      <c r="AE901" s="123"/>
      <c r="AF901" s="123"/>
      <c r="AG901" s="123"/>
      <c r="AH901" s="123"/>
      <c r="AI901" s="122"/>
      <c r="AJ901" s="122"/>
      <c r="AK901" s="122"/>
      <c r="AL901" s="122"/>
      <c r="AM901" s="123"/>
      <c r="AN901" s="122"/>
      <c r="AO901" s="122"/>
      <c r="AP901" s="122"/>
      <c r="AQ901" s="122"/>
      <c r="AR901" s="122"/>
      <c r="AS901" s="122"/>
      <c r="AT901" s="173"/>
      <c r="AU901" s="173"/>
      <c r="AV901" s="173"/>
      <c r="AW901" s="173"/>
      <c r="AX901" s="173"/>
      <c r="AY901" s="173"/>
      <c r="AZ901" s="173"/>
      <c r="BA901" s="173"/>
      <c r="BB901" s="173"/>
      <c r="BC901" s="123"/>
      <c r="BD901" s="123"/>
      <c r="BE901" s="123"/>
    </row>
    <row r="902" spans="2:57" x14ac:dyDescent="0.25">
      <c r="B902" s="120"/>
      <c r="C902" s="4"/>
      <c r="D902" s="14"/>
      <c r="E902" s="14"/>
      <c r="F902" s="121"/>
      <c r="G902" s="13"/>
      <c r="H902" s="122"/>
      <c r="I902" s="123"/>
      <c r="J902" s="123"/>
      <c r="K902" s="124"/>
      <c r="L902" s="122"/>
      <c r="M902" s="122"/>
      <c r="N902" s="125"/>
      <c r="O902" s="126"/>
      <c r="P902" s="123"/>
      <c r="Q902" s="123"/>
      <c r="R902" s="122"/>
      <c r="S902" s="123"/>
      <c r="T902" s="123"/>
      <c r="U902" s="123"/>
      <c r="V902" s="123"/>
      <c r="W902" s="123"/>
      <c r="X902" s="122"/>
      <c r="Y902" s="123"/>
      <c r="Z902" s="123"/>
      <c r="AA902" s="123"/>
      <c r="AB902" s="123"/>
      <c r="AC902" s="123"/>
      <c r="AD902" s="122"/>
      <c r="AE902" s="123"/>
      <c r="AF902" s="123"/>
      <c r="AG902" s="123"/>
      <c r="AH902" s="123"/>
      <c r="AI902" s="122"/>
      <c r="AJ902" s="122"/>
      <c r="AK902" s="122"/>
      <c r="AL902" s="122"/>
      <c r="AM902" s="123"/>
      <c r="AN902" s="122"/>
      <c r="AO902" s="122"/>
      <c r="AP902" s="122"/>
      <c r="AQ902" s="122"/>
      <c r="AR902" s="122"/>
      <c r="AS902" s="122"/>
      <c r="AT902" s="173"/>
      <c r="AU902" s="173"/>
      <c r="AV902" s="173"/>
      <c r="AW902" s="173"/>
      <c r="AX902" s="173"/>
      <c r="AY902" s="173"/>
      <c r="AZ902" s="173"/>
      <c r="BA902" s="173"/>
      <c r="BB902" s="173"/>
      <c r="BC902" s="123"/>
      <c r="BD902" s="123"/>
      <c r="BE902" s="123"/>
    </row>
    <row r="903" spans="2:57" x14ac:dyDescent="0.25">
      <c r="B903" s="120"/>
      <c r="C903" s="4"/>
      <c r="D903" s="14"/>
      <c r="E903" s="14"/>
      <c r="F903" s="121"/>
      <c r="G903" s="13"/>
      <c r="H903" s="122"/>
      <c r="I903" s="123"/>
      <c r="J903" s="123"/>
      <c r="K903" s="124"/>
      <c r="L903" s="122"/>
      <c r="M903" s="122"/>
      <c r="N903" s="125"/>
      <c r="O903" s="126"/>
      <c r="P903" s="123"/>
      <c r="Q903" s="123"/>
      <c r="R903" s="122"/>
      <c r="S903" s="123"/>
      <c r="T903" s="123"/>
      <c r="U903" s="123"/>
      <c r="V903" s="123"/>
      <c r="W903" s="123"/>
      <c r="X903" s="122"/>
      <c r="Y903" s="123"/>
      <c r="Z903" s="123"/>
      <c r="AA903" s="123"/>
      <c r="AB903" s="123"/>
      <c r="AC903" s="123"/>
      <c r="AD903" s="122"/>
      <c r="AE903" s="123"/>
      <c r="AF903" s="123"/>
      <c r="AG903" s="123"/>
      <c r="AH903" s="123"/>
      <c r="AI903" s="122"/>
      <c r="AJ903" s="122"/>
      <c r="AK903" s="122"/>
      <c r="AL903" s="122"/>
      <c r="AM903" s="123"/>
      <c r="AN903" s="122"/>
      <c r="AO903" s="122"/>
      <c r="AP903" s="122"/>
      <c r="AQ903" s="122"/>
      <c r="AR903" s="122"/>
      <c r="AS903" s="122"/>
      <c r="AT903" s="173"/>
      <c r="AU903" s="173"/>
      <c r="AV903" s="173"/>
      <c r="AW903" s="173"/>
      <c r="AX903" s="173"/>
      <c r="AY903" s="173"/>
      <c r="AZ903" s="173"/>
      <c r="BA903" s="173"/>
      <c r="BB903" s="173"/>
      <c r="BC903" s="123"/>
      <c r="BD903" s="123"/>
      <c r="BE903" s="123"/>
    </row>
    <row r="904" spans="2:57" x14ac:dyDescent="0.25">
      <c r="B904" s="120"/>
      <c r="C904" s="4"/>
      <c r="D904" s="14"/>
      <c r="E904" s="14"/>
      <c r="F904" s="121"/>
      <c r="G904" s="13"/>
      <c r="H904" s="122"/>
      <c r="I904" s="123"/>
      <c r="J904" s="123"/>
      <c r="K904" s="124"/>
      <c r="L904" s="122"/>
      <c r="M904" s="122"/>
      <c r="N904" s="125"/>
      <c r="O904" s="126"/>
      <c r="P904" s="123"/>
      <c r="Q904" s="123"/>
      <c r="R904" s="122"/>
      <c r="S904" s="123"/>
      <c r="T904" s="123"/>
      <c r="U904" s="123"/>
      <c r="V904" s="123"/>
      <c r="W904" s="123"/>
      <c r="X904" s="122"/>
      <c r="Y904" s="123"/>
      <c r="Z904" s="123"/>
      <c r="AA904" s="123"/>
      <c r="AB904" s="123"/>
      <c r="AC904" s="123"/>
      <c r="AD904" s="122"/>
      <c r="AE904" s="123"/>
      <c r="AF904" s="123"/>
      <c r="AG904" s="123"/>
      <c r="AH904" s="123"/>
      <c r="AI904" s="122"/>
      <c r="AJ904" s="122"/>
      <c r="AK904" s="122"/>
      <c r="AL904" s="122"/>
      <c r="AM904" s="123"/>
      <c r="AN904" s="122"/>
      <c r="AO904" s="122"/>
      <c r="AP904" s="122"/>
      <c r="AQ904" s="122"/>
      <c r="AR904" s="122"/>
      <c r="AS904" s="122"/>
      <c r="AT904" s="173"/>
      <c r="AU904" s="173"/>
      <c r="AV904" s="173"/>
      <c r="AW904" s="173"/>
      <c r="AX904" s="173"/>
      <c r="AY904" s="173"/>
      <c r="AZ904" s="173"/>
      <c r="BA904" s="173"/>
      <c r="BB904" s="173"/>
      <c r="BC904" s="123"/>
      <c r="BD904" s="123"/>
      <c r="BE904" s="123"/>
    </row>
    <row r="905" spans="2:57" x14ac:dyDescent="0.25">
      <c r="B905" s="120"/>
      <c r="C905" s="4"/>
      <c r="D905" s="14"/>
      <c r="E905" s="14"/>
      <c r="F905" s="121"/>
      <c r="G905" s="13"/>
      <c r="H905" s="122"/>
      <c r="I905" s="123"/>
      <c r="J905" s="123"/>
      <c r="K905" s="124"/>
      <c r="L905" s="122"/>
      <c r="M905" s="122"/>
      <c r="N905" s="125"/>
      <c r="O905" s="126"/>
      <c r="P905" s="123"/>
      <c r="Q905" s="123"/>
      <c r="R905" s="122"/>
      <c r="S905" s="123"/>
      <c r="T905" s="123"/>
      <c r="U905" s="123"/>
      <c r="V905" s="123"/>
      <c r="W905" s="123"/>
      <c r="X905" s="122"/>
      <c r="Y905" s="123"/>
      <c r="Z905" s="123"/>
      <c r="AA905" s="123"/>
      <c r="AB905" s="123"/>
      <c r="AC905" s="123"/>
      <c r="AD905" s="122"/>
      <c r="AE905" s="123"/>
      <c r="AF905" s="123"/>
      <c r="AG905" s="123"/>
      <c r="AH905" s="123"/>
      <c r="AI905" s="122"/>
      <c r="AJ905" s="122"/>
      <c r="AK905" s="122"/>
      <c r="AL905" s="122"/>
      <c r="AM905" s="123"/>
      <c r="AN905" s="122"/>
      <c r="AO905" s="122"/>
      <c r="AP905" s="122"/>
      <c r="AQ905" s="122"/>
      <c r="AR905" s="122"/>
      <c r="AS905" s="122"/>
      <c r="AT905" s="173"/>
      <c r="AU905" s="173"/>
      <c r="AV905" s="173"/>
      <c r="AW905" s="173"/>
      <c r="AX905" s="173"/>
      <c r="AY905" s="173"/>
      <c r="AZ905" s="173"/>
      <c r="BA905" s="173"/>
      <c r="BB905" s="173"/>
      <c r="BC905" s="123"/>
      <c r="BD905" s="123"/>
      <c r="BE905" s="123"/>
    </row>
    <row r="906" spans="2:57" x14ac:dyDescent="0.25">
      <c r="B906" s="120"/>
      <c r="C906" s="4"/>
      <c r="D906" s="14"/>
      <c r="E906" s="14"/>
      <c r="F906" s="121"/>
      <c r="G906" s="13"/>
      <c r="H906" s="122"/>
      <c r="I906" s="123"/>
      <c r="J906" s="123"/>
      <c r="K906" s="124"/>
      <c r="L906" s="122"/>
      <c r="M906" s="122"/>
      <c r="N906" s="125"/>
      <c r="O906" s="126"/>
      <c r="P906" s="123"/>
      <c r="Q906" s="123"/>
      <c r="R906" s="122"/>
      <c r="S906" s="123"/>
      <c r="T906" s="123"/>
      <c r="U906" s="123"/>
      <c r="V906" s="123"/>
      <c r="W906" s="123"/>
      <c r="X906" s="122"/>
      <c r="Y906" s="123"/>
      <c r="Z906" s="123"/>
      <c r="AA906" s="123"/>
      <c r="AB906" s="123"/>
      <c r="AC906" s="123"/>
      <c r="AD906" s="122"/>
      <c r="AE906" s="123"/>
      <c r="AF906" s="123"/>
      <c r="AG906" s="123"/>
      <c r="AH906" s="123"/>
      <c r="AI906" s="122"/>
      <c r="AJ906" s="122"/>
      <c r="AK906" s="122"/>
      <c r="AL906" s="122"/>
      <c r="AM906" s="123"/>
      <c r="AN906" s="122"/>
      <c r="AO906" s="122"/>
      <c r="AP906" s="122"/>
      <c r="AQ906" s="122"/>
      <c r="AR906" s="122"/>
      <c r="AS906" s="122"/>
      <c r="AT906" s="173"/>
      <c r="AU906" s="173"/>
      <c r="AV906" s="173"/>
      <c r="AW906" s="173"/>
      <c r="AX906" s="173"/>
      <c r="AY906" s="173"/>
      <c r="AZ906" s="173"/>
      <c r="BA906" s="173"/>
      <c r="BB906" s="173"/>
      <c r="BC906" s="123"/>
      <c r="BD906" s="123"/>
      <c r="BE906" s="123"/>
    </row>
    <row r="907" spans="2:57" x14ac:dyDescent="0.25">
      <c r="B907" s="120"/>
      <c r="C907" s="4"/>
      <c r="D907" s="14"/>
      <c r="E907" s="14"/>
      <c r="F907" s="121"/>
      <c r="G907" s="13"/>
      <c r="H907" s="122"/>
      <c r="I907" s="123"/>
      <c r="J907" s="123"/>
      <c r="K907" s="124"/>
      <c r="L907" s="122"/>
      <c r="M907" s="122"/>
      <c r="N907" s="125"/>
      <c r="O907" s="126"/>
      <c r="P907" s="123"/>
      <c r="Q907" s="123"/>
      <c r="R907" s="122"/>
      <c r="S907" s="123"/>
      <c r="T907" s="123"/>
      <c r="U907" s="123"/>
      <c r="V907" s="123"/>
      <c r="W907" s="123"/>
      <c r="X907" s="122"/>
      <c r="Y907" s="123"/>
      <c r="Z907" s="123"/>
      <c r="AA907" s="123"/>
      <c r="AB907" s="123"/>
      <c r="AC907" s="123"/>
      <c r="AD907" s="122"/>
      <c r="AE907" s="123"/>
      <c r="AF907" s="123"/>
      <c r="AG907" s="123"/>
      <c r="AH907" s="123"/>
      <c r="AI907" s="122"/>
      <c r="AJ907" s="122"/>
      <c r="AK907" s="122"/>
      <c r="AL907" s="122"/>
      <c r="AM907" s="123"/>
      <c r="AN907" s="122"/>
      <c r="AO907" s="122"/>
      <c r="AP907" s="122"/>
      <c r="AQ907" s="122"/>
      <c r="AR907" s="122"/>
      <c r="AS907" s="122"/>
      <c r="AT907" s="173"/>
      <c r="AU907" s="173"/>
      <c r="AV907" s="173"/>
      <c r="AW907" s="173"/>
      <c r="AX907" s="173"/>
      <c r="AY907" s="173"/>
      <c r="AZ907" s="173"/>
      <c r="BA907" s="173"/>
      <c r="BB907" s="173"/>
      <c r="BC907" s="123"/>
      <c r="BD907" s="123"/>
      <c r="BE907" s="123"/>
    </row>
    <row r="908" spans="2:57" x14ac:dyDescent="0.25">
      <c r="B908" s="120"/>
      <c r="C908" s="4"/>
      <c r="D908" s="14"/>
      <c r="E908" s="14"/>
      <c r="F908" s="121"/>
      <c r="G908" s="13"/>
      <c r="H908" s="122"/>
      <c r="I908" s="123"/>
      <c r="J908" s="123"/>
      <c r="K908" s="124"/>
      <c r="L908" s="122"/>
      <c r="M908" s="122"/>
      <c r="N908" s="125"/>
      <c r="O908" s="126"/>
      <c r="P908" s="123"/>
      <c r="Q908" s="123"/>
      <c r="R908" s="122"/>
      <c r="S908" s="123"/>
      <c r="T908" s="123"/>
      <c r="U908" s="123"/>
      <c r="V908" s="123"/>
      <c r="W908" s="123"/>
      <c r="X908" s="122"/>
      <c r="Y908" s="123"/>
      <c r="Z908" s="123"/>
      <c r="AA908" s="123"/>
      <c r="AB908" s="123"/>
      <c r="AC908" s="123"/>
      <c r="AD908" s="122"/>
      <c r="AE908" s="123"/>
      <c r="AF908" s="123"/>
      <c r="AG908" s="123"/>
      <c r="AH908" s="123"/>
      <c r="AI908" s="122"/>
      <c r="AJ908" s="122"/>
      <c r="AK908" s="122"/>
      <c r="AL908" s="122"/>
      <c r="AM908" s="123"/>
      <c r="AN908" s="122"/>
      <c r="AO908" s="122"/>
      <c r="AP908" s="122"/>
      <c r="AQ908" s="122"/>
      <c r="AR908" s="122"/>
      <c r="AS908" s="122"/>
      <c r="AT908" s="173"/>
      <c r="AU908" s="173"/>
      <c r="AV908" s="173"/>
      <c r="AW908" s="173"/>
      <c r="AX908" s="173"/>
      <c r="AY908" s="173"/>
      <c r="AZ908" s="173"/>
      <c r="BA908" s="173"/>
      <c r="BB908" s="173"/>
      <c r="BC908" s="123"/>
      <c r="BD908" s="123"/>
      <c r="BE908" s="123"/>
    </row>
    <row r="909" spans="2:57" x14ac:dyDescent="0.25">
      <c r="B909" s="120"/>
      <c r="C909" s="4"/>
      <c r="D909" s="14"/>
      <c r="E909" s="14"/>
      <c r="F909" s="121"/>
      <c r="G909" s="13"/>
      <c r="H909" s="122"/>
      <c r="I909" s="123"/>
      <c r="J909" s="123"/>
      <c r="K909" s="124"/>
      <c r="L909" s="122"/>
      <c r="M909" s="122"/>
      <c r="N909" s="125"/>
      <c r="O909" s="126"/>
      <c r="P909" s="123"/>
      <c r="Q909" s="123"/>
      <c r="R909" s="122"/>
      <c r="S909" s="123"/>
      <c r="T909" s="123"/>
      <c r="U909" s="123"/>
      <c r="V909" s="123"/>
      <c r="W909" s="123"/>
      <c r="X909" s="122"/>
      <c r="Y909" s="123"/>
      <c r="Z909" s="123"/>
      <c r="AA909" s="123"/>
      <c r="AB909" s="123"/>
      <c r="AC909" s="123"/>
      <c r="AD909" s="122"/>
      <c r="AE909" s="123"/>
      <c r="AF909" s="123"/>
      <c r="AG909" s="123"/>
      <c r="AH909" s="123"/>
      <c r="AI909" s="122"/>
      <c r="AJ909" s="122"/>
      <c r="AK909" s="122"/>
      <c r="AL909" s="122"/>
      <c r="AM909" s="123"/>
      <c r="AN909" s="122"/>
      <c r="AO909" s="122"/>
      <c r="AP909" s="122"/>
      <c r="AQ909" s="122"/>
      <c r="AR909" s="122"/>
      <c r="AS909" s="122"/>
      <c r="AT909" s="173"/>
      <c r="AU909" s="173"/>
      <c r="AV909" s="173"/>
      <c r="AW909" s="173"/>
      <c r="AX909" s="173"/>
      <c r="AY909" s="173"/>
      <c r="AZ909" s="173"/>
      <c r="BA909" s="173"/>
      <c r="BB909" s="173"/>
      <c r="BC909" s="123"/>
      <c r="BD909" s="123"/>
      <c r="BE909" s="123"/>
    </row>
    <row r="910" spans="2:57" x14ac:dyDescent="0.25">
      <c r="B910" s="120"/>
      <c r="C910" s="4"/>
      <c r="D910" s="14"/>
      <c r="E910" s="14"/>
      <c r="F910" s="121"/>
      <c r="G910" s="13"/>
      <c r="H910" s="122"/>
      <c r="I910" s="123"/>
      <c r="J910" s="123"/>
      <c r="K910" s="124"/>
      <c r="L910" s="122"/>
      <c r="M910" s="122"/>
      <c r="N910" s="125"/>
      <c r="O910" s="126"/>
      <c r="P910" s="123"/>
      <c r="Q910" s="123"/>
      <c r="R910" s="122"/>
      <c r="S910" s="123"/>
      <c r="T910" s="123"/>
      <c r="U910" s="123"/>
      <c r="V910" s="123"/>
      <c r="W910" s="123"/>
      <c r="X910" s="122"/>
      <c r="Y910" s="123"/>
      <c r="Z910" s="123"/>
      <c r="AA910" s="123"/>
      <c r="AB910" s="123"/>
      <c r="AC910" s="123"/>
      <c r="AD910" s="122"/>
      <c r="AE910" s="123"/>
      <c r="AF910" s="123"/>
      <c r="AG910" s="123"/>
      <c r="AH910" s="123"/>
      <c r="AI910" s="122"/>
      <c r="AJ910" s="122"/>
      <c r="AK910" s="122"/>
      <c r="AL910" s="122"/>
      <c r="AM910" s="123"/>
      <c r="AN910" s="122"/>
      <c r="AO910" s="122"/>
      <c r="AP910" s="122"/>
      <c r="AQ910" s="122"/>
      <c r="AR910" s="122"/>
      <c r="AS910" s="122"/>
      <c r="AT910" s="173"/>
      <c r="AU910" s="173"/>
      <c r="AV910" s="173"/>
      <c r="AW910" s="173"/>
      <c r="AX910" s="173"/>
      <c r="AY910" s="173"/>
      <c r="AZ910" s="173"/>
      <c r="BA910" s="173"/>
      <c r="BB910" s="173"/>
      <c r="BC910" s="123"/>
      <c r="BD910" s="123"/>
      <c r="BE910" s="123"/>
    </row>
    <row r="911" spans="2:57" x14ac:dyDescent="0.25">
      <c r="B911" s="120"/>
      <c r="C911" s="4"/>
      <c r="D911" s="14"/>
      <c r="E911" s="14"/>
      <c r="F911" s="121"/>
      <c r="G911" s="13"/>
      <c r="H911" s="122"/>
      <c r="I911" s="123"/>
      <c r="J911" s="123"/>
      <c r="K911" s="124"/>
      <c r="L911" s="122"/>
      <c r="M911" s="122"/>
      <c r="N911" s="125"/>
      <c r="O911" s="126"/>
      <c r="P911" s="123"/>
      <c r="Q911" s="123"/>
      <c r="R911" s="122"/>
      <c r="S911" s="123"/>
      <c r="T911" s="123"/>
      <c r="U911" s="123"/>
      <c r="V911" s="123"/>
      <c r="W911" s="123"/>
      <c r="X911" s="122"/>
      <c r="Y911" s="123"/>
      <c r="Z911" s="123"/>
      <c r="AA911" s="123"/>
      <c r="AB911" s="123"/>
      <c r="AC911" s="123"/>
      <c r="AD911" s="122"/>
      <c r="AE911" s="123"/>
      <c r="AF911" s="123"/>
      <c r="AG911" s="123"/>
      <c r="AH911" s="123"/>
      <c r="AI911" s="122"/>
      <c r="AJ911" s="122"/>
      <c r="AK911" s="122"/>
      <c r="AL911" s="122"/>
      <c r="AM911" s="123"/>
      <c r="AN911" s="122"/>
      <c r="AO911" s="122"/>
      <c r="AP911" s="122"/>
      <c r="AQ911" s="122"/>
      <c r="AR911" s="122"/>
      <c r="AS911" s="122"/>
      <c r="AT911" s="173"/>
      <c r="AU911" s="173"/>
      <c r="AV911" s="173"/>
      <c r="AW911" s="173"/>
      <c r="AX911" s="173"/>
      <c r="AY911" s="173"/>
      <c r="AZ911" s="173"/>
      <c r="BA911" s="173"/>
      <c r="BB911" s="173"/>
      <c r="BC911" s="123"/>
      <c r="BD911" s="123"/>
      <c r="BE911" s="123"/>
    </row>
    <row r="912" spans="2:57" x14ac:dyDescent="0.25">
      <c r="B912" s="120"/>
      <c r="C912" s="4"/>
      <c r="D912" s="14"/>
      <c r="E912" s="14"/>
      <c r="F912" s="121"/>
      <c r="G912" s="13"/>
      <c r="H912" s="122"/>
      <c r="I912" s="123"/>
      <c r="J912" s="123"/>
      <c r="K912" s="124"/>
      <c r="L912" s="122"/>
      <c r="M912" s="122"/>
      <c r="N912" s="125"/>
      <c r="O912" s="126"/>
      <c r="P912" s="123"/>
      <c r="Q912" s="123"/>
      <c r="R912" s="122"/>
      <c r="S912" s="123"/>
      <c r="T912" s="123"/>
      <c r="U912" s="123"/>
      <c r="V912" s="123"/>
      <c r="W912" s="123"/>
      <c r="X912" s="122"/>
      <c r="Y912" s="123"/>
      <c r="Z912" s="123"/>
      <c r="AA912" s="123"/>
      <c r="AB912" s="123"/>
      <c r="AC912" s="123"/>
      <c r="AD912" s="122"/>
      <c r="AE912" s="123"/>
      <c r="AF912" s="123"/>
      <c r="AG912" s="123"/>
      <c r="AH912" s="123"/>
      <c r="AI912" s="122"/>
      <c r="AJ912" s="122"/>
      <c r="AK912" s="122"/>
      <c r="AL912" s="122"/>
      <c r="AM912" s="123"/>
      <c r="AN912" s="122"/>
      <c r="AO912" s="122"/>
      <c r="AP912" s="122"/>
      <c r="AQ912" s="122"/>
      <c r="AR912" s="122"/>
      <c r="AS912" s="122"/>
      <c r="AT912" s="173"/>
      <c r="AU912" s="173"/>
      <c r="AV912" s="173"/>
      <c r="AW912" s="173"/>
      <c r="AX912" s="173"/>
      <c r="AY912" s="173"/>
      <c r="AZ912" s="173"/>
      <c r="BA912" s="173"/>
      <c r="BB912" s="173"/>
      <c r="BC912" s="123"/>
      <c r="BD912" s="123"/>
      <c r="BE912" s="123"/>
    </row>
    <row r="913" spans="2:57" x14ac:dyDescent="0.25">
      <c r="B913" s="120"/>
      <c r="C913" s="4"/>
      <c r="D913" s="14"/>
      <c r="E913" s="14"/>
      <c r="F913" s="121"/>
      <c r="G913" s="13"/>
      <c r="H913" s="122"/>
      <c r="I913" s="123"/>
      <c r="J913" s="123"/>
      <c r="K913" s="124"/>
      <c r="L913" s="122"/>
      <c r="M913" s="122"/>
      <c r="N913" s="125"/>
      <c r="O913" s="126"/>
      <c r="P913" s="123"/>
      <c r="Q913" s="123"/>
      <c r="R913" s="122"/>
      <c r="S913" s="123"/>
      <c r="T913" s="123"/>
      <c r="U913" s="123"/>
      <c r="V913" s="123"/>
      <c r="W913" s="123"/>
      <c r="X913" s="122"/>
      <c r="Y913" s="123"/>
      <c r="Z913" s="123"/>
      <c r="AA913" s="123"/>
      <c r="AB913" s="123"/>
      <c r="AC913" s="123"/>
      <c r="AD913" s="122"/>
      <c r="AE913" s="123"/>
      <c r="AF913" s="123"/>
      <c r="AG913" s="123"/>
      <c r="AH913" s="123"/>
      <c r="AI913" s="122"/>
      <c r="AJ913" s="122"/>
      <c r="AK913" s="122"/>
      <c r="AL913" s="122"/>
      <c r="AM913" s="123"/>
      <c r="AN913" s="122"/>
      <c r="AO913" s="122"/>
      <c r="AP913" s="122"/>
      <c r="AQ913" s="122"/>
      <c r="AR913" s="122"/>
      <c r="AS913" s="122"/>
      <c r="AT913" s="173"/>
      <c r="AU913" s="173"/>
      <c r="AV913" s="173"/>
      <c r="AW913" s="173"/>
      <c r="AX913" s="173"/>
      <c r="AY913" s="173"/>
      <c r="AZ913" s="173"/>
      <c r="BA913" s="173"/>
      <c r="BB913" s="173"/>
      <c r="BC913" s="123"/>
      <c r="BD913" s="123"/>
      <c r="BE913" s="123"/>
    </row>
    <row r="914" spans="2:57" x14ac:dyDescent="0.25">
      <c r="B914" s="120"/>
      <c r="C914" s="4"/>
      <c r="D914" s="14"/>
      <c r="E914" s="14"/>
      <c r="F914" s="121"/>
      <c r="G914" s="13"/>
      <c r="H914" s="122"/>
      <c r="I914" s="123"/>
      <c r="J914" s="123"/>
      <c r="K914" s="124"/>
      <c r="L914" s="122"/>
      <c r="M914" s="122"/>
      <c r="N914" s="125"/>
      <c r="O914" s="126"/>
      <c r="P914" s="123"/>
      <c r="Q914" s="123"/>
      <c r="R914" s="122"/>
      <c r="S914" s="123"/>
      <c r="T914" s="123"/>
      <c r="U914" s="123"/>
      <c r="V914" s="123"/>
      <c r="W914" s="123"/>
      <c r="X914" s="122"/>
      <c r="Y914" s="123"/>
      <c r="Z914" s="123"/>
      <c r="AA914" s="123"/>
      <c r="AB914" s="123"/>
      <c r="AC914" s="123"/>
      <c r="AD914" s="122"/>
      <c r="AE914" s="123"/>
      <c r="AF914" s="123"/>
      <c r="AG914" s="123"/>
      <c r="AH914" s="123"/>
      <c r="AI914" s="122"/>
      <c r="AJ914" s="122"/>
      <c r="AK914" s="122"/>
      <c r="AL914" s="122"/>
      <c r="AM914" s="123"/>
      <c r="AN914" s="122"/>
      <c r="AO914" s="122"/>
      <c r="AP914" s="122"/>
      <c r="AQ914" s="122"/>
      <c r="AR914" s="122"/>
      <c r="AS914" s="122"/>
      <c r="AT914" s="173"/>
      <c r="AU914" s="173"/>
      <c r="AV914" s="173"/>
      <c r="AW914" s="173"/>
      <c r="AX914" s="173"/>
      <c r="AY914" s="173"/>
      <c r="AZ914" s="173"/>
      <c r="BA914" s="173"/>
      <c r="BB914" s="173"/>
      <c r="BC914" s="123"/>
      <c r="BD914" s="123"/>
      <c r="BE914" s="123"/>
    </row>
    <row r="915" spans="2:57" x14ac:dyDescent="0.25">
      <c r="B915" s="120"/>
      <c r="C915" s="4"/>
      <c r="D915" s="14"/>
      <c r="E915" s="14"/>
      <c r="F915" s="121"/>
      <c r="G915" s="13"/>
      <c r="H915" s="122"/>
      <c r="I915" s="123"/>
      <c r="J915" s="123"/>
      <c r="K915" s="124"/>
      <c r="L915" s="122"/>
      <c r="M915" s="122"/>
      <c r="N915" s="125"/>
      <c r="O915" s="126"/>
      <c r="P915" s="123"/>
      <c r="Q915" s="123"/>
      <c r="R915" s="122"/>
      <c r="S915" s="123"/>
      <c r="T915" s="123"/>
      <c r="U915" s="123"/>
      <c r="V915" s="123"/>
      <c r="W915" s="123"/>
      <c r="X915" s="122"/>
      <c r="Y915" s="123"/>
      <c r="Z915" s="123"/>
      <c r="AA915" s="123"/>
      <c r="AB915" s="123"/>
      <c r="AC915" s="123"/>
      <c r="AD915" s="122"/>
      <c r="AE915" s="123"/>
      <c r="AF915" s="123"/>
      <c r="AG915" s="123"/>
      <c r="AH915" s="123"/>
      <c r="AI915" s="122"/>
      <c r="AJ915" s="122"/>
      <c r="AK915" s="122"/>
      <c r="AL915" s="122"/>
      <c r="AM915" s="123"/>
      <c r="AN915" s="122"/>
      <c r="AO915" s="122"/>
      <c r="AP915" s="122"/>
      <c r="AQ915" s="122"/>
      <c r="AR915" s="122"/>
      <c r="AS915" s="122"/>
      <c r="AT915" s="173"/>
      <c r="AU915" s="173"/>
      <c r="AV915" s="173"/>
      <c r="AW915" s="173"/>
      <c r="AX915" s="173"/>
      <c r="AY915" s="173"/>
      <c r="AZ915" s="173"/>
      <c r="BA915" s="173"/>
      <c r="BB915" s="173"/>
      <c r="BC915" s="123"/>
      <c r="BD915" s="123"/>
      <c r="BE915" s="123"/>
    </row>
    <row r="916" spans="2:57" x14ac:dyDescent="0.25">
      <c r="B916" s="120"/>
      <c r="C916" s="4"/>
      <c r="D916" s="14"/>
      <c r="E916" s="14"/>
      <c r="F916" s="121"/>
      <c r="G916" s="13"/>
      <c r="H916" s="122"/>
      <c r="I916" s="123"/>
      <c r="J916" s="123"/>
      <c r="K916" s="124"/>
      <c r="L916" s="122"/>
      <c r="M916" s="122"/>
      <c r="N916" s="125"/>
      <c r="O916" s="126"/>
      <c r="P916" s="123"/>
      <c r="Q916" s="123"/>
      <c r="R916" s="122"/>
      <c r="S916" s="123"/>
      <c r="T916" s="123"/>
      <c r="U916" s="123"/>
      <c r="V916" s="123"/>
      <c r="W916" s="123"/>
      <c r="X916" s="122"/>
      <c r="Y916" s="123"/>
      <c r="Z916" s="123"/>
      <c r="AA916" s="123"/>
      <c r="AB916" s="123"/>
      <c r="AC916" s="123"/>
      <c r="AD916" s="122"/>
      <c r="AE916" s="123"/>
      <c r="AF916" s="123"/>
      <c r="AG916" s="123"/>
      <c r="AH916" s="123"/>
      <c r="AI916" s="122"/>
      <c r="AJ916" s="122"/>
      <c r="AK916" s="122"/>
      <c r="AL916" s="122"/>
      <c r="AM916" s="123"/>
      <c r="AN916" s="122"/>
      <c r="AO916" s="122"/>
      <c r="AP916" s="122"/>
      <c r="AQ916" s="122"/>
      <c r="AR916" s="122"/>
      <c r="AS916" s="122"/>
      <c r="AT916" s="173"/>
      <c r="AU916" s="173"/>
      <c r="AV916" s="173"/>
      <c r="AW916" s="173"/>
      <c r="AX916" s="173"/>
      <c r="AY916" s="173"/>
      <c r="AZ916" s="173"/>
      <c r="BA916" s="173"/>
      <c r="BB916" s="173"/>
      <c r="BC916" s="123"/>
      <c r="BD916" s="123"/>
      <c r="BE916" s="123"/>
    </row>
    <row r="917" spans="2:57" x14ac:dyDescent="0.25">
      <c r="B917" s="120"/>
      <c r="C917" s="4"/>
      <c r="D917" s="14"/>
      <c r="E917" s="14"/>
      <c r="F917" s="121"/>
      <c r="G917" s="13"/>
      <c r="H917" s="122"/>
      <c r="I917" s="123"/>
      <c r="J917" s="123"/>
      <c r="K917" s="124"/>
      <c r="L917" s="122"/>
      <c r="M917" s="122"/>
      <c r="N917" s="125"/>
      <c r="O917" s="126"/>
      <c r="P917" s="123"/>
      <c r="Q917" s="123"/>
      <c r="R917" s="122"/>
      <c r="S917" s="123"/>
      <c r="T917" s="123"/>
      <c r="U917" s="123"/>
      <c r="V917" s="123"/>
      <c r="W917" s="123"/>
      <c r="X917" s="122"/>
      <c r="Y917" s="123"/>
      <c r="Z917" s="123"/>
      <c r="AA917" s="123"/>
      <c r="AB917" s="123"/>
      <c r="AC917" s="123"/>
      <c r="AD917" s="122"/>
      <c r="AE917" s="123"/>
      <c r="AF917" s="123"/>
      <c r="AG917" s="123"/>
      <c r="AH917" s="123"/>
      <c r="AI917" s="122"/>
      <c r="AJ917" s="122"/>
      <c r="AK917" s="122"/>
      <c r="AL917" s="122"/>
      <c r="AM917" s="123"/>
      <c r="AN917" s="122"/>
      <c r="AO917" s="122"/>
      <c r="AP917" s="122"/>
      <c r="AQ917" s="122"/>
      <c r="AR917" s="122"/>
      <c r="AS917" s="122"/>
      <c r="AT917" s="173"/>
      <c r="AU917" s="173"/>
      <c r="AV917" s="173"/>
      <c r="AW917" s="173"/>
      <c r="AX917" s="173"/>
      <c r="AY917" s="173"/>
      <c r="AZ917" s="173"/>
      <c r="BA917" s="173"/>
      <c r="BB917" s="173"/>
      <c r="BC917" s="123"/>
      <c r="BD917" s="123"/>
      <c r="BE917" s="123"/>
    </row>
    <row r="918" spans="2:57" x14ac:dyDescent="0.25">
      <c r="B918" s="120"/>
      <c r="C918" s="4"/>
      <c r="D918" s="14"/>
      <c r="E918" s="14"/>
      <c r="F918" s="121"/>
      <c r="G918" s="13"/>
      <c r="H918" s="122"/>
      <c r="I918" s="123"/>
      <c r="J918" s="123"/>
      <c r="K918" s="124"/>
      <c r="L918" s="122"/>
      <c r="M918" s="122"/>
      <c r="N918" s="125"/>
      <c r="O918" s="126"/>
      <c r="P918" s="123"/>
      <c r="Q918" s="123"/>
      <c r="R918" s="122"/>
      <c r="S918" s="123"/>
      <c r="T918" s="123"/>
      <c r="U918" s="123"/>
      <c r="V918" s="123"/>
      <c r="W918" s="123"/>
      <c r="X918" s="122"/>
      <c r="Y918" s="123"/>
      <c r="Z918" s="123"/>
      <c r="AA918" s="123"/>
      <c r="AB918" s="123"/>
      <c r="AC918" s="123"/>
      <c r="AD918" s="122"/>
      <c r="AE918" s="123"/>
      <c r="AF918" s="123"/>
      <c r="AG918" s="123"/>
      <c r="AH918" s="123"/>
      <c r="AI918" s="122"/>
      <c r="AJ918" s="122"/>
      <c r="AK918" s="122"/>
      <c r="AL918" s="122"/>
      <c r="AM918" s="123"/>
      <c r="AN918" s="122"/>
      <c r="AO918" s="122"/>
      <c r="AP918" s="122"/>
      <c r="AQ918" s="122"/>
      <c r="AR918" s="122"/>
      <c r="AS918" s="122"/>
      <c r="AT918" s="173"/>
      <c r="AU918" s="173"/>
      <c r="AV918" s="173"/>
      <c r="AW918" s="173"/>
      <c r="AX918" s="173"/>
      <c r="AY918" s="173"/>
      <c r="AZ918" s="173"/>
      <c r="BA918" s="173"/>
      <c r="BB918" s="173"/>
      <c r="BC918" s="123"/>
      <c r="BD918" s="123"/>
      <c r="BE918" s="123"/>
    </row>
    <row r="919" spans="2:57" x14ac:dyDescent="0.25">
      <c r="B919" s="120"/>
      <c r="C919" s="4"/>
      <c r="D919" s="14"/>
      <c r="E919" s="14"/>
      <c r="F919" s="121"/>
      <c r="G919" s="13"/>
      <c r="H919" s="122"/>
      <c r="I919" s="123"/>
      <c r="J919" s="123"/>
      <c r="K919" s="124"/>
      <c r="L919" s="122"/>
      <c r="M919" s="122"/>
      <c r="N919" s="125"/>
      <c r="O919" s="126"/>
      <c r="P919" s="123"/>
      <c r="Q919" s="123"/>
      <c r="R919" s="122"/>
      <c r="S919" s="123"/>
      <c r="T919" s="123"/>
      <c r="U919" s="123"/>
      <c r="V919" s="123"/>
      <c r="W919" s="123"/>
      <c r="X919" s="122"/>
      <c r="Y919" s="123"/>
      <c r="Z919" s="123"/>
      <c r="AA919" s="123"/>
      <c r="AB919" s="123"/>
      <c r="AC919" s="123"/>
      <c r="AD919" s="122"/>
      <c r="AE919" s="123"/>
      <c r="AF919" s="123"/>
      <c r="AG919" s="123"/>
      <c r="AH919" s="123"/>
      <c r="AI919" s="122"/>
      <c r="AJ919" s="122"/>
      <c r="AK919" s="122"/>
      <c r="AL919" s="122"/>
      <c r="AM919" s="123"/>
      <c r="AN919" s="122"/>
      <c r="AO919" s="122"/>
      <c r="AP919" s="122"/>
      <c r="AQ919" s="122"/>
      <c r="AR919" s="122"/>
      <c r="AS919" s="122"/>
      <c r="AT919" s="173"/>
      <c r="AU919" s="173"/>
      <c r="AV919" s="173"/>
      <c r="AW919" s="173"/>
      <c r="AX919" s="173"/>
      <c r="AY919" s="173"/>
      <c r="AZ919" s="173"/>
      <c r="BA919" s="173"/>
      <c r="BB919" s="173"/>
      <c r="BC919" s="123"/>
      <c r="BD919" s="123"/>
      <c r="BE919" s="123"/>
    </row>
    <row r="920" spans="2:57" x14ac:dyDescent="0.25">
      <c r="B920" s="120"/>
      <c r="C920" s="4"/>
      <c r="D920" s="14"/>
      <c r="E920" s="14"/>
      <c r="F920" s="121"/>
      <c r="G920" s="13"/>
      <c r="H920" s="122"/>
      <c r="I920" s="123"/>
      <c r="J920" s="123"/>
      <c r="K920" s="124"/>
      <c r="L920" s="122"/>
      <c r="M920" s="122"/>
      <c r="N920" s="125"/>
      <c r="O920" s="126"/>
      <c r="P920" s="123"/>
      <c r="Q920" s="123"/>
      <c r="R920" s="122"/>
      <c r="S920" s="123"/>
      <c r="T920" s="123"/>
      <c r="U920" s="123"/>
      <c r="V920" s="123"/>
      <c r="W920" s="123"/>
      <c r="X920" s="122"/>
      <c r="Y920" s="123"/>
      <c r="Z920" s="123"/>
      <c r="AA920" s="123"/>
      <c r="AB920" s="123"/>
      <c r="AC920" s="123"/>
      <c r="AD920" s="122"/>
      <c r="AE920" s="123"/>
      <c r="AF920" s="123"/>
      <c r="AG920" s="123"/>
      <c r="AH920" s="123"/>
      <c r="AI920" s="122"/>
      <c r="AJ920" s="122"/>
      <c r="AK920" s="122"/>
      <c r="AL920" s="122"/>
      <c r="AM920" s="123"/>
      <c r="AN920" s="122"/>
      <c r="AO920" s="122"/>
      <c r="AP920" s="122"/>
      <c r="AQ920" s="122"/>
      <c r="AR920" s="122"/>
      <c r="AS920" s="122"/>
      <c r="AT920" s="173"/>
      <c r="AU920" s="173"/>
      <c r="AV920" s="173"/>
      <c r="AW920" s="173"/>
      <c r="AX920" s="173"/>
      <c r="AY920" s="173"/>
      <c r="AZ920" s="173"/>
      <c r="BA920" s="173"/>
      <c r="BB920" s="173"/>
      <c r="BC920" s="123"/>
      <c r="BD920" s="123"/>
      <c r="BE920" s="123"/>
    </row>
    <row r="921" spans="2:57" x14ac:dyDescent="0.25">
      <c r="B921" s="120"/>
      <c r="C921" s="4"/>
      <c r="D921" s="14"/>
      <c r="E921" s="14"/>
      <c r="F921" s="121"/>
      <c r="G921" s="13"/>
      <c r="H921" s="122"/>
      <c r="I921" s="123"/>
      <c r="J921" s="123"/>
      <c r="K921" s="124"/>
      <c r="L921" s="122"/>
      <c r="M921" s="122"/>
      <c r="N921" s="125"/>
      <c r="O921" s="126"/>
      <c r="P921" s="123"/>
      <c r="Q921" s="123"/>
      <c r="R921" s="122"/>
      <c r="S921" s="123"/>
      <c r="T921" s="123"/>
      <c r="U921" s="123"/>
      <c r="V921" s="123"/>
      <c r="W921" s="123"/>
      <c r="X921" s="122"/>
      <c r="Y921" s="123"/>
      <c r="Z921" s="123"/>
      <c r="AA921" s="123"/>
      <c r="AB921" s="123"/>
      <c r="AC921" s="123"/>
      <c r="AD921" s="122"/>
      <c r="AE921" s="123"/>
      <c r="AF921" s="123"/>
      <c r="AG921" s="123"/>
      <c r="AH921" s="123"/>
      <c r="AI921" s="122"/>
      <c r="AJ921" s="122"/>
      <c r="AK921" s="122"/>
      <c r="AL921" s="122"/>
      <c r="AM921" s="123"/>
      <c r="AN921" s="122"/>
      <c r="AO921" s="122"/>
      <c r="AP921" s="122"/>
      <c r="AQ921" s="122"/>
      <c r="AR921" s="122"/>
      <c r="AS921" s="122"/>
      <c r="AT921" s="173"/>
      <c r="AU921" s="173"/>
      <c r="AV921" s="173"/>
      <c r="AW921" s="173"/>
      <c r="AX921" s="173"/>
      <c r="AY921" s="173"/>
      <c r="AZ921" s="173"/>
      <c r="BA921" s="173"/>
      <c r="BB921" s="173"/>
      <c r="BC921" s="123"/>
      <c r="BD921" s="123"/>
      <c r="BE921" s="123"/>
    </row>
    <row r="922" spans="2:57" x14ac:dyDescent="0.25">
      <c r="B922" s="120"/>
      <c r="C922" s="4"/>
      <c r="D922" s="14"/>
      <c r="E922" s="14"/>
      <c r="F922" s="121"/>
      <c r="G922" s="13"/>
      <c r="H922" s="122"/>
      <c r="I922" s="123"/>
      <c r="J922" s="123"/>
      <c r="K922" s="124"/>
      <c r="L922" s="122"/>
      <c r="M922" s="122"/>
      <c r="N922" s="125"/>
      <c r="O922" s="126"/>
      <c r="P922" s="123"/>
      <c r="Q922" s="123"/>
      <c r="R922" s="122"/>
      <c r="S922" s="123"/>
      <c r="T922" s="123"/>
      <c r="U922" s="123"/>
      <c r="V922" s="123"/>
      <c r="W922" s="123"/>
      <c r="X922" s="122"/>
      <c r="Y922" s="123"/>
      <c r="Z922" s="123"/>
      <c r="AA922" s="123"/>
      <c r="AB922" s="123"/>
      <c r="AC922" s="123"/>
      <c r="AD922" s="122"/>
      <c r="AE922" s="123"/>
      <c r="AF922" s="123"/>
      <c r="AG922" s="123"/>
      <c r="AH922" s="123"/>
      <c r="AI922" s="122"/>
      <c r="AJ922" s="122"/>
      <c r="AK922" s="122"/>
      <c r="AL922" s="122"/>
      <c r="AM922" s="123"/>
      <c r="AN922" s="122"/>
      <c r="AO922" s="122"/>
      <c r="AP922" s="122"/>
      <c r="AQ922" s="122"/>
      <c r="AR922" s="122"/>
      <c r="AS922" s="122"/>
      <c r="AT922" s="173"/>
      <c r="AU922" s="173"/>
      <c r="AV922" s="173"/>
      <c r="AW922" s="173"/>
      <c r="AX922" s="173"/>
      <c r="AY922" s="173"/>
      <c r="AZ922" s="173"/>
      <c r="BA922" s="173"/>
      <c r="BB922" s="173"/>
      <c r="BC922" s="123"/>
      <c r="BD922" s="123"/>
      <c r="BE922" s="123"/>
    </row>
    <row r="923" spans="2:57" x14ac:dyDescent="0.25">
      <c r="B923" s="120"/>
      <c r="C923" s="4"/>
      <c r="D923" s="14"/>
      <c r="E923" s="14"/>
      <c r="F923" s="121"/>
      <c r="G923" s="13"/>
      <c r="H923" s="122"/>
      <c r="I923" s="123"/>
      <c r="J923" s="123"/>
      <c r="K923" s="124"/>
      <c r="L923" s="122"/>
      <c r="M923" s="122"/>
      <c r="N923" s="125"/>
      <c r="O923" s="126"/>
      <c r="P923" s="123"/>
      <c r="Q923" s="123"/>
      <c r="R923" s="122"/>
      <c r="S923" s="123"/>
      <c r="T923" s="123"/>
      <c r="U923" s="123"/>
      <c r="V923" s="123"/>
      <c r="W923" s="123"/>
      <c r="X923" s="122"/>
      <c r="Y923" s="123"/>
      <c r="Z923" s="123"/>
      <c r="AA923" s="123"/>
      <c r="AB923" s="123"/>
      <c r="AC923" s="123"/>
      <c r="AD923" s="122"/>
      <c r="AE923" s="123"/>
      <c r="AF923" s="123"/>
      <c r="AG923" s="123"/>
      <c r="AH923" s="123"/>
      <c r="AI923" s="122"/>
      <c r="AJ923" s="122"/>
      <c r="AK923" s="122"/>
      <c r="AL923" s="122"/>
      <c r="AM923" s="123"/>
      <c r="AN923" s="122"/>
      <c r="AO923" s="122"/>
      <c r="AP923" s="122"/>
      <c r="AQ923" s="122"/>
      <c r="AR923" s="122"/>
      <c r="AS923" s="122"/>
      <c r="AT923" s="173"/>
      <c r="AU923" s="173"/>
      <c r="AV923" s="173"/>
      <c r="AW923" s="173"/>
      <c r="AX923" s="173"/>
      <c r="AY923" s="173"/>
      <c r="AZ923" s="173"/>
      <c r="BA923" s="173"/>
      <c r="BB923" s="173"/>
      <c r="BC923" s="123"/>
      <c r="BD923" s="123"/>
      <c r="BE923" s="123"/>
    </row>
    <row r="924" spans="2:57" x14ac:dyDescent="0.25">
      <c r="B924" s="120"/>
      <c r="C924" s="4"/>
      <c r="D924" s="14"/>
      <c r="E924" s="14"/>
      <c r="F924" s="121"/>
      <c r="G924" s="13"/>
      <c r="H924" s="122"/>
      <c r="I924" s="123"/>
      <c r="J924" s="123"/>
      <c r="K924" s="124"/>
      <c r="L924" s="122"/>
      <c r="M924" s="122"/>
      <c r="N924" s="125"/>
      <c r="O924" s="126"/>
      <c r="P924" s="123"/>
      <c r="Q924" s="123"/>
      <c r="R924" s="122"/>
      <c r="S924" s="123"/>
      <c r="T924" s="123"/>
      <c r="U924" s="123"/>
      <c r="V924" s="123"/>
      <c r="W924" s="123"/>
      <c r="X924" s="122"/>
      <c r="Y924" s="123"/>
      <c r="Z924" s="123"/>
      <c r="AA924" s="123"/>
      <c r="AB924" s="123"/>
      <c r="AC924" s="123"/>
      <c r="AD924" s="122"/>
      <c r="AE924" s="123"/>
      <c r="AF924" s="123"/>
      <c r="AG924" s="123"/>
      <c r="AH924" s="123"/>
      <c r="AI924" s="122"/>
      <c r="AJ924" s="122"/>
      <c r="AK924" s="122"/>
      <c r="AL924" s="122"/>
      <c r="AM924" s="123"/>
      <c r="AN924" s="122"/>
      <c r="AO924" s="122"/>
      <c r="AP924" s="122"/>
      <c r="AQ924" s="122"/>
      <c r="AR924" s="122"/>
      <c r="AS924" s="122"/>
      <c r="AT924" s="173"/>
      <c r="AU924" s="173"/>
      <c r="AV924" s="173"/>
      <c r="AW924" s="173"/>
      <c r="AX924" s="173"/>
      <c r="AY924" s="173"/>
      <c r="AZ924" s="173"/>
      <c r="BA924" s="173"/>
      <c r="BB924" s="173"/>
      <c r="BC924" s="123"/>
      <c r="BD924" s="123"/>
      <c r="BE924" s="123"/>
    </row>
    <row r="925" spans="2:57" x14ac:dyDescent="0.25">
      <c r="B925" s="120"/>
      <c r="C925" s="4"/>
      <c r="D925" s="14"/>
      <c r="E925" s="14"/>
      <c r="F925" s="121"/>
      <c r="G925" s="13"/>
      <c r="H925" s="122"/>
      <c r="I925" s="123"/>
      <c r="J925" s="123"/>
      <c r="K925" s="124"/>
      <c r="L925" s="122"/>
      <c r="M925" s="122"/>
      <c r="N925" s="125"/>
      <c r="O925" s="126"/>
      <c r="P925" s="123"/>
      <c r="Q925" s="123"/>
      <c r="R925" s="122"/>
      <c r="S925" s="123"/>
      <c r="T925" s="123"/>
      <c r="U925" s="123"/>
      <c r="V925" s="123"/>
      <c r="W925" s="123"/>
      <c r="X925" s="122"/>
      <c r="Y925" s="123"/>
      <c r="Z925" s="123"/>
      <c r="AA925" s="123"/>
      <c r="AB925" s="123"/>
      <c r="AC925" s="123"/>
      <c r="AD925" s="122"/>
      <c r="AE925" s="123"/>
      <c r="AF925" s="123"/>
      <c r="AG925" s="123"/>
      <c r="AH925" s="123"/>
      <c r="AI925" s="122"/>
      <c r="AJ925" s="122"/>
      <c r="AK925" s="122"/>
      <c r="AL925" s="122"/>
      <c r="AM925" s="123"/>
      <c r="AN925" s="122"/>
      <c r="AO925" s="122"/>
      <c r="AP925" s="122"/>
      <c r="AQ925" s="122"/>
      <c r="AR925" s="122"/>
      <c r="AS925" s="122"/>
      <c r="AT925" s="173"/>
      <c r="AU925" s="173"/>
      <c r="AV925" s="173"/>
      <c r="AW925" s="173"/>
      <c r="AX925" s="173"/>
      <c r="AY925" s="173"/>
      <c r="AZ925" s="173"/>
      <c r="BA925" s="173"/>
      <c r="BB925" s="173"/>
      <c r="BC925" s="123"/>
      <c r="BD925" s="123"/>
      <c r="BE925" s="123"/>
    </row>
    <row r="926" spans="2:57" x14ac:dyDescent="0.25">
      <c r="B926" s="120"/>
      <c r="C926" s="4"/>
      <c r="D926" s="14"/>
      <c r="E926" s="14"/>
      <c r="F926" s="121"/>
      <c r="G926" s="13"/>
      <c r="H926" s="122"/>
      <c r="I926" s="123"/>
      <c r="J926" s="123"/>
      <c r="K926" s="124"/>
      <c r="L926" s="122"/>
      <c r="M926" s="122"/>
      <c r="N926" s="125"/>
      <c r="O926" s="126"/>
      <c r="P926" s="123"/>
      <c r="Q926" s="123"/>
      <c r="R926" s="122"/>
      <c r="S926" s="123"/>
      <c r="T926" s="123"/>
      <c r="U926" s="123"/>
      <c r="V926" s="123"/>
      <c r="W926" s="123"/>
      <c r="X926" s="122"/>
      <c r="Y926" s="123"/>
      <c r="Z926" s="123"/>
      <c r="AA926" s="123"/>
      <c r="AB926" s="123"/>
      <c r="AC926" s="123"/>
      <c r="AD926" s="122"/>
      <c r="AE926" s="123"/>
      <c r="AF926" s="123"/>
      <c r="AG926" s="123"/>
      <c r="AH926" s="123"/>
      <c r="AI926" s="122"/>
      <c r="AJ926" s="122"/>
      <c r="AK926" s="122"/>
      <c r="AL926" s="122"/>
      <c r="AM926" s="123"/>
      <c r="AN926" s="122"/>
      <c r="AO926" s="122"/>
      <c r="AP926" s="122"/>
      <c r="AQ926" s="122"/>
      <c r="AR926" s="122"/>
      <c r="AS926" s="122"/>
      <c r="AT926" s="173"/>
      <c r="AU926" s="173"/>
      <c r="AV926" s="173"/>
      <c r="AW926" s="173"/>
      <c r="AX926" s="173"/>
      <c r="AY926" s="173"/>
      <c r="AZ926" s="173"/>
      <c r="BA926" s="173"/>
      <c r="BB926" s="173"/>
      <c r="BC926" s="123"/>
      <c r="BD926" s="123"/>
      <c r="BE926" s="123"/>
    </row>
    <row r="927" spans="2:57" x14ac:dyDescent="0.25">
      <c r="B927" s="120"/>
      <c r="C927" s="4"/>
      <c r="D927" s="14"/>
      <c r="E927" s="14"/>
      <c r="F927" s="121"/>
      <c r="G927" s="13"/>
      <c r="H927" s="122"/>
      <c r="I927" s="123"/>
      <c r="J927" s="123"/>
      <c r="K927" s="124"/>
      <c r="L927" s="122"/>
      <c r="M927" s="122"/>
      <c r="N927" s="125"/>
      <c r="O927" s="126"/>
      <c r="P927" s="123"/>
      <c r="Q927" s="123"/>
      <c r="R927" s="122"/>
      <c r="S927" s="123"/>
      <c r="T927" s="123"/>
      <c r="U927" s="123"/>
      <c r="V927" s="123"/>
      <c r="W927" s="123"/>
      <c r="X927" s="122"/>
      <c r="Y927" s="123"/>
      <c r="Z927" s="123"/>
      <c r="AA927" s="123"/>
      <c r="AB927" s="123"/>
      <c r="AC927" s="123"/>
      <c r="AD927" s="122"/>
      <c r="AE927" s="123"/>
      <c r="AF927" s="123"/>
      <c r="AG927" s="123"/>
      <c r="AH927" s="123"/>
      <c r="AI927" s="122"/>
      <c r="AJ927" s="122"/>
      <c r="AK927" s="122"/>
      <c r="AL927" s="122"/>
      <c r="AM927" s="123"/>
      <c r="AN927" s="122"/>
      <c r="AO927" s="122"/>
      <c r="AP927" s="122"/>
      <c r="AQ927" s="122"/>
      <c r="AR927" s="122"/>
      <c r="AS927" s="122"/>
      <c r="AT927" s="173"/>
      <c r="AU927" s="173"/>
      <c r="AV927" s="173"/>
      <c r="AW927" s="173"/>
      <c r="AX927" s="173"/>
      <c r="AY927" s="173"/>
      <c r="AZ927" s="173"/>
      <c r="BA927" s="173"/>
      <c r="BB927" s="173"/>
      <c r="BC927" s="123"/>
      <c r="BD927" s="123"/>
      <c r="BE927" s="123"/>
    </row>
    <row r="928" spans="2:57" x14ac:dyDescent="0.25">
      <c r="B928" s="120"/>
      <c r="C928" s="4"/>
      <c r="D928" s="14"/>
      <c r="E928" s="14"/>
      <c r="F928" s="121"/>
      <c r="G928" s="13"/>
      <c r="H928" s="122"/>
      <c r="I928" s="123"/>
      <c r="J928" s="123"/>
      <c r="K928" s="124"/>
      <c r="L928" s="122"/>
      <c r="M928" s="122"/>
      <c r="N928" s="125"/>
      <c r="O928" s="126"/>
      <c r="P928" s="123"/>
      <c r="Q928" s="123"/>
      <c r="R928" s="122"/>
      <c r="S928" s="123"/>
      <c r="T928" s="123"/>
      <c r="U928" s="123"/>
      <c r="V928" s="123"/>
      <c r="W928" s="123"/>
      <c r="X928" s="122"/>
      <c r="Y928" s="123"/>
      <c r="Z928" s="123"/>
      <c r="AA928" s="123"/>
      <c r="AB928" s="123"/>
      <c r="AC928" s="123"/>
      <c r="AD928" s="122"/>
      <c r="AE928" s="123"/>
      <c r="AF928" s="123"/>
      <c r="AG928" s="123"/>
      <c r="AH928" s="123"/>
      <c r="AI928" s="122"/>
      <c r="AJ928" s="122"/>
      <c r="AK928" s="122"/>
      <c r="AL928" s="122"/>
      <c r="AM928" s="123"/>
      <c r="AN928" s="122"/>
      <c r="AO928" s="122"/>
      <c r="AP928" s="122"/>
      <c r="AQ928" s="122"/>
      <c r="AR928" s="122"/>
      <c r="AS928" s="122"/>
      <c r="AT928" s="173"/>
      <c r="AU928" s="173"/>
      <c r="AV928" s="173"/>
      <c r="AW928" s="173"/>
      <c r="AX928" s="173"/>
      <c r="AY928" s="173"/>
      <c r="AZ928" s="173"/>
      <c r="BA928" s="173"/>
      <c r="BB928" s="173"/>
      <c r="BC928" s="123"/>
      <c r="BD928" s="123"/>
      <c r="BE928" s="123"/>
    </row>
    <row r="929" spans="2:57" x14ac:dyDescent="0.25">
      <c r="B929" s="120"/>
      <c r="C929" s="4"/>
      <c r="D929" s="14"/>
      <c r="E929" s="14"/>
      <c r="F929" s="121"/>
      <c r="G929" s="13"/>
      <c r="H929" s="122"/>
      <c r="I929" s="123"/>
      <c r="J929" s="123"/>
      <c r="K929" s="124"/>
      <c r="L929" s="122"/>
      <c r="M929" s="122"/>
      <c r="N929" s="125"/>
      <c r="O929" s="126"/>
      <c r="P929" s="123"/>
      <c r="Q929" s="123"/>
      <c r="R929" s="122"/>
      <c r="S929" s="123"/>
      <c r="T929" s="123"/>
      <c r="U929" s="123"/>
      <c r="V929" s="123"/>
      <c r="W929" s="123"/>
      <c r="X929" s="122"/>
      <c r="Y929" s="123"/>
      <c r="Z929" s="123"/>
      <c r="AA929" s="123"/>
      <c r="AB929" s="123"/>
      <c r="AC929" s="123"/>
      <c r="AD929" s="122"/>
      <c r="AE929" s="123"/>
      <c r="AF929" s="123"/>
      <c r="AG929" s="123"/>
      <c r="AH929" s="123"/>
      <c r="AI929" s="122"/>
      <c r="AJ929" s="122"/>
      <c r="AK929" s="122"/>
      <c r="AL929" s="122"/>
      <c r="AM929" s="123"/>
      <c r="AN929" s="122"/>
      <c r="AO929" s="122"/>
      <c r="AP929" s="122"/>
      <c r="AQ929" s="122"/>
      <c r="AR929" s="122"/>
      <c r="AS929" s="122"/>
      <c r="AT929" s="173"/>
      <c r="AU929" s="173"/>
      <c r="AV929" s="173"/>
      <c r="AW929" s="173"/>
      <c r="AX929" s="173"/>
      <c r="AY929" s="173"/>
      <c r="AZ929" s="173"/>
      <c r="BA929" s="173"/>
      <c r="BB929" s="173"/>
      <c r="BC929" s="123"/>
      <c r="BD929" s="123"/>
      <c r="BE929" s="123"/>
    </row>
    <row r="930" spans="2:57" x14ac:dyDescent="0.25">
      <c r="B930" s="120"/>
      <c r="C930" s="4"/>
      <c r="D930" s="14"/>
      <c r="E930" s="14"/>
      <c r="F930" s="121"/>
      <c r="G930" s="13"/>
      <c r="H930" s="122"/>
      <c r="I930" s="123"/>
      <c r="J930" s="123"/>
      <c r="K930" s="124"/>
      <c r="L930" s="122"/>
      <c r="M930" s="122"/>
      <c r="N930" s="125"/>
      <c r="O930" s="126"/>
      <c r="P930" s="123"/>
      <c r="Q930" s="123"/>
      <c r="R930" s="122"/>
      <c r="S930" s="123"/>
      <c r="T930" s="123"/>
      <c r="U930" s="123"/>
      <c r="V930" s="123"/>
      <c r="W930" s="123"/>
      <c r="X930" s="122"/>
      <c r="Y930" s="123"/>
      <c r="Z930" s="123"/>
      <c r="AA930" s="123"/>
      <c r="AB930" s="123"/>
      <c r="AC930" s="123"/>
      <c r="AD930" s="122"/>
      <c r="AE930" s="123"/>
      <c r="AF930" s="123"/>
      <c r="AG930" s="123"/>
      <c r="AH930" s="123"/>
      <c r="AI930" s="122"/>
      <c r="AJ930" s="122"/>
      <c r="AK930" s="122"/>
      <c r="AL930" s="122"/>
      <c r="AM930" s="123"/>
      <c r="AN930" s="122"/>
      <c r="AO930" s="122"/>
      <c r="AP930" s="122"/>
      <c r="AQ930" s="122"/>
      <c r="AR930" s="122"/>
      <c r="AS930" s="122"/>
      <c r="AT930" s="173"/>
      <c r="AU930" s="173"/>
      <c r="AV930" s="173"/>
      <c r="AW930" s="173"/>
      <c r="AX930" s="173"/>
      <c r="AY930" s="173"/>
      <c r="AZ930" s="173"/>
      <c r="BA930" s="173"/>
      <c r="BB930" s="173"/>
      <c r="BC930" s="123"/>
      <c r="BD930" s="123"/>
      <c r="BE930" s="123"/>
    </row>
    <row r="931" spans="2:57" x14ac:dyDescent="0.25">
      <c r="B931" s="120"/>
      <c r="C931" s="4"/>
      <c r="D931" s="14"/>
      <c r="E931" s="14"/>
      <c r="F931" s="121"/>
      <c r="G931" s="13"/>
      <c r="H931" s="122"/>
      <c r="I931" s="123"/>
      <c r="J931" s="123"/>
      <c r="K931" s="124"/>
      <c r="L931" s="122"/>
      <c r="M931" s="122"/>
      <c r="N931" s="125"/>
      <c r="O931" s="126"/>
      <c r="P931" s="123"/>
      <c r="Q931" s="123"/>
      <c r="R931" s="122"/>
      <c r="S931" s="123"/>
      <c r="T931" s="123"/>
      <c r="U931" s="123"/>
      <c r="V931" s="123"/>
      <c r="W931" s="123"/>
      <c r="X931" s="122"/>
      <c r="Y931" s="123"/>
      <c r="Z931" s="123"/>
      <c r="AA931" s="123"/>
      <c r="AB931" s="123"/>
      <c r="AC931" s="123"/>
      <c r="AD931" s="122"/>
      <c r="AE931" s="123"/>
      <c r="AF931" s="123"/>
      <c r="AG931" s="123"/>
      <c r="AH931" s="123"/>
      <c r="AI931" s="122"/>
      <c r="AJ931" s="122"/>
      <c r="AK931" s="122"/>
      <c r="AL931" s="122"/>
      <c r="AM931" s="123"/>
      <c r="AN931" s="122"/>
      <c r="AO931" s="122"/>
      <c r="AP931" s="122"/>
      <c r="AQ931" s="122"/>
      <c r="AR931" s="122"/>
      <c r="AS931" s="122"/>
      <c r="AT931" s="173"/>
      <c r="AU931" s="173"/>
      <c r="AV931" s="173"/>
      <c r="AW931" s="173"/>
      <c r="AX931" s="173"/>
      <c r="AY931" s="173"/>
      <c r="AZ931" s="173"/>
      <c r="BA931" s="173"/>
      <c r="BB931" s="173"/>
      <c r="BC931" s="123"/>
      <c r="BD931" s="123"/>
      <c r="BE931" s="123"/>
    </row>
    <row r="932" spans="2:57" x14ac:dyDescent="0.25">
      <c r="B932" s="120"/>
      <c r="C932" s="4"/>
      <c r="D932" s="14"/>
      <c r="E932" s="14"/>
      <c r="F932" s="121"/>
      <c r="G932" s="13"/>
      <c r="H932" s="122"/>
      <c r="I932" s="123"/>
      <c r="J932" s="123"/>
      <c r="K932" s="124"/>
      <c r="L932" s="122"/>
      <c r="M932" s="122"/>
      <c r="N932" s="125"/>
      <c r="O932" s="126"/>
      <c r="P932" s="123"/>
      <c r="Q932" s="123"/>
      <c r="R932" s="122"/>
      <c r="S932" s="123"/>
      <c r="T932" s="123"/>
      <c r="U932" s="123"/>
      <c r="V932" s="123"/>
      <c r="W932" s="123"/>
      <c r="X932" s="122"/>
      <c r="Y932" s="123"/>
      <c r="Z932" s="123"/>
      <c r="AA932" s="123"/>
      <c r="AB932" s="123"/>
      <c r="AC932" s="123"/>
      <c r="AD932" s="122"/>
      <c r="AE932" s="123"/>
      <c r="AF932" s="123"/>
      <c r="AG932" s="123"/>
      <c r="AH932" s="123"/>
      <c r="AI932" s="122"/>
      <c r="AJ932" s="122"/>
      <c r="AK932" s="122"/>
      <c r="AL932" s="122"/>
      <c r="AM932" s="123"/>
      <c r="AN932" s="122"/>
      <c r="AO932" s="122"/>
      <c r="AP932" s="122"/>
      <c r="AQ932" s="122"/>
      <c r="AR932" s="122"/>
      <c r="AS932" s="122"/>
      <c r="AT932" s="173"/>
      <c r="AU932" s="173"/>
      <c r="AV932" s="173"/>
      <c r="AW932" s="173"/>
      <c r="AX932" s="173"/>
      <c r="AY932" s="173"/>
      <c r="AZ932" s="173"/>
      <c r="BA932" s="173"/>
      <c r="BB932" s="173"/>
      <c r="BC932" s="123"/>
      <c r="BD932" s="123"/>
      <c r="BE932" s="123"/>
    </row>
    <row r="933" spans="2:57" x14ac:dyDescent="0.25">
      <c r="B933" s="120"/>
      <c r="C933" s="4"/>
      <c r="D933" s="14"/>
      <c r="E933" s="14"/>
      <c r="F933" s="121"/>
      <c r="G933" s="13"/>
      <c r="H933" s="122"/>
      <c r="I933" s="123"/>
      <c r="J933" s="123"/>
      <c r="K933" s="124"/>
      <c r="L933" s="122"/>
      <c r="M933" s="122"/>
      <c r="N933" s="125"/>
      <c r="O933" s="126"/>
      <c r="P933" s="123"/>
      <c r="Q933" s="123"/>
      <c r="R933" s="122"/>
      <c r="S933" s="123"/>
      <c r="T933" s="123"/>
      <c r="U933" s="123"/>
      <c r="V933" s="123"/>
      <c r="W933" s="123"/>
      <c r="X933" s="122"/>
      <c r="Y933" s="123"/>
      <c r="Z933" s="123"/>
      <c r="AA933" s="123"/>
      <c r="AB933" s="123"/>
      <c r="AC933" s="123"/>
      <c r="AD933" s="122"/>
      <c r="AE933" s="123"/>
      <c r="AF933" s="123"/>
      <c r="AG933" s="123"/>
      <c r="AH933" s="123"/>
      <c r="AI933" s="122"/>
      <c r="AJ933" s="122"/>
      <c r="AK933" s="122"/>
      <c r="AL933" s="122"/>
      <c r="AM933" s="123"/>
      <c r="AN933" s="122"/>
      <c r="AO933" s="122"/>
      <c r="AP933" s="122"/>
      <c r="AQ933" s="122"/>
      <c r="AR933" s="122"/>
      <c r="AS933" s="122"/>
      <c r="AT933" s="173"/>
      <c r="AU933" s="173"/>
      <c r="AV933" s="173"/>
      <c r="AW933" s="173"/>
      <c r="AX933" s="173"/>
      <c r="AY933" s="173"/>
      <c r="AZ933" s="173"/>
      <c r="BA933" s="173"/>
      <c r="BB933" s="173"/>
      <c r="BC933" s="123"/>
      <c r="BD933" s="123"/>
      <c r="BE933" s="123"/>
    </row>
    <row r="934" spans="2:57" x14ac:dyDescent="0.25">
      <c r="B934" s="120"/>
      <c r="C934" s="4"/>
      <c r="D934" s="14"/>
      <c r="E934" s="14"/>
      <c r="F934" s="121"/>
      <c r="G934" s="13"/>
      <c r="H934" s="122"/>
      <c r="I934" s="123"/>
      <c r="J934" s="123"/>
      <c r="K934" s="124"/>
      <c r="L934" s="122"/>
      <c r="M934" s="122"/>
      <c r="N934" s="125"/>
      <c r="O934" s="126"/>
      <c r="P934" s="123"/>
      <c r="Q934" s="123"/>
      <c r="R934" s="122"/>
      <c r="S934" s="123"/>
      <c r="T934" s="123"/>
      <c r="U934" s="123"/>
      <c r="V934" s="123"/>
      <c r="W934" s="123"/>
      <c r="X934" s="122"/>
      <c r="Y934" s="123"/>
      <c r="Z934" s="123"/>
      <c r="AA934" s="123"/>
      <c r="AB934" s="123"/>
      <c r="AC934" s="123"/>
      <c r="AD934" s="122"/>
      <c r="AE934" s="123"/>
      <c r="AF934" s="123"/>
      <c r="AG934" s="123"/>
      <c r="AH934" s="123"/>
      <c r="AI934" s="122"/>
      <c r="AJ934" s="122"/>
      <c r="AK934" s="122"/>
      <c r="AL934" s="122"/>
      <c r="AM934" s="123"/>
      <c r="AN934" s="122"/>
      <c r="AO934" s="122"/>
      <c r="AP934" s="122"/>
      <c r="AQ934" s="122"/>
      <c r="AR934" s="122"/>
      <c r="AS934" s="122"/>
      <c r="AT934" s="173"/>
      <c r="AU934" s="173"/>
      <c r="AV934" s="173"/>
      <c r="AW934" s="173"/>
      <c r="AX934" s="173"/>
      <c r="AY934" s="173"/>
      <c r="AZ934" s="173"/>
      <c r="BA934" s="173"/>
      <c r="BB934" s="173"/>
      <c r="BC934" s="123"/>
      <c r="BD934" s="123"/>
      <c r="BE934" s="123"/>
    </row>
    <row r="935" spans="2:57" x14ac:dyDescent="0.25">
      <c r="B935" s="120"/>
      <c r="C935" s="4"/>
      <c r="D935" s="14"/>
      <c r="E935" s="14"/>
      <c r="F935" s="121"/>
      <c r="G935" s="13"/>
      <c r="H935" s="122"/>
      <c r="I935" s="123"/>
      <c r="J935" s="123"/>
      <c r="K935" s="124"/>
      <c r="L935" s="122"/>
      <c r="M935" s="122"/>
      <c r="N935" s="125"/>
      <c r="O935" s="126"/>
      <c r="P935" s="123"/>
      <c r="Q935" s="123"/>
      <c r="R935" s="122"/>
      <c r="S935" s="123"/>
      <c r="T935" s="123"/>
      <c r="U935" s="123"/>
      <c r="V935" s="123"/>
      <c r="W935" s="123"/>
      <c r="X935" s="122"/>
      <c r="Y935" s="123"/>
      <c r="Z935" s="123"/>
      <c r="AA935" s="123"/>
      <c r="AB935" s="123"/>
      <c r="AC935" s="123"/>
      <c r="AD935" s="122"/>
      <c r="AE935" s="123"/>
      <c r="AF935" s="123"/>
      <c r="AG935" s="123"/>
      <c r="AH935" s="123"/>
      <c r="AI935" s="122"/>
      <c r="AJ935" s="122"/>
      <c r="AK935" s="122"/>
      <c r="AL935" s="122"/>
      <c r="AM935" s="123"/>
      <c r="AN935" s="122"/>
      <c r="AO935" s="122"/>
      <c r="AP935" s="122"/>
      <c r="AQ935" s="122"/>
      <c r="AR935" s="122"/>
      <c r="AS935" s="122"/>
      <c r="AT935" s="173"/>
      <c r="AU935" s="173"/>
      <c r="AV935" s="173"/>
      <c r="AW935" s="173"/>
      <c r="AX935" s="173"/>
      <c r="AY935" s="173"/>
      <c r="AZ935" s="173"/>
      <c r="BA935" s="173"/>
      <c r="BB935" s="173"/>
      <c r="BC935" s="123"/>
      <c r="BD935" s="123"/>
      <c r="BE935" s="123"/>
    </row>
    <row r="936" spans="2:57" x14ac:dyDescent="0.25">
      <c r="B936" s="120"/>
      <c r="C936" s="4"/>
      <c r="D936" s="14"/>
      <c r="E936" s="14"/>
      <c r="F936" s="121"/>
      <c r="G936" s="13"/>
      <c r="H936" s="122"/>
      <c r="I936" s="123"/>
      <c r="J936" s="123"/>
      <c r="K936" s="124"/>
      <c r="L936" s="122"/>
      <c r="M936" s="122"/>
      <c r="N936" s="125"/>
      <c r="O936" s="126"/>
      <c r="P936" s="123"/>
      <c r="Q936" s="123"/>
      <c r="R936" s="122"/>
      <c r="S936" s="123"/>
      <c r="T936" s="123"/>
      <c r="U936" s="123"/>
      <c r="V936" s="123"/>
      <c r="W936" s="123"/>
      <c r="X936" s="122"/>
      <c r="Y936" s="123"/>
      <c r="Z936" s="123"/>
      <c r="AA936" s="123"/>
      <c r="AB936" s="123"/>
      <c r="AC936" s="123"/>
      <c r="AD936" s="122"/>
      <c r="AE936" s="123"/>
      <c r="AF936" s="123"/>
      <c r="AG936" s="123"/>
      <c r="AH936" s="123"/>
      <c r="AI936" s="122"/>
      <c r="AJ936" s="122"/>
      <c r="AK936" s="122"/>
      <c r="AL936" s="122"/>
      <c r="AM936" s="123"/>
      <c r="AN936" s="122"/>
      <c r="AO936" s="122"/>
      <c r="AP936" s="122"/>
      <c r="AQ936" s="122"/>
      <c r="AR936" s="122"/>
      <c r="AS936" s="122"/>
      <c r="AT936" s="173"/>
      <c r="AU936" s="173"/>
      <c r="AV936" s="173"/>
      <c r="AW936" s="173"/>
      <c r="AX936" s="173"/>
      <c r="AY936" s="173"/>
      <c r="AZ936" s="173"/>
      <c r="BA936" s="173"/>
      <c r="BB936" s="173"/>
      <c r="BC936" s="123"/>
      <c r="BD936" s="123"/>
      <c r="BE936" s="123"/>
    </row>
    <row r="937" spans="2:57" x14ac:dyDescent="0.25">
      <c r="B937" s="120"/>
      <c r="C937" s="4"/>
      <c r="D937" s="14"/>
      <c r="E937" s="14"/>
      <c r="F937" s="121"/>
      <c r="G937" s="13"/>
      <c r="H937" s="122"/>
      <c r="I937" s="123"/>
      <c r="J937" s="123"/>
      <c r="K937" s="124"/>
      <c r="L937" s="122"/>
      <c r="M937" s="122"/>
      <c r="N937" s="125"/>
      <c r="O937" s="126"/>
      <c r="P937" s="123"/>
      <c r="Q937" s="123"/>
      <c r="R937" s="122"/>
      <c r="S937" s="123"/>
      <c r="T937" s="123"/>
      <c r="U937" s="123"/>
      <c r="V937" s="123"/>
      <c r="W937" s="123"/>
      <c r="X937" s="122"/>
      <c r="Y937" s="123"/>
      <c r="Z937" s="123"/>
      <c r="AA937" s="123"/>
      <c r="AB937" s="123"/>
      <c r="AC937" s="123"/>
      <c r="AD937" s="122"/>
      <c r="AE937" s="123"/>
      <c r="AF937" s="123"/>
      <c r="AG937" s="123"/>
      <c r="AH937" s="123"/>
      <c r="AI937" s="122"/>
      <c r="AJ937" s="122"/>
      <c r="AK937" s="122"/>
      <c r="AL937" s="122"/>
      <c r="AM937" s="123"/>
      <c r="AN937" s="122"/>
      <c r="AO937" s="122"/>
      <c r="AP937" s="122"/>
      <c r="AQ937" s="122"/>
      <c r="AR937" s="122"/>
      <c r="AS937" s="122"/>
      <c r="AT937" s="173"/>
      <c r="AU937" s="173"/>
      <c r="AV937" s="173"/>
      <c r="AW937" s="173"/>
      <c r="AX937" s="173"/>
      <c r="AY937" s="173"/>
      <c r="AZ937" s="173"/>
      <c r="BA937" s="173"/>
      <c r="BB937" s="173"/>
      <c r="BC937" s="123"/>
      <c r="BD937" s="123"/>
      <c r="BE937" s="123"/>
    </row>
    <row r="938" spans="2:57" x14ac:dyDescent="0.25">
      <c r="B938" s="120"/>
      <c r="C938" s="4"/>
      <c r="D938" s="14"/>
      <c r="E938" s="14"/>
      <c r="F938" s="121"/>
      <c r="G938" s="13"/>
      <c r="H938" s="122"/>
      <c r="I938" s="123"/>
      <c r="J938" s="123"/>
      <c r="K938" s="124"/>
      <c r="L938" s="122"/>
      <c r="M938" s="122"/>
      <c r="N938" s="125"/>
      <c r="O938" s="126"/>
      <c r="P938" s="123"/>
      <c r="Q938" s="123"/>
      <c r="R938" s="122"/>
      <c r="S938" s="123"/>
      <c r="T938" s="123"/>
      <c r="U938" s="123"/>
      <c r="V938" s="123"/>
      <c r="W938" s="123"/>
      <c r="X938" s="122"/>
      <c r="Y938" s="123"/>
      <c r="Z938" s="123"/>
      <c r="AA938" s="123"/>
      <c r="AB938" s="123"/>
      <c r="AC938" s="123"/>
      <c r="AD938" s="122"/>
      <c r="AE938" s="123"/>
      <c r="AF938" s="123"/>
      <c r="AG938" s="123"/>
      <c r="AH938" s="123"/>
      <c r="AI938" s="122"/>
      <c r="AJ938" s="122"/>
      <c r="AK938" s="122"/>
      <c r="AL938" s="122"/>
      <c r="AM938" s="123"/>
      <c r="AN938" s="122"/>
      <c r="AO938" s="122"/>
      <c r="AP938" s="122"/>
      <c r="AQ938" s="122"/>
      <c r="AR938" s="122"/>
      <c r="AS938" s="122"/>
      <c r="AT938" s="173"/>
      <c r="AU938" s="173"/>
      <c r="AV938" s="173"/>
      <c r="AW938" s="173"/>
      <c r="AX938" s="173"/>
      <c r="AY938" s="173"/>
      <c r="AZ938" s="173"/>
      <c r="BA938" s="173"/>
      <c r="BB938" s="173"/>
      <c r="BC938" s="123"/>
      <c r="BD938" s="123"/>
      <c r="BE938" s="123"/>
    </row>
    <row r="939" spans="2:57" x14ac:dyDescent="0.25">
      <c r="B939" s="120"/>
      <c r="C939" s="4"/>
      <c r="D939" s="14"/>
      <c r="E939" s="14"/>
      <c r="F939" s="121"/>
      <c r="G939" s="13"/>
      <c r="H939" s="122"/>
      <c r="I939" s="123"/>
      <c r="J939" s="123"/>
      <c r="K939" s="124"/>
      <c r="L939" s="122"/>
      <c r="M939" s="122"/>
      <c r="N939" s="125"/>
      <c r="O939" s="126"/>
      <c r="P939" s="123"/>
      <c r="Q939" s="123"/>
      <c r="R939" s="122"/>
      <c r="S939" s="123"/>
      <c r="T939" s="123"/>
      <c r="U939" s="123"/>
      <c r="V939" s="123"/>
      <c r="W939" s="123"/>
      <c r="X939" s="122"/>
      <c r="Y939" s="123"/>
      <c r="Z939" s="123"/>
      <c r="AA939" s="123"/>
      <c r="AB939" s="123"/>
      <c r="AC939" s="123"/>
      <c r="AD939" s="122"/>
      <c r="AE939" s="123"/>
      <c r="AF939" s="123"/>
      <c r="AG939" s="123"/>
      <c r="AH939" s="123"/>
      <c r="AI939" s="122"/>
      <c r="AJ939" s="122"/>
      <c r="AK939" s="122"/>
      <c r="AL939" s="122"/>
      <c r="AM939" s="123"/>
      <c r="AN939" s="122"/>
      <c r="AO939" s="122"/>
      <c r="AP939" s="122"/>
      <c r="AQ939" s="122"/>
      <c r="AR939" s="122"/>
      <c r="AS939" s="122"/>
      <c r="AT939" s="173"/>
      <c r="AU939" s="173"/>
      <c r="AV939" s="173"/>
      <c r="AW939" s="173"/>
      <c r="AX939" s="173"/>
      <c r="AY939" s="173"/>
      <c r="AZ939" s="173"/>
      <c r="BA939" s="173"/>
      <c r="BB939" s="173"/>
      <c r="BC939" s="123"/>
      <c r="BD939" s="123"/>
      <c r="BE939" s="123"/>
    </row>
    <row r="940" spans="2:57" x14ac:dyDescent="0.25">
      <c r="B940" s="120"/>
      <c r="C940" s="4"/>
      <c r="D940" s="14"/>
      <c r="E940" s="14"/>
      <c r="F940" s="121"/>
      <c r="G940" s="13"/>
      <c r="H940" s="122"/>
      <c r="I940" s="123"/>
      <c r="J940" s="123"/>
      <c r="K940" s="124"/>
      <c r="L940" s="122"/>
      <c r="M940" s="122"/>
      <c r="N940" s="125"/>
      <c r="O940" s="126"/>
      <c r="P940" s="123"/>
      <c r="Q940" s="123"/>
      <c r="R940" s="122"/>
      <c r="S940" s="123"/>
      <c r="T940" s="123"/>
      <c r="U940" s="123"/>
      <c r="V940" s="123"/>
      <c r="W940" s="123"/>
      <c r="X940" s="122"/>
      <c r="Y940" s="123"/>
      <c r="Z940" s="123"/>
      <c r="AA940" s="123"/>
      <c r="AB940" s="123"/>
      <c r="AC940" s="123"/>
      <c r="AD940" s="122"/>
      <c r="AE940" s="123"/>
      <c r="AF940" s="123"/>
      <c r="AG940" s="123"/>
      <c r="AH940" s="123"/>
      <c r="AI940" s="122"/>
      <c r="AJ940" s="122"/>
      <c r="AK940" s="122"/>
      <c r="AL940" s="122"/>
      <c r="AM940" s="123"/>
      <c r="AN940" s="122"/>
      <c r="AO940" s="122"/>
      <c r="AP940" s="122"/>
      <c r="AQ940" s="122"/>
      <c r="AR940" s="122"/>
      <c r="AS940" s="122"/>
      <c r="AT940" s="173"/>
      <c r="AU940" s="173"/>
      <c r="AV940" s="173"/>
      <c r="AW940" s="173"/>
      <c r="AX940" s="173"/>
      <c r="AY940" s="173"/>
      <c r="AZ940" s="173"/>
      <c r="BA940" s="173"/>
      <c r="BB940" s="173"/>
      <c r="BC940" s="123"/>
      <c r="BD940" s="123"/>
      <c r="BE940" s="123"/>
    </row>
    <row r="941" spans="2:57" x14ac:dyDescent="0.25">
      <c r="B941" s="120"/>
      <c r="C941" s="4"/>
      <c r="D941" s="14"/>
      <c r="E941" s="14"/>
      <c r="F941" s="121"/>
      <c r="G941" s="13"/>
      <c r="H941" s="122"/>
      <c r="I941" s="123"/>
      <c r="J941" s="123"/>
      <c r="K941" s="124"/>
      <c r="L941" s="122"/>
      <c r="M941" s="122"/>
      <c r="N941" s="125"/>
      <c r="O941" s="126"/>
      <c r="P941" s="123"/>
      <c r="Q941" s="123"/>
      <c r="R941" s="122"/>
      <c r="S941" s="123"/>
      <c r="T941" s="123"/>
      <c r="U941" s="123"/>
      <c r="V941" s="123"/>
      <c r="W941" s="123"/>
      <c r="X941" s="122"/>
      <c r="Y941" s="123"/>
      <c r="Z941" s="123"/>
      <c r="AA941" s="123"/>
      <c r="AB941" s="123"/>
      <c r="AC941" s="123"/>
      <c r="AD941" s="122"/>
      <c r="AE941" s="123"/>
      <c r="AF941" s="123"/>
      <c r="AG941" s="123"/>
      <c r="AH941" s="123"/>
      <c r="AI941" s="122"/>
      <c r="AJ941" s="122"/>
      <c r="AK941" s="122"/>
      <c r="AL941" s="122"/>
      <c r="AM941" s="123"/>
      <c r="AN941" s="122"/>
      <c r="AO941" s="122"/>
      <c r="AP941" s="122"/>
      <c r="AQ941" s="122"/>
      <c r="AR941" s="122"/>
      <c r="AS941" s="122"/>
      <c r="AT941" s="173"/>
      <c r="AU941" s="173"/>
      <c r="AV941" s="173"/>
      <c r="AW941" s="173"/>
      <c r="AX941" s="173"/>
      <c r="AY941" s="173"/>
      <c r="AZ941" s="173"/>
      <c r="BA941" s="173"/>
      <c r="BB941" s="173"/>
      <c r="BC941" s="123"/>
      <c r="BD941" s="123"/>
      <c r="BE941" s="123"/>
    </row>
    <row r="942" spans="2:57" x14ac:dyDescent="0.25">
      <c r="B942" s="120"/>
      <c r="C942" s="4"/>
      <c r="D942" s="14"/>
      <c r="E942" s="14"/>
      <c r="F942" s="121"/>
      <c r="G942" s="13"/>
      <c r="H942" s="122"/>
      <c r="I942" s="123"/>
      <c r="J942" s="123"/>
      <c r="K942" s="124"/>
      <c r="L942" s="122"/>
      <c r="M942" s="122"/>
      <c r="N942" s="125"/>
      <c r="O942" s="126"/>
      <c r="P942" s="123"/>
      <c r="Q942" s="123"/>
      <c r="R942" s="122"/>
      <c r="S942" s="123"/>
      <c r="T942" s="123"/>
      <c r="U942" s="123"/>
      <c r="V942" s="123"/>
      <c r="W942" s="123"/>
      <c r="X942" s="122"/>
      <c r="Y942" s="123"/>
      <c r="Z942" s="123"/>
      <c r="AA942" s="123"/>
      <c r="AB942" s="123"/>
      <c r="AC942" s="123"/>
      <c r="AD942" s="122"/>
      <c r="AE942" s="123"/>
      <c r="AF942" s="123"/>
      <c r="AG942" s="123"/>
      <c r="AH942" s="123"/>
      <c r="AI942" s="122"/>
      <c r="AJ942" s="122"/>
      <c r="AK942" s="122"/>
      <c r="AL942" s="122"/>
      <c r="AM942" s="123"/>
      <c r="AN942" s="122"/>
      <c r="AO942" s="122"/>
      <c r="AP942" s="122"/>
      <c r="AQ942" s="122"/>
      <c r="AR942" s="122"/>
      <c r="AS942" s="122"/>
      <c r="AT942" s="173"/>
      <c r="AU942" s="173"/>
      <c r="AV942" s="173"/>
      <c r="AW942" s="173"/>
      <c r="AX942" s="173"/>
      <c r="AY942" s="173"/>
      <c r="AZ942" s="173"/>
      <c r="BA942" s="173"/>
      <c r="BB942" s="173"/>
      <c r="BC942" s="123"/>
      <c r="BD942" s="123"/>
      <c r="BE942" s="123"/>
    </row>
    <row r="943" spans="2:57" x14ac:dyDescent="0.25">
      <c r="B943" s="120"/>
      <c r="C943" s="4"/>
      <c r="D943" s="14"/>
      <c r="E943" s="14"/>
      <c r="F943" s="121"/>
      <c r="G943" s="13"/>
      <c r="H943" s="122"/>
      <c r="I943" s="123"/>
      <c r="J943" s="123"/>
      <c r="K943" s="124"/>
      <c r="L943" s="122"/>
      <c r="M943" s="122"/>
      <c r="N943" s="125"/>
      <c r="O943" s="126"/>
      <c r="P943" s="123"/>
      <c r="Q943" s="123"/>
      <c r="R943" s="122"/>
      <c r="S943" s="123"/>
      <c r="T943" s="123"/>
      <c r="U943" s="123"/>
      <c r="V943" s="123"/>
      <c r="W943" s="123"/>
      <c r="X943" s="122"/>
      <c r="Y943" s="123"/>
      <c r="Z943" s="123"/>
      <c r="AA943" s="123"/>
      <c r="AB943" s="123"/>
      <c r="AC943" s="123"/>
      <c r="AD943" s="122"/>
      <c r="AE943" s="123"/>
      <c r="AF943" s="123"/>
      <c r="AG943" s="123"/>
      <c r="AH943" s="123"/>
      <c r="AI943" s="122"/>
      <c r="AJ943" s="122"/>
      <c r="AK943" s="122"/>
      <c r="AL943" s="122"/>
      <c r="AM943" s="123"/>
      <c r="AN943" s="122"/>
      <c r="AO943" s="122"/>
      <c r="AP943" s="122"/>
      <c r="AQ943" s="122"/>
      <c r="AR943" s="122"/>
      <c r="AS943" s="122"/>
      <c r="AT943" s="173"/>
      <c r="AU943" s="173"/>
      <c r="AV943" s="173"/>
      <c r="AW943" s="173"/>
      <c r="AX943" s="173"/>
      <c r="AY943" s="173"/>
      <c r="AZ943" s="173"/>
      <c r="BA943" s="173"/>
      <c r="BB943" s="173"/>
      <c r="BC943" s="123"/>
      <c r="BD943" s="123"/>
      <c r="BE943" s="123"/>
    </row>
    <row r="944" spans="2:57" x14ac:dyDescent="0.25">
      <c r="B944" s="120"/>
      <c r="C944" s="4"/>
      <c r="D944" s="14"/>
      <c r="E944" s="14"/>
      <c r="F944" s="121"/>
      <c r="G944" s="13"/>
      <c r="H944" s="122"/>
      <c r="I944" s="123"/>
      <c r="J944" s="123"/>
      <c r="K944" s="124"/>
      <c r="L944" s="122"/>
      <c r="M944" s="122"/>
      <c r="N944" s="125"/>
      <c r="O944" s="126"/>
      <c r="P944" s="123"/>
      <c r="Q944" s="123"/>
      <c r="R944" s="122"/>
      <c r="S944" s="123"/>
      <c r="T944" s="123"/>
      <c r="U944" s="123"/>
      <c r="V944" s="123"/>
      <c r="W944" s="123"/>
      <c r="X944" s="122"/>
      <c r="Y944" s="123"/>
      <c r="Z944" s="123"/>
      <c r="AA944" s="123"/>
      <c r="AB944" s="123"/>
      <c r="AC944" s="123"/>
      <c r="AD944" s="122"/>
      <c r="AE944" s="123"/>
      <c r="AF944" s="123"/>
      <c r="AG944" s="123"/>
      <c r="AH944" s="123"/>
      <c r="AI944" s="122"/>
      <c r="AJ944" s="122"/>
      <c r="AK944" s="122"/>
      <c r="AL944" s="122"/>
      <c r="AM944" s="123"/>
      <c r="AN944" s="122"/>
      <c r="AO944" s="122"/>
      <c r="AP944" s="122"/>
      <c r="AQ944" s="122"/>
      <c r="AR944" s="122"/>
      <c r="AS944" s="122"/>
      <c r="AT944" s="173"/>
      <c r="AU944" s="173"/>
      <c r="AV944" s="173"/>
      <c r="AW944" s="173"/>
      <c r="AX944" s="173"/>
      <c r="AY944" s="173"/>
      <c r="AZ944" s="173"/>
      <c r="BA944" s="173"/>
      <c r="BB944" s="173"/>
      <c r="BC944" s="123"/>
      <c r="BD944" s="123"/>
      <c r="BE944" s="123"/>
    </row>
    <row r="945" spans="2:57" x14ac:dyDescent="0.25">
      <c r="B945" s="120"/>
      <c r="C945" s="4"/>
      <c r="D945" s="14"/>
      <c r="E945" s="14"/>
      <c r="F945" s="121"/>
      <c r="G945" s="13"/>
      <c r="H945" s="122"/>
      <c r="I945" s="123"/>
      <c r="J945" s="123"/>
      <c r="K945" s="124"/>
      <c r="L945" s="122"/>
      <c r="M945" s="122"/>
      <c r="N945" s="125"/>
      <c r="O945" s="126"/>
      <c r="P945" s="123"/>
      <c r="Q945" s="123"/>
      <c r="R945" s="122"/>
      <c r="S945" s="123"/>
      <c r="T945" s="123"/>
      <c r="U945" s="123"/>
      <c r="V945" s="123"/>
      <c r="W945" s="123"/>
      <c r="X945" s="122"/>
      <c r="Y945" s="123"/>
      <c r="Z945" s="123"/>
      <c r="AA945" s="123"/>
      <c r="AB945" s="123"/>
      <c r="AC945" s="123"/>
      <c r="AD945" s="122"/>
      <c r="AE945" s="123"/>
      <c r="AF945" s="123"/>
      <c r="AG945" s="123"/>
      <c r="AH945" s="123"/>
      <c r="AI945" s="122"/>
      <c r="AJ945" s="122"/>
      <c r="AK945" s="122"/>
      <c r="AL945" s="122"/>
      <c r="AM945" s="123"/>
      <c r="AN945" s="122"/>
      <c r="AO945" s="122"/>
      <c r="AP945" s="122"/>
      <c r="AQ945" s="122"/>
      <c r="AR945" s="122"/>
      <c r="AS945" s="122"/>
      <c r="AT945" s="173"/>
      <c r="AU945" s="173"/>
      <c r="AV945" s="173"/>
      <c r="AW945" s="173"/>
      <c r="AX945" s="173"/>
      <c r="AY945" s="173"/>
      <c r="AZ945" s="173"/>
      <c r="BA945" s="173"/>
      <c r="BB945" s="173"/>
      <c r="BC945" s="123"/>
      <c r="BD945" s="123"/>
      <c r="BE945" s="123"/>
    </row>
    <row r="946" spans="2:57" x14ac:dyDescent="0.25">
      <c r="B946" s="120"/>
      <c r="C946" s="4"/>
      <c r="D946" s="14"/>
      <c r="E946" s="14"/>
      <c r="F946" s="121"/>
      <c r="G946" s="13"/>
      <c r="H946" s="122"/>
      <c r="I946" s="123"/>
      <c r="J946" s="123"/>
      <c r="K946" s="124"/>
      <c r="L946" s="122"/>
      <c r="M946" s="122"/>
      <c r="N946" s="125"/>
      <c r="O946" s="126"/>
      <c r="P946" s="123"/>
      <c r="Q946" s="123"/>
      <c r="R946" s="122"/>
      <c r="S946" s="123"/>
      <c r="T946" s="123"/>
      <c r="U946" s="123"/>
      <c r="V946" s="123"/>
      <c r="W946" s="123"/>
      <c r="X946" s="122"/>
      <c r="Y946" s="123"/>
      <c r="Z946" s="123"/>
      <c r="AA946" s="123"/>
      <c r="AB946" s="123"/>
      <c r="AC946" s="123"/>
      <c r="AD946" s="122"/>
      <c r="AE946" s="123"/>
      <c r="AF946" s="123"/>
      <c r="AG946" s="123"/>
      <c r="AH946" s="123"/>
      <c r="AI946" s="122"/>
      <c r="AJ946" s="122"/>
      <c r="AK946" s="122"/>
      <c r="AL946" s="122"/>
      <c r="AM946" s="123"/>
      <c r="AN946" s="122"/>
      <c r="AO946" s="122"/>
      <c r="AP946" s="122"/>
      <c r="AQ946" s="122"/>
      <c r="AR946" s="122"/>
      <c r="AS946" s="122"/>
      <c r="AT946" s="173"/>
      <c r="AU946" s="173"/>
      <c r="AV946" s="173"/>
      <c r="AW946" s="173"/>
      <c r="AX946" s="173"/>
      <c r="AY946" s="173"/>
      <c r="AZ946" s="173"/>
      <c r="BA946" s="173"/>
      <c r="BB946" s="173"/>
      <c r="BC946" s="123"/>
      <c r="BD946" s="123"/>
      <c r="BE946" s="123"/>
    </row>
    <row r="947" spans="2:57" x14ac:dyDescent="0.25">
      <c r="B947" s="120"/>
      <c r="C947" s="4"/>
      <c r="D947" s="14"/>
      <c r="E947" s="14"/>
      <c r="F947" s="121"/>
      <c r="G947" s="13"/>
      <c r="H947" s="122"/>
      <c r="I947" s="123"/>
      <c r="J947" s="123"/>
      <c r="K947" s="124"/>
      <c r="L947" s="122"/>
      <c r="M947" s="122"/>
      <c r="N947" s="125"/>
      <c r="O947" s="126"/>
      <c r="P947" s="123"/>
      <c r="Q947" s="123"/>
      <c r="R947" s="122"/>
      <c r="S947" s="123"/>
      <c r="T947" s="123"/>
      <c r="U947" s="123"/>
      <c r="V947" s="123"/>
      <c r="W947" s="123"/>
      <c r="X947" s="122"/>
      <c r="Y947" s="123"/>
      <c r="Z947" s="123"/>
      <c r="AA947" s="123"/>
      <c r="AB947" s="123"/>
      <c r="AC947" s="123"/>
      <c r="AD947" s="122"/>
      <c r="AE947" s="123"/>
      <c r="AF947" s="123"/>
      <c r="AG947" s="123"/>
      <c r="AH947" s="123"/>
      <c r="AI947" s="122"/>
      <c r="AJ947" s="122"/>
      <c r="AK947" s="122"/>
      <c r="AL947" s="122"/>
      <c r="AM947" s="123"/>
      <c r="AN947" s="122"/>
      <c r="AO947" s="122"/>
      <c r="AP947" s="122"/>
      <c r="AQ947" s="122"/>
      <c r="AR947" s="122"/>
      <c r="AS947" s="122"/>
      <c r="AT947" s="173"/>
      <c r="AU947" s="173"/>
      <c r="AV947" s="173"/>
      <c r="AW947" s="173"/>
      <c r="AX947" s="173"/>
      <c r="AY947" s="173"/>
      <c r="AZ947" s="173"/>
      <c r="BA947" s="173"/>
      <c r="BB947" s="173"/>
      <c r="BC947" s="123"/>
      <c r="BD947" s="123"/>
      <c r="BE947" s="123"/>
    </row>
    <row r="948" spans="2:57" x14ac:dyDescent="0.25">
      <c r="B948" s="120"/>
      <c r="C948" s="4"/>
      <c r="D948" s="14"/>
      <c r="E948" s="14"/>
      <c r="F948" s="121"/>
      <c r="G948" s="13"/>
      <c r="H948" s="122"/>
      <c r="I948" s="123"/>
      <c r="J948" s="123"/>
      <c r="K948" s="124"/>
      <c r="L948" s="122"/>
      <c r="M948" s="122"/>
      <c r="N948" s="125"/>
      <c r="O948" s="126"/>
      <c r="P948" s="123"/>
      <c r="Q948" s="123"/>
      <c r="R948" s="122"/>
      <c r="S948" s="123"/>
      <c r="T948" s="123"/>
      <c r="U948" s="123"/>
      <c r="V948" s="123"/>
      <c r="W948" s="123"/>
      <c r="X948" s="122"/>
      <c r="Y948" s="123"/>
      <c r="Z948" s="123"/>
      <c r="AA948" s="123"/>
      <c r="AB948" s="123"/>
      <c r="AC948" s="123"/>
      <c r="AD948" s="122"/>
      <c r="AE948" s="123"/>
      <c r="AF948" s="123"/>
      <c r="AG948" s="123"/>
      <c r="AH948" s="123"/>
      <c r="AI948" s="122"/>
      <c r="AJ948" s="122"/>
      <c r="AK948" s="122"/>
      <c r="AL948" s="122"/>
      <c r="AM948" s="123"/>
      <c r="AN948" s="122"/>
      <c r="AO948" s="122"/>
      <c r="AP948" s="122"/>
      <c r="AQ948" s="122"/>
      <c r="AR948" s="122"/>
      <c r="AS948" s="122"/>
      <c r="AT948" s="173"/>
      <c r="AU948" s="173"/>
      <c r="AV948" s="173"/>
      <c r="AW948" s="173"/>
      <c r="AX948" s="173"/>
      <c r="AY948" s="173"/>
      <c r="AZ948" s="173"/>
      <c r="BA948" s="173"/>
      <c r="BB948" s="173"/>
      <c r="BC948" s="123"/>
      <c r="BD948" s="123"/>
      <c r="BE948" s="123"/>
    </row>
    <row r="949" spans="2:57" x14ac:dyDescent="0.25">
      <c r="B949" s="120"/>
      <c r="C949" s="4"/>
      <c r="D949" s="14"/>
      <c r="E949" s="14"/>
      <c r="F949" s="121"/>
      <c r="G949" s="13"/>
      <c r="H949" s="122"/>
      <c r="I949" s="123"/>
      <c r="J949" s="123"/>
      <c r="K949" s="124"/>
      <c r="L949" s="122"/>
      <c r="M949" s="122"/>
      <c r="N949" s="125"/>
      <c r="O949" s="126"/>
      <c r="P949" s="123"/>
      <c r="Q949" s="123"/>
      <c r="R949" s="122"/>
      <c r="S949" s="123"/>
      <c r="T949" s="123"/>
      <c r="U949" s="123"/>
      <c r="V949" s="123"/>
      <c r="W949" s="123"/>
      <c r="X949" s="122"/>
      <c r="Y949" s="123"/>
      <c r="Z949" s="123"/>
      <c r="AA949" s="123"/>
      <c r="AB949" s="123"/>
      <c r="AC949" s="123"/>
      <c r="AD949" s="122"/>
      <c r="AE949" s="123"/>
      <c r="AF949" s="123"/>
      <c r="AG949" s="123"/>
      <c r="AH949" s="123"/>
      <c r="AI949" s="122"/>
      <c r="AJ949" s="122"/>
      <c r="AK949" s="122"/>
      <c r="AL949" s="122"/>
      <c r="AM949" s="123"/>
      <c r="AN949" s="122"/>
      <c r="AO949" s="122"/>
      <c r="AP949" s="122"/>
      <c r="AQ949" s="122"/>
      <c r="AR949" s="122"/>
      <c r="AS949" s="122"/>
      <c r="AT949" s="173"/>
      <c r="AU949" s="173"/>
      <c r="AV949" s="173"/>
      <c r="AW949" s="173"/>
      <c r="AX949" s="173"/>
      <c r="AY949" s="173"/>
      <c r="AZ949" s="173"/>
      <c r="BA949" s="173"/>
      <c r="BB949" s="173"/>
      <c r="BC949" s="123"/>
      <c r="BD949" s="123"/>
      <c r="BE949" s="123"/>
    </row>
    <row r="950" spans="2:57" x14ac:dyDescent="0.25">
      <c r="B950" s="120"/>
      <c r="C950" s="4"/>
      <c r="D950" s="14"/>
      <c r="E950" s="14"/>
      <c r="F950" s="121"/>
      <c r="G950" s="13"/>
      <c r="H950" s="122"/>
      <c r="I950" s="123"/>
      <c r="J950" s="123"/>
      <c r="K950" s="124"/>
      <c r="L950" s="122"/>
      <c r="M950" s="122"/>
      <c r="N950" s="125"/>
      <c r="O950" s="126"/>
      <c r="P950" s="123"/>
      <c r="Q950" s="123"/>
      <c r="R950" s="122"/>
      <c r="S950" s="123"/>
      <c r="T950" s="123"/>
      <c r="U950" s="123"/>
      <c r="V950" s="123"/>
      <c r="W950" s="123"/>
      <c r="X950" s="122"/>
      <c r="Y950" s="123"/>
      <c r="Z950" s="123"/>
      <c r="AA950" s="123"/>
      <c r="AB950" s="123"/>
      <c r="AC950" s="123"/>
      <c r="AD950" s="122"/>
      <c r="AE950" s="123"/>
      <c r="AF950" s="123"/>
      <c r="AG950" s="123"/>
      <c r="AH950" s="123"/>
      <c r="AI950" s="122"/>
      <c r="AJ950" s="122"/>
      <c r="AK950" s="122"/>
      <c r="AL950" s="122"/>
      <c r="AM950" s="123"/>
      <c r="AN950" s="122"/>
      <c r="AO950" s="122"/>
      <c r="AP950" s="122"/>
      <c r="AQ950" s="122"/>
      <c r="AR950" s="122"/>
      <c r="AS950" s="122"/>
      <c r="AT950" s="173"/>
      <c r="AU950" s="173"/>
      <c r="AV950" s="173"/>
      <c r="AW950" s="173"/>
      <c r="AX950" s="173"/>
      <c r="AY950" s="173"/>
      <c r="AZ950" s="173"/>
      <c r="BA950" s="173"/>
      <c r="BB950" s="173"/>
      <c r="BC950" s="123"/>
      <c r="BD950" s="123"/>
      <c r="BE950" s="123"/>
    </row>
    <row r="951" spans="2:57" x14ac:dyDescent="0.25">
      <c r="B951" s="120"/>
      <c r="C951" s="4"/>
      <c r="D951" s="14"/>
      <c r="E951" s="14"/>
      <c r="F951" s="121"/>
      <c r="G951" s="13"/>
      <c r="H951" s="122"/>
      <c r="I951" s="123"/>
      <c r="J951" s="123"/>
      <c r="K951" s="124"/>
      <c r="L951" s="122"/>
      <c r="M951" s="122"/>
      <c r="N951" s="125"/>
      <c r="O951" s="126"/>
      <c r="P951" s="123"/>
      <c r="Q951" s="123"/>
      <c r="R951" s="122"/>
      <c r="S951" s="123"/>
      <c r="T951" s="123"/>
      <c r="U951" s="123"/>
      <c r="V951" s="123"/>
      <c r="W951" s="123"/>
      <c r="X951" s="122"/>
      <c r="Y951" s="123"/>
      <c r="Z951" s="123"/>
      <c r="AA951" s="123"/>
      <c r="AB951" s="123"/>
      <c r="AC951" s="123"/>
      <c r="AD951" s="122"/>
      <c r="AE951" s="123"/>
      <c r="AF951" s="123"/>
      <c r="AG951" s="123"/>
      <c r="AH951" s="123"/>
      <c r="AI951" s="122"/>
      <c r="AJ951" s="122"/>
      <c r="AK951" s="122"/>
      <c r="AL951" s="122"/>
      <c r="AM951" s="123"/>
      <c r="AN951" s="122"/>
      <c r="AO951" s="122"/>
      <c r="AP951" s="122"/>
      <c r="AQ951" s="122"/>
      <c r="AR951" s="122"/>
      <c r="AS951" s="122"/>
      <c r="AT951" s="173"/>
      <c r="AU951" s="173"/>
      <c r="AV951" s="173"/>
      <c r="AW951" s="173"/>
      <c r="AX951" s="173"/>
      <c r="AY951" s="173"/>
      <c r="AZ951" s="173"/>
      <c r="BA951" s="173"/>
      <c r="BB951" s="173"/>
      <c r="BC951" s="123"/>
      <c r="BD951" s="123"/>
      <c r="BE951" s="123"/>
    </row>
    <row r="952" spans="2:57" x14ac:dyDescent="0.25">
      <c r="B952" s="120"/>
      <c r="C952" s="4"/>
      <c r="D952" s="14"/>
      <c r="E952" s="14"/>
      <c r="F952" s="121"/>
      <c r="G952" s="13"/>
      <c r="H952" s="122"/>
      <c r="I952" s="123"/>
      <c r="J952" s="123"/>
      <c r="K952" s="124"/>
      <c r="L952" s="122"/>
      <c r="M952" s="122"/>
      <c r="N952" s="125"/>
      <c r="O952" s="126"/>
      <c r="P952" s="123"/>
      <c r="Q952" s="123"/>
      <c r="R952" s="122"/>
      <c r="S952" s="123"/>
      <c r="T952" s="123"/>
      <c r="U952" s="123"/>
      <c r="V952" s="123"/>
      <c r="W952" s="123"/>
      <c r="X952" s="122"/>
      <c r="Y952" s="123"/>
      <c r="Z952" s="123"/>
      <c r="AA952" s="123"/>
      <c r="AB952" s="123"/>
      <c r="AC952" s="123"/>
      <c r="AD952" s="122"/>
      <c r="AE952" s="123"/>
      <c r="AF952" s="123"/>
      <c r="AG952" s="123"/>
      <c r="AH952" s="123"/>
      <c r="AI952" s="122"/>
      <c r="AJ952" s="122"/>
      <c r="AK952" s="122"/>
      <c r="AL952" s="122"/>
      <c r="AM952" s="123"/>
      <c r="AN952" s="122"/>
      <c r="AO952" s="122"/>
      <c r="AP952" s="122"/>
      <c r="AQ952" s="122"/>
      <c r="AR952" s="122"/>
      <c r="AS952" s="122"/>
      <c r="AT952" s="173"/>
      <c r="AU952" s="173"/>
      <c r="AV952" s="173"/>
      <c r="AW952" s="173"/>
      <c r="AX952" s="173"/>
      <c r="AY952" s="173"/>
      <c r="AZ952" s="173"/>
      <c r="BA952" s="173"/>
      <c r="BB952" s="173"/>
      <c r="BC952" s="123"/>
      <c r="BD952" s="123"/>
      <c r="BE952" s="123"/>
    </row>
    <row r="953" spans="2:57" x14ac:dyDescent="0.25">
      <c r="B953" s="120"/>
      <c r="C953" s="4"/>
      <c r="D953" s="14"/>
      <c r="E953" s="14"/>
      <c r="F953" s="121"/>
      <c r="G953" s="13"/>
      <c r="H953" s="122"/>
      <c r="I953" s="123"/>
      <c r="J953" s="123"/>
      <c r="K953" s="124"/>
      <c r="L953" s="122"/>
      <c r="M953" s="122"/>
      <c r="N953" s="125"/>
      <c r="O953" s="126"/>
      <c r="P953" s="123"/>
      <c r="Q953" s="123"/>
      <c r="R953" s="122"/>
      <c r="S953" s="123"/>
      <c r="T953" s="123"/>
      <c r="U953" s="123"/>
      <c r="V953" s="123"/>
      <c r="W953" s="123"/>
      <c r="X953" s="122"/>
      <c r="Y953" s="123"/>
      <c r="Z953" s="123"/>
      <c r="AA953" s="123"/>
      <c r="AB953" s="123"/>
      <c r="AC953" s="123"/>
      <c r="AD953" s="122"/>
      <c r="AE953" s="123"/>
      <c r="AF953" s="123"/>
      <c r="AG953" s="123"/>
      <c r="AH953" s="123"/>
      <c r="AI953" s="122"/>
      <c r="AJ953" s="122"/>
      <c r="AK953" s="122"/>
      <c r="AL953" s="122"/>
      <c r="AM953" s="123"/>
      <c r="AN953" s="122"/>
      <c r="AO953" s="122"/>
      <c r="AP953" s="122"/>
      <c r="AQ953" s="122"/>
      <c r="AR953" s="122"/>
      <c r="AS953" s="122"/>
      <c r="AT953" s="173"/>
      <c r="AU953" s="173"/>
      <c r="AV953" s="173"/>
      <c r="AW953" s="173"/>
      <c r="AX953" s="173"/>
      <c r="AY953" s="173"/>
      <c r="AZ953" s="173"/>
      <c r="BA953" s="173"/>
      <c r="BB953" s="173"/>
      <c r="BC953" s="123"/>
      <c r="BD953" s="123"/>
      <c r="BE953" s="123"/>
    </row>
    <row r="954" spans="2:57" x14ac:dyDescent="0.25">
      <c r="B954" s="120"/>
      <c r="C954" s="4"/>
      <c r="D954" s="14"/>
      <c r="E954" s="14"/>
      <c r="F954" s="121"/>
      <c r="G954" s="13"/>
      <c r="H954" s="122"/>
      <c r="I954" s="123"/>
      <c r="J954" s="123"/>
      <c r="K954" s="124"/>
      <c r="L954" s="122"/>
      <c r="M954" s="122"/>
      <c r="N954" s="125"/>
      <c r="O954" s="126"/>
      <c r="P954" s="123"/>
      <c r="Q954" s="123"/>
      <c r="R954" s="122"/>
      <c r="S954" s="123"/>
      <c r="T954" s="123"/>
      <c r="U954" s="123"/>
      <c r="V954" s="123"/>
      <c r="W954" s="123"/>
      <c r="X954" s="122"/>
      <c r="Y954" s="123"/>
      <c r="Z954" s="123"/>
      <c r="AA954" s="123"/>
      <c r="AB954" s="123"/>
      <c r="AC954" s="123"/>
      <c r="AD954" s="122"/>
      <c r="AE954" s="123"/>
      <c r="AF954" s="123"/>
      <c r="AG954" s="123"/>
      <c r="AH954" s="123"/>
      <c r="AI954" s="122"/>
      <c r="AJ954" s="122"/>
      <c r="AK954" s="122"/>
      <c r="AL954" s="122"/>
      <c r="AM954" s="123"/>
      <c r="AN954" s="122"/>
      <c r="AO954" s="122"/>
      <c r="AP954" s="122"/>
      <c r="AQ954" s="122"/>
      <c r="AR954" s="122"/>
      <c r="AS954" s="122"/>
      <c r="AT954" s="173"/>
      <c r="AU954" s="173"/>
      <c r="AV954" s="173"/>
      <c r="AW954" s="173"/>
      <c r="AX954" s="173"/>
      <c r="AY954" s="173"/>
      <c r="AZ954" s="173"/>
      <c r="BA954" s="173"/>
      <c r="BB954" s="173"/>
      <c r="BC954" s="123"/>
      <c r="BD954" s="123"/>
      <c r="BE954" s="123"/>
    </row>
    <row r="955" spans="2:57" x14ac:dyDescent="0.25">
      <c r="B955" s="120"/>
      <c r="C955" s="4"/>
      <c r="D955" s="14"/>
      <c r="E955" s="14"/>
      <c r="F955" s="121"/>
      <c r="G955" s="13"/>
      <c r="H955" s="122"/>
      <c r="I955" s="123"/>
      <c r="J955" s="123"/>
      <c r="K955" s="124"/>
      <c r="L955" s="122"/>
      <c r="M955" s="122"/>
      <c r="N955" s="125"/>
      <c r="O955" s="126"/>
      <c r="P955" s="123"/>
      <c r="Q955" s="123"/>
      <c r="R955" s="122"/>
      <c r="S955" s="123"/>
      <c r="T955" s="123"/>
      <c r="U955" s="123"/>
      <c r="V955" s="123"/>
      <c r="W955" s="123"/>
      <c r="X955" s="122"/>
      <c r="Y955" s="123"/>
      <c r="Z955" s="123"/>
      <c r="AA955" s="123"/>
      <c r="AB955" s="123"/>
      <c r="AC955" s="123"/>
      <c r="AD955" s="122"/>
      <c r="AE955" s="123"/>
      <c r="AF955" s="123"/>
      <c r="AG955" s="123"/>
      <c r="AH955" s="123"/>
      <c r="AI955" s="122"/>
      <c r="AJ955" s="122"/>
      <c r="AK955" s="122"/>
      <c r="AL955" s="122"/>
      <c r="AM955" s="123"/>
      <c r="AN955" s="122"/>
      <c r="AO955" s="122"/>
      <c r="AP955" s="122"/>
      <c r="AQ955" s="122"/>
      <c r="AR955" s="122"/>
      <c r="AS955" s="122"/>
      <c r="AT955" s="173"/>
      <c r="AU955" s="173"/>
      <c r="AV955" s="173"/>
      <c r="AW955" s="173"/>
      <c r="AX955" s="173"/>
      <c r="AY955" s="173"/>
      <c r="AZ955" s="173"/>
      <c r="BA955" s="173"/>
      <c r="BB955" s="173"/>
      <c r="BC955" s="123"/>
      <c r="BD955" s="123"/>
      <c r="BE955" s="123"/>
    </row>
    <row r="956" spans="2:57" x14ac:dyDescent="0.25">
      <c r="B956" s="120"/>
      <c r="C956" s="4"/>
      <c r="D956" s="14"/>
      <c r="E956" s="14"/>
      <c r="F956" s="121"/>
      <c r="G956" s="13"/>
      <c r="H956" s="122"/>
      <c r="I956" s="123"/>
      <c r="J956" s="123"/>
      <c r="K956" s="124"/>
      <c r="L956" s="122"/>
      <c r="M956" s="122"/>
      <c r="N956" s="125"/>
      <c r="O956" s="126"/>
      <c r="P956" s="123"/>
      <c r="Q956" s="123"/>
      <c r="R956" s="122"/>
      <c r="S956" s="123"/>
      <c r="T956" s="123"/>
      <c r="U956" s="123"/>
      <c r="V956" s="123"/>
      <c r="W956" s="123"/>
      <c r="X956" s="122"/>
      <c r="Y956" s="123"/>
      <c r="Z956" s="123"/>
      <c r="AA956" s="123"/>
      <c r="AB956" s="123"/>
      <c r="AC956" s="123"/>
      <c r="AD956" s="122"/>
      <c r="AE956" s="123"/>
      <c r="AF956" s="123"/>
      <c r="AG956" s="123"/>
      <c r="AH956" s="123"/>
      <c r="AI956" s="122"/>
      <c r="AJ956" s="122"/>
      <c r="AK956" s="122"/>
      <c r="AL956" s="122"/>
      <c r="AM956" s="123"/>
      <c r="AN956" s="122"/>
      <c r="AO956" s="122"/>
      <c r="AP956" s="122"/>
      <c r="AQ956" s="122"/>
      <c r="AR956" s="122"/>
      <c r="AS956" s="122"/>
      <c r="AT956" s="173"/>
      <c r="AU956" s="173"/>
      <c r="AV956" s="173"/>
      <c r="AW956" s="173"/>
      <c r="AX956" s="173"/>
      <c r="AY956" s="173"/>
      <c r="AZ956" s="173"/>
      <c r="BA956" s="173"/>
      <c r="BB956" s="173"/>
      <c r="BC956" s="123"/>
      <c r="BD956" s="123"/>
      <c r="BE956" s="123"/>
    </row>
    <row r="957" spans="2:57" x14ac:dyDescent="0.25">
      <c r="B957" s="120"/>
      <c r="C957" s="4"/>
      <c r="D957" s="14"/>
      <c r="E957" s="14"/>
      <c r="F957" s="121"/>
      <c r="G957" s="13"/>
      <c r="H957" s="122"/>
      <c r="I957" s="123"/>
      <c r="J957" s="123"/>
      <c r="K957" s="124"/>
      <c r="L957" s="122"/>
      <c r="M957" s="122"/>
      <c r="N957" s="125"/>
      <c r="O957" s="126"/>
      <c r="P957" s="123"/>
      <c r="Q957" s="123"/>
      <c r="R957" s="122"/>
      <c r="S957" s="123"/>
      <c r="T957" s="123"/>
      <c r="U957" s="123"/>
      <c r="V957" s="123"/>
      <c r="W957" s="123"/>
      <c r="X957" s="122"/>
      <c r="Y957" s="123"/>
      <c r="Z957" s="123"/>
      <c r="AA957" s="123"/>
      <c r="AB957" s="123"/>
      <c r="AC957" s="123"/>
      <c r="AD957" s="122"/>
      <c r="AE957" s="123"/>
      <c r="AF957" s="123"/>
      <c r="AG957" s="123"/>
      <c r="AH957" s="123"/>
      <c r="AI957" s="122"/>
      <c r="AJ957" s="122"/>
      <c r="AK957" s="122"/>
      <c r="AL957" s="122"/>
      <c r="AM957" s="123"/>
      <c r="AN957" s="122"/>
      <c r="AO957" s="122"/>
      <c r="AP957" s="122"/>
      <c r="AQ957" s="122"/>
      <c r="AR957" s="122"/>
      <c r="AS957" s="122"/>
      <c r="AT957" s="173"/>
      <c r="AU957" s="173"/>
      <c r="AV957" s="173"/>
      <c r="AW957" s="173"/>
      <c r="AX957" s="173"/>
      <c r="AY957" s="173"/>
      <c r="AZ957" s="173"/>
      <c r="BA957" s="173"/>
      <c r="BB957" s="173"/>
      <c r="BC957" s="123"/>
      <c r="BD957" s="123"/>
      <c r="BE957" s="123"/>
    </row>
    <row r="958" spans="2:57" x14ac:dyDescent="0.25">
      <c r="B958" s="120"/>
      <c r="C958" s="4"/>
      <c r="D958" s="14"/>
      <c r="E958" s="14"/>
      <c r="F958" s="121"/>
      <c r="G958" s="13"/>
      <c r="H958" s="122"/>
      <c r="I958" s="123"/>
      <c r="J958" s="123"/>
      <c r="K958" s="124"/>
      <c r="L958" s="122"/>
      <c r="M958" s="122"/>
      <c r="N958" s="125"/>
      <c r="O958" s="126"/>
      <c r="P958" s="123"/>
      <c r="Q958" s="123"/>
      <c r="R958" s="122"/>
      <c r="S958" s="123"/>
      <c r="T958" s="123"/>
      <c r="U958" s="123"/>
      <c r="V958" s="123"/>
      <c r="W958" s="123"/>
      <c r="X958" s="122"/>
      <c r="Y958" s="123"/>
      <c r="Z958" s="123"/>
      <c r="AA958" s="123"/>
      <c r="AB958" s="123"/>
      <c r="AC958" s="123"/>
      <c r="AD958" s="122"/>
      <c r="AE958" s="123"/>
      <c r="AF958" s="123"/>
      <c r="AG958" s="123"/>
      <c r="AH958" s="123"/>
      <c r="AI958" s="122"/>
      <c r="AJ958" s="122"/>
      <c r="AK958" s="122"/>
      <c r="AL958" s="122"/>
      <c r="AM958" s="123"/>
      <c r="AN958" s="122"/>
      <c r="AO958" s="122"/>
      <c r="AP958" s="122"/>
      <c r="AQ958" s="122"/>
      <c r="AR958" s="122"/>
      <c r="AS958" s="122"/>
      <c r="AT958" s="173"/>
      <c r="AU958" s="173"/>
      <c r="AV958" s="173"/>
      <c r="AW958" s="173"/>
      <c r="AX958" s="173"/>
      <c r="AY958" s="173"/>
      <c r="AZ958" s="173"/>
      <c r="BA958" s="173"/>
      <c r="BB958" s="173"/>
      <c r="BC958" s="123"/>
      <c r="BD958" s="123"/>
      <c r="BE958" s="123"/>
    </row>
    <row r="959" spans="2:57" x14ac:dyDescent="0.25">
      <c r="B959" s="120"/>
      <c r="C959" s="4"/>
      <c r="D959" s="14"/>
      <c r="E959" s="14"/>
      <c r="F959" s="121"/>
      <c r="G959" s="13"/>
      <c r="H959" s="122"/>
      <c r="I959" s="123"/>
      <c r="J959" s="123"/>
      <c r="K959" s="124"/>
      <c r="L959" s="122"/>
      <c r="M959" s="122"/>
      <c r="N959" s="125"/>
      <c r="O959" s="126"/>
      <c r="P959" s="123"/>
      <c r="Q959" s="123"/>
      <c r="R959" s="122"/>
      <c r="S959" s="123"/>
      <c r="T959" s="123"/>
      <c r="U959" s="123"/>
      <c r="V959" s="123"/>
      <c r="W959" s="123"/>
      <c r="X959" s="122"/>
      <c r="Y959" s="123"/>
      <c r="Z959" s="123"/>
      <c r="AA959" s="123"/>
      <c r="AB959" s="123"/>
      <c r="AC959" s="123"/>
      <c r="AD959" s="122"/>
      <c r="AE959" s="123"/>
      <c r="AF959" s="123"/>
      <c r="AG959" s="123"/>
      <c r="AH959" s="123"/>
      <c r="AI959" s="122"/>
      <c r="AJ959" s="122"/>
      <c r="AK959" s="122"/>
      <c r="AL959" s="122"/>
      <c r="AM959" s="123"/>
      <c r="AN959" s="122"/>
      <c r="AO959" s="122"/>
      <c r="AP959" s="122"/>
      <c r="AQ959" s="122"/>
      <c r="AR959" s="122"/>
      <c r="AS959" s="122"/>
      <c r="AT959" s="173"/>
      <c r="AU959" s="173"/>
      <c r="AV959" s="173"/>
      <c r="AW959" s="173"/>
      <c r="AX959" s="173"/>
      <c r="AY959" s="173"/>
      <c r="AZ959" s="173"/>
      <c r="BA959" s="173"/>
      <c r="BB959" s="173"/>
      <c r="BC959" s="123"/>
      <c r="BD959" s="123"/>
      <c r="BE959" s="123"/>
    </row>
    <row r="960" spans="2:57" x14ac:dyDescent="0.25">
      <c r="B960" s="120"/>
      <c r="C960" s="4"/>
      <c r="D960" s="14"/>
      <c r="E960" s="14"/>
      <c r="F960" s="121"/>
      <c r="G960" s="13"/>
      <c r="H960" s="122"/>
      <c r="I960" s="123"/>
      <c r="J960" s="123"/>
      <c r="K960" s="124"/>
      <c r="L960" s="122"/>
      <c r="M960" s="122"/>
      <c r="N960" s="125"/>
      <c r="O960" s="126"/>
      <c r="P960" s="123"/>
      <c r="Q960" s="123"/>
      <c r="R960" s="122"/>
      <c r="S960" s="123"/>
      <c r="T960" s="123"/>
      <c r="U960" s="123"/>
      <c r="V960" s="123"/>
      <c r="W960" s="123"/>
      <c r="X960" s="122"/>
      <c r="Y960" s="123"/>
      <c r="Z960" s="123"/>
      <c r="AA960" s="123"/>
      <c r="AB960" s="123"/>
      <c r="AC960" s="123"/>
      <c r="AD960" s="122"/>
      <c r="AE960" s="123"/>
      <c r="AF960" s="123"/>
      <c r="AG960" s="123"/>
      <c r="AH960" s="123"/>
      <c r="AI960" s="122"/>
      <c r="AJ960" s="122"/>
      <c r="AK960" s="122"/>
      <c r="AL960" s="122"/>
      <c r="AM960" s="123"/>
      <c r="AN960" s="122"/>
      <c r="AO960" s="122"/>
      <c r="AP960" s="122"/>
      <c r="AQ960" s="122"/>
      <c r="AR960" s="122"/>
      <c r="AS960" s="122"/>
      <c r="AT960" s="173"/>
      <c r="AU960" s="173"/>
      <c r="AV960" s="173"/>
      <c r="AW960" s="173"/>
      <c r="AX960" s="173"/>
      <c r="AY960" s="173"/>
      <c r="AZ960" s="173"/>
      <c r="BA960" s="173"/>
      <c r="BB960" s="173"/>
      <c r="BC960" s="123"/>
      <c r="BD960" s="123"/>
      <c r="BE960" s="123"/>
    </row>
    <row r="961" spans="2:57" x14ac:dyDescent="0.25">
      <c r="B961" s="120"/>
      <c r="C961" s="4"/>
      <c r="D961" s="14"/>
      <c r="E961" s="14"/>
      <c r="F961" s="121"/>
      <c r="G961" s="13"/>
      <c r="H961" s="122"/>
      <c r="I961" s="123"/>
      <c r="J961" s="123"/>
      <c r="K961" s="124"/>
      <c r="L961" s="122"/>
      <c r="M961" s="122"/>
      <c r="N961" s="125"/>
      <c r="O961" s="126"/>
      <c r="P961" s="123"/>
      <c r="Q961" s="123"/>
      <c r="R961" s="122"/>
      <c r="S961" s="123"/>
      <c r="T961" s="123"/>
      <c r="U961" s="123"/>
      <c r="V961" s="123"/>
      <c r="W961" s="123"/>
      <c r="X961" s="122"/>
      <c r="Y961" s="123"/>
      <c r="Z961" s="123"/>
      <c r="AA961" s="123"/>
      <c r="AB961" s="123"/>
      <c r="AC961" s="123"/>
      <c r="AD961" s="122"/>
      <c r="AE961" s="123"/>
      <c r="AF961" s="123"/>
      <c r="AG961" s="123"/>
      <c r="AH961" s="123"/>
      <c r="AI961" s="122"/>
      <c r="AJ961" s="122"/>
      <c r="AK961" s="122"/>
      <c r="AL961" s="122"/>
      <c r="AM961" s="123"/>
      <c r="AN961" s="122"/>
      <c r="AO961" s="122"/>
      <c r="AP961" s="122"/>
      <c r="AQ961" s="122"/>
      <c r="AR961" s="122"/>
      <c r="AS961" s="122"/>
      <c r="AT961" s="173"/>
      <c r="AU961" s="173"/>
      <c r="AV961" s="173"/>
      <c r="AW961" s="173"/>
      <c r="AX961" s="173"/>
      <c r="AY961" s="173"/>
      <c r="AZ961" s="173"/>
      <c r="BA961" s="173"/>
      <c r="BB961" s="173"/>
      <c r="BC961" s="123"/>
      <c r="BD961" s="123"/>
      <c r="BE961" s="123"/>
    </row>
    <row r="962" spans="2:57" x14ac:dyDescent="0.25">
      <c r="B962" s="120"/>
      <c r="C962" s="4"/>
      <c r="D962" s="14"/>
      <c r="E962" s="14"/>
      <c r="F962" s="121"/>
      <c r="G962" s="13"/>
      <c r="H962" s="122"/>
      <c r="I962" s="123"/>
      <c r="J962" s="123"/>
      <c r="K962" s="124"/>
      <c r="L962" s="122"/>
      <c r="M962" s="122"/>
      <c r="N962" s="125"/>
      <c r="O962" s="126"/>
      <c r="P962" s="123"/>
      <c r="Q962" s="123"/>
      <c r="R962" s="122"/>
      <c r="S962" s="123"/>
      <c r="T962" s="123"/>
      <c r="U962" s="123"/>
      <c r="V962" s="123"/>
      <c r="W962" s="123"/>
      <c r="X962" s="122"/>
      <c r="Y962" s="123"/>
      <c r="Z962" s="123"/>
      <c r="AA962" s="123"/>
      <c r="AB962" s="123"/>
      <c r="AC962" s="123"/>
      <c r="AD962" s="122"/>
      <c r="AE962" s="123"/>
      <c r="AF962" s="123"/>
      <c r="AG962" s="123"/>
      <c r="AH962" s="123"/>
      <c r="AI962" s="122"/>
      <c r="AJ962" s="122"/>
      <c r="AK962" s="122"/>
      <c r="AL962" s="122"/>
      <c r="AM962" s="123"/>
      <c r="AN962" s="122"/>
      <c r="AO962" s="122"/>
      <c r="AP962" s="122"/>
      <c r="AQ962" s="122"/>
      <c r="AR962" s="122"/>
      <c r="AS962" s="122"/>
      <c r="AT962" s="173"/>
      <c r="AU962" s="173"/>
      <c r="AV962" s="173"/>
      <c r="AW962" s="173"/>
      <c r="AX962" s="173"/>
      <c r="AY962" s="173"/>
      <c r="AZ962" s="173"/>
      <c r="BA962" s="173"/>
      <c r="BB962" s="173"/>
      <c r="BC962" s="123"/>
      <c r="BD962" s="123"/>
      <c r="BE962" s="123"/>
    </row>
    <row r="963" spans="2:57" x14ac:dyDescent="0.25">
      <c r="B963" s="120"/>
      <c r="C963" s="4"/>
      <c r="D963" s="14"/>
      <c r="E963" s="14"/>
      <c r="F963" s="121"/>
      <c r="G963" s="13"/>
      <c r="H963" s="122"/>
      <c r="I963" s="123"/>
      <c r="J963" s="123"/>
      <c r="K963" s="124"/>
      <c r="L963" s="122"/>
      <c r="M963" s="122"/>
      <c r="N963" s="125"/>
      <c r="O963" s="126"/>
      <c r="P963" s="123"/>
      <c r="Q963" s="123"/>
      <c r="R963" s="122"/>
      <c r="S963" s="123"/>
      <c r="T963" s="123"/>
      <c r="U963" s="123"/>
      <c r="V963" s="123"/>
      <c r="W963" s="123"/>
      <c r="X963" s="122"/>
      <c r="Y963" s="123"/>
      <c r="Z963" s="123"/>
      <c r="AA963" s="123"/>
      <c r="AB963" s="123"/>
      <c r="AC963" s="123"/>
      <c r="AD963" s="122"/>
      <c r="AE963" s="123"/>
      <c r="AF963" s="123"/>
      <c r="AG963" s="123"/>
      <c r="AH963" s="123"/>
      <c r="AI963" s="122"/>
      <c r="AJ963" s="122"/>
      <c r="AK963" s="122"/>
      <c r="AL963" s="122"/>
      <c r="AM963" s="123"/>
      <c r="AN963" s="122"/>
      <c r="AO963" s="122"/>
      <c r="AP963" s="122"/>
      <c r="AQ963" s="122"/>
      <c r="AR963" s="122"/>
      <c r="AS963" s="122"/>
      <c r="AT963" s="173"/>
      <c r="AU963" s="173"/>
      <c r="AV963" s="173"/>
      <c r="AW963" s="173"/>
      <c r="AX963" s="173"/>
      <c r="AY963" s="173"/>
      <c r="AZ963" s="173"/>
      <c r="BA963" s="173"/>
      <c r="BB963" s="173"/>
      <c r="BC963" s="123"/>
      <c r="BD963" s="123"/>
      <c r="BE963" s="123"/>
    </row>
    <row r="964" spans="2:57" x14ac:dyDescent="0.25">
      <c r="B964" s="120"/>
      <c r="C964" s="4"/>
      <c r="D964" s="14"/>
      <c r="E964" s="14"/>
      <c r="F964" s="121"/>
      <c r="G964" s="13"/>
      <c r="H964" s="122"/>
      <c r="I964" s="123"/>
      <c r="J964" s="123"/>
      <c r="K964" s="124"/>
      <c r="L964" s="122"/>
      <c r="M964" s="122"/>
      <c r="N964" s="125"/>
      <c r="O964" s="126"/>
      <c r="P964" s="123"/>
      <c r="Q964" s="123"/>
      <c r="R964" s="122"/>
      <c r="S964" s="123"/>
      <c r="T964" s="123"/>
      <c r="U964" s="123"/>
      <c r="V964" s="123"/>
      <c r="W964" s="123"/>
      <c r="X964" s="122"/>
      <c r="Y964" s="123"/>
      <c r="Z964" s="123"/>
      <c r="AA964" s="123"/>
      <c r="AB964" s="123"/>
      <c r="AC964" s="123"/>
      <c r="AD964" s="122"/>
      <c r="AE964" s="123"/>
      <c r="AF964" s="123"/>
      <c r="AG964" s="123"/>
      <c r="AH964" s="123"/>
      <c r="AI964" s="122"/>
      <c r="AJ964" s="122"/>
      <c r="AK964" s="122"/>
      <c r="AL964" s="122"/>
      <c r="AM964" s="123"/>
      <c r="AN964" s="122"/>
      <c r="AO964" s="122"/>
      <c r="AP964" s="122"/>
      <c r="AQ964" s="122"/>
      <c r="AR964" s="122"/>
      <c r="AS964" s="122"/>
      <c r="AT964" s="173"/>
      <c r="AU964" s="173"/>
      <c r="AV964" s="173"/>
      <c r="AW964" s="173"/>
      <c r="AX964" s="173"/>
      <c r="AY964" s="173"/>
      <c r="AZ964" s="173"/>
      <c r="BA964" s="173"/>
      <c r="BB964" s="173"/>
      <c r="BC964" s="123"/>
      <c r="BD964" s="123"/>
      <c r="BE964" s="123"/>
    </row>
    <row r="965" spans="2:57" x14ac:dyDescent="0.25">
      <c r="B965" s="120"/>
      <c r="C965" s="4"/>
      <c r="D965" s="14"/>
      <c r="E965" s="14"/>
      <c r="F965" s="121"/>
      <c r="G965" s="13"/>
      <c r="H965" s="122"/>
      <c r="I965" s="123"/>
      <c r="J965" s="123"/>
      <c r="K965" s="124"/>
      <c r="L965" s="122"/>
      <c r="M965" s="122"/>
      <c r="N965" s="125"/>
      <c r="O965" s="126"/>
      <c r="P965" s="123"/>
      <c r="Q965" s="123"/>
      <c r="R965" s="122"/>
      <c r="S965" s="123"/>
      <c r="T965" s="123"/>
      <c r="U965" s="123"/>
      <c r="V965" s="123"/>
      <c r="W965" s="123"/>
      <c r="X965" s="122"/>
      <c r="Y965" s="123"/>
      <c r="Z965" s="123"/>
      <c r="AA965" s="123"/>
      <c r="AB965" s="123"/>
      <c r="AC965" s="123"/>
      <c r="AD965" s="122"/>
      <c r="AE965" s="123"/>
      <c r="AF965" s="123"/>
      <c r="AG965" s="123"/>
      <c r="AH965" s="123"/>
      <c r="AI965" s="122"/>
      <c r="AJ965" s="122"/>
      <c r="AK965" s="122"/>
      <c r="AL965" s="122"/>
      <c r="AM965" s="123"/>
      <c r="AN965" s="122"/>
      <c r="AO965" s="122"/>
      <c r="AP965" s="122"/>
      <c r="AQ965" s="122"/>
      <c r="AR965" s="122"/>
      <c r="AS965" s="122"/>
      <c r="AT965" s="173"/>
      <c r="AU965" s="173"/>
      <c r="AV965" s="173"/>
      <c r="AW965" s="173"/>
      <c r="AX965" s="173"/>
      <c r="AY965" s="173"/>
      <c r="AZ965" s="173"/>
      <c r="BA965" s="173"/>
      <c r="BB965" s="173"/>
      <c r="BC965" s="123"/>
      <c r="BD965" s="123"/>
      <c r="BE965" s="123"/>
    </row>
    <row r="966" spans="2:57" x14ac:dyDescent="0.25">
      <c r="B966" s="120"/>
      <c r="C966" s="4"/>
      <c r="D966" s="14"/>
      <c r="E966" s="14"/>
      <c r="F966" s="121"/>
      <c r="G966" s="13"/>
      <c r="H966" s="122"/>
      <c r="I966" s="123"/>
      <c r="J966" s="123"/>
      <c r="K966" s="124"/>
      <c r="L966" s="122"/>
      <c r="M966" s="122"/>
      <c r="N966" s="125"/>
      <c r="O966" s="126"/>
      <c r="P966" s="123"/>
      <c r="Q966" s="123"/>
      <c r="R966" s="122"/>
      <c r="S966" s="123"/>
      <c r="T966" s="123"/>
      <c r="U966" s="123"/>
      <c r="V966" s="123"/>
      <c r="W966" s="123"/>
      <c r="X966" s="122"/>
      <c r="Y966" s="123"/>
      <c r="Z966" s="123"/>
      <c r="AA966" s="123"/>
      <c r="AB966" s="123"/>
      <c r="AC966" s="123"/>
      <c r="AD966" s="122"/>
      <c r="AE966" s="123"/>
      <c r="AF966" s="123"/>
      <c r="AG966" s="123"/>
      <c r="AH966" s="123"/>
      <c r="AI966" s="122"/>
      <c r="AJ966" s="122"/>
      <c r="AK966" s="122"/>
      <c r="AL966" s="122"/>
      <c r="AM966" s="123"/>
      <c r="AN966" s="122"/>
      <c r="AO966" s="122"/>
      <c r="AP966" s="122"/>
      <c r="AQ966" s="122"/>
      <c r="AR966" s="122"/>
      <c r="AS966" s="122"/>
      <c r="AT966" s="173"/>
      <c r="AU966" s="173"/>
      <c r="AV966" s="173"/>
      <c r="AW966" s="173"/>
      <c r="AX966" s="173"/>
      <c r="AY966" s="173"/>
      <c r="AZ966" s="173"/>
      <c r="BA966" s="173"/>
      <c r="BB966" s="173"/>
      <c r="BC966" s="123"/>
      <c r="BD966" s="123"/>
      <c r="BE966" s="123"/>
    </row>
    <row r="967" spans="2:57" x14ac:dyDescent="0.25">
      <c r="B967" s="120"/>
      <c r="C967" s="4"/>
      <c r="D967" s="14"/>
      <c r="E967" s="14"/>
      <c r="F967" s="121"/>
      <c r="G967" s="13"/>
      <c r="H967" s="122"/>
      <c r="I967" s="123"/>
      <c r="J967" s="123"/>
      <c r="K967" s="124"/>
      <c r="L967" s="122"/>
      <c r="M967" s="122"/>
      <c r="N967" s="125"/>
      <c r="O967" s="126"/>
      <c r="P967" s="123"/>
      <c r="Q967" s="123"/>
      <c r="R967" s="122"/>
      <c r="S967" s="123"/>
      <c r="T967" s="123"/>
      <c r="U967" s="123"/>
      <c r="V967" s="123"/>
      <c r="W967" s="123"/>
      <c r="X967" s="122"/>
      <c r="Y967" s="123"/>
      <c r="Z967" s="123"/>
      <c r="AA967" s="123"/>
      <c r="AB967" s="123"/>
      <c r="AC967" s="123"/>
      <c r="AD967" s="122"/>
      <c r="AE967" s="123"/>
      <c r="AF967" s="123"/>
      <c r="AG967" s="123"/>
      <c r="AH967" s="123"/>
      <c r="AI967" s="122"/>
      <c r="AJ967" s="122"/>
      <c r="AK967" s="122"/>
      <c r="AL967" s="122"/>
      <c r="AM967" s="123"/>
      <c r="AN967" s="122"/>
      <c r="AO967" s="122"/>
      <c r="AP967" s="122"/>
      <c r="AQ967" s="122"/>
      <c r="AR967" s="122"/>
      <c r="AS967" s="122"/>
      <c r="AT967" s="173"/>
      <c r="AU967" s="173"/>
      <c r="AV967" s="173"/>
      <c r="AW967" s="173"/>
      <c r="AX967" s="173"/>
      <c r="AY967" s="173"/>
      <c r="AZ967" s="173"/>
      <c r="BA967" s="173"/>
      <c r="BB967" s="173"/>
      <c r="BC967" s="123"/>
      <c r="BD967" s="123"/>
      <c r="BE967" s="123"/>
    </row>
    <row r="968" spans="2:57" x14ac:dyDescent="0.25">
      <c r="B968" s="120"/>
      <c r="C968" s="4"/>
      <c r="D968" s="14"/>
      <c r="E968" s="14"/>
      <c r="F968" s="121"/>
      <c r="G968" s="13"/>
      <c r="H968" s="122"/>
      <c r="I968" s="123"/>
      <c r="J968" s="123"/>
      <c r="K968" s="124"/>
      <c r="L968" s="122"/>
      <c r="M968" s="122"/>
      <c r="N968" s="125"/>
      <c r="O968" s="126"/>
      <c r="P968" s="123"/>
      <c r="Q968" s="123"/>
      <c r="R968" s="122"/>
      <c r="S968" s="123"/>
      <c r="T968" s="123"/>
      <c r="U968" s="123"/>
      <c r="V968" s="123"/>
      <c r="W968" s="123"/>
      <c r="X968" s="122"/>
      <c r="Y968" s="123"/>
      <c r="Z968" s="123"/>
      <c r="AA968" s="123"/>
      <c r="AB968" s="123"/>
      <c r="AC968" s="123"/>
      <c r="AD968" s="122"/>
      <c r="AE968" s="123"/>
      <c r="AF968" s="123"/>
      <c r="AG968" s="123"/>
      <c r="AH968" s="123"/>
      <c r="AI968" s="122"/>
      <c r="AJ968" s="122"/>
      <c r="AK968" s="122"/>
      <c r="AL968" s="122"/>
      <c r="AM968" s="123"/>
      <c r="AN968" s="122"/>
      <c r="AO968" s="122"/>
      <c r="AP968" s="122"/>
      <c r="AQ968" s="122"/>
      <c r="AR968" s="122"/>
      <c r="AS968" s="122"/>
      <c r="AT968" s="173"/>
      <c r="AU968" s="173"/>
      <c r="AV968" s="173"/>
      <c r="AW968" s="173"/>
      <c r="AX968" s="173"/>
      <c r="AY968" s="173"/>
      <c r="AZ968" s="173"/>
      <c r="BA968" s="173"/>
      <c r="BB968" s="173"/>
      <c r="BC968" s="123"/>
      <c r="BD968" s="123"/>
      <c r="BE968" s="123"/>
    </row>
    <row r="969" spans="2:57" x14ac:dyDescent="0.25">
      <c r="B969" s="120"/>
      <c r="C969" s="4"/>
      <c r="D969" s="14"/>
      <c r="E969" s="14"/>
      <c r="F969" s="121"/>
      <c r="G969" s="13"/>
      <c r="H969" s="122"/>
      <c r="I969" s="123"/>
      <c r="J969" s="123"/>
      <c r="K969" s="124"/>
      <c r="L969" s="122"/>
      <c r="M969" s="122"/>
      <c r="N969" s="125"/>
      <c r="O969" s="126"/>
      <c r="P969" s="123"/>
      <c r="Q969" s="123"/>
      <c r="R969" s="122"/>
      <c r="S969" s="123"/>
      <c r="T969" s="123"/>
      <c r="U969" s="123"/>
      <c r="V969" s="123"/>
      <c r="W969" s="123"/>
      <c r="X969" s="122"/>
      <c r="Y969" s="123"/>
      <c r="Z969" s="123"/>
      <c r="AA969" s="123"/>
      <c r="AB969" s="123"/>
      <c r="AC969" s="123"/>
      <c r="AD969" s="122"/>
      <c r="AE969" s="123"/>
      <c r="AF969" s="123"/>
      <c r="AG969" s="123"/>
      <c r="AH969" s="123"/>
      <c r="AI969" s="122"/>
      <c r="AJ969" s="122"/>
      <c r="AK969" s="122"/>
      <c r="AL969" s="122"/>
      <c r="AM969" s="123"/>
      <c r="AN969" s="122"/>
      <c r="AO969" s="122"/>
      <c r="AP969" s="122"/>
      <c r="AQ969" s="122"/>
      <c r="AR969" s="122"/>
      <c r="AS969" s="122"/>
      <c r="AT969" s="173"/>
      <c r="AU969" s="173"/>
      <c r="AV969" s="173"/>
      <c r="AW969" s="173"/>
      <c r="AX969" s="173"/>
      <c r="AY969" s="173"/>
      <c r="AZ969" s="173"/>
      <c r="BA969" s="173"/>
      <c r="BB969" s="173"/>
      <c r="BC969" s="123"/>
      <c r="BD969" s="123"/>
      <c r="BE969" s="123"/>
    </row>
    <row r="970" spans="2:57" x14ac:dyDescent="0.25">
      <c r="B970" s="120"/>
      <c r="C970" s="4"/>
      <c r="D970" s="14"/>
      <c r="E970" s="14"/>
      <c r="F970" s="121"/>
      <c r="G970" s="13"/>
      <c r="H970" s="122"/>
      <c r="I970" s="123"/>
      <c r="J970" s="123"/>
      <c r="K970" s="124"/>
      <c r="L970" s="122"/>
      <c r="M970" s="122"/>
      <c r="N970" s="125"/>
      <c r="O970" s="126"/>
      <c r="P970" s="123"/>
      <c r="Q970" s="123"/>
      <c r="R970" s="122"/>
      <c r="S970" s="123"/>
      <c r="T970" s="123"/>
      <c r="U970" s="123"/>
      <c r="V970" s="123"/>
      <c r="W970" s="123"/>
      <c r="X970" s="122"/>
      <c r="Y970" s="123"/>
      <c r="Z970" s="123"/>
      <c r="AA970" s="123"/>
      <c r="AB970" s="123"/>
      <c r="AC970" s="123"/>
      <c r="AD970" s="122"/>
      <c r="AE970" s="123"/>
      <c r="AF970" s="123"/>
      <c r="AG970" s="123"/>
      <c r="AH970" s="123"/>
      <c r="AI970" s="122"/>
      <c r="AJ970" s="122"/>
      <c r="AK970" s="122"/>
      <c r="AL970" s="122"/>
      <c r="AM970" s="123"/>
      <c r="AN970" s="122"/>
      <c r="AO970" s="122"/>
      <c r="AP970" s="122"/>
      <c r="AQ970" s="122"/>
      <c r="AR970" s="122"/>
      <c r="AS970" s="122"/>
      <c r="AT970" s="173"/>
      <c r="AU970" s="173"/>
      <c r="AV970" s="173"/>
      <c r="AW970" s="173"/>
      <c r="AX970" s="173"/>
      <c r="AY970" s="173"/>
      <c r="AZ970" s="173"/>
      <c r="BA970" s="173"/>
      <c r="BB970" s="173"/>
      <c r="BC970" s="123"/>
      <c r="BD970" s="123"/>
      <c r="BE970" s="123"/>
    </row>
    <row r="971" spans="2:57" x14ac:dyDescent="0.25">
      <c r="B971" s="120"/>
      <c r="C971" s="4"/>
      <c r="D971" s="14"/>
      <c r="E971" s="14"/>
      <c r="F971" s="121"/>
      <c r="G971" s="13"/>
      <c r="H971" s="122"/>
      <c r="I971" s="123"/>
      <c r="J971" s="123"/>
      <c r="K971" s="124"/>
      <c r="L971" s="122"/>
      <c r="M971" s="122"/>
      <c r="N971" s="125"/>
      <c r="O971" s="126"/>
      <c r="P971" s="123"/>
      <c r="Q971" s="123"/>
      <c r="R971" s="122"/>
      <c r="S971" s="123"/>
      <c r="T971" s="123"/>
      <c r="U971" s="123"/>
      <c r="V971" s="123"/>
      <c r="W971" s="123"/>
      <c r="X971" s="122"/>
      <c r="Y971" s="123"/>
      <c r="Z971" s="123"/>
      <c r="AA971" s="123"/>
      <c r="AB971" s="123"/>
      <c r="AC971" s="123"/>
      <c r="AD971" s="122"/>
      <c r="AE971" s="123"/>
      <c r="AF971" s="123"/>
      <c r="AG971" s="123"/>
      <c r="AH971" s="123"/>
      <c r="AI971" s="122"/>
      <c r="AJ971" s="122"/>
      <c r="AK971" s="122"/>
      <c r="AL971" s="122"/>
      <c r="AM971" s="123"/>
      <c r="AN971" s="122"/>
      <c r="AO971" s="122"/>
      <c r="AP971" s="122"/>
      <c r="AQ971" s="122"/>
      <c r="AR971" s="122"/>
      <c r="AS971" s="122"/>
      <c r="AT971" s="173"/>
      <c r="AU971" s="173"/>
      <c r="AV971" s="173"/>
      <c r="AW971" s="173"/>
      <c r="AX971" s="173"/>
      <c r="AY971" s="173"/>
      <c r="AZ971" s="173"/>
      <c r="BA971" s="173"/>
      <c r="BB971" s="173"/>
      <c r="BC971" s="123"/>
      <c r="BD971" s="123"/>
      <c r="BE971" s="123"/>
    </row>
    <row r="972" spans="2:57" x14ac:dyDescent="0.25">
      <c r="B972" s="120"/>
      <c r="C972" s="4"/>
      <c r="D972" s="14"/>
      <c r="E972" s="14"/>
      <c r="F972" s="121"/>
      <c r="G972" s="13"/>
      <c r="H972" s="122"/>
      <c r="I972" s="123"/>
      <c r="J972" s="123"/>
      <c r="K972" s="124"/>
      <c r="L972" s="122"/>
      <c r="M972" s="122"/>
      <c r="N972" s="125"/>
      <c r="O972" s="126"/>
      <c r="P972" s="123"/>
      <c r="Q972" s="123"/>
      <c r="R972" s="122"/>
      <c r="S972" s="123"/>
      <c r="T972" s="123"/>
      <c r="U972" s="123"/>
      <c r="V972" s="123"/>
      <c r="W972" s="123"/>
      <c r="X972" s="122"/>
      <c r="Y972" s="123"/>
      <c r="Z972" s="123"/>
      <c r="AA972" s="123"/>
      <c r="AB972" s="123"/>
      <c r="AC972" s="123"/>
      <c r="AD972" s="122"/>
      <c r="AE972" s="123"/>
      <c r="AF972" s="123"/>
      <c r="AG972" s="123"/>
      <c r="AH972" s="123"/>
      <c r="AI972" s="122"/>
      <c r="AJ972" s="122"/>
      <c r="AK972" s="122"/>
      <c r="AL972" s="122"/>
      <c r="AM972" s="123"/>
      <c r="AN972" s="122"/>
      <c r="AO972" s="122"/>
      <c r="AP972" s="122"/>
      <c r="AQ972" s="122"/>
      <c r="AR972" s="122"/>
      <c r="AS972" s="122"/>
      <c r="AT972" s="173"/>
      <c r="AU972" s="173"/>
      <c r="AV972" s="173"/>
      <c r="AW972" s="173"/>
      <c r="AX972" s="173"/>
      <c r="AY972" s="173"/>
      <c r="AZ972" s="173"/>
      <c r="BA972" s="173"/>
      <c r="BB972" s="173"/>
      <c r="BC972" s="123"/>
      <c r="BD972" s="123"/>
      <c r="BE972" s="123"/>
    </row>
    <row r="973" spans="2:57" x14ac:dyDescent="0.25">
      <c r="B973" s="120"/>
      <c r="C973" s="4"/>
      <c r="D973" s="14"/>
      <c r="E973" s="14"/>
      <c r="F973" s="121"/>
      <c r="G973" s="13"/>
      <c r="H973" s="122"/>
      <c r="I973" s="123"/>
      <c r="J973" s="123"/>
      <c r="K973" s="124"/>
      <c r="L973" s="122"/>
      <c r="M973" s="122"/>
      <c r="N973" s="125"/>
      <c r="O973" s="126"/>
      <c r="P973" s="123"/>
      <c r="Q973" s="123"/>
      <c r="R973" s="122"/>
      <c r="S973" s="123"/>
      <c r="T973" s="123"/>
      <c r="U973" s="123"/>
      <c r="V973" s="123"/>
      <c r="W973" s="123"/>
      <c r="X973" s="122"/>
      <c r="Y973" s="123"/>
      <c r="Z973" s="123"/>
      <c r="AA973" s="123"/>
      <c r="AB973" s="123"/>
      <c r="AC973" s="123"/>
      <c r="AD973" s="122"/>
      <c r="AE973" s="123"/>
      <c r="AF973" s="123"/>
      <c r="AG973" s="123"/>
      <c r="AH973" s="123"/>
      <c r="AI973" s="122"/>
      <c r="AJ973" s="122"/>
      <c r="AK973" s="122"/>
      <c r="AL973" s="122"/>
      <c r="AM973" s="123"/>
      <c r="AN973" s="122"/>
      <c r="AO973" s="122"/>
      <c r="AP973" s="122"/>
      <c r="AQ973" s="122"/>
      <c r="AR973" s="122"/>
      <c r="AS973" s="122"/>
      <c r="AT973" s="173"/>
      <c r="AU973" s="173"/>
      <c r="AV973" s="173"/>
      <c r="AW973" s="173"/>
      <c r="AX973" s="173"/>
      <c r="AY973" s="173"/>
      <c r="AZ973" s="173"/>
      <c r="BA973" s="173"/>
      <c r="BB973" s="173"/>
      <c r="BC973" s="123"/>
      <c r="BD973" s="123"/>
      <c r="BE973" s="123"/>
    </row>
    <row r="974" spans="2:57" x14ac:dyDescent="0.25">
      <c r="B974" s="120"/>
      <c r="C974" s="4"/>
      <c r="D974" s="14"/>
      <c r="E974" s="14"/>
      <c r="F974" s="121"/>
      <c r="G974" s="13"/>
      <c r="H974" s="122"/>
      <c r="I974" s="123"/>
      <c r="J974" s="123"/>
      <c r="K974" s="124"/>
      <c r="L974" s="122"/>
      <c r="M974" s="122"/>
      <c r="N974" s="125"/>
      <c r="O974" s="126"/>
      <c r="P974" s="123"/>
      <c r="Q974" s="123"/>
      <c r="R974" s="122"/>
      <c r="S974" s="123"/>
      <c r="T974" s="123"/>
      <c r="U974" s="123"/>
      <c r="V974" s="123"/>
      <c r="W974" s="123"/>
      <c r="X974" s="122"/>
      <c r="Y974" s="123"/>
      <c r="Z974" s="123"/>
      <c r="AA974" s="123"/>
      <c r="AB974" s="123"/>
      <c r="AC974" s="123"/>
      <c r="AD974" s="122"/>
      <c r="AE974" s="123"/>
      <c r="AF974" s="123"/>
      <c r="AG974" s="123"/>
      <c r="AH974" s="123"/>
      <c r="AI974" s="122"/>
      <c r="AJ974" s="122"/>
      <c r="AK974" s="122"/>
      <c r="AL974" s="122"/>
      <c r="AM974" s="123"/>
      <c r="AN974" s="122"/>
      <c r="AO974" s="122"/>
      <c r="AP974" s="122"/>
      <c r="AQ974" s="122"/>
      <c r="AR974" s="122"/>
      <c r="AS974" s="122"/>
      <c r="AT974" s="173"/>
      <c r="AU974" s="173"/>
      <c r="AV974" s="173"/>
      <c r="AW974" s="173"/>
      <c r="AX974" s="173"/>
      <c r="AY974" s="173"/>
      <c r="AZ974" s="173"/>
      <c r="BA974" s="173"/>
      <c r="BB974" s="173"/>
      <c r="BC974" s="123"/>
      <c r="BD974" s="123"/>
      <c r="BE974" s="123"/>
    </row>
    <row r="975" spans="2:57" x14ac:dyDescent="0.25">
      <c r="B975" s="120"/>
      <c r="C975" s="4"/>
      <c r="D975" s="14"/>
      <c r="E975" s="14"/>
      <c r="F975" s="121"/>
      <c r="G975" s="13"/>
      <c r="H975" s="122"/>
      <c r="I975" s="123"/>
      <c r="J975" s="123"/>
      <c r="K975" s="124"/>
      <c r="L975" s="122"/>
      <c r="M975" s="122"/>
      <c r="N975" s="125"/>
      <c r="O975" s="126"/>
      <c r="P975" s="123"/>
      <c r="Q975" s="123"/>
      <c r="R975" s="122"/>
      <c r="S975" s="123"/>
      <c r="T975" s="123"/>
      <c r="U975" s="123"/>
      <c r="V975" s="123"/>
      <c r="W975" s="123"/>
      <c r="X975" s="122"/>
      <c r="Y975" s="123"/>
      <c r="Z975" s="123"/>
      <c r="AA975" s="123"/>
      <c r="AB975" s="123"/>
      <c r="AC975" s="123"/>
      <c r="AD975" s="122"/>
      <c r="AE975" s="123"/>
      <c r="AF975" s="123"/>
      <c r="AG975" s="123"/>
      <c r="AH975" s="123"/>
      <c r="AI975" s="122"/>
      <c r="AJ975" s="122"/>
      <c r="AK975" s="122"/>
      <c r="AL975" s="122"/>
      <c r="AM975" s="123"/>
      <c r="AN975" s="122"/>
      <c r="AO975" s="122"/>
      <c r="AP975" s="122"/>
      <c r="AQ975" s="122"/>
      <c r="AR975" s="122"/>
      <c r="AS975" s="122"/>
      <c r="AT975" s="173"/>
      <c r="AU975" s="173"/>
      <c r="AV975" s="173"/>
      <c r="AW975" s="173"/>
      <c r="AX975" s="173"/>
      <c r="AY975" s="173"/>
      <c r="AZ975" s="173"/>
      <c r="BA975" s="173"/>
      <c r="BB975" s="173"/>
      <c r="BC975" s="123"/>
      <c r="BD975" s="123"/>
      <c r="BE975" s="123"/>
    </row>
    <row r="976" spans="2:57" x14ac:dyDescent="0.25">
      <c r="B976" s="120"/>
      <c r="C976" s="4"/>
      <c r="D976" s="14"/>
      <c r="E976" s="14"/>
      <c r="F976" s="121"/>
      <c r="G976" s="13"/>
      <c r="H976" s="122"/>
      <c r="I976" s="123"/>
      <c r="J976" s="123"/>
      <c r="K976" s="124"/>
      <c r="L976" s="122"/>
      <c r="M976" s="122"/>
      <c r="N976" s="125"/>
      <c r="O976" s="126"/>
      <c r="P976" s="123"/>
      <c r="Q976" s="123"/>
      <c r="R976" s="122"/>
      <c r="S976" s="123"/>
      <c r="T976" s="123"/>
      <c r="U976" s="123"/>
      <c r="V976" s="123"/>
      <c r="W976" s="123"/>
      <c r="X976" s="122"/>
      <c r="Y976" s="123"/>
      <c r="Z976" s="123"/>
      <c r="AA976" s="123"/>
      <c r="AB976" s="123"/>
      <c r="AC976" s="123"/>
      <c r="AD976" s="122"/>
      <c r="AE976" s="123"/>
      <c r="AF976" s="123"/>
      <c r="AG976" s="123"/>
      <c r="AH976" s="123"/>
      <c r="AI976" s="122"/>
      <c r="AJ976" s="122"/>
      <c r="AK976" s="122"/>
      <c r="AL976" s="122"/>
      <c r="AM976" s="123"/>
      <c r="AN976" s="122"/>
      <c r="AO976" s="122"/>
      <c r="AP976" s="122"/>
      <c r="AQ976" s="122"/>
      <c r="AR976" s="122"/>
      <c r="AS976" s="122"/>
      <c r="AT976" s="173"/>
      <c r="AU976" s="173"/>
      <c r="AV976" s="173"/>
      <c r="AW976" s="173"/>
      <c r="AX976" s="173"/>
      <c r="AY976" s="173"/>
      <c r="AZ976" s="173"/>
      <c r="BA976" s="173"/>
      <c r="BB976" s="173"/>
      <c r="BC976" s="123"/>
      <c r="BD976" s="123"/>
      <c r="BE976" s="123"/>
    </row>
    <row r="977" spans="2:57" x14ac:dyDescent="0.25">
      <c r="B977" s="120"/>
      <c r="C977" s="4"/>
      <c r="D977" s="14"/>
      <c r="E977" s="14"/>
      <c r="F977" s="121"/>
      <c r="G977" s="13"/>
      <c r="H977" s="122"/>
      <c r="I977" s="123"/>
      <c r="J977" s="123"/>
      <c r="K977" s="124"/>
      <c r="L977" s="122"/>
      <c r="M977" s="122"/>
      <c r="N977" s="125"/>
      <c r="O977" s="126"/>
      <c r="P977" s="123"/>
      <c r="Q977" s="123"/>
      <c r="R977" s="122"/>
      <c r="S977" s="123"/>
      <c r="T977" s="123"/>
      <c r="U977" s="123"/>
      <c r="V977" s="123"/>
      <c r="W977" s="123"/>
      <c r="X977" s="122"/>
      <c r="Y977" s="123"/>
      <c r="Z977" s="123"/>
      <c r="AA977" s="123"/>
      <c r="AB977" s="123"/>
      <c r="AC977" s="123"/>
      <c r="AD977" s="122"/>
      <c r="AE977" s="123"/>
      <c r="AF977" s="123"/>
      <c r="AG977" s="123"/>
      <c r="AH977" s="123"/>
      <c r="AI977" s="122"/>
      <c r="AJ977" s="122"/>
      <c r="AK977" s="122"/>
      <c r="AL977" s="122"/>
      <c r="AM977" s="123"/>
      <c r="AN977" s="122"/>
      <c r="AO977" s="122"/>
      <c r="AP977" s="122"/>
      <c r="AQ977" s="122"/>
      <c r="AR977" s="122"/>
      <c r="AS977" s="122"/>
      <c r="AT977" s="173"/>
      <c r="AU977" s="173"/>
      <c r="AV977" s="173"/>
      <c r="AW977" s="173"/>
      <c r="AX977" s="173"/>
      <c r="AY977" s="173"/>
      <c r="AZ977" s="173"/>
      <c r="BA977" s="173"/>
      <c r="BB977" s="173"/>
      <c r="BC977" s="123"/>
      <c r="BD977" s="123"/>
      <c r="BE977" s="123"/>
    </row>
    <row r="978" spans="2:57" x14ac:dyDescent="0.25">
      <c r="B978" s="120"/>
      <c r="C978" s="4"/>
      <c r="D978" s="14"/>
      <c r="E978" s="14"/>
      <c r="F978" s="121"/>
      <c r="G978" s="13"/>
      <c r="H978" s="122"/>
      <c r="I978" s="123"/>
      <c r="J978" s="123"/>
      <c r="K978" s="124"/>
      <c r="L978" s="122"/>
      <c r="M978" s="122"/>
      <c r="N978" s="125"/>
      <c r="O978" s="126"/>
      <c r="P978" s="123"/>
      <c r="Q978" s="123"/>
      <c r="R978" s="122"/>
      <c r="S978" s="123"/>
      <c r="T978" s="123"/>
      <c r="U978" s="123"/>
      <c r="V978" s="123"/>
      <c r="W978" s="123"/>
      <c r="X978" s="122"/>
      <c r="Y978" s="123"/>
      <c r="Z978" s="123"/>
      <c r="AA978" s="123"/>
      <c r="AB978" s="123"/>
      <c r="AC978" s="123"/>
      <c r="AD978" s="122"/>
      <c r="AE978" s="123"/>
      <c r="AF978" s="123"/>
      <c r="AG978" s="123"/>
      <c r="AH978" s="123"/>
      <c r="AI978" s="122"/>
      <c r="AJ978" s="122"/>
      <c r="AK978" s="122"/>
      <c r="AL978" s="122"/>
      <c r="AM978" s="123"/>
      <c r="AN978" s="122"/>
      <c r="AO978" s="122"/>
      <c r="AP978" s="122"/>
      <c r="AQ978" s="122"/>
      <c r="AR978" s="122"/>
      <c r="AS978" s="122"/>
      <c r="AT978" s="173"/>
      <c r="AU978" s="173"/>
      <c r="AV978" s="173"/>
      <c r="AW978" s="173"/>
      <c r="AX978" s="173"/>
      <c r="AY978" s="173"/>
      <c r="AZ978" s="173"/>
      <c r="BA978" s="173"/>
      <c r="BB978" s="173"/>
      <c r="BC978" s="123"/>
      <c r="BD978" s="123"/>
      <c r="BE978" s="123"/>
    </row>
    <row r="979" spans="2:57" x14ac:dyDescent="0.25">
      <c r="B979" s="120"/>
      <c r="C979" s="4"/>
      <c r="D979" s="14"/>
      <c r="E979" s="14"/>
      <c r="F979" s="121"/>
      <c r="G979" s="13"/>
      <c r="H979" s="122"/>
      <c r="I979" s="123"/>
      <c r="J979" s="123"/>
      <c r="K979" s="124"/>
      <c r="L979" s="122"/>
      <c r="M979" s="122"/>
      <c r="N979" s="125"/>
      <c r="O979" s="126"/>
      <c r="P979" s="123"/>
      <c r="Q979" s="123"/>
      <c r="R979" s="122"/>
      <c r="S979" s="123"/>
      <c r="T979" s="123"/>
      <c r="U979" s="123"/>
      <c r="V979" s="123"/>
      <c r="W979" s="123"/>
      <c r="X979" s="122"/>
      <c r="Y979" s="123"/>
      <c r="Z979" s="123"/>
      <c r="AA979" s="123"/>
      <c r="AB979" s="123"/>
      <c r="AC979" s="123"/>
      <c r="AD979" s="122"/>
      <c r="AE979" s="123"/>
      <c r="AF979" s="123"/>
      <c r="AG979" s="123"/>
      <c r="AH979" s="123"/>
      <c r="AI979" s="122"/>
      <c r="AJ979" s="122"/>
      <c r="AK979" s="122"/>
      <c r="AL979" s="122"/>
      <c r="AM979" s="123"/>
      <c r="AN979" s="122"/>
      <c r="AO979" s="122"/>
      <c r="AP979" s="122"/>
      <c r="AQ979" s="122"/>
      <c r="AR979" s="122"/>
      <c r="AS979" s="122"/>
      <c r="AT979" s="173"/>
      <c r="AU979" s="173"/>
      <c r="AV979" s="173"/>
      <c r="AW979" s="173"/>
      <c r="AX979" s="173"/>
      <c r="AY979" s="173"/>
      <c r="AZ979" s="173"/>
      <c r="BA979" s="173"/>
      <c r="BB979" s="173"/>
      <c r="BC979" s="123"/>
      <c r="BD979" s="123"/>
      <c r="BE979" s="123"/>
    </row>
    <row r="980" spans="2:57" x14ac:dyDescent="0.25">
      <c r="B980" s="120"/>
      <c r="C980" s="4"/>
      <c r="D980" s="14"/>
      <c r="E980" s="14"/>
      <c r="F980" s="121"/>
      <c r="G980" s="13"/>
      <c r="H980" s="122"/>
      <c r="I980" s="123"/>
      <c r="J980" s="123"/>
      <c r="K980" s="124"/>
      <c r="L980" s="122"/>
      <c r="M980" s="122"/>
      <c r="N980" s="125"/>
      <c r="O980" s="126"/>
      <c r="P980" s="123"/>
      <c r="Q980" s="123"/>
      <c r="R980" s="122"/>
      <c r="S980" s="123"/>
      <c r="T980" s="123"/>
      <c r="U980" s="123"/>
      <c r="V980" s="123"/>
      <c r="W980" s="123"/>
      <c r="X980" s="122"/>
      <c r="Y980" s="123"/>
      <c r="Z980" s="123"/>
      <c r="AA980" s="123"/>
      <c r="AB980" s="123"/>
      <c r="AC980" s="123"/>
      <c r="AD980" s="122"/>
      <c r="AE980" s="123"/>
      <c r="AF980" s="123"/>
      <c r="AG980" s="123"/>
      <c r="AH980" s="123"/>
      <c r="AI980" s="122"/>
      <c r="AJ980" s="122"/>
      <c r="AK980" s="122"/>
      <c r="AL980" s="122"/>
      <c r="AM980" s="123"/>
      <c r="AN980" s="122"/>
      <c r="AO980" s="122"/>
      <c r="AP980" s="122"/>
      <c r="AQ980" s="122"/>
      <c r="AR980" s="122"/>
      <c r="AS980" s="122"/>
      <c r="AT980" s="173"/>
      <c r="AU980" s="173"/>
      <c r="AV980" s="173"/>
      <c r="AW980" s="173"/>
      <c r="AX980" s="173"/>
      <c r="AY980" s="173"/>
      <c r="AZ980" s="173"/>
      <c r="BA980" s="173"/>
      <c r="BB980" s="173"/>
      <c r="BC980" s="123"/>
      <c r="BD980" s="123"/>
      <c r="BE980" s="123"/>
    </row>
    <row r="981" spans="2:57" x14ac:dyDescent="0.25">
      <c r="B981" s="120"/>
      <c r="C981" s="4"/>
      <c r="D981" s="14"/>
      <c r="E981" s="14"/>
      <c r="F981" s="121"/>
      <c r="G981" s="13"/>
      <c r="H981" s="122"/>
      <c r="I981" s="123"/>
      <c r="J981" s="123"/>
      <c r="K981" s="124"/>
      <c r="L981" s="122"/>
      <c r="M981" s="122"/>
      <c r="N981" s="125"/>
      <c r="O981" s="126"/>
      <c r="P981" s="123"/>
      <c r="Q981" s="123"/>
      <c r="R981" s="122"/>
      <c r="S981" s="123"/>
      <c r="T981" s="123"/>
      <c r="U981" s="123"/>
      <c r="V981" s="123"/>
      <c r="W981" s="123"/>
      <c r="X981" s="122"/>
      <c r="Y981" s="123"/>
      <c r="Z981" s="123"/>
      <c r="AA981" s="123"/>
      <c r="AB981" s="123"/>
      <c r="AC981" s="123"/>
      <c r="AD981" s="122"/>
      <c r="AE981" s="123"/>
      <c r="AF981" s="123"/>
      <c r="AG981" s="123"/>
      <c r="AH981" s="123"/>
      <c r="AI981" s="122"/>
      <c r="AJ981" s="122"/>
      <c r="AK981" s="122"/>
      <c r="AL981" s="122"/>
      <c r="AM981" s="123"/>
      <c r="AN981" s="122"/>
      <c r="AO981" s="122"/>
      <c r="AP981" s="122"/>
      <c r="AQ981" s="122"/>
      <c r="AR981" s="122"/>
      <c r="AS981" s="122"/>
      <c r="AT981" s="173"/>
      <c r="AU981" s="173"/>
      <c r="AV981" s="173"/>
      <c r="AW981" s="173"/>
      <c r="AX981" s="173"/>
      <c r="AY981" s="173"/>
      <c r="AZ981" s="173"/>
      <c r="BA981" s="173"/>
      <c r="BB981" s="173"/>
      <c r="BC981" s="123"/>
      <c r="BD981" s="123"/>
      <c r="BE981" s="123"/>
    </row>
    <row r="982" spans="2:57" x14ac:dyDescent="0.25">
      <c r="B982" s="120"/>
      <c r="C982" s="4"/>
      <c r="D982" s="14"/>
      <c r="E982" s="14"/>
      <c r="F982" s="121"/>
      <c r="G982" s="13"/>
      <c r="H982" s="122"/>
      <c r="I982" s="123"/>
      <c r="J982" s="123"/>
      <c r="K982" s="124"/>
      <c r="L982" s="122"/>
      <c r="M982" s="122"/>
      <c r="N982" s="125"/>
      <c r="O982" s="126"/>
      <c r="P982" s="123"/>
      <c r="Q982" s="123"/>
      <c r="R982" s="122"/>
      <c r="S982" s="123"/>
      <c r="T982" s="123"/>
      <c r="U982" s="123"/>
      <c r="V982" s="123"/>
      <c r="W982" s="123"/>
      <c r="X982" s="122"/>
      <c r="Y982" s="123"/>
      <c r="Z982" s="123"/>
      <c r="AA982" s="123"/>
      <c r="AB982" s="123"/>
      <c r="AC982" s="123"/>
      <c r="AD982" s="122"/>
      <c r="AE982" s="123"/>
      <c r="AF982" s="123"/>
      <c r="AG982" s="123"/>
      <c r="AH982" s="123"/>
      <c r="AI982" s="122"/>
      <c r="AJ982" s="122"/>
      <c r="AK982" s="122"/>
      <c r="AL982" s="122"/>
      <c r="AM982" s="123"/>
      <c r="AN982" s="122"/>
      <c r="AO982" s="122"/>
      <c r="AP982" s="122"/>
      <c r="AQ982" s="122"/>
      <c r="AR982" s="122"/>
      <c r="AS982" s="122"/>
      <c r="AT982" s="173"/>
      <c r="AU982" s="173"/>
      <c r="AV982" s="173"/>
      <c r="AW982" s="173"/>
      <c r="AX982" s="173"/>
      <c r="AY982" s="173"/>
      <c r="AZ982" s="173"/>
      <c r="BA982" s="173"/>
      <c r="BB982" s="173"/>
      <c r="BC982" s="123"/>
      <c r="BD982" s="123"/>
      <c r="BE982" s="123"/>
    </row>
    <row r="983" spans="2:57" x14ac:dyDescent="0.25">
      <c r="B983" s="120"/>
      <c r="C983" s="4"/>
      <c r="D983" s="14"/>
      <c r="E983" s="14"/>
      <c r="F983" s="121"/>
      <c r="G983" s="13"/>
      <c r="H983" s="122"/>
      <c r="I983" s="123"/>
      <c r="J983" s="123"/>
      <c r="K983" s="124"/>
      <c r="L983" s="122"/>
      <c r="M983" s="122"/>
      <c r="N983" s="125"/>
      <c r="O983" s="126"/>
      <c r="P983" s="123"/>
      <c r="Q983" s="123"/>
      <c r="R983" s="122"/>
      <c r="S983" s="123"/>
      <c r="T983" s="123"/>
      <c r="U983" s="123"/>
      <c r="V983" s="123"/>
      <c r="W983" s="123"/>
      <c r="X983" s="122"/>
      <c r="Y983" s="123"/>
      <c r="Z983" s="123"/>
      <c r="AA983" s="123"/>
      <c r="AB983" s="123"/>
      <c r="AC983" s="123"/>
      <c r="AD983" s="122"/>
      <c r="AE983" s="123"/>
      <c r="AF983" s="123"/>
      <c r="AG983" s="123"/>
      <c r="AH983" s="123"/>
      <c r="AI983" s="122"/>
      <c r="AJ983" s="122"/>
      <c r="AK983" s="122"/>
      <c r="AL983" s="122"/>
      <c r="AM983" s="123"/>
      <c r="AN983" s="122"/>
      <c r="AO983" s="122"/>
      <c r="AP983" s="122"/>
      <c r="AQ983" s="122"/>
      <c r="AR983" s="122"/>
      <c r="AS983" s="122"/>
      <c r="AT983" s="173"/>
      <c r="AU983" s="173"/>
      <c r="AV983" s="173"/>
      <c r="AW983" s="173"/>
      <c r="AX983" s="173"/>
      <c r="AY983" s="173"/>
      <c r="AZ983" s="173"/>
      <c r="BA983" s="173"/>
      <c r="BB983" s="173"/>
      <c r="BC983" s="123"/>
      <c r="BD983" s="123"/>
      <c r="BE983" s="123"/>
    </row>
    <row r="984" spans="2:57" x14ac:dyDescent="0.25">
      <c r="B984" s="120"/>
      <c r="C984" s="4"/>
      <c r="D984" s="14"/>
      <c r="E984" s="14"/>
      <c r="F984" s="121"/>
      <c r="G984" s="13"/>
      <c r="H984" s="122"/>
      <c r="I984" s="123"/>
      <c r="J984" s="123"/>
      <c r="K984" s="124"/>
      <c r="L984" s="122"/>
      <c r="M984" s="122"/>
      <c r="N984" s="125"/>
      <c r="O984" s="126"/>
      <c r="P984" s="123"/>
      <c r="Q984" s="123"/>
      <c r="R984" s="122"/>
      <c r="S984" s="123"/>
      <c r="T984" s="123"/>
      <c r="U984" s="123"/>
      <c r="V984" s="123"/>
      <c r="W984" s="123"/>
      <c r="X984" s="122"/>
      <c r="Y984" s="123"/>
      <c r="Z984" s="123"/>
      <c r="AA984" s="123"/>
      <c r="AB984" s="123"/>
      <c r="AC984" s="123"/>
      <c r="AD984" s="122"/>
      <c r="AE984" s="123"/>
      <c r="AF984" s="123"/>
      <c r="AG984" s="123"/>
      <c r="AH984" s="123"/>
      <c r="AI984" s="122"/>
      <c r="AJ984" s="122"/>
      <c r="AK984" s="122"/>
      <c r="AL984" s="122"/>
      <c r="AM984" s="123"/>
      <c r="AN984" s="122"/>
      <c r="AO984" s="122"/>
      <c r="AP984" s="122"/>
      <c r="AQ984" s="122"/>
      <c r="AR984" s="122"/>
      <c r="AS984" s="122"/>
      <c r="AT984" s="173"/>
      <c r="AU984" s="173"/>
      <c r="AV984" s="173"/>
      <c r="AW984" s="173"/>
      <c r="AX984" s="173"/>
      <c r="AY984" s="173"/>
      <c r="AZ984" s="173"/>
      <c r="BA984" s="173"/>
      <c r="BB984" s="173"/>
      <c r="BC984" s="123"/>
      <c r="BD984" s="123"/>
      <c r="BE984" s="123"/>
    </row>
    <row r="985" spans="2:57" x14ac:dyDescent="0.25">
      <c r="B985" s="120"/>
      <c r="C985" s="4"/>
      <c r="D985" s="14"/>
      <c r="E985" s="14"/>
      <c r="F985" s="121"/>
      <c r="G985" s="13"/>
      <c r="H985" s="122"/>
      <c r="I985" s="123"/>
      <c r="J985" s="123"/>
      <c r="K985" s="124"/>
      <c r="L985" s="122"/>
      <c r="M985" s="122"/>
      <c r="N985" s="125"/>
      <c r="O985" s="126"/>
      <c r="P985" s="123"/>
      <c r="Q985" s="123"/>
      <c r="R985" s="122"/>
      <c r="S985" s="123"/>
      <c r="T985" s="123"/>
      <c r="U985" s="123"/>
      <c r="V985" s="123"/>
      <c r="W985" s="123"/>
      <c r="X985" s="122"/>
      <c r="Y985" s="123"/>
      <c r="Z985" s="123"/>
      <c r="AA985" s="123"/>
      <c r="AB985" s="123"/>
      <c r="AC985" s="123"/>
      <c r="AD985" s="122"/>
      <c r="AE985" s="123"/>
      <c r="AF985" s="123"/>
      <c r="AG985" s="123"/>
      <c r="AH985" s="123"/>
      <c r="AI985" s="122"/>
      <c r="AJ985" s="122"/>
      <c r="AK985" s="122"/>
      <c r="AL985" s="122"/>
      <c r="AM985" s="123"/>
      <c r="AN985" s="122"/>
      <c r="AO985" s="122"/>
      <c r="AP985" s="122"/>
      <c r="AQ985" s="122"/>
      <c r="AR985" s="122"/>
      <c r="AS985" s="122"/>
      <c r="AT985" s="173"/>
      <c r="AU985" s="173"/>
      <c r="AV985" s="173"/>
      <c r="AW985" s="173"/>
      <c r="AX985" s="173"/>
      <c r="AY985" s="173"/>
      <c r="AZ985" s="173"/>
      <c r="BA985" s="173"/>
      <c r="BB985" s="173"/>
      <c r="BC985" s="123"/>
      <c r="BD985" s="123"/>
      <c r="BE985" s="123"/>
    </row>
    <row r="986" spans="2:57" x14ac:dyDescent="0.25">
      <c r="B986" s="120"/>
      <c r="C986" s="4"/>
      <c r="D986" s="14"/>
      <c r="E986" s="14"/>
      <c r="F986" s="121"/>
      <c r="G986" s="13"/>
      <c r="H986" s="122"/>
      <c r="I986" s="123"/>
      <c r="J986" s="123"/>
      <c r="K986" s="124"/>
      <c r="L986" s="122"/>
      <c r="M986" s="122"/>
      <c r="N986" s="125"/>
      <c r="O986" s="126"/>
      <c r="P986" s="123"/>
      <c r="Q986" s="123"/>
      <c r="R986" s="122"/>
      <c r="S986" s="123"/>
      <c r="T986" s="123"/>
      <c r="U986" s="123"/>
      <c r="V986" s="123"/>
      <c r="W986" s="123"/>
      <c r="X986" s="122"/>
      <c r="Y986" s="123"/>
      <c r="Z986" s="123"/>
      <c r="AA986" s="123"/>
      <c r="AB986" s="123"/>
      <c r="AC986" s="123"/>
      <c r="AD986" s="122"/>
      <c r="AE986" s="123"/>
      <c r="AF986" s="123"/>
      <c r="AG986" s="123"/>
      <c r="AH986" s="123"/>
      <c r="AI986" s="122"/>
      <c r="AJ986" s="122"/>
      <c r="AK986" s="122"/>
      <c r="AL986" s="122"/>
      <c r="AM986" s="123"/>
      <c r="AN986" s="122"/>
      <c r="AO986" s="122"/>
      <c r="AP986" s="122"/>
      <c r="AQ986" s="122"/>
      <c r="AR986" s="122"/>
      <c r="AS986" s="122"/>
      <c r="AT986" s="173"/>
      <c r="AU986" s="173"/>
      <c r="AV986" s="173"/>
      <c r="AW986" s="173"/>
      <c r="AX986" s="173"/>
      <c r="AY986" s="173"/>
      <c r="AZ986" s="173"/>
      <c r="BA986" s="173"/>
      <c r="BB986" s="173"/>
      <c r="BC986" s="123"/>
      <c r="BD986" s="123"/>
      <c r="BE986" s="123"/>
    </row>
    <row r="987" spans="2:57" x14ac:dyDescent="0.25">
      <c r="B987" s="120"/>
      <c r="C987" s="4"/>
      <c r="D987" s="14"/>
      <c r="E987" s="14"/>
      <c r="F987" s="121"/>
      <c r="G987" s="13"/>
      <c r="H987" s="122"/>
      <c r="I987" s="123"/>
      <c r="J987" s="123"/>
      <c r="K987" s="124"/>
      <c r="L987" s="122"/>
      <c r="M987" s="122"/>
      <c r="N987" s="125"/>
      <c r="O987" s="126"/>
      <c r="P987" s="123"/>
      <c r="Q987" s="123"/>
      <c r="R987" s="122"/>
      <c r="S987" s="123"/>
      <c r="T987" s="123"/>
      <c r="U987" s="123"/>
      <c r="V987" s="123"/>
      <c r="W987" s="123"/>
      <c r="X987" s="122"/>
      <c r="Y987" s="123"/>
      <c r="Z987" s="123"/>
      <c r="AA987" s="123"/>
      <c r="AB987" s="123"/>
      <c r="AC987" s="123"/>
      <c r="AD987" s="122"/>
      <c r="AE987" s="123"/>
      <c r="AF987" s="123"/>
      <c r="AG987" s="123"/>
      <c r="AH987" s="123"/>
      <c r="AI987" s="122"/>
      <c r="AJ987" s="122"/>
      <c r="AK987" s="122"/>
      <c r="AL987" s="122"/>
      <c r="AM987" s="123"/>
      <c r="AN987" s="122"/>
      <c r="AO987" s="122"/>
      <c r="AP987" s="122"/>
      <c r="AQ987" s="122"/>
      <c r="AR987" s="122"/>
      <c r="AS987" s="122"/>
      <c r="AT987" s="173"/>
      <c r="AU987" s="173"/>
      <c r="AV987" s="173"/>
      <c r="AW987" s="173"/>
      <c r="AX987" s="173"/>
      <c r="AY987" s="173"/>
      <c r="AZ987" s="173"/>
      <c r="BA987" s="173"/>
      <c r="BB987" s="173"/>
      <c r="BC987" s="123"/>
      <c r="BD987" s="123"/>
      <c r="BE987" s="123"/>
    </row>
    <row r="988" spans="2:57" x14ac:dyDescent="0.25">
      <c r="B988" s="120"/>
      <c r="C988" s="4"/>
      <c r="D988" s="14"/>
      <c r="E988" s="14"/>
      <c r="F988" s="121"/>
      <c r="G988" s="13"/>
      <c r="H988" s="122"/>
      <c r="I988" s="123"/>
      <c r="J988" s="123"/>
      <c r="K988" s="124"/>
      <c r="L988" s="122"/>
      <c r="M988" s="122"/>
      <c r="N988" s="125"/>
      <c r="O988" s="126"/>
      <c r="P988" s="123"/>
      <c r="Q988" s="123"/>
      <c r="R988" s="122"/>
      <c r="S988" s="123"/>
      <c r="T988" s="123"/>
      <c r="U988" s="123"/>
      <c r="V988" s="123"/>
      <c r="W988" s="123"/>
      <c r="X988" s="122"/>
      <c r="Y988" s="123"/>
      <c r="Z988" s="123"/>
      <c r="AA988" s="123"/>
      <c r="AB988" s="123"/>
      <c r="AC988" s="123"/>
      <c r="AD988" s="122"/>
      <c r="AE988" s="123"/>
      <c r="AF988" s="123"/>
      <c r="AG988" s="123"/>
      <c r="AH988" s="123"/>
      <c r="AI988" s="122"/>
      <c r="AJ988" s="122"/>
      <c r="AK988" s="122"/>
      <c r="AL988" s="122"/>
      <c r="AM988" s="123"/>
      <c r="AN988" s="122"/>
      <c r="AO988" s="122"/>
      <c r="AP988" s="122"/>
      <c r="AQ988" s="122"/>
      <c r="AR988" s="122"/>
      <c r="AS988" s="122"/>
      <c r="AT988" s="173"/>
      <c r="AU988" s="173"/>
      <c r="AV988" s="173"/>
      <c r="AW988" s="173"/>
      <c r="AX988" s="173"/>
      <c r="AY988" s="173"/>
      <c r="AZ988" s="173"/>
      <c r="BA988" s="173"/>
      <c r="BB988" s="173"/>
      <c r="BC988" s="123"/>
      <c r="BD988" s="123"/>
      <c r="BE988" s="123"/>
    </row>
    <row r="989" spans="2:57" x14ac:dyDescent="0.25">
      <c r="B989" s="120"/>
      <c r="C989" s="4"/>
      <c r="D989" s="14"/>
      <c r="E989" s="14"/>
      <c r="F989" s="121"/>
      <c r="G989" s="13"/>
      <c r="H989" s="122"/>
      <c r="I989" s="123"/>
      <c r="J989" s="123"/>
      <c r="K989" s="124"/>
      <c r="L989" s="122"/>
      <c r="M989" s="122"/>
      <c r="N989" s="125"/>
      <c r="O989" s="126"/>
      <c r="P989" s="123"/>
      <c r="Q989" s="123"/>
      <c r="R989" s="122"/>
      <c r="S989" s="123"/>
      <c r="T989" s="123"/>
      <c r="U989" s="123"/>
      <c r="V989" s="123"/>
      <c r="W989" s="123"/>
      <c r="X989" s="122"/>
      <c r="Y989" s="123"/>
      <c r="Z989" s="123"/>
      <c r="AA989" s="123"/>
      <c r="AB989" s="123"/>
      <c r="AC989" s="123"/>
      <c r="AD989" s="122"/>
      <c r="AE989" s="123"/>
      <c r="AF989" s="123"/>
      <c r="AG989" s="123"/>
      <c r="AH989" s="123"/>
      <c r="AI989" s="122"/>
      <c r="AJ989" s="122"/>
      <c r="AK989" s="122"/>
      <c r="AL989" s="122"/>
      <c r="AM989" s="123"/>
      <c r="AN989" s="122"/>
      <c r="AO989" s="122"/>
      <c r="AP989" s="122"/>
      <c r="AQ989" s="122"/>
      <c r="AR989" s="122"/>
      <c r="AS989" s="122"/>
      <c r="AT989" s="173"/>
      <c r="AU989" s="173"/>
      <c r="AV989" s="173"/>
      <c r="AW989" s="173"/>
      <c r="AX989" s="173"/>
      <c r="AY989" s="173"/>
      <c r="AZ989" s="173"/>
      <c r="BA989" s="173"/>
      <c r="BB989" s="173"/>
      <c r="BC989" s="123"/>
      <c r="BD989" s="123"/>
      <c r="BE989" s="123"/>
    </row>
    <row r="990" spans="2:57" x14ac:dyDescent="0.25">
      <c r="B990" s="120"/>
      <c r="C990" s="4"/>
      <c r="D990" s="14"/>
      <c r="E990" s="14"/>
      <c r="F990" s="121"/>
      <c r="G990" s="13"/>
      <c r="H990" s="122"/>
      <c r="I990" s="123"/>
      <c r="J990" s="123"/>
      <c r="K990" s="124"/>
      <c r="L990" s="122"/>
      <c r="M990" s="122"/>
      <c r="N990" s="125"/>
      <c r="O990" s="126"/>
      <c r="P990" s="123"/>
      <c r="Q990" s="123"/>
      <c r="R990" s="122"/>
      <c r="S990" s="123"/>
      <c r="T990" s="123"/>
      <c r="U990" s="123"/>
      <c r="V990" s="123"/>
      <c r="W990" s="123"/>
      <c r="X990" s="122"/>
      <c r="Y990" s="123"/>
      <c r="Z990" s="123"/>
      <c r="AA990" s="123"/>
      <c r="AB990" s="123"/>
      <c r="AC990" s="123"/>
      <c r="AD990" s="122"/>
      <c r="AE990" s="123"/>
      <c r="AF990" s="123"/>
      <c r="AG990" s="123"/>
      <c r="AH990" s="123"/>
      <c r="AI990" s="122"/>
      <c r="AJ990" s="122"/>
      <c r="AK990" s="122"/>
      <c r="AL990" s="122"/>
      <c r="AM990" s="123"/>
      <c r="AN990" s="122"/>
      <c r="AO990" s="122"/>
      <c r="AP990" s="122"/>
      <c r="AQ990" s="122"/>
      <c r="AR990" s="122"/>
      <c r="AS990" s="122"/>
      <c r="AT990" s="173"/>
      <c r="AU990" s="173"/>
      <c r="AV990" s="173"/>
      <c r="AW990" s="173"/>
      <c r="AX990" s="173"/>
      <c r="AY990" s="173"/>
      <c r="AZ990" s="173"/>
      <c r="BA990" s="173"/>
      <c r="BB990" s="173"/>
      <c r="BC990" s="123"/>
      <c r="BD990" s="123"/>
      <c r="BE990" s="123"/>
    </row>
    <row r="991" spans="2:57" x14ac:dyDescent="0.25">
      <c r="B991" s="120"/>
      <c r="C991" s="4"/>
      <c r="D991" s="14"/>
      <c r="E991" s="14"/>
      <c r="F991" s="121"/>
      <c r="G991" s="13"/>
      <c r="H991" s="122"/>
      <c r="I991" s="123"/>
      <c r="J991" s="123"/>
      <c r="K991" s="124"/>
      <c r="L991" s="122"/>
      <c r="M991" s="122"/>
      <c r="N991" s="125"/>
      <c r="O991" s="126"/>
      <c r="P991" s="123"/>
      <c r="Q991" s="123"/>
      <c r="R991" s="122"/>
      <c r="S991" s="123"/>
      <c r="T991" s="123"/>
      <c r="U991" s="123"/>
      <c r="V991" s="123"/>
      <c r="W991" s="123"/>
      <c r="X991" s="122"/>
      <c r="Y991" s="123"/>
      <c r="Z991" s="123"/>
      <c r="AA991" s="123"/>
      <c r="AB991" s="123"/>
      <c r="AC991" s="123"/>
      <c r="AD991" s="122"/>
      <c r="AE991" s="123"/>
      <c r="AF991" s="123"/>
      <c r="AG991" s="123"/>
      <c r="AH991" s="123"/>
      <c r="AI991" s="122"/>
      <c r="AJ991" s="122"/>
      <c r="AK991" s="122"/>
      <c r="AL991" s="122"/>
      <c r="AM991" s="123"/>
      <c r="AN991" s="122"/>
      <c r="AO991" s="122"/>
      <c r="AP991" s="122"/>
      <c r="AQ991" s="122"/>
      <c r="AR991" s="122"/>
      <c r="AS991" s="122"/>
      <c r="AT991" s="173"/>
      <c r="AU991" s="173"/>
      <c r="AV991" s="173"/>
      <c r="AW991" s="173"/>
      <c r="AX991" s="173"/>
      <c r="AY991" s="173"/>
      <c r="AZ991" s="173"/>
      <c r="BA991" s="173"/>
      <c r="BB991" s="173"/>
      <c r="BC991" s="123"/>
      <c r="BD991" s="123"/>
      <c r="BE991" s="123"/>
    </row>
    <row r="992" spans="2:57" x14ac:dyDescent="0.25">
      <c r="B992" s="120"/>
      <c r="C992" s="4"/>
      <c r="D992" s="14"/>
      <c r="E992" s="14"/>
      <c r="F992" s="121"/>
      <c r="G992" s="13"/>
      <c r="H992" s="122"/>
      <c r="I992" s="123"/>
      <c r="J992" s="123"/>
      <c r="K992" s="124"/>
      <c r="L992" s="122"/>
      <c r="M992" s="122"/>
      <c r="N992" s="125"/>
      <c r="O992" s="126"/>
      <c r="P992" s="123"/>
      <c r="Q992" s="123"/>
      <c r="R992" s="122"/>
      <c r="S992" s="123"/>
      <c r="T992" s="123"/>
      <c r="U992" s="123"/>
      <c r="V992" s="123"/>
      <c r="W992" s="123"/>
      <c r="X992" s="122"/>
      <c r="Y992" s="123"/>
      <c r="Z992" s="123"/>
      <c r="AA992" s="123"/>
      <c r="AB992" s="123"/>
      <c r="AC992" s="123"/>
      <c r="AD992" s="122"/>
      <c r="AE992" s="123"/>
      <c r="AF992" s="123"/>
      <c r="AG992" s="123"/>
      <c r="AH992" s="123"/>
      <c r="AI992" s="122"/>
      <c r="AJ992" s="122"/>
      <c r="AK992" s="122"/>
      <c r="AL992" s="122"/>
      <c r="AM992" s="123"/>
      <c r="AN992" s="122"/>
      <c r="AO992" s="122"/>
      <c r="AP992" s="122"/>
      <c r="AQ992" s="122"/>
      <c r="AR992" s="122"/>
      <c r="AS992" s="122"/>
      <c r="AT992" s="173"/>
      <c r="AU992" s="173"/>
      <c r="AV992" s="173"/>
      <c r="AW992" s="173"/>
      <c r="AX992" s="173"/>
      <c r="AY992" s="173"/>
      <c r="AZ992" s="173"/>
      <c r="BA992" s="173"/>
      <c r="BB992" s="173"/>
      <c r="BC992" s="123"/>
      <c r="BD992" s="123"/>
      <c r="BE992" s="123"/>
    </row>
    <row r="993" spans="2:57" x14ac:dyDescent="0.25">
      <c r="B993" s="120"/>
      <c r="C993" s="4"/>
      <c r="D993" s="14"/>
      <c r="E993" s="14"/>
      <c r="F993" s="121"/>
      <c r="G993" s="13"/>
      <c r="H993" s="122"/>
      <c r="I993" s="123"/>
      <c r="J993" s="123"/>
      <c r="K993" s="124"/>
      <c r="L993" s="122"/>
      <c r="M993" s="122"/>
      <c r="N993" s="125"/>
      <c r="O993" s="126"/>
      <c r="P993" s="123"/>
      <c r="Q993" s="123"/>
      <c r="R993" s="122"/>
      <c r="S993" s="123"/>
      <c r="T993" s="123"/>
      <c r="U993" s="123"/>
      <c r="V993" s="123"/>
      <c r="W993" s="123"/>
      <c r="X993" s="122"/>
      <c r="Y993" s="123"/>
      <c r="Z993" s="123"/>
      <c r="AA993" s="123"/>
      <c r="AB993" s="123"/>
      <c r="AC993" s="123"/>
      <c r="AD993" s="122"/>
      <c r="AE993" s="123"/>
      <c r="AF993" s="123"/>
      <c r="AG993" s="123"/>
      <c r="AH993" s="123"/>
      <c r="AI993" s="122"/>
      <c r="AJ993" s="122"/>
      <c r="AK993" s="122"/>
      <c r="AL993" s="122"/>
      <c r="AM993" s="123"/>
      <c r="AN993" s="122"/>
      <c r="AO993" s="122"/>
      <c r="AP993" s="122"/>
      <c r="AQ993" s="122"/>
      <c r="AR993" s="122"/>
      <c r="AS993" s="122"/>
      <c r="AT993" s="173"/>
      <c r="AU993" s="173"/>
      <c r="AV993" s="173"/>
      <c r="AW993" s="173"/>
      <c r="AX993" s="173"/>
      <c r="AY993" s="173"/>
      <c r="AZ993" s="173"/>
      <c r="BA993" s="173"/>
      <c r="BB993" s="173"/>
      <c r="BC993" s="123"/>
      <c r="BD993" s="123"/>
      <c r="BE993" s="123"/>
    </row>
    <row r="994" spans="2:57" x14ac:dyDescent="0.25">
      <c r="B994" s="120"/>
      <c r="C994" s="4"/>
      <c r="D994" s="14"/>
      <c r="E994" s="14"/>
      <c r="F994" s="121"/>
      <c r="G994" s="13"/>
      <c r="H994" s="122"/>
      <c r="I994" s="123"/>
      <c r="J994" s="123"/>
      <c r="K994" s="124"/>
      <c r="L994" s="122"/>
      <c r="M994" s="122"/>
      <c r="N994" s="125"/>
      <c r="O994" s="126"/>
      <c r="P994" s="123"/>
      <c r="Q994" s="123"/>
      <c r="R994" s="122"/>
      <c r="S994" s="123"/>
      <c r="T994" s="123"/>
      <c r="U994" s="123"/>
      <c r="V994" s="123"/>
      <c r="W994" s="123"/>
      <c r="X994" s="122"/>
      <c r="Y994" s="123"/>
      <c r="Z994" s="123"/>
      <c r="AA994" s="123"/>
      <c r="AB994" s="123"/>
      <c r="AC994" s="123"/>
      <c r="AD994" s="122"/>
      <c r="AE994" s="123"/>
      <c r="AF994" s="123"/>
      <c r="AG994" s="123"/>
      <c r="AH994" s="123"/>
      <c r="AI994" s="122"/>
      <c r="AJ994" s="122"/>
      <c r="AK994" s="122"/>
      <c r="AL994" s="122"/>
      <c r="AM994" s="123"/>
      <c r="AN994" s="122"/>
      <c r="AO994" s="122"/>
      <c r="AP994" s="122"/>
      <c r="AQ994" s="122"/>
      <c r="AR994" s="122"/>
      <c r="AS994" s="122"/>
      <c r="AT994" s="173"/>
      <c r="AU994" s="173"/>
      <c r="AV994" s="173"/>
      <c r="AW994" s="173"/>
      <c r="AX994" s="173"/>
      <c r="AY994" s="173"/>
      <c r="AZ994" s="173"/>
      <c r="BA994" s="173"/>
      <c r="BB994" s="173"/>
      <c r="BC994" s="123"/>
      <c r="BD994" s="123"/>
      <c r="BE994" s="123"/>
    </row>
    <row r="995" spans="2:57" x14ac:dyDescent="0.25">
      <c r="B995" s="120"/>
      <c r="C995" s="4"/>
      <c r="D995" s="14"/>
      <c r="E995" s="14"/>
      <c r="F995" s="121"/>
      <c r="G995" s="13"/>
      <c r="H995" s="122"/>
      <c r="I995" s="123"/>
      <c r="J995" s="123"/>
      <c r="K995" s="124"/>
      <c r="L995" s="122"/>
      <c r="M995" s="122"/>
      <c r="N995" s="125"/>
      <c r="O995" s="126"/>
      <c r="P995" s="123"/>
      <c r="Q995" s="123"/>
      <c r="R995" s="122"/>
      <c r="S995" s="123"/>
      <c r="T995" s="123"/>
      <c r="U995" s="123"/>
      <c r="V995" s="123"/>
      <c r="W995" s="123"/>
      <c r="X995" s="122"/>
      <c r="Y995" s="123"/>
      <c r="Z995" s="123"/>
      <c r="AA995" s="123"/>
      <c r="AB995" s="123"/>
      <c r="AC995" s="123"/>
      <c r="AD995" s="122"/>
      <c r="AE995" s="123"/>
      <c r="AF995" s="123"/>
      <c r="AG995" s="123"/>
      <c r="AH995" s="123"/>
      <c r="AI995" s="122"/>
      <c r="AJ995" s="122"/>
      <c r="AK995" s="122"/>
      <c r="AL995" s="122"/>
      <c r="AM995" s="123"/>
      <c r="AN995" s="122"/>
      <c r="AO995" s="122"/>
      <c r="AP995" s="122"/>
      <c r="AQ995" s="122"/>
      <c r="AR995" s="122"/>
      <c r="AS995" s="122"/>
      <c r="AT995" s="173"/>
      <c r="AU995" s="173"/>
      <c r="AV995" s="173"/>
      <c r="AW995" s="173"/>
      <c r="AX995" s="173"/>
      <c r="AY995" s="173"/>
      <c r="AZ995" s="173"/>
      <c r="BA995" s="173"/>
      <c r="BB995" s="173"/>
      <c r="BC995" s="123"/>
      <c r="BD995" s="123"/>
      <c r="BE995" s="123"/>
    </row>
    <row r="996" spans="2:57" x14ac:dyDescent="0.25">
      <c r="B996" s="120"/>
      <c r="C996" s="4"/>
      <c r="D996" s="14"/>
      <c r="E996" s="14"/>
      <c r="F996" s="121"/>
      <c r="G996" s="13"/>
      <c r="H996" s="122"/>
      <c r="I996" s="123"/>
      <c r="J996" s="123"/>
      <c r="K996" s="124"/>
      <c r="L996" s="122"/>
      <c r="M996" s="122"/>
      <c r="N996" s="125"/>
      <c r="O996" s="126"/>
      <c r="P996" s="123"/>
      <c r="Q996" s="123"/>
      <c r="R996" s="122"/>
      <c r="S996" s="123"/>
      <c r="T996" s="123"/>
      <c r="U996" s="123"/>
      <c r="V996" s="123"/>
      <c r="W996" s="123"/>
      <c r="X996" s="122"/>
      <c r="Y996" s="123"/>
      <c r="Z996" s="123"/>
      <c r="AA996" s="123"/>
      <c r="AB996" s="123"/>
      <c r="AC996" s="123"/>
      <c r="AD996" s="122"/>
      <c r="AE996" s="123"/>
      <c r="AF996" s="123"/>
      <c r="AG996" s="123"/>
      <c r="AH996" s="123"/>
      <c r="AI996" s="122"/>
      <c r="AJ996" s="122"/>
      <c r="AK996" s="122"/>
      <c r="AL996" s="122"/>
      <c r="AM996" s="123"/>
      <c r="AN996" s="122"/>
      <c r="AO996" s="122"/>
      <c r="AP996" s="122"/>
      <c r="AQ996" s="122"/>
      <c r="AR996" s="122"/>
      <c r="AS996" s="122"/>
      <c r="AT996" s="173"/>
      <c r="AU996" s="173"/>
      <c r="AV996" s="173"/>
      <c r="AW996" s="173"/>
      <c r="AX996" s="173"/>
      <c r="AY996" s="173"/>
      <c r="AZ996" s="173"/>
      <c r="BA996" s="173"/>
      <c r="BB996" s="173"/>
      <c r="BC996" s="123"/>
      <c r="BD996" s="123"/>
      <c r="BE996" s="123"/>
    </row>
    <row r="997" spans="2:57" x14ac:dyDescent="0.25">
      <c r="B997" s="120"/>
      <c r="C997" s="4"/>
      <c r="D997" s="14"/>
      <c r="E997" s="14"/>
      <c r="F997" s="121"/>
      <c r="G997" s="13"/>
      <c r="H997" s="122"/>
      <c r="I997" s="123"/>
      <c r="J997" s="123"/>
      <c r="K997" s="124"/>
      <c r="L997" s="122"/>
      <c r="M997" s="122"/>
      <c r="N997" s="125"/>
      <c r="O997" s="126"/>
      <c r="P997" s="123"/>
      <c r="Q997" s="123"/>
      <c r="R997" s="122"/>
      <c r="S997" s="123"/>
      <c r="T997" s="123"/>
      <c r="U997" s="123"/>
      <c r="V997" s="123"/>
      <c r="W997" s="123"/>
      <c r="X997" s="122"/>
      <c r="Y997" s="123"/>
      <c r="Z997" s="123"/>
      <c r="AA997" s="123"/>
      <c r="AB997" s="123"/>
      <c r="AC997" s="123"/>
      <c r="AD997" s="122"/>
      <c r="AE997" s="123"/>
      <c r="AF997" s="123"/>
      <c r="AG997" s="123"/>
      <c r="AH997" s="123"/>
      <c r="AI997" s="122"/>
      <c r="AJ997" s="122"/>
      <c r="AK997" s="122"/>
      <c r="AL997" s="122"/>
      <c r="AM997" s="123"/>
      <c r="AN997" s="122"/>
      <c r="AO997" s="122"/>
      <c r="AP997" s="122"/>
      <c r="AQ997" s="122"/>
      <c r="AR997" s="122"/>
      <c r="AS997" s="122"/>
      <c r="AT997" s="173"/>
      <c r="AU997" s="173"/>
      <c r="AV997" s="173"/>
      <c r="AW997" s="173"/>
      <c r="AX997" s="173"/>
      <c r="AY997" s="173"/>
      <c r="AZ997" s="173"/>
      <c r="BA997" s="173"/>
      <c r="BB997" s="173"/>
      <c r="BC997" s="123"/>
      <c r="BD997" s="123"/>
      <c r="BE997" s="123"/>
    </row>
    <row r="998" spans="2:57" x14ac:dyDescent="0.25">
      <c r="B998" s="120"/>
      <c r="C998" s="4"/>
      <c r="D998" s="14"/>
      <c r="E998" s="14"/>
      <c r="F998" s="121"/>
      <c r="G998" s="13"/>
      <c r="H998" s="122"/>
      <c r="I998" s="123"/>
      <c r="J998" s="123"/>
      <c r="K998" s="124"/>
      <c r="L998" s="122"/>
      <c r="M998" s="122"/>
      <c r="N998" s="125"/>
      <c r="O998" s="126"/>
      <c r="P998" s="123"/>
      <c r="Q998" s="123"/>
      <c r="R998" s="122"/>
      <c r="S998" s="123"/>
      <c r="T998" s="123"/>
      <c r="U998" s="123"/>
      <c r="V998" s="123"/>
      <c r="W998" s="123"/>
      <c r="X998" s="122"/>
      <c r="Y998" s="123"/>
      <c r="Z998" s="123"/>
      <c r="AA998" s="123"/>
      <c r="AB998" s="123"/>
      <c r="AC998" s="123"/>
      <c r="AD998" s="122"/>
      <c r="AE998" s="123"/>
      <c r="AF998" s="123"/>
      <c r="AG998" s="123"/>
      <c r="AH998" s="123"/>
      <c r="AI998" s="122"/>
      <c r="AJ998" s="122"/>
      <c r="AK998" s="122"/>
      <c r="AL998" s="122"/>
      <c r="AM998" s="123"/>
      <c r="AN998" s="122"/>
      <c r="AO998" s="122"/>
      <c r="AP998" s="122"/>
      <c r="AQ998" s="122"/>
      <c r="AR998" s="122"/>
      <c r="AS998" s="122"/>
      <c r="AT998" s="173"/>
      <c r="AU998" s="173"/>
      <c r="AV998" s="173"/>
      <c r="AW998" s="173"/>
      <c r="AX998" s="173"/>
      <c r="AY998" s="173"/>
      <c r="AZ998" s="173"/>
      <c r="BA998" s="173"/>
      <c r="BB998" s="173"/>
      <c r="BC998" s="123"/>
      <c r="BD998" s="123"/>
      <c r="BE998" s="123"/>
    </row>
    <row r="999" spans="2:57" x14ac:dyDescent="0.25">
      <c r="B999" s="120"/>
      <c r="C999" s="4"/>
      <c r="D999" s="14"/>
      <c r="E999" s="14"/>
      <c r="F999" s="121"/>
      <c r="G999" s="13"/>
      <c r="H999" s="122"/>
      <c r="I999" s="123"/>
      <c r="J999" s="123"/>
      <c r="K999" s="124"/>
      <c r="L999" s="122"/>
      <c r="M999" s="122"/>
      <c r="N999" s="125"/>
      <c r="O999" s="126"/>
      <c r="P999" s="123"/>
      <c r="Q999" s="123"/>
      <c r="R999" s="122"/>
      <c r="S999" s="123"/>
      <c r="T999" s="123"/>
      <c r="U999" s="123"/>
      <c r="V999" s="123"/>
      <c r="W999" s="123"/>
      <c r="X999" s="122"/>
      <c r="Y999" s="123"/>
      <c r="Z999" s="123"/>
      <c r="AA999" s="123"/>
      <c r="AB999" s="123"/>
      <c r="AC999" s="123"/>
      <c r="AD999" s="122"/>
      <c r="AE999" s="123"/>
      <c r="AF999" s="123"/>
      <c r="AG999" s="123"/>
      <c r="AH999" s="123"/>
      <c r="AI999" s="122"/>
      <c r="AJ999" s="122"/>
      <c r="AK999" s="122"/>
      <c r="AL999" s="122"/>
      <c r="AM999" s="123"/>
      <c r="AN999" s="122"/>
      <c r="AO999" s="122"/>
      <c r="AP999" s="122"/>
      <c r="AQ999" s="122"/>
      <c r="AR999" s="122"/>
      <c r="AS999" s="122"/>
      <c r="AT999" s="173"/>
      <c r="AU999" s="173"/>
      <c r="AV999" s="173"/>
      <c r="AW999" s="173"/>
      <c r="AX999" s="173"/>
      <c r="AY999" s="173"/>
      <c r="AZ999" s="173"/>
      <c r="BA999" s="173"/>
      <c r="BB999" s="173"/>
      <c r="BC999" s="123"/>
      <c r="BD999" s="123"/>
      <c r="BE999" s="123"/>
    </row>
  </sheetData>
  <autoFilter ref="B1:BE1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29:L283"/>
  <sheetViews>
    <sheetView showGridLines="0" zoomScale="70" zoomScaleNormal="70" workbookViewId="0">
      <selection activeCell="E329" sqref="E329"/>
    </sheetView>
  </sheetViews>
  <sheetFormatPr defaultColWidth="9.140625" defaultRowHeight="15" outlineLevelCol="1" x14ac:dyDescent="0.25"/>
  <cols>
    <col min="2" max="2" width="20.140625" bestFit="1" customWidth="1"/>
    <col min="3" max="3" width="34.28515625" bestFit="1" customWidth="1"/>
    <col min="4" max="4" width="16.7109375" customWidth="1"/>
    <col min="5" max="5" width="36.7109375" bestFit="1" customWidth="1"/>
    <col min="6" max="6" width="17.85546875" customWidth="1"/>
    <col min="7" max="7" width="15.5703125" customWidth="1"/>
    <col min="8" max="8" width="35.28515625" bestFit="1" customWidth="1"/>
    <col min="9" max="9" width="23.140625" bestFit="1" customWidth="1"/>
    <col min="10" max="10" width="15.5703125" customWidth="1" outlineLevel="1"/>
    <col min="11" max="11" width="36.7109375" customWidth="1" outlineLevel="1"/>
    <col min="12" max="12" width="14.85546875" customWidth="1" outlineLevel="1"/>
  </cols>
  <sheetData>
    <row r="29" spans="4:11" x14ac:dyDescent="0.25">
      <c r="D29" s="61" t="s">
        <v>283</v>
      </c>
      <c r="E29" s="50" t="s">
        <v>552</v>
      </c>
      <c r="G29" s="61" t="s">
        <v>286</v>
      </c>
      <c r="H29" s="50" t="s">
        <v>553</v>
      </c>
      <c r="J29" s="61" t="s">
        <v>287</v>
      </c>
      <c r="K29" s="50" t="s">
        <v>552</v>
      </c>
    </row>
    <row r="30" spans="4:11" x14ac:dyDescent="0.25">
      <c r="D30" s="62" t="s">
        <v>27</v>
      </c>
      <c r="E30" s="51" t="s">
        <v>282</v>
      </c>
      <c r="G30" s="62" t="s">
        <v>27</v>
      </c>
      <c r="H30" s="51" t="s">
        <v>282</v>
      </c>
      <c r="J30" s="62" t="s">
        <v>27</v>
      </c>
      <c r="K30" s="51" t="s">
        <v>282</v>
      </c>
    </row>
    <row r="31" spans="4:11" x14ac:dyDescent="0.25">
      <c r="D31" s="64" t="s">
        <v>289</v>
      </c>
      <c r="E31" s="63" t="e">
        <f>MATCH(E29&amp;"&gt;"&amp;E30&amp;"*",Base!Labels_LookupString,0)</f>
        <v>#N/A</v>
      </c>
      <c r="G31" s="64" t="s">
        <v>289</v>
      </c>
      <c r="H31" s="63" t="e">
        <f>MATCH(H29&amp;"&gt;"&amp;H30&amp;"*",Opti!Labels_LookupString,0)</f>
        <v>#N/A</v>
      </c>
      <c r="J31" s="64" t="s">
        <v>289</v>
      </c>
      <c r="K31" s="63" t="e">
        <f>MATCH(K29&amp;"&gt;"&amp;K30&amp;"*",Opti!Labels_LookupString,0)</f>
        <v>#N/A</v>
      </c>
    </row>
    <row r="32" spans="4:11" ht="15" customHeight="1" thickBot="1" x14ac:dyDescent="0.3"/>
    <row r="33" spans="1:12" ht="15" customHeight="1" x14ac:dyDescent="0.25">
      <c r="D33" s="58" t="s">
        <v>284</v>
      </c>
      <c r="E33" s="59"/>
      <c r="F33" s="60"/>
      <c r="G33" s="58" t="s">
        <v>285</v>
      </c>
      <c r="H33" s="59"/>
      <c r="I33" s="60"/>
      <c r="J33" s="58" t="s">
        <v>288</v>
      </c>
      <c r="K33" s="59"/>
      <c r="L33" s="60"/>
    </row>
    <row r="34" spans="1:12" ht="6.75" customHeight="1" thickBot="1" x14ac:dyDescent="0.3">
      <c r="D34" s="52"/>
      <c r="E34" s="53"/>
      <c r="F34" s="54"/>
      <c r="G34" s="52"/>
      <c r="H34" s="53"/>
      <c r="I34" s="54"/>
      <c r="J34" s="52"/>
      <c r="K34" s="53"/>
      <c r="L34" s="54"/>
    </row>
    <row r="35" spans="1:12" ht="30.75" thickBot="1" x14ac:dyDescent="0.3">
      <c r="A35" s="82" t="s">
        <v>281</v>
      </c>
      <c r="B35" s="83" t="s">
        <v>170</v>
      </c>
      <c r="C35" s="84" t="s">
        <v>171</v>
      </c>
      <c r="D35" s="85" t="s">
        <v>32</v>
      </c>
      <c r="E35" s="86" t="s">
        <v>184</v>
      </c>
      <c r="F35" s="87" t="s">
        <v>185</v>
      </c>
      <c r="G35" s="85" t="s">
        <v>32</v>
      </c>
      <c r="H35" s="86" t="s">
        <v>184</v>
      </c>
      <c r="I35" s="87" t="s">
        <v>185</v>
      </c>
      <c r="J35" s="85" t="s">
        <v>32</v>
      </c>
      <c r="K35" s="86" t="s">
        <v>184</v>
      </c>
      <c r="L35" s="87" t="s">
        <v>185</v>
      </c>
    </row>
    <row r="36" spans="1:12" hidden="1" x14ac:dyDescent="0.25">
      <c r="A36" s="76">
        <v>1</v>
      </c>
      <c r="B36" s="77" t="e">
        <f>INDEX(Base!ResultsTable,$E$31+$A36-1,MATCH(Selected_Stat,Base!Labels_Headers,0))</f>
        <v>#N/A</v>
      </c>
      <c r="C36" s="78" t="e">
        <f>INDEX(Base!ResultsTable,$E$31+$A36-1,MATCH(Selected_Stat,Base!Labels_Headers,0))</f>
        <v>#N/A</v>
      </c>
      <c r="D36" s="79" t="e">
        <f>INDEX(Base!ResultsTable,MAX(C$31:E$31)+$A36-1,MATCH(Selected_Stat,Base!Labels_Headers,0))</f>
        <v>#N/A</v>
      </c>
      <c r="E36" s="80" t="e">
        <f>INDEX(Base!ResultsTable,MAX(D$31:F$31)+$A36-1,MATCH(Selected_Stat,Base!Labels_Headers,0))</f>
        <v>#N/A</v>
      </c>
      <c r="F36" s="81" t="e">
        <f>INDEX(Base!ResultsTable,MAX(E$31:G$31)+$A36-1,MATCH(Selected_Stat,Base!Labels_Headers,0))</f>
        <v>#N/A</v>
      </c>
      <c r="G36" s="79" t="e">
        <f>INDEX(Opti!ResultsTable,MAX(F$31:H$31)+$A36-1,MATCH(Selected_Stat,Opti!Labels_Headers,0))</f>
        <v>#N/A</v>
      </c>
      <c r="H36" s="80" t="e">
        <f>INDEX(Opti!ResultsTable,MAX(G$31:I$31)+$A36-1,MATCH(Selected_Stat,Opti!Labels_Headers,0))</f>
        <v>#N/A</v>
      </c>
      <c r="I36" s="81" t="e">
        <f>INDEX(Opti!ResultsTable,MAX(H$31:J$31)+$A36-1,MATCH(Selected_Stat,Opti!Labels_Headers,0))</f>
        <v>#N/A</v>
      </c>
      <c r="J36" s="79" t="e">
        <f>INDEX(Opti!ResultsTable,MAX(I$31:K$31)+$A36-1,MATCH(Selected_Stat,Opti!Labels_Headers,0))</f>
        <v>#N/A</v>
      </c>
      <c r="K36" s="80" t="e">
        <f>INDEX(Opti!ResultsTable,MAX(J$31:L$31)+$A36-1,MATCH(Selected_Stat,Opti!Labels_Headers,0))</f>
        <v>#N/A</v>
      </c>
      <c r="L36" s="81" t="e">
        <f>INDEX(Opti!ResultsTable,MAX(K$31:M$31)+$A36-1,MATCH(Selected_Stat,Opti!Labels_Headers,0))</f>
        <v>#N/A</v>
      </c>
    </row>
    <row r="37" spans="1:12" hidden="1" x14ac:dyDescent="0.25">
      <c r="A37" s="71">
        <v>2</v>
      </c>
      <c r="B37" s="55" t="e">
        <f>INDEX(Base!ResultsTable,$E$31+$A37-1,MATCH(Selected_Stat,Base!Labels_Headers,0))</f>
        <v>#N/A</v>
      </c>
      <c r="C37" s="72" t="e">
        <f>INDEX(Base!ResultsTable,$E$31+$A37-1,MATCH(Selected_Stat,Base!Labels_Headers,0))</f>
        <v>#N/A</v>
      </c>
      <c r="D37" s="66" t="e">
        <f>INDEX(Base!ResultsTable,MAX(C$31:E$31)+$A37-1,MATCH(Selected_Stat,Base!Labels_Headers,0))</f>
        <v>#N/A</v>
      </c>
      <c r="E37" s="57" t="e">
        <f>INDEX(Base!ResultsTable,MAX(D$31:F$31)+$A37-1,MATCH(Selected_Stat,Base!Labels_Headers,0))</f>
        <v>#N/A</v>
      </c>
      <c r="F37" s="67" t="e">
        <f>INDEX(Base!ResultsTable,MAX(E$31:G$31)+$A37-1,MATCH(Selected_Stat,Base!Labels_Headers,0))</f>
        <v>#N/A</v>
      </c>
      <c r="G37" s="66" t="e">
        <f>INDEX(Opti!ResultsTable,MAX(F$31:H$31)+$A37-1,MATCH(Selected_Stat,Opti!Labels_Headers,0))</f>
        <v>#N/A</v>
      </c>
      <c r="H37" s="57" t="e">
        <f>INDEX(Opti!ResultsTable,MAX(G$31:I$31)+$A37-1,MATCH(Selected_Stat,Opti!Labels_Headers,0))</f>
        <v>#N/A</v>
      </c>
      <c r="I37" s="67" t="e">
        <f>INDEX(Opti!ResultsTable,MAX(H$31:J$31)+$A37-1,MATCH(Selected_Stat,Opti!Labels_Headers,0))</f>
        <v>#N/A</v>
      </c>
      <c r="J37" s="66" t="e">
        <f>INDEX(Opti!ResultsTable,MAX(I$31:K$31)+$A37-1,MATCH(Selected_Stat,Opti!Labels_Headers,0))</f>
        <v>#N/A</v>
      </c>
      <c r="K37" s="57" t="e">
        <f>INDEX(Opti!ResultsTable,MAX(J$31:L$31)+$A37-1,MATCH(Selected_Stat,Opti!Labels_Headers,0))</f>
        <v>#N/A</v>
      </c>
      <c r="L37" s="67" t="e">
        <f>INDEX(Opti!ResultsTable,MAX(K$31:M$31)+$A37-1,MATCH(Selected_Stat,Opti!Labels_Headers,0))</f>
        <v>#N/A</v>
      </c>
    </row>
    <row r="38" spans="1:12" hidden="1" x14ac:dyDescent="0.25">
      <c r="A38" s="71">
        <v>3</v>
      </c>
      <c r="B38" s="55" t="e">
        <f>INDEX(Base!ResultsTable,$E$31+$A38-1,MATCH(Selected_Stat,Base!Labels_Headers,0))</f>
        <v>#N/A</v>
      </c>
      <c r="C38" s="72" t="e">
        <f>INDEX(Base!ResultsTable,$E$31+$A38-1,MATCH(Selected_Stat,Base!Labels_Headers,0))</f>
        <v>#N/A</v>
      </c>
      <c r="D38" s="66" t="e">
        <f>INDEX(Base!ResultsTable,MAX(C$31:E$31)+$A38-1,MATCH(Selected_Stat,Base!Labels_Headers,0))</f>
        <v>#N/A</v>
      </c>
      <c r="E38" s="57" t="e">
        <f>INDEX(Base!ResultsTable,MAX(D$31:F$31)+$A38-1,MATCH(Selected_Stat,Base!Labels_Headers,0))</f>
        <v>#N/A</v>
      </c>
      <c r="F38" s="67" t="e">
        <f>INDEX(Base!ResultsTable,MAX(E$31:G$31)+$A38-1,MATCH(Selected_Stat,Base!Labels_Headers,0))</f>
        <v>#N/A</v>
      </c>
      <c r="G38" s="66" t="e">
        <f>INDEX(Opti!ResultsTable,MAX(F$31:H$31)+$A38-1,MATCH(Selected_Stat,Opti!Labels_Headers,0))</f>
        <v>#N/A</v>
      </c>
      <c r="H38" s="57" t="e">
        <f>INDEX(Opti!ResultsTable,MAX(G$31:I$31)+$A38-1,MATCH(Selected_Stat,Opti!Labels_Headers,0))</f>
        <v>#N/A</v>
      </c>
      <c r="I38" s="67" t="e">
        <f>INDEX(Opti!ResultsTable,MAX(H$31:J$31)+$A38-1,MATCH(Selected_Stat,Opti!Labels_Headers,0))</f>
        <v>#N/A</v>
      </c>
      <c r="J38" s="66" t="e">
        <f>INDEX(Opti!ResultsTable,MAX(I$31:K$31)+$A38-1,MATCH(Selected_Stat,Opti!Labels_Headers,0))</f>
        <v>#N/A</v>
      </c>
      <c r="K38" s="57" t="e">
        <f>INDEX(Opti!ResultsTable,MAX(J$31:L$31)+$A38-1,MATCH(Selected_Stat,Opti!Labels_Headers,0))</f>
        <v>#N/A</v>
      </c>
      <c r="L38" s="67" t="e">
        <f>INDEX(Opti!ResultsTable,MAX(K$31:M$31)+$A38-1,MATCH(Selected_Stat,Opti!Labels_Headers,0))</f>
        <v>#N/A</v>
      </c>
    </row>
    <row r="39" spans="1:12" hidden="1" x14ac:dyDescent="0.25">
      <c r="A39" s="71">
        <v>4</v>
      </c>
      <c r="B39" s="55" t="e">
        <f>INDEX(Base!ResultsTable,$E$31+$A39-1,MATCH(Selected_Stat,Base!Labels_Headers,0))</f>
        <v>#N/A</v>
      </c>
      <c r="C39" s="72" t="e">
        <f>INDEX(Base!ResultsTable,$E$31+$A39-1,MATCH(Selected_Stat,Base!Labels_Headers,0))</f>
        <v>#N/A</v>
      </c>
      <c r="D39" s="66" t="e">
        <f>INDEX(Base!ResultsTable,MAX(C$31:E$31)+$A39-1,MATCH(Selected_Stat,Base!Labels_Headers,0))</f>
        <v>#N/A</v>
      </c>
      <c r="E39" s="57" t="e">
        <f>INDEX(Base!ResultsTable,MAX(D$31:F$31)+$A39-1,MATCH(Selected_Stat,Base!Labels_Headers,0))</f>
        <v>#N/A</v>
      </c>
      <c r="F39" s="67" t="e">
        <f>INDEX(Base!ResultsTable,MAX(E$31:G$31)+$A39-1,MATCH(Selected_Stat,Base!Labels_Headers,0))</f>
        <v>#N/A</v>
      </c>
      <c r="G39" s="66" t="e">
        <f>INDEX(Opti!ResultsTable,MAX(F$31:H$31)+$A39-1,MATCH(Selected_Stat,Opti!Labels_Headers,0))</f>
        <v>#N/A</v>
      </c>
      <c r="H39" s="57" t="e">
        <f>INDEX(Opti!ResultsTable,MAX(G$31:I$31)+$A39-1,MATCH(Selected_Stat,Opti!Labels_Headers,0))</f>
        <v>#N/A</v>
      </c>
      <c r="I39" s="67" t="e">
        <f>INDEX(Opti!ResultsTable,MAX(H$31:J$31)+$A39-1,MATCH(Selected_Stat,Opti!Labels_Headers,0))</f>
        <v>#N/A</v>
      </c>
      <c r="J39" s="66" t="e">
        <f>INDEX(Opti!ResultsTable,MAX(I$31:K$31)+$A39-1,MATCH(Selected_Stat,Opti!Labels_Headers,0))</f>
        <v>#N/A</v>
      </c>
      <c r="K39" s="57" t="e">
        <f>INDEX(Opti!ResultsTable,MAX(J$31:L$31)+$A39-1,MATCH(Selected_Stat,Opti!Labels_Headers,0))</f>
        <v>#N/A</v>
      </c>
      <c r="L39" s="67" t="e">
        <f>INDEX(Opti!ResultsTable,MAX(K$31:M$31)+$A39-1,MATCH(Selected_Stat,Opti!Labels_Headers,0))</f>
        <v>#N/A</v>
      </c>
    </row>
    <row r="40" spans="1:12" hidden="1" x14ac:dyDescent="0.25">
      <c r="A40" s="71">
        <v>5</v>
      </c>
      <c r="B40" s="55" t="e">
        <f>INDEX(Base!ResultsTable,$E$31+$A40-1,MATCH(Selected_Stat,Base!Labels_Headers,0))</f>
        <v>#N/A</v>
      </c>
      <c r="C40" s="72" t="e">
        <f>INDEX(Base!ResultsTable,$E$31+$A40-1,MATCH(Selected_Stat,Base!Labels_Headers,0))</f>
        <v>#N/A</v>
      </c>
      <c r="D40" s="66" t="e">
        <f>INDEX(Base!ResultsTable,MAX(C$31:E$31)+$A40-1,MATCH(Selected_Stat,Base!Labels_Headers,0))</f>
        <v>#N/A</v>
      </c>
      <c r="E40" s="57" t="e">
        <f>INDEX(Base!ResultsTable,MAX(D$31:F$31)+$A40-1,MATCH(Selected_Stat,Base!Labels_Headers,0))</f>
        <v>#N/A</v>
      </c>
      <c r="F40" s="67" t="e">
        <f>INDEX(Base!ResultsTable,MAX(E$31:G$31)+$A40-1,MATCH(Selected_Stat,Base!Labels_Headers,0))</f>
        <v>#N/A</v>
      </c>
      <c r="G40" s="66" t="e">
        <f>INDEX(Opti!ResultsTable,MAX(F$31:H$31)+$A40-1,MATCH(Selected_Stat,Opti!Labels_Headers,0))</f>
        <v>#N/A</v>
      </c>
      <c r="H40" s="57" t="e">
        <f>INDEX(Opti!ResultsTable,MAX(G$31:I$31)+$A40-1,MATCH(Selected_Stat,Opti!Labels_Headers,0))</f>
        <v>#N/A</v>
      </c>
      <c r="I40" s="67" t="e">
        <f>INDEX(Opti!ResultsTable,MAX(H$31:J$31)+$A40-1,MATCH(Selected_Stat,Opti!Labels_Headers,0))</f>
        <v>#N/A</v>
      </c>
      <c r="J40" s="66" t="e">
        <f>INDEX(Opti!ResultsTable,MAX(I$31:K$31)+$A40-1,MATCH(Selected_Stat,Opti!Labels_Headers,0))</f>
        <v>#N/A</v>
      </c>
      <c r="K40" s="57" t="e">
        <f>INDEX(Opti!ResultsTable,MAX(J$31:L$31)+$A40-1,MATCH(Selected_Stat,Opti!Labels_Headers,0))</f>
        <v>#N/A</v>
      </c>
      <c r="L40" s="67" t="e">
        <f>INDEX(Opti!ResultsTable,MAX(K$31:M$31)+$A40-1,MATCH(Selected_Stat,Opti!Labels_Headers,0))</f>
        <v>#N/A</v>
      </c>
    </row>
    <row r="41" spans="1:12" hidden="1" x14ac:dyDescent="0.25">
      <c r="A41" s="71">
        <v>6</v>
      </c>
      <c r="B41" s="55" t="e">
        <f>INDEX(Base!ResultsTable,$E$31+$A41-1,MATCH(Selected_Stat,Base!Labels_Headers,0))</f>
        <v>#N/A</v>
      </c>
      <c r="C41" s="72" t="e">
        <f>INDEX(Base!ResultsTable,$E$31+$A41-1,MATCH(Selected_Stat,Base!Labels_Headers,0))</f>
        <v>#N/A</v>
      </c>
      <c r="D41" s="66" t="e">
        <f>INDEX(Base!ResultsTable,MAX(C$31:E$31)+$A41-1,MATCH(Selected_Stat,Base!Labels_Headers,0))</f>
        <v>#N/A</v>
      </c>
      <c r="E41" s="57" t="e">
        <f>INDEX(Base!ResultsTable,MAX(D$31:F$31)+$A41-1,MATCH(Selected_Stat,Base!Labels_Headers,0))</f>
        <v>#N/A</v>
      </c>
      <c r="F41" s="67" t="e">
        <f>INDEX(Base!ResultsTable,MAX(E$31:G$31)+$A41-1,MATCH(Selected_Stat,Base!Labels_Headers,0))</f>
        <v>#N/A</v>
      </c>
      <c r="G41" s="66" t="e">
        <f>INDEX(Opti!ResultsTable,MAX(F$31:H$31)+$A41-1,MATCH(Selected_Stat,Opti!Labels_Headers,0))</f>
        <v>#N/A</v>
      </c>
      <c r="H41" s="57" t="e">
        <f>INDEX(Opti!ResultsTable,MAX(G$31:I$31)+$A41-1,MATCH(Selected_Stat,Opti!Labels_Headers,0))</f>
        <v>#N/A</v>
      </c>
      <c r="I41" s="67" t="e">
        <f>INDEX(Opti!ResultsTable,MAX(H$31:J$31)+$A41-1,MATCH(Selected_Stat,Opti!Labels_Headers,0))</f>
        <v>#N/A</v>
      </c>
      <c r="J41" s="66" t="e">
        <f>INDEX(Opti!ResultsTable,MAX(I$31:K$31)+$A41-1,MATCH(Selected_Stat,Opti!Labels_Headers,0))</f>
        <v>#N/A</v>
      </c>
      <c r="K41" s="57" t="e">
        <f>INDEX(Opti!ResultsTable,MAX(J$31:L$31)+$A41-1,MATCH(Selected_Stat,Opti!Labels_Headers,0))</f>
        <v>#N/A</v>
      </c>
      <c r="L41" s="67" t="e">
        <f>INDEX(Opti!ResultsTable,MAX(K$31:M$31)+$A41-1,MATCH(Selected_Stat,Opti!Labels_Headers,0))</f>
        <v>#N/A</v>
      </c>
    </row>
    <row r="42" spans="1:12" hidden="1" x14ac:dyDescent="0.25">
      <c r="A42" s="71">
        <v>7</v>
      </c>
      <c r="B42" s="55" t="e">
        <f>INDEX(Base!ResultsTable,$E$31+$A42-1,MATCH(Selected_Stat,Base!Labels_Headers,0))</f>
        <v>#N/A</v>
      </c>
      <c r="C42" s="72" t="e">
        <f>INDEX(Base!ResultsTable,$E$31+$A42-1,MATCH(Selected_Stat,Base!Labels_Headers,0))</f>
        <v>#N/A</v>
      </c>
      <c r="D42" s="66" t="e">
        <f>INDEX(Base!ResultsTable,MAX(C$31:E$31)+$A42-1,MATCH(Selected_Stat,Base!Labels_Headers,0))</f>
        <v>#N/A</v>
      </c>
      <c r="E42" s="57" t="e">
        <f>INDEX(Base!ResultsTable,MAX(D$31:F$31)+$A42-1,MATCH(Selected_Stat,Base!Labels_Headers,0))</f>
        <v>#N/A</v>
      </c>
      <c r="F42" s="67" t="e">
        <f>INDEX(Base!ResultsTable,MAX(E$31:G$31)+$A42-1,MATCH(Selected_Stat,Base!Labels_Headers,0))</f>
        <v>#N/A</v>
      </c>
      <c r="G42" s="66" t="e">
        <f>INDEX(Opti!ResultsTable,MAX(F$31:H$31)+$A42-1,MATCH(Selected_Stat,Opti!Labels_Headers,0))</f>
        <v>#N/A</v>
      </c>
      <c r="H42" s="57" t="e">
        <f>INDEX(Opti!ResultsTable,MAX(G$31:I$31)+$A42-1,MATCH(Selected_Stat,Opti!Labels_Headers,0))</f>
        <v>#N/A</v>
      </c>
      <c r="I42" s="67" t="e">
        <f>INDEX(Opti!ResultsTable,MAX(H$31:J$31)+$A42-1,MATCH(Selected_Stat,Opti!Labels_Headers,0))</f>
        <v>#N/A</v>
      </c>
      <c r="J42" s="66" t="e">
        <f>INDEX(Opti!ResultsTable,MAX(I$31:K$31)+$A42-1,MATCH(Selected_Stat,Opti!Labels_Headers,0))</f>
        <v>#N/A</v>
      </c>
      <c r="K42" s="57" t="e">
        <f>INDEX(Opti!ResultsTable,MAX(J$31:L$31)+$A42-1,MATCH(Selected_Stat,Opti!Labels_Headers,0))</f>
        <v>#N/A</v>
      </c>
      <c r="L42" s="67" t="e">
        <f>INDEX(Opti!ResultsTable,MAX(K$31:M$31)+$A42-1,MATCH(Selected_Stat,Opti!Labels_Headers,0))</f>
        <v>#N/A</v>
      </c>
    </row>
    <row r="43" spans="1:12" hidden="1" x14ac:dyDescent="0.25">
      <c r="A43" s="71">
        <v>8</v>
      </c>
      <c r="B43" s="55" t="e">
        <f>INDEX(Base!ResultsTable,$E$31+$A43-1,MATCH(Selected_Stat,Base!Labels_Headers,0))</f>
        <v>#N/A</v>
      </c>
      <c r="C43" s="72" t="e">
        <f>INDEX(Base!ResultsTable,$E$31+$A43-1,MATCH(Selected_Stat,Base!Labels_Headers,0))</f>
        <v>#N/A</v>
      </c>
      <c r="D43" s="66" t="e">
        <f>INDEX(Base!ResultsTable,MAX(C$31:E$31)+$A43-1,MATCH(Selected_Stat,Base!Labels_Headers,0))</f>
        <v>#N/A</v>
      </c>
      <c r="E43" s="57" t="e">
        <f>INDEX(Base!ResultsTable,MAX(D$31:F$31)+$A43-1,MATCH(Selected_Stat,Base!Labels_Headers,0))</f>
        <v>#N/A</v>
      </c>
      <c r="F43" s="67" t="e">
        <f>INDEX(Base!ResultsTable,MAX(E$31:G$31)+$A43-1,MATCH(Selected_Stat,Base!Labels_Headers,0))</f>
        <v>#N/A</v>
      </c>
      <c r="G43" s="66" t="e">
        <f>INDEX(Opti!ResultsTable,MAX(F$31:H$31)+$A43-1,MATCH(Selected_Stat,Opti!Labels_Headers,0))</f>
        <v>#N/A</v>
      </c>
      <c r="H43" s="57" t="e">
        <f>INDEX(Opti!ResultsTable,MAX(G$31:I$31)+$A43-1,MATCH(Selected_Stat,Opti!Labels_Headers,0))</f>
        <v>#N/A</v>
      </c>
      <c r="I43" s="67" t="e">
        <f>INDEX(Opti!ResultsTable,MAX(H$31:J$31)+$A43-1,MATCH(Selected_Stat,Opti!Labels_Headers,0))</f>
        <v>#N/A</v>
      </c>
      <c r="J43" s="66" t="e">
        <f>INDEX(Opti!ResultsTable,MAX(I$31:K$31)+$A43-1,MATCH(Selected_Stat,Opti!Labels_Headers,0))</f>
        <v>#N/A</v>
      </c>
      <c r="K43" s="57" t="e">
        <f>INDEX(Opti!ResultsTable,MAX(J$31:L$31)+$A43-1,MATCH(Selected_Stat,Opti!Labels_Headers,0))</f>
        <v>#N/A</v>
      </c>
      <c r="L43" s="67" t="e">
        <f>INDEX(Opti!ResultsTable,MAX(K$31:M$31)+$A43-1,MATCH(Selected_Stat,Opti!Labels_Headers,0))</f>
        <v>#N/A</v>
      </c>
    </row>
    <row r="44" spans="1:12" hidden="1" x14ac:dyDescent="0.25">
      <c r="A44" s="71">
        <v>9</v>
      </c>
      <c r="B44" s="55" t="e">
        <f>INDEX(Base!ResultsTable,$E$31+$A44-1,MATCH(Selected_Stat,Base!Labels_Headers,0))</f>
        <v>#N/A</v>
      </c>
      <c r="C44" s="72" t="e">
        <f>INDEX(Base!ResultsTable,$E$31+$A44-1,MATCH(Selected_Stat,Base!Labels_Headers,0))</f>
        <v>#N/A</v>
      </c>
      <c r="D44" s="66" t="e">
        <f>INDEX(Base!ResultsTable,MAX(C$31:E$31)+$A44-1,MATCH(Selected_Stat,Base!Labels_Headers,0))</f>
        <v>#N/A</v>
      </c>
      <c r="E44" s="57" t="e">
        <f>INDEX(Base!ResultsTable,MAX(D$31:F$31)+$A44-1,MATCH(Selected_Stat,Base!Labels_Headers,0))</f>
        <v>#N/A</v>
      </c>
      <c r="F44" s="67" t="e">
        <f>INDEX(Base!ResultsTable,MAX(E$31:G$31)+$A44-1,MATCH(Selected_Stat,Base!Labels_Headers,0))</f>
        <v>#N/A</v>
      </c>
      <c r="G44" s="66" t="e">
        <f>INDEX(Opti!ResultsTable,MAX(F$31:H$31)+$A44-1,MATCH(Selected_Stat,Opti!Labels_Headers,0))</f>
        <v>#N/A</v>
      </c>
      <c r="H44" s="57" t="e">
        <f>INDEX(Opti!ResultsTable,MAX(G$31:I$31)+$A44-1,MATCH(Selected_Stat,Opti!Labels_Headers,0))</f>
        <v>#N/A</v>
      </c>
      <c r="I44" s="67" t="e">
        <f>INDEX(Opti!ResultsTable,MAX(H$31:J$31)+$A44-1,MATCH(Selected_Stat,Opti!Labels_Headers,0))</f>
        <v>#N/A</v>
      </c>
      <c r="J44" s="66" t="e">
        <f>INDEX(Opti!ResultsTable,MAX(I$31:K$31)+$A44-1,MATCH(Selected_Stat,Opti!Labels_Headers,0))</f>
        <v>#N/A</v>
      </c>
      <c r="K44" s="57" t="e">
        <f>INDEX(Opti!ResultsTable,MAX(J$31:L$31)+$A44-1,MATCH(Selected_Stat,Opti!Labels_Headers,0))</f>
        <v>#N/A</v>
      </c>
      <c r="L44" s="67" t="e">
        <f>INDEX(Opti!ResultsTable,MAX(K$31:M$31)+$A44-1,MATCH(Selected_Stat,Opti!Labels_Headers,0))</f>
        <v>#N/A</v>
      </c>
    </row>
    <row r="45" spans="1:12" hidden="1" x14ac:dyDescent="0.25">
      <c r="A45" s="71">
        <v>10</v>
      </c>
      <c r="B45" s="55" t="e">
        <f>INDEX(Base!ResultsTable,$E$31+$A45-1,MATCH(Selected_Stat,Base!Labels_Headers,0))</f>
        <v>#N/A</v>
      </c>
      <c r="C45" s="72" t="e">
        <f>INDEX(Base!ResultsTable,$E$31+$A45-1,MATCH(Selected_Stat,Base!Labels_Headers,0))</f>
        <v>#N/A</v>
      </c>
      <c r="D45" s="66" t="e">
        <f>INDEX(Base!ResultsTable,MAX(C$31:E$31)+$A45-1,MATCH(Selected_Stat,Base!Labels_Headers,0))</f>
        <v>#N/A</v>
      </c>
      <c r="E45" s="57" t="e">
        <f>INDEX(Base!ResultsTable,MAX(D$31:F$31)+$A45-1,MATCH(Selected_Stat,Base!Labels_Headers,0))</f>
        <v>#N/A</v>
      </c>
      <c r="F45" s="67" t="e">
        <f>INDEX(Base!ResultsTable,MAX(E$31:G$31)+$A45-1,MATCH(Selected_Stat,Base!Labels_Headers,0))</f>
        <v>#N/A</v>
      </c>
      <c r="G45" s="66" t="e">
        <f>INDEX(Opti!ResultsTable,MAX(F$31:H$31)+$A45-1,MATCH(Selected_Stat,Opti!Labels_Headers,0))</f>
        <v>#N/A</v>
      </c>
      <c r="H45" s="57" t="e">
        <f>INDEX(Opti!ResultsTable,MAX(G$31:I$31)+$A45-1,MATCH(Selected_Stat,Opti!Labels_Headers,0))</f>
        <v>#N/A</v>
      </c>
      <c r="I45" s="67" t="e">
        <f>INDEX(Opti!ResultsTable,MAX(H$31:J$31)+$A45-1,MATCH(Selected_Stat,Opti!Labels_Headers,0))</f>
        <v>#N/A</v>
      </c>
      <c r="J45" s="66" t="e">
        <f>INDEX(Opti!ResultsTable,MAX(I$31:K$31)+$A45-1,MATCH(Selected_Stat,Opti!Labels_Headers,0))</f>
        <v>#N/A</v>
      </c>
      <c r="K45" s="57" t="e">
        <f>INDEX(Opti!ResultsTable,MAX(J$31:L$31)+$A45-1,MATCH(Selected_Stat,Opti!Labels_Headers,0))</f>
        <v>#N/A</v>
      </c>
      <c r="L45" s="67" t="e">
        <f>INDEX(Opti!ResultsTable,MAX(K$31:M$31)+$A45-1,MATCH(Selected_Stat,Opti!Labels_Headers,0))</f>
        <v>#N/A</v>
      </c>
    </row>
    <row r="46" spans="1:12" hidden="1" x14ac:dyDescent="0.25">
      <c r="A46" s="71">
        <v>11</v>
      </c>
      <c r="B46" s="55" t="e">
        <f>INDEX(Base!ResultsTable,$E$31+$A46-1,MATCH(Selected_Stat,Base!Labels_Headers,0))</f>
        <v>#N/A</v>
      </c>
      <c r="C46" s="72" t="e">
        <f>INDEX(Base!ResultsTable,$E$31+$A46-1,MATCH(Selected_Stat,Base!Labels_Headers,0))</f>
        <v>#N/A</v>
      </c>
      <c r="D46" s="66" t="e">
        <f>INDEX(Base!ResultsTable,MAX(C$31:E$31)+$A46-1,MATCH(Selected_Stat,Base!Labels_Headers,0))</f>
        <v>#N/A</v>
      </c>
      <c r="E46" s="57" t="e">
        <f>INDEX(Base!ResultsTable,MAX(D$31:F$31)+$A46-1,MATCH(Selected_Stat,Base!Labels_Headers,0))</f>
        <v>#N/A</v>
      </c>
      <c r="F46" s="67" t="e">
        <f>INDEX(Base!ResultsTable,MAX(E$31:G$31)+$A46-1,MATCH(Selected_Stat,Base!Labels_Headers,0))</f>
        <v>#N/A</v>
      </c>
      <c r="G46" s="66" t="e">
        <f>INDEX(Opti!ResultsTable,MAX(F$31:H$31)+$A46-1,MATCH(Selected_Stat,Opti!Labels_Headers,0))</f>
        <v>#N/A</v>
      </c>
      <c r="H46" s="57" t="e">
        <f>INDEX(Opti!ResultsTable,MAX(G$31:I$31)+$A46-1,MATCH(Selected_Stat,Opti!Labels_Headers,0))</f>
        <v>#N/A</v>
      </c>
      <c r="I46" s="67" t="e">
        <f>INDEX(Opti!ResultsTable,MAX(H$31:J$31)+$A46-1,MATCH(Selected_Stat,Opti!Labels_Headers,0))</f>
        <v>#N/A</v>
      </c>
      <c r="J46" s="66" t="e">
        <f>INDEX(Opti!ResultsTable,MAX(I$31:K$31)+$A46-1,MATCH(Selected_Stat,Opti!Labels_Headers,0))</f>
        <v>#N/A</v>
      </c>
      <c r="K46" s="57" t="e">
        <f>INDEX(Opti!ResultsTable,MAX(J$31:L$31)+$A46-1,MATCH(Selected_Stat,Opti!Labels_Headers,0))</f>
        <v>#N/A</v>
      </c>
      <c r="L46" s="67" t="e">
        <f>INDEX(Opti!ResultsTable,MAX(K$31:M$31)+$A46-1,MATCH(Selected_Stat,Opti!Labels_Headers,0))</f>
        <v>#N/A</v>
      </c>
    </row>
    <row r="47" spans="1:12" hidden="1" x14ac:dyDescent="0.25">
      <c r="A47" s="71">
        <v>12</v>
      </c>
      <c r="B47" s="55" t="e">
        <f>INDEX(Base!ResultsTable,$E$31+$A47-1,MATCH(Selected_Stat,Base!Labels_Headers,0))</f>
        <v>#N/A</v>
      </c>
      <c r="C47" s="72" t="e">
        <f>INDEX(Base!ResultsTable,$E$31+$A47-1,MATCH(Selected_Stat,Base!Labels_Headers,0))</f>
        <v>#N/A</v>
      </c>
      <c r="D47" s="66" t="e">
        <f>INDEX(Base!ResultsTable,MAX(C$31:E$31)+$A47-1,MATCH(Selected_Stat,Base!Labels_Headers,0))</f>
        <v>#N/A</v>
      </c>
      <c r="E47" s="57" t="e">
        <f>INDEX(Base!ResultsTable,MAX(D$31:F$31)+$A47-1,MATCH(Selected_Stat,Base!Labels_Headers,0))</f>
        <v>#N/A</v>
      </c>
      <c r="F47" s="67" t="e">
        <f>INDEX(Base!ResultsTable,MAX(E$31:G$31)+$A47-1,MATCH(Selected_Stat,Base!Labels_Headers,0))</f>
        <v>#N/A</v>
      </c>
      <c r="G47" s="66" t="e">
        <f>INDEX(Opti!ResultsTable,MAX(F$31:H$31)+$A47-1,MATCH(Selected_Stat,Opti!Labels_Headers,0))</f>
        <v>#N/A</v>
      </c>
      <c r="H47" s="57" t="e">
        <f>INDEX(Opti!ResultsTable,MAX(G$31:I$31)+$A47-1,MATCH(Selected_Stat,Opti!Labels_Headers,0))</f>
        <v>#N/A</v>
      </c>
      <c r="I47" s="67" t="e">
        <f>INDEX(Opti!ResultsTable,MAX(H$31:J$31)+$A47-1,MATCH(Selected_Stat,Opti!Labels_Headers,0))</f>
        <v>#N/A</v>
      </c>
      <c r="J47" s="66" t="e">
        <f>INDEX(Opti!ResultsTable,MAX(I$31:K$31)+$A47-1,MATCH(Selected_Stat,Opti!Labels_Headers,0))</f>
        <v>#N/A</v>
      </c>
      <c r="K47" s="57" t="e">
        <f>INDEX(Opti!ResultsTable,MAX(J$31:L$31)+$A47-1,MATCH(Selected_Stat,Opti!Labels_Headers,0))</f>
        <v>#N/A</v>
      </c>
      <c r="L47" s="67" t="e">
        <f>INDEX(Opti!ResultsTable,MAX(K$31:M$31)+$A47-1,MATCH(Selected_Stat,Opti!Labels_Headers,0))</f>
        <v>#N/A</v>
      </c>
    </row>
    <row r="48" spans="1:12" hidden="1" x14ac:dyDescent="0.25">
      <c r="A48" s="71">
        <v>13</v>
      </c>
      <c r="B48" s="55" t="e">
        <f>INDEX(Base!ResultsTable,$E$31+$A48-1,MATCH(Selected_Stat,Base!Labels_Headers,0))</f>
        <v>#N/A</v>
      </c>
      <c r="C48" s="72" t="e">
        <f>INDEX(Base!ResultsTable,$E$31+$A48-1,MATCH(Selected_Stat,Base!Labels_Headers,0))</f>
        <v>#N/A</v>
      </c>
      <c r="D48" s="66" t="e">
        <f>INDEX(Base!ResultsTable,MAX(C$31:E$31)+$A48-1,MATCH(Selected_Stat,Base!Labels_Headers,0))</f>
        <v>#N/A</v>
      </c>
      <c r="E48" s="57" t="e">
        <f>INDEX(Base!ResultsTable,MAX(D$31:F$31)+$A48-1,MATCH(Selected_Stat,Base!Labels_Headers,0))</f>
        <v>#N/A</v>
      </c>
      <c r="F48" s="67" t="e">
        <f>INDEX(Base!ResultsTable,MAX(E$31:G$31)+$A48-1,MATCH(Selected_Stat,Base!Labels_Headers,0))</f>
        <v>#N/A</v>
      </c>
      <c r="G48" s="66" t="e">
        <f>INDEX(Opti!ResultsTable,MAX(F$31:H$31)+$A48-1,MATCH(Selected_Stat,Opti!Labels_Headers,0))</f>
        <v>#N/A</v>
      </c>
      <c r="H48" s="57" t="e">
        <f>INDEX(Opti!ResultsTable,MAX(G$31:I$31)+$A48-1,MATCH(Selected_Stat,Opti!Labels_Headers,0))</f>
        <v>#N/A</v>
      </c>
      <c r="I48" s="67" t="e">
        <f>INDEX(Opti!ResultsTable,MAX(H$31:J$31)+$A48-1,MATCH(Selected_Stat,Opti!Labels_Headers,0))</f>
        <v>#N/A</v>
      </c>
      <c r="J48" s="66" t="e">
        <f>INDEX(Opti!ResultsTable,MAX(I$31:K$31)+$A48-1,MATCH(Selected_Stat,Opti!Labels_Headers,0))</f>
        <v>#N/A</v>
      </c>
      <c r="K48" s="57" t="e">
        <f>INDEX(Opti!ResultsTable,MAX(J$31:L$31)+$A48-1,MATCH(Selected_Stat,Opti!Labels_Headers,0))</f>
        <v>#N/A</v>
      </c>
      <c r="L48" s="67" t="e">
        <f>INDEX(Opti!ResultsTable,MAX(K$31:M$31)+$A48-1,MATCH(Selected_Stat,Opti!Labels_Headers,0))</f>
        <v>#N/A</v>
      </c>
    </row>
    <row r="49" spans="1:12" hidden="1" x14ac:dyDescent="0.25">
      <c r="A49" s="71">
        <v>14</v>
      </c>
      <c r="B49" s="55" t="e">
        <f>INDEX(Base!ResultsTable,$E$31+$A49-1,MATCH(Selected_Stat,Base!Labels_Headers,0))</f>
        <v>#N/A</v>
      </c>
      <c r="C49" s="72" t="e">
        <f>INDEX(Base!ResultsTable,$E$31+$A49-1,MATCH(Selected_Stat,Base!Labels_Headers,0))</f>
        <v>#N/A</v>
      </c>
      <c r="D49" s="66" t="e">
        <f>INDEX(Base!ResultsTable,MAX(C$31:E$31)+$A49-1,MATCH(Selected_Stat,Base!Labels_Headers,0))</f>
        <v>#N/A</v>
      </c>
      <c r="E49" s="57" t="e">
        <f>INDEX(Base!ResultsTable,MAX(D$31:F$31)+$A49-1,MATCH(Selected_Stat,Base!Labels_Headers,0))</f>
        <v>#N/A</v>
      </c>
      <c r="F49" s="67" t="e">
        <f>INDEX(Base!ResultsTable,MAX(E$31:G$31)+$A49-1,MATCH(Selected_Stat,Base!Labels_Headers,0))</f>
        <v>#N/A</v>
      </c>
      <c r="G49" s="66" t="e">
        <f>INDEX(Opti!ResultsTable,MAX(F$31:H$31)+$A49-1,MATCH(Selected_Stat,Opti!Labels_Headers,0))</f>
        <v>#N/A</v>
      </c>
      <c r="H49" s="57" t="e">
        <f>INDEX(Opti!ResultsTable,MAX(G$31:I$31)+$A49-1,MATCH(Selected_Stat,Opti!Labels_Headers,0))</f>
        <v>#N/A</v>
      </c>
      <c r="I49" s="67" t="e">
        <f>INDEX(Opti!ResultsTable,MAX(H$31:J$31)+$A49-1,MATCH(Selected_Stat,Opti!Labels_Headers,0))</f>
        <v>#N/A</v>
      </c>
      <c r="J49" s="66" t="e">
        <f>INDEX(Opti!ResultsTable,MAX(I$31:K$31)+$A49-1,MATCH(Selected_Stat,Opti!Labels_Headers,0))</f>
        <v>#N/A</v>
      </c>
      <c r="K49" s="57" t="e">
        <f>INDEX(Opti!ResultsTable,MAX(J$31:L$31)+$A49-1,MATCH(Selected_Stat,Opti!Labels_Headers,0))</f>
        <v>#N/A</v>
      </c>
      <c r="L49" s="67" t="e">
        <f>INDEX(Opti!ResultsTable,MAX(K$31:M$31)+$A49-1,MATCH(Selected_Stat,Opti!Labels_Headers,0))</f>
        <v>#N/A</v>
      </c>
    </row>
    <row r="50" spans="1:12" x14ac:dyDescent="0.25">
      <c r="A50" s="71">
        <v>25</v>
      </c>
      <c r="B50" s="55" t="e">
        <f>INDEX(Base!ResultsTable,$E$31+$A50-1,MATCH(Selected_Stat,Base!Labels_Headers,0))</f>
        <v>#N/A</v>
      </c>
      <c r="C50" s="72" t="e">
        <f>INDEX(Base!ResultsTable,$E$31+$A50-1,MATCH(Selected_Stat,Base!Labels_Headers,0))</f>
        <v>#N/A</v>
      </c>
      <c r="D50" s="66" t="e">
        <f>INDEX(Base!ResultsTable,MAX(C$31:E$31)+$A50-1,MATCH(Selected_Stat,Base!Labels_Headers,0))</f>
        <v>#N/A</v>
      </c>
      <c r="E50" s="57" t="e">
        <f>INDEX(Base!ResultsTable,MAX(D$31:F$31)+$A50-1,MATCH(Selected_Stat,Base!Labels_Headers,0))</f>
        <v>#N/A</v>
      </c>
      <c r="F50" s="67" t="e">
        <f>INDEX(Base!ResultsTable,MAX(E$31:G$31)+$A50-1,MATCH(Selected_Stat,Base!Labels_Headers,0))</f>
        <v>#N/A</v>
      </c>
      <c r="G50" s="66" t="e">
        <f>INDEX(Opti!ResultsTable,MAX(F$31:H$31)+$A50-1,MATCH(Selected_Stat,Opti!Labels_Headers,0))</f>
        <v>#N/A</v>
      </c>
      <c r="H50" s="57" t="e">
        <f>INDEX(Opti!ResultsTable,MAX(G$31:I$31)+$A50-1,MATCH(Selected_Stat,Opti!Labels_Headers,0))</f>
        <v>#N/A</v>
      </c>
      <c r="I50" s="67" t="e">
        <f>INDEX(Opti!ResultsTable,MAX(H$31:J$31)+$A50-1,MATCH(Selected_Stat,Opti!Labels_Headers,0))</f>
        <v>#N/A</v>
      </c>
      <c r="J50" s="66" t="e">
        <f>INDEX(Opti!ResultsTable,MAX(I$31:K$31)+$A50-1,MATCH(Selected_Stat,Opti!Labels_Headers,0))</f>
        <v>#N/A</v>
      </c>
      <c r="K50" s="57" t="e">
        <f>INDEX(Opti!ResultsTable,MAX(J$31:L$31)+$A50-1,MATCH(Selected_Stat,Opti!Labels_Headers,0))</f>
        <v>#N/A</v>
      </c>
      <c r="L50" s="67" t="e">
        <f>INDEX(Opti!ResultsTable,MAX(K$31:M$31)+$A50-1,MATCH(Selected_Stat,Opti!Labels_Headers,0))</f>
        <v>#N/A</v>
      </c>
    </row>
    <row r="51" spans="1:12" hidden="1" x14ac:dyDescent="0.25">
      <c r="A51" s="71">
        <v>31</v>
      </c>
      <c r="B51" s="55" t="e">
        <f>INDEX(Base!ResultsTable,$E$31+$A51-1,MATCH(Selected_Stat,Base!Labels_Headers,0))</f>
        <v>#N/A</v>
      </c>
      <c r="C51" s="72" t="e">
        <f>INDEX(Base!ResultsTable,$E$31+$A51-1,MATCH(Selected_Stat,Base!Labels_Headers,0))</f>
        <v>#N/A</v>
      </c>
      <c r="D51" s="66" t="e">
        <f>INDEX(Base!ResultsTable,MAX(C$31:E$31)+$A51-1,MATCH(Selected_Stat,Base!Labels_Headers,0))</f>
        <v>#N/A</v>
      </c>
      <c r="E51" s="57" t="e">
        <f>INDEX(Base!ResultsTable,MAX(D$31:F$31)+$A51-1,MATCH(Selected_Stat,Base!Labels_Headers,0))</f>
        <v>#N/A</v>
      </c>
      <c r="F51" s="67" t="e">
        <f>INDEX(Base!ResultsTable,MAX(E$31:G$31)+$A51-1,MATCH(Selected_Stat,Base!Labels_Headers,0))</f>
        <v>#N/A</v>
      </c>
      <c r="G51" s="66" t="e">
        <f>INDEX(Opti!ResultsTable,MAX(F$31:H$31)+$A51-1,MATCH(Selected_Stat,Opti!Labels_Headers,0))</f>
        <v>#N/A</v>
      </c>
      <c r="H51" s="57" t="e">
        <f>INDEX(Opti!ResultsTable,MAX(G$31:I$31)+$A51-1,MATCH(Selected_Stat,Opti!Labels_Headers,0))</f>
        <v>#N/A</v>
      </c>
      <c r="I51" s="67" t="e">
        <f>INDEX(Opti!ResultsTable,MAX(H$31:J$31)+$A51-1,MATCH(Selected_Stat,Opti!Labels_Headers,0))</f>
        <v>#N/A</v>
      </c>
      <c r="J51" s="66" t="e">
        <f>INDEX(Opti!ResultsTable,MAX(I$31:K$31)+$A51-1,MATCH(Selected_Stat,Opti!Labels_Headers,0))</f>
        <v>#N/A</v>
      </c>
      <c r="K51" s="57" t="e">
        <f>INDEX(Opti!ResultsTable,MAX(J$31:L$31)+$A51-1,MATCH(Selected_Stat,Opti!Labels_Headers,0))</f>
        <v>#N/A</v>
      </c>
      <c r="L51" s="67" t="e">
        <f>INDEX(Opti!ResultsTable,MAX(K$31:M$31)+$A51-1,MATCH(Selected_Stat,Opti!Labels_Headers,0))</f>
        <v>#N/A</v>
      </c>
    </row>
    <row r="52" spans="1:12" hidden="1" x14ac:dyDescent="0.25">
      <c r="A52" s="71">
        <v>32</v>
      </c>
      <c r="B52" s="55" t="e">
        <f>INDEX(Base!ResultsTable,$E$31+$A52-1,MATCH(Selected_Stat,Base!Labels_Headers,0))</f>
        <v>#N/A</v>
      </c>
      <c r="C52" s="72" t="e">
        <f>INDEX(Base!ResultsTable,$E$31+$A52-1,MATCH(Selected_Stat,Base!Labels_Headers,0))</f>
        <v>#N/A</v>
      </c>
      <c r="D52" s="66" t="e">
        <f>INDEX(Base!ResultsTable,MAX(C$31:E$31)+$A52-1,MATCH(Selected_Stat,Base!Labels_Headers,0))</f>
        <v>#N/A</v>
      </c>
      <c r="E52" s="57" t="e">
        <f>INDEX(Base!ResultsTable,MAX(D$31:F$31)+$A52-1,MATCH(Selected_Stat,Base!Labels_Headers,0))</f>
        <v>#N/A</v>
      </c>
      <c r="F52" s="67" t="e">
        <f>INDEX(Base!ResultsTable,MAX(E$31:G$31)+$A52-1,MATCH(Selected_Stat,Base!Labels_Headers,0))</f>
        <v>#N/A</v>
      </c>
      <c r="G52" s="66" t="e">
        <f>INDEX(Opti!ResultsTable,MAX(F$31:H$31)+$A52-1,MATCH(Selected_Stat,Opti!Labels_Headers,0))</f>
        <v>#N/A</v>
      </c>
      <c r="H52" s="57" t="e">
        <f>INDEX(Opti!ResultsTable,MAX(G$31:I$31)+$A52-1,MATCH(Selected_Stat,Opti!Labels_Headers,0))</f>
        <v>#N/A</v>
      </c>
      <c r="I52" s="67" t="e">
        <f>INDEX(Opti!ResultsTable,MAX(H$31:J$31)+$A52-1,MATCH(Selected_Stat,Opti!Labels_Headers,0))</f>
        <v>#N/A</v>
      </c>
      <c r="J52" s="66" t="e">
        <f>INDEX(Opti!ResultsTable,MAX(I$31:K$31)+$A52-1,MATCH(Selected_Stat,Opti!Labels_Headers,0))</f>
        <v>#N/A</v>
      </c>
      <c r="K52" s="57" t="e">
        <f>INDEX(Opti!ResultsTable,MAX(J$31:L$31)+$A52-1,MATCH(Selected_Stat,Opti!Labels_Headers,0))</f>
        <v>#N/A</v>
      </c>
      <c r="L52" s="67" t="e">
        <f>INDEX(Opti!ResultsTable,MAX(K$31:M$31)+$A52-1,MATCH(Selected_Stat,Opti!Labels_Headers,0))</f>
        <v>#N/A</v>
      </c>
    </row>
    <row r="53" spans="1:12" hidden="1" x14ac:dyDescent="0.25">
      <c r="A53" s="71">
        <v>33</v>
      </c>
      <c r="B53" s="55" t="e">
        <f>INDEX(Base!ResultsTable,$E$31+$A53-1,MATCH(Selected_Stat,Base!Labels_Headers,0))</f>
        <v>#N/A</v>
      </c>
      <c r="C53" s="72" t="e">
        <f>INDEX(Base!ResultsTable,$E$31+$A53-1,MATCH(Selected_Stat,Base!Labels_Headers,0))</f>
        <v>#N/A</v>
      </c>
      <c r="D53" s="66" t="e">
        <f>INDEX(Base!ResultsTable,MAX(C$31:E$31)+$A53-1,MATCH(Selected_Stat,Base!Labels_Headers,0))</f>
        <v>#N/A</v>
      </c>
      <c r="E53" s="57" t="e">
        <f>INDEX(Base!ResultsTable,MAX(D$31:F$31)+$A53-1,MATCH(Selected_Stat,Base!Labels_Headers,0))</f>
        <v>#N/A</v>
      </c>
      <c r="F53" s="67" t="e">
        <f>INDEX(Base!ResultsTable,MAX(E$31:G$31)+$A53-1,MATCH(Selected_Stat,Base!Labels_Headers,0))</f>
        <v>#N/A</v>
      </c>
      <c r="G53" s="66" t="e">
        <f>INDEX(Opti!ResultsTable,MAX(F$31:H$31)+$A53-1,MATCH(Selected_Stat,Opti!Labels_Headers,0))</f>
        <v>#N/A</v>
      </c>
      <c r="H53" s="57" t="e">
        <f>INDEX(Opti!ResultsTable,MAX(G$31:I$31)+$A53-1,MATCH(Selected_Stat,Opti!Labels_Headers,0))</f>
        <v>#N/A</v>
      </c>
      <c r="I53" s="67" t="e">
        <f>INDEX(Opti!ResultsTable,MAX(H$31:J$31)+$A53-1,MATCH(Selected_Stat,Opti!Labels_Headers,0))</f>
        <v>#N/A</v>
      </c>
      <c r="J53" s="66" t="e">
        <f>INDEX(Opti!ResultsTable,MAX(I$31:K$31)+$A53-1,MATCH(Selected_Stat,Opti!Labels_Headers,0))</f>
        <v>#N/A</v>
      </c>
      <c r="K53" s="57" t="e">
        <f>INDEX(Opti!ResultsTable,MAX(J$31:L$31)+$A53-1,MATCH(Selected_Stat,Opti!Labels_Headers,0))</f>
        <v>#N/A</v>
      </c>
      <c r="L53" s="67" t="e">
        <f>INDEX(Opti!ResultsTable,MAX(K$31:M$31)+$A53-1,MATCH(Selected_Stat,Opti!Labels_Headers,0))</f>
        <v>#N/A</v>
      </c>
    </row>
    <row r="54" spans="1:12" x14ac:dyDescent="0.25">
      <c r="A54" s="71">
        <v>19</v>
      </c>
      <c r="B54" s="55" t="e">
        <f>INDEX(Base!ResultsTable,$E$31+$A54-1,MATCH(Selected_Stat,Base!Labels_Headers,0))</f>
        <v>#N/A</v>
      </c>
      <c r="C54" s="72" t="e">
        <f>INDEX(Base!ResultsTable,$E$31+$A54-1,MATCH(Selected_Stat,Base!Labels_Headers,0))</f>
        <v>#N/A</v>
      </c>
      <c r="D54" s="66" t="e">
        <f>INDEX(Base!ResultsTable,MAX(C$31:E$31)+$A54-1,MATCH(Selected_Stat,Base!Labels_Headers,0))</f>
        <v>#N/A</v>
      </c>
      <c r="E54" s="57" t="e">
        <f>INDEX(Base!ResultsTable,MAX(D$31:F$31)+$A54-1,MATCH(Selected_Stat,Base!Labels_Headers,0))</f>
        <v>#N/A</v>
      </c>
      <c r="F54" s="67" t="e">
        <f>INDEX(Base!ResultsTable,MAX(E$31:G$31)+$A54-1,MATCH(Selected_Stat,Base!Labels_Headers,0))</f>
        <v>#N/A</v>
      </c>
      <c r="G54" s="66" t="e">
        <f>INDEX(Opti!ResultsTable,MAX(F$31:H$31)+$A54-1,MATCH(Selected_Stat,Opti!Labels_Headers,0))</f>
        <v>#N/A</v>
      </c>
      <c r="H54" s="57" t="e">
        <f>INDEX(Opti!ResultsTable,MAX(G$31:I$31)+$A54-1,MATCH(Selected_Stat,Opti!Labels_Headers,0))</f>
        <v>#N/A</v>
      </c>
      <c r="I54" s="67" t="e">
        <f>INDEX(Opti!ResultsTable,MAX(H$31:J$31)+$A54-1,MATCH(Selected_Stat,Opti!Labels_Headers,0))</f>
        <v>#N/A</v>
      </c>
      <c r="J54" s="66" t="e">
        <f>INDEX(Opti!ResultsTable,MAX(I$31:K$31)+$A54-1,MATCH(Selected_Stat,Opti!Labels_Headers,0))</f>
        <v>#N/A</v>
      </c>
      <c r="K54" s="57" t="e">
        <f>INDEX(Opti!ResultsTable,MAX(J$31:L$31)+$A54-1,MATCH(Selected_Stat,Opti!Labels_Headers,0))</f>
        <v>#N/A</v>
      </c>
      <c r="L54" s="67" t="e">
        <f>INDEX(Opti!ResultsTable,MAX(K$31:M$31)+$A54-1,MATCH(Selected_Stat,Opti!Labels_Headers,0))</f>
        <v>#N/A</v>
      </c>
    </row>
    <row r="55" spans="1:12" x14ac:dyDescent="0.25">
      <c r="A55" s="71">
        <v>15</v>
      </c>
      <c r="B55" s="55" t="e">
        <f>INDEX(Base!ResultsTable,$E$31+$A55-1,MATCH(Selected_Stat,Base!Labels_Headers,0))</f>
        <v>#N/A</v>
      </c>
      <c r="C55" s="72" t="e">
        <f>INDEX(Base!ResultsTable,$E$31+$A55-1,MATCH(Selected_Stat,Base!Labels_Headers,0))</f>
        <v>#N/A</v>
      </c>
      <c r="D55" s="66" t="e">
        <f>INDEX(Base!ResultsTable,MAX(C$31:E$31)+$A55-1,MATCH(Selected_Stat,Base!Labels_Headers,0))</f>
        <v>#N/A</v>
      </c>
      <c r="E55" s="57" t="e">
        <f>INDEX(Base!ResultsTable,MAX(D$31:F$31)+$A55-1,MATCH(Selected_Stat,Base!Labels_Headers,0))</f>
        <v>#N/A</v>
      </c>
      <c r="F55" s="67" t="e">
        <f>INDEX(Base!ResultsTable,MAX(E$31:G$31)+$A55-1,MATCH(Selected_Stat,Base!Labels_Headers,0))</f>
        <v>#N/A</v>
      </c>
      <c r="G55" s="66" t="e">
        <f>INDEX(Opti!ResultsTable,MAX(F$31:H$31)+$A55-1,MATCH(Selected_Stat,Opti!Labels_Headers,0))</f>
        <v>#N/A</v>
      </c>
      <c r="H55" s="57" t="e">
        <f>INDEX(Opti!ResultsTable,MAX(G$31:I$31)+$A55-1,MATCH(Selected_Stat,Opti!Labels_Headers,0))</f>
        <v>#N/A</v>
      </c>
      <c r="I55" s="67" t="e">
        <f>INDEX(Opti!ResultsTable,MAX(H$31:J$31)+$A55-1,MATCH(Selected_Stat,Opti!Labels_Headers,0))</f>
        <v>#N/A</v>
      </c>
      <c r="J55" s="66" t="e">
        <f>INDEX(Opti!ResultsTable,MAX(I$31:K$31)+$A55-1,MATCH(Selected_Stat,Opti!Labels_Headers,0))</f>
        <v>#N/A</v>
      </c>
      <c r="K55" s="57" t="e">
        <f>INDEX(Opti!ResultsTable,MAX(J$31:L$31)+$A55-1,MATCH(Selected_Stat,Opti!Labels_Headers,0))</f>
        <v>#N/A</v>
      </c>
      <c r="L55" s="67" t="e">
        <f>INDEX(Opti!ResultsTable,MAX(K$31:M$31)+$A55-1,MATCH(Selected_Stat,Opti!Labels_Headers,0))</f>
        <v>#N/A</v>
      </c>
    </row>
    <row r="56" spans="1:12" x14ac:dyDescent="0.25">
      <c r="A56" s="71">
        <v>18</v>
      </c>
      <c r="B56" s="55" t="e">
        <f>INDEX(Base!ResultsTable,$E$31+$A56-1,MATCH(Selected_Stat,Base!Labels_Headers,0))</f>
        <v>#N/A</v>
      </c>
      <c r="C56" s="72" t="e">
        <f>INDEX(Base!ResultsTable,$E$31+$A56-1,MATCH(Selected_Stat,Base!Labels_Headers,0))</f>
        <v>#N/A</v>
      </c>
      <c r="D56" s="66" t="e">
        <f>INDEX(Base!ResultsTable,MAX(C$31:E$31)+$A56-1,MATCH(Selected_Stat,Base!Labels_Headers,0))</f>
        <v>#N/A</v>
      </c>
      <c r="E56" s="57" t="e">
        <f>INDEX(Base!ResultsTable,MAX(D$31:F$31)+$A56-1,MATCH(Selected_Stat,Base!Labels_Headers,0))</f>
        <v>#N/A</v>
      </c>
      <c r="F56" s="67" t="e">
        <f>INDEX(Base!ResultsTable,MAX(E$31:G$31)+$A56-1,MATCH(Selected_Stat,Base!Labels_Headers,0))</f>
        <v>#N/A</v>
      </c>
      <c r="G56" s="66" t="e">
        <f>INDEX(Opti!ResultsTable,MAX(F$31:H$31)+$A56-1,MATCH(Selected_Stat,Opti!Labels_Headers,0))</f>
        <v>#N/A</v>
      </c>
      <c r="H56" s="57" t="e">
        <f>INDEX(Opti!ResultsTable,MAX(G$31:I$31)+$A56-1,MATCH(Selected_Stat,Opti!Labels_Headers,0))</f>
        <v>#N/A</v>
      </c>
      <c r="I56" s="67" t="e">
        <f>INDEX(Opti!ResultsTable,MAX(H$31:J$31)+$A56-1,MATCH(Selected_Stat,Opti!Labels_Headers,0))</f>
        <v>#N/A</v>
      </c>
      <c r="J56" s="66" t="e">
        <f>INDEX(Opti!ResultsTable,MAX(I$31:K$31)+$A56-1,MATCH(Selected_Stat,Opti!Labels_Headers,0))</f>
        <v>#N/A</v>
      </c>
      <c r="K56" s="57" t="e">
        <f>INDEX(Opti!ResultsTable,MAX(J$31:L$31)+$A56-1,MATCH(Selected_Stat,Opti!Labels_Headers,0))</f>
        <v>#N/A</v>
      </c>
      <c r="L56" s="67" t="e">
        <f>INDEX(Opti!ResultsTable,MAX(K$31:M$31)+$A56-1,MATCH(Selected_Stat,Opti!Labels_Headers,0))</f>
        <v>#N/A</v>
      </c>
    </row>
    <row r="57" spans="1:12" x14ac:dyDescent="0.25">
      <c r="A57" s="71">
        <v>16</v>
      </c>
      <c r="B57" s="55" t="e">
        <f>INDEX(Base!ResultsTable,$E$31+$A57-1,MATCH(Selected_Stat,Base!Labels_Headers,0))</f>
        <v>#N/A</v>
      </c>
      <c r="C57" s="72" t="e">
        <f>INDEX(Base!ResultsTable,$E$31+$A57-1,MATCH(Selected_Stat,Base!Labels_Headers,0))</f>
        <v>#N/A</v>
      </c>
      <c r="D57" s="66" t="e">
        <f>INDEX(Base!ResultsTable,MAX(C$31:E$31)+$A57-1,MATCH(Selected_Stat,Base!Labels_Headers,0))</f>
        <v>#N/A</v>
      </c>
      <c r="E57" s="57" t="e">
        <f>INDEX(Base!ResultsTable,MAX(D$31:F$31)+$A57-1,MATCH(Selected_Stat,Base!Labels_Headers,0))</f>
        <v>#N/A</v>
      </c>
      <c r="F57" s="67" t="e">
        <f>INDEX(Base!ResultsTable,MAX(E$31:G$31)+$A57-1,MATCH(Selected_Stat,Base!Labels_Headers,0))</f>
        <v>#N/A</v>
      </c>
      <c r="G57" s="66" t="e">
        <f>INDEX(Opti!ResultsTable,MAX(F$31:H$31)+$A57-1,MATCH(Selected_Stat,Opti!Labels_Headers,0))</f>
        <v>#N/A</v>
      </c>
      <c r="H57" s="57" t="e">
        <f>INDEX(Opti!ResultsTable,MAX(G$31:I$31)+$A57-1,MATCH(Selected_Stat,Opti!Labels_Headers,0))</f>
        <v>#N/A</v>
      </c>
      <c r="I57" s="67" t="e">
        <f>INDEX(Opti!ResultsTable,MAX(H$31:J$31)+$A57-1,MATCH(Selected_Stat,Opti!Labels_Headers,0))</f>
        <v>#N/A</v>
      </c>
      <c r="J57" s="66" t="e">
        <f>INDEX(Opti!ResultsTable,MAX(I$31:K$31)+$A57-1,MATCH(Selected_Stat,Opti!Labels_Headers,0))</f>
        <v>#N/A</v>
      </c>
      <c r="K57" s="57" t="e">
        <f>INDEX(Opti!ResultsTable,MAX(J$31:L$31)+$A57-1,MATCH(Selected_Stat,Opti!Labels_Headers,0))</f>
        <v>#N/A</v>
      </c>
      <c r="L57" s="67" t="e">
        <f>INDEX(Opti!ResultsTable,MAX(K$31:M$31)+$A57-1,MATCH(Selected_Stat,Opti!Labels_Headers,0))</f>
        <v>#N/A</v>
      </c>
    </row>
    <row r="58" spans="1:12" x14ac:dyDescent="0.25">
      <c r="A58" s="71">
        <v>24</v>
      </c>
      <c r="B58" s="55" t="e">
        <f>INDEX(Base!ResultsTable,$E$31+$A58-1,MATCH(Selected_Stat,Base!Labels_Headers,0))</f>
        <v>#N/A</v>
      </c>
      <c r="C58" s="72" t="e">
        <f>INDEX(Base!ResultsTable,$E$31+$A58-1,MATCH(Selected_Stat,Base!Labels_Headers,0))</f>
        <v>#N/A</v>
      </c>
      <c r="D58" s="66" t="e">
        <f>INDEX(Base!ResultsTable,MAX(C$31:E$31)+$A58-1,MATCH(Selected_Stat,Base!Labels_Headers,0))</f>
        <v>#N/A</v>
      </c>
      <c r="E58" s="57" t="e">
        <f>INDEX(Base!ResultsTable,MAX(D$31:F$31)+$A58-1,MATCH(Selected_Stat,Base!Labels_Headers,0))</f>
        <v>#N/A</v>
      </c>
      <c r="F58" s="67" t="e">
        <f>INDEX(Base!ResultsTable,MAX(E$31:G$31)+$A58-1,MATCH(Selected_Stat,Base!Labels_Headers,0))</f>
        <v>#N/A</v>
      </c>
      <c r="G58" s="66" t="e">
        <f>INDEX(Opti!ResultsTable,MAX(F$31:H$31)+$A58-1,MATCH(Selected_Stat,Opti!Labels_Headers,0))</f>
        <v>#N/A</v>
      </c>
      <c r="H58" s="57" t="e">
        <f>INDEX(Opti!ResultsTable,MAX(G$31:I$31)+$A58-1,MATCH(Selected_Stat,Opti!Labels_Headers,0))</f>
        <v>#N/A</v>
      </c>
      <c r="I58" s="67" t="e">
        <f>INDEX(Opti!ResultsTable,MAX(H$31:J$31)+$A58-1,MATCH(Selected_Stat,Opti!Labels_Headers,0))</f>
        <v>#N/A</v>
      </c>
      <c r="J58" s="66" t="e">
        <f>INDEX(Opti!ResultsTable,MAX(I$31:K$31)+$A58-1,MATCH(Selected_Stat,Opti!Labels_Headers,0))</f>
        <v>#N/A</v>
      </c>
      <c r="K58" s="57" t="e">
        <f>INDEX(Opti!ResultsTable,MAX(J$31:L$31)+$A58-1,MATCH(Selected_Stat,Opti!Labels_Headers,0))</f>
        <v>#N/A</v>
      </c>
      <c r="L58" s="67" t="e">
        <f>INDEX(Opti!ResultsTable,MAX(K$31:M$31)+$A58-1,MATCH(Selected_Stat,Opti!Labels_Headers,0))</f>
        <v>#N/A</v>
      </c>
    </row>
    <row r="59" spans="1:12" x14ac:dyDescent="0.25">
      <c r="A59" s="71">
        <v>21</v>
      </c>
      <c r="B59" s="55" t="e">
        <f>INDEX(Base!ResultsTable,$E$31+$A59-1,MATCH(Selected_Stat,Base!Labels_Headers,0))</f>
        <v>#N/A</v>
      </c>
      <c r="C59" s="72" t="e">
        <f>INDEX(Base!ResultsTable,$E$31+$A59-1,MATCH(Selected_Stat,Base!Labels_Headers,0))</f>
        <v>#N/A</v>
      </c>
      <c r="D59" s="66" t="e">
        <f>INDEX(Base!ResultsTable,MAX(C$31:E$31)+$A59-1,MATCH(Selected_Stat,Base!Labels_Headers,0))</f>
        <v>#N/A</v>
      </c>
      <c r="E59" s="57" t="e">
        <f>INDEX(Base!ResultsTable,MAX(D$31:F$31)+$A59-1,MATCH(Selected_Stat,Base!Labels_Headers,0))</f>
        <v>#N/A</v>
      </c>
      <c r="F59" s="67" t="e">
        <f>INDEX(Base!ResultsTable,MAX(E$31:G$31)+$A59-1,MATCH(Selected_Stat,Base!Labels_Headers,0))</f>
        <v>#N/A</v>
      </c>
      <c r="G59" s="66" t="e">
        <f>INDEX(Opti!ResultsTable,MAX(F$31:H$31)+$A59-1,MATCH(Selected_Stat,Opti!Labels_Headers,0))</f>
        <v>#N/A</v>
      </c>
      <c r="H59" s="57" t="e">
        <f>INDEX(Opti!ResultsTable,MAX(G$31:I$31)+$A59-1,MATCH(Selected_Stat,Opti!Labels_Headers,0))</f>
        <v>#N/A</v>
      </c>
      <c r="I59" s="67" t="e">
        <f>INDEX(Opti!ResultsTable,MAX(H$31:J$31)+$A59-1,MATCH(Selected_Stat,Opti!Labels_Headers,0))</f>
        <v>#N/A</v>
      </c>
      <c r="J59" s="66" t="e">
        <f>INDEX(Opti!ResultsTable,MAX(I$31:K$31)+$A59-1,MATCH(Selected_Stat,Opti!Labels_Headers,0))</f>
        <v>#N/A</v>
      </c>
      <c r="K59" s="57" t="e">
        <f>INDEX(Opti!ResultsTable,MAX(J$31:L$31)+$A59-1,MATCH(Selected_Stat,Opti!Labels_Headers,0))</f>
        <v>#N/A</v>
      </c>
      <c r="L59" s="67" t="e">
        <f>INDEX(Opti!ResultsTable,MAX(K$31:M$31)+$A59-1,MATCH(Selected_Stat,Opti!Labels_Headers,0))</f>
        <v>#N/A</v>
      </c>
    </row>
    <row r="60" spans="1:12" x14ac:dyDescent="0.25">
      <c r="A60" s="71">
        <v>27</v>
      </c>
      <c r="B60" s="55" t="e">
        <f>INDEX(Base!ResultsTable,$E$31+$A60-1,MATCH(Selected_Stat,Base!Labels_Headers,0))</f>
        <v>#N/A</v>
      </c>
      <c r="C60" s="72" t="e">
        <f>INDEX(Base!ResultsTable,$E$31+$A60-1,MATCH(Selected_Stat,Base!Labels_Headers,0))</f>
        <v>#N/A</v>
      </c>
      <c r="D60" s="66" t="e">
        <f>INDEX(Base!ResultsTable,MAX(C$31:E$31)+$A60-1,MATCH(Selected_Stat,Base!Labels_Headers,0))</f>
        <v>#N/A</v>
      </c>
      <c r="E60" s="57" t="e">
        <f>INDEX(Base!ResultsTable,MAX(D$31:F$31)+$A60-1,MATCH(Selected_Stat,Base!Labels_Headers,0))</f>
        <v>#N/A</v>
      </c>
      <c r="F60" s="67" t="e">
        <f>INDEX(Base!ResultsTable,MAX(E$31:G$31)+$A60-1,MATCH(Selected_Stat,Base!Labels_Headers,0))</f>
        <v>#N/A</v>
      </c>
      <c r="G60" s="66" t="e">
        <f>INDEX(Opti!ResultsTable,MAX(F$31:H$31)+$A60-1,MATCH(Selected_Stat,Opti!Labels_Headers,0))</f>
        <v>#N/A</v>
      </c>
      <c r="H60" s="57" t="e">
        <f>INDEX(Opti!ResultsTable,MAX(G$31:I$31)+$A60-1,MATCH(Selected_Stat,Opti!Labels_Headers,0))</f>
        <v>#N/A</v>
      </c>
      <c r="I60" s="67" t="e">
        <f>INDEX(Opti!ResultsTable,MAX(H$31:J$31)+$A60-1,MATCH(Selected_Stat,Opti!Labels_Headers,0))</f>
        <v>#N/A</v>
      </c>
      <c r="J60" s="66" t="e">
        <f>INDEX(Opti!ResultsTable,MAX(I$31:K$31)+$A60-1,MATCH(Selected_Stat,Opti!Labels_Headers,0))</f>
        <v>#N/A</v>
      </c>
      <c r="K60" s="57" t="e">
        <f>INDEX(Opti!ResultsTable,MAX(J$31:L$31)+$A60-1,MATCH(Selected_Stat,Opti!Labels_Headers,0))</f>
        <v>#N/A</v>
      </c>
      <c r="L60" s="67" t="e">
        <f>INDEX(Opti!ResultsTable,MAX(K$31:M$31)+$A60-1,MATCH(Selected_Stat,Opti!Labels_Headers,0))</f>
        <v>#N/A</v>
      </c>
    </row>
    <row r="61" spans="1:12" x14ac:dyDescent="0.25">
      <c r="A61" s="71">
        <v>22</v>
      </c>
      <c r="B61" s="55" t="e">
        <f>INDEX(Base!ResultsTable,$E$31+$A61-1,MATCH(Selected_Stat,Base!Labels_Headers,0))</f>
        <v>#N/A</v>
      </c>
      <c r="C61" s="72" t="e">
        <f>INDEX(Base!ResultsTable,$E$31+$A61-1,MATCH(Selected_Stat,Base!Labels_Headers,0))</f>
        <v>#N/A</v>
      </c>
      <c r="D61" s="66" t="e">
        <f>INDEX(Base!ResultsTable,MAX(C$31:E$31)+$A61-1,MATCH(Selected_Stat,Base!Labels_Headers,0))</f>
        <v>#N/A</v>
      </c>
      <c r="E61" s="57" t="e">
        <f>INDEX(Base!ResultsTable,MAX(D$31:F$31)+$A61-1,MATCH(Selected_Stat,Base!Labels_Headers,0))</f>
        <v>#N/A</v>
      </c>
      <c r="F61" s="67" t="e">
        <f>INDEX(Base!ResultsTable,MAX(E$31:G$31)+$A61-1,MATCH(Selected_Stat,Base!Labels_Headers,0))</f>
        <v>#N/A</v>
      </c>
      <c r="G61" s="66" t="e">
        <f>INDEX(Opti!ResultsTable,MAX(F$31:H$31)+$A61-1,MATCH(Selected_Stat,Opti!Labels_Headers,0))</f>
        <v>#N/A</v>
      </c>
      <c r="H61" s="57" t="e">
        <f>INDEX(Opti!ResultsTable,MAX(G$31:I$31)+$A61-1,MATCH(Selected_Stat,Opti!Labels_Headers,0))</f>
        <v>#N/A</v>
      </c>
      <c r="I61" s="67" t="e">
        <f>INDEX(Opti!ResultsTable,MAX(H$31:J$31)+$A61-1,MATCH(Selected_Stat,Opti!Labels_Headers,0))</f>
        <v>#N/A</v>
      </c>
      <c r="J61" s="66" t="e">
        <f>INDEX(Opti!ResultsTable,MAX(I$31:K$31)+$A61-1,MATCH(Selected_Stat,Opti!Labels_Headers,0))</f>
        <v>#N/A</v>
      </c>
      <c r="K61" s="57" t="e">
        <f>INDEX(Opti!ResultsTable,MAX(J$31:L$31)+$A61-1,MATCH(Selected_Stat,Opti!Labels_Headers,0))</f>
        <v>#N/A</v>
      </c>
      <c r="L61" s="67" t="e">
        <f>INDEX(Opti!ResultsTable,MAX(K$31:M$31)+$A61-1,MATCH(Selected_Stat,Opti!Labels_Headers,0))</f>
        <v>#N/A</v>
      </c>
    </row>
    <row r="62" spans="1:12" x14ac:dyDescent="0.25">
      <c r="A62" s="71">
        <v>17</v>
      </c>
      <c r="B62" s="55" t="e">
        <f>INDEX(Base!ResultsTable,$E$31+$A62-1,MATCH(Selected_Stat,Base!Labels_Headers,0))</f>
        <v>#N/A</v>
      </c>
      <c r="C62" s="72" t="e">
        <f>INDEX(Base!ResultsTable,$E$31+$A62-1,MATCH(Selected_Stat,Base!Labels_Headers,0))</f>
        <v>#N/A</v>
      </c>
      <c r="D62" s="66" t="e">
        <f>INDEX(Base!ResultsTable,MAX(C$31:E$31)+$A62-1,MATCH(Selected_Stat,Base!Labels_Headers,0))</f>
        <v>#N/A</v>
      </c>
      <c r="E62" s="57" t="e">
        <f>INDEX(Base!ResultsTable,MAX(D$31:F$31)+$A62-1,MATCH(Selected_Stat,Base!Labels_Headers,0))</f>
        <v>#N/A</v>
      </c>
      <c r="F62" s="67" t="e">
        <f>INDEX(Base!ResultsTable,MAX(E$31:G$31)+$A62-1,MATCH(Selected_Stat,Base!Labels_Headers,0))</f>
        <v>#N/A</v>
      </c>
      <c r="G62" s="66" t="e">
        <f>INDEX(Opti!ResultsTable,MAX(F$31:H$31)+$A62-1,MATCH(Selected_Stat,Opti!Labels_Headers,0))</f>
        <v>#N/A</v>
      </c>
      <c r="H62" s="57" t="e">
        <f>INDEX(Opti!ResultsTable,MAX(G$31:I$31)+$A62-1,MATCH(Selected_Stat,Opti!Labels_Headers,0))</f>
        <v>#N/A</v>
      </c>
      <c r="I62" s="67" t="e">
        <f>INDEX(Opti!ResultsTable,MAX(H$31:J$31)+$A62-1,MATCH(Selected_Stat,Opti!Labels_Headers,0))</f>
        <v>#N/A</v>
      </c>
      <c r="J62" s="66" t="e">
        <f>INDEX(Opti!ResultsTable,MAX(I$31:K$31)+$A62-1,MATCH(Selected_Stat,Opti!Labels_Headers,0))</f>
        <v>#N/A</v>
      </c>
      <c r="K62" s="57" t="e">
        <f>INDEX(Opti!ResultsTable,MAX(J$31:L$31)+$A62-1,MATCH(Selected_Stat,Opti!Labels_Headers,0))</f>
        <v>#N/A</v>
      </c>
      <c r="L62" s="67" t="e">
        <f>INDEX(Opti!ResultsTable,MAX(K$31:M$31)+$A62-1,MATCH(Selected_Stat,Opti!Labels_Headers,0))</f>
        <v>#N/A</v>
      </c>
    </row>
    <row r="63" spans="1:12" x14ac:dyDescent="0.25">
      <c r="A63" s="71">
        <v>29</v>
      </c>
      <c r="B63" s="55" t="e">
        <f>INDEX(Base!ResultsTable,$E$31+$A63-1,MATCH(Selected_Stat,Base!Labels_Headers,0))</f>
        <v>#N/A</v>
      </c>
      <c r="C63" s="72" t="e">
        <f>INDEX(Base!ResultsTable,$E$31+$A63-1,MATCH(Selected_Stat,Base!Labels_Headers,0))</f>
        <v>#N/A</v>
      </c>
      <c r="D63" s="66" t="e">
        <f>INDEX(Base!ResultsTable,MAX(C$31:E$31)+$A63-1,MATCH(Selected_Stat,Base!Labels_Headers,0))</f>
        <v>#N/A</v>
      </c>
      <c r="E63" s="57" t="e">
        <f>INDEX(Base!ResultsTable,MAX(D$31:F$31)+$A63-1,MATCH(Selected_Stat,Base!Labels_Headers,0))</f>
        <v>#N/A</v>
      </c>
      <c r="F63" s="67" t="e">
        <f>INDEX(Base!ResultsTable,MAX(E$31:G$31)+$A63-1,MATCH(Selected_Stat,Base!Labels_Headers,0))</f>
        <v>#N/A</v>
      </c>
      <c r="G63" s="66" t="e">
        <f>INDEX(Opti!ResultsTable,MAX(F$31:H$31)+$A63-1,MATCH(Selected_Stat,Opti!Labels_Headers,0))</f>
        <v>#N/A</v>
      </c>
      <c r="H63" s="57" t="e">
        <f>INDEX(Opti!ResultsTable,MAX(G$31:I$31)+$A63-1,MATCH(Selected_Stat,Opti!Labels_Headers,0))</f>
        <v>#N/A</v>
      </c>
      <c r="I63" s="67" t="e">
        <f>INDEX(Opti!ResultsTable,MAX(H$31:J$31)+$A63-1,MATCH(Selected_Stat,Opti!Labels_Headers,0))</f>
        <v>#N/A</v>
      </c>
      <c r="J63" s="66" t="e">
        <f>INDEX(Opti!ResultsTable,MAX(I$31:K$31)+$A63-1,MATCH(Selected_Stat,Opti!Labels_Headers,0))</f>
        <v>#N/A</v>
      </c>
      <c r="K63" s="57" t="e">
        <f>INDEX(Opti!ResultsTable,MAX(J$31:L$31)+$A63-1,MATCH(Selected_Stat,Opti!Labels_Headers,0))</f>
        <v>#N/A</v>
      </c>
      <c r="L63" s="67" t="e">
        <f>INDEX(Opti!ResultsTable,MAX(K$31:M$31)+$A63-1,MATCH(Selected_Stat,Opti!Labels_Headers,0))</f>
        <v>#N/A</v>
      </c>
    </row>
    <row r="64" spans="1:12" x14ac:dyDescent="0.25">
      <c r="A64" s="71">
        <v>28</v>
      </c>
      <c r="B64" s="55" t="e">
        <f>INDEX(Base!ResultsTable,$E$31+$A64-1,MATCH(Selected_Stat,Base!Labels_Headers,0))</f>
        <v>#N/A</v>
      </c>
      <c r="C64" s="72" t="e">
        <f>INDEX(Base!ResultsTable,$E$31+$A64-1,MATCH(Selected_Stat,Base!Labels_Headers,0))</f>
        <v>#N/A</v>
      </c>
      <c r="D64" s="66" t="e">
        <f>INDEX(Base!ResultsTable,MAX(C$31:E$31)+$A64-1,MATCH(Selected_Stat,Base!Labels_Headers,0))</f>
        <v>#N/A</v>
      </c>
      <c r="E64" s="57" t="e">
        <f>INDEX(Base!ResultsTable,MAX(D$31:F$31)+$A64-1,MATCH(Selected_Stat,Base!Labels_Headers,0))</f>
        <v>#N/A</v>
      </c>
      <c r="F64" s="67" t="e">
        <f>INDEX(Base!ResultsTable,MAX(E$31:G$31)+$A64-1,MATCH(Selected_Stat,Base!Labels_Headers,0))</f>
        <v>#N/A</v>
      </c>
      <c r="G64" s="66" t="e">
        <f>INDEX(Opti!ResultsTable,MAX(F$31:H$31)+$A64-1,MATCH(Selected_Stat,Opti!Labels_Headers,0))</f>
        <v>#N/A</v>
      </c>
      <c r="H64" s="57" t="e">
        <f>INDEX(Opti!ResultsTable,MAX(G$31:I$31)+$A64-1,MATCH(Selected_Stat,Opti!Labels_Headers,0))</f>
        <v>#N/A</v>
      </c>
      <c r="I64" s="67" t="e">
        <f>INDEX(Opti!ResultsTable,MAX(H$31:J$31)+$A64-1,MATCH(Selected_Stat,Opti!Labels_Headers,0))</f>
        <v>#N/A</v>
      </c>
      <c r="J64" s="66" t="e">
        <f>INDEX(Opti!ResultsTable,MAX(I$31:K$31)+$A64-1,MATCH(Selected_Stat,Opti!Labels_Headers,0))</f>
        <v>#N/A</v>
      </c>
      <c r="K64" s="57" t="e">
        <f>INDEX(Opti!ResultsTable,MAX(J$31:L$31)+$A64-1,MATCH(Selected_Stat,Opti!Labels_Headers,0))</f>
        <v>#N/A</v>
      </c>
      <c r="L64" s="67" t="e">
        <f>INDEX(Opti!ResultsTable,MAX(K$31:M$31)+$A64-1,MATCH(Selected_Stat,Opti!Labels_Headers,0))</f>
        <v>#N/A</v>
      </c>
    </row>
    <row r="65" spans="1:12" x14ac:dyDescent="0.25">
      <c r="A65" s="71">
        <v>30</v>
      </c>
      <c r="B65" s="55" t="e">
        <f>INDEX(Base!ResultsTable,$E$31+$A65-1,MATCH(Selected_Stat,Base!Labels_Headers,0))</f>
        <v>#N/A</v>
      </c>
      <c r="C65" s="72" t="e">
        <f>INDEX(Base!ResultsTable,$E$31+$A65-1,MATCH(Selected_Stat,Base!Labels_Headers,0))</f>
        <v>#N/A</v>
      </c>
      <c r="D65" s="66" t="e">
        <f>INDEX(Base!ResultsTable,MAX(C$31:E$31)+$A65-1,MATCH(Selected_Stat,Base!Labels_Headers,0))</f>
        <v>#N/A</v>
      </c>
      <c r="E65" s="57" t="e">
        <f>INDEX(Base!ResultsTable,MAX(D$31:F$31)+$A65-1,MATCH(Selected_Stat,Base!Labels_Headers,0))</f>
        <v>#N/A</v>
      </c>
      <c r="F65" s="67" t="e">
        <f>INDEX(Base!ResultsTable,MAX(E$31:G$31)+$A65-1,MATCH(Selected_Stat,Base!Labels_Headers,0))</f>
        <v>#N/A</v>
      </c>
      <c r="G65" s="66" t="e">
        <f>INDEX(Opti!ResultsTable,MAX(F$31:H$31)+$A65-1,MATCH(Selected_Stat,Opti!Labels_Headers,0))</f>
        <v>#N/A</v>
      </c>
      <c r="H65" s="57" t="e">
        <f>INDEX(Opti!ResultsTable,MAX(G$31:I$31)+$A65-1,MATCH(Selected_Stat,Opti!Labels_Headers,0))</f>
        <v>#N/A</v>
      </c>
      <c r="I65" s="67" t="e">
        <f>INDEX(Opti!ResultsTable,MAX(H$31:J$31)+$A65-1,MATCH(Selected_Stat,Opti!Labels_Headers,0))</f>
        <v>#N/A</v>
      </c>
      <c r="J65" s="66" t="e">
        <f>INDEX(Opti!ResultsTable,MAX(I$31:K$31)+$A65-1,MATCH(Selected_Stat,Opti!Labels_Headers,0))</f>
        <v>#N/A</v>
      </c>
      <c r="K65" s="57" t="e">
        <f>INDEX(Opti!ResultsTable,MAX(J$31:L$31)+$A65-1,MATCH(Selected_Stat,Opti!Labels_Headers,0))</f>
        <v>#N/A</v>
      </c>
      <c r="L65" s="67" t="e">
        <f>INDEX(Opti!ResultsTable,MAX(K$31:M$31)+$A65-1,MATCH(Selected_Stat,Opti!Labels_Headers,0))</f>
        <v>#N/A</v>
      </c>
    </row>
    <row r="66" spans="1:12" x14ac:dyDescent="0.25">
      <c r="A66" s="71">
        <v>26</v>
      </c>
      <c r="B66" s="55" t="e">
        <f>INDEX(Base!ResultsTable,$E$31+$A66-1,MATCH(Selected_Stat,Base!Labels_Headers,0))</f>
        <v>#N/A</v>
      </c>
      <c r="C66" s="72" t="e">
        <f>INDEX(Base!ResultsTable,$E$31+$A66-1,MATCH(Selected_Stat,Base!Labels_Headers,0))</f>
        <v>#N/A</v>
      </c>
      <c r="D66" s="66" t="e">
        <f>INDEX(Base!ResultsTable,MAX(C$31:E$31)+$A66-1,MATCH(Selected_Stat,Base!Labels_Headers,0))</f>
        <v>#N/A</v>
      </c>
      <c r="E66" s="57" t="e">
        <f>INDEX(Base!ResultsTable,MAX(D$31:F$31)+$A66-1,MATCH(Selected_Stat,Base!Labels_Headers,0))</f>
        <v>#N/A</v>
      </c>
      <c r="F66" s="67" t="e">
        <f>INDEX(Base!ResultsTable,MAX(E$31:G$31)+$A66-1,MATCH(Selected_Stat,Base!Labels_Headers,0))</f>
        <v>#N/A</v>
      </c>
      <c r="G66" s="66" t="e">
        <f>INDEX(Opti!ResultsTable,MAX(F$31:H$31)+$A66-1,MATCH(Selected_Stat,Opti!Labels_Headers,0))</f>
        <v>#N/A</v>
      </c>
      <c r="H66" s="57" t="e">
        <f>INDEX(Opti!ResultsTable,MAX(G$31:I$31)+$A66-1,MATCH(Selected_Stat,Opti!Labels_Headers,0))</f>
        <v>#N/A</v>
      </c>
      <c r="I66" s="67" t="e">
        <f>INDEX(Opti!ResultsTable,MAX(H$31:J$31)+$A66-1,MATCH(Selected_Stat,Opti!Labels_Headers,0))</f>
        <v>#N/A</v>
      </c>
      <c r="J66" s="66" t="e">
        <f>INDEX(Opti!ResultsTable,MAX(I$31:K$31)+$A66-1,MATCH(Selected_Stat,Opti!Labels_Headers,0))</f>
        <v>#N/A</v>
      </c>
      <c r="K66" s="57" t="e">
        <f>INDEX(Opti!ResultsTable,MAX(J$31:L$31)+$A66-1,MATCH(Selected_Stat,Opti!Labels_Headers,0))</f>
        <v>#N/A</v>
      </c>
      <c r="L66" s="67" t="e">
        <f>INDEX(Opti!ResultsTable,MAX(K$31:M$31)+$A66-1,MATCH(Selected_Stat,Opti!Labels_Headers,0))</f>
        <v>#N/A</v>
      </c>
    </row>
    <row r="67" spans="1:12" x14ac:dyDescent="0.25">
      <c r="A67" s="71">
        <v>20</v>
      </c>
      <c r="B67" s="55" t="e">
        <f>INDEX(Base!ResultsTable,$E$31+$A67-1,MATCH(Selected_Stat,Base!Labels_Headers,0))</f>
        <v>#N/A</v>
      </c>
      <c r="C67" s="72" t="e">
        <f>INDEX(Base!ResultsTable,$E$31+$A67-1,MATCH(Selected_Stat,Base!Labels_Headers,0))</f>
        <v>#N/A</v>
      </c>
      <c r="D67" s="66" t="e">
        <f>INDEX(Base!ResultsTable,MAX(C$31:E$31)+$A67-1,MATCH(Selected_Stat,Base!Labels_Headers,0))</f>
        <v>#N/A</v>
      </c>
      <c r="E67" s="57" t="e">
        <f>INDEX(Base!ResultsTable,MAX(D$31:F$31)+$A67-1,MATCH(Selected_Stat,Base!Labels_Headers,0))</f>
        <v>#N/A</v>
      </c>
      <c r="F67" s="67" t="e">
        <f>INDEX(Base!ResultsTable,MAX(E$31:G$31)+$A67-1,MATCH(Selected_Stat,Base!Labels_Headers,0))</f>
        <v>#N/A</v>
      </c>
      <c r="G67" s="66" t="e">
        <f>INDEX(Opti!ResultsTable,MAX(F$31:H$31)+$A67-1,MATCH(Selected_Stat,Opti!Labels_Headers,0))</f>
        <v>#N/A</v>
      </c>
      <c r="H67" s="57" t="e">
        <f>INDEX(Opti!ResultsTable,MAX(G$31:I$31)+$A67-1,MATCH(Selected_Stat,Opti!Labels_Headers,0))</f>
        <v>#N/A</v>
      </c>
      <c r="I67" s="67" t="e">
        <f>INDEX(Opti!ResultsTable,MAX(H$31:J$31)+$A67-1,MATCH(Selected_Stat,Opti!Labels_Headers,0))</f>
        <v>#N/A</v>
      </c>
      <c r="J67" s="66" t="e">
        <f>INDEX(Opti!ResultsTable,MAX(I$31:K$31)+$A67-1,MATCH(Selected_Stat,Opti!Labels_Headers,0))</f>
        <v>#N/A</v>
      </c>
      <c r="K67" s="57" t="e">
        <f>INDEX(Opti!ResultsTable,MAX(J$31:L$31)+$A67-1,MATCH(Selected_Stat,Opti!Labels_Headers,0))</f>
        <v>#N/A</v>
      </c>
      <c r="L67" s="67" t="e">
        <f>INDEX(Opti!ResultsTable,MAX(K$31:M$31)+$A67-1,MATCH(Selected_Stat,Opti!Labels_Headers,0))</f>
        <v>#N/A</v>
      </c>
    </row>
    <row r="68" spans="1:12" x14ac:dyDescent="0.25">
      <c r="A68" s="71">
        <v>23</v>
      </c>
      <c r="B68" s="55" t="e">
        <f>INDEX(Base!ResultsTable,$E$31+$A68-1,MATCH(Selected_Stat,Base!Labels_Headers,0))</f>
        <v>#N/A</v>
      </c>
      <c r="C68" s="72" t="e">
        <f>INDEX(Base!ResultsTable,$E$31+$A68-1,MATCH(Selected_Stat,Base!Labels_Headers,0))</f>
        <v>#N/A</v>
      </c>
      <c r="D68" s="66" t="e">
        <f>INDEX(Base!ResultsTable,MAX(C$31:E$31)+$A68-1,MATCH(Selected_Stat,Base!Labels_Headers,0))</f>
        <v>#N/A</v>
      </c>
      <c r="E68" s="57" t="e">
        <f>INDEX(Base!ResultsTable,MAX(D$31:F$31)+$A68-1,MATCH(Selected_Stat,Base!Labels_Headers,0))</f>
        <v>#N/A</v>
      </c>
      <c r="F68" s="67" t="e">
        <f>INDEX(Base!ResultsTable,MAX(E$31:G$31)+$A68-1,MATCH(Selected_Stat,Base!Labels_Headers,0))</f>
        <v>#N/A</v>
      </c>
      <c r="G68" s="66" t="e">
        <f>INDEX(Opti!ResultsTable,MAX(F$31:H$31)+$A68-1,MATCH(Selected_Stat,Opti!Labels_Headers,0))</f>
        <v>#N/A</v>
      </c>
      <c r="H68" s="57" t="e">
        <f>INDEX(Opti!ResultsTable,MAX(G$31:I$31)+$A68-1,MATCH(Selected_Stat,Opti!Labels_Headers,0))</f>
        <v>#N/A</v>
      </c>
      <c r="I68" s="67" t="e">
        <f>INDEX(Opti!ResultsTable,MAX(H$31:J$31)+$A68-1,MATCH(Selected_Stat,Opti!Labels_Headers,0))</f>
        <v>#N/A</v>
      </c>
      <c r="J68" s="66" t="e">
        <f>INDEX(Opti!ResultsTable,MAX(I$31:K$31)+$A68-1,MATCH(Selected_Stat,Opti!Labels_Headers,0))</f>
        <v>#N/A</v>
      </c>
      <c r="K68" s="57" t="e">
        <f>INDEX(Opti!ResultsTable,MAX(J$31:L$31)+$A68-1,MATCH(Selected_Stat,Opti!Labels_Headers,0))</f>
        <v>#N/A</v>
      </c>
      <c r="L68" s="67" t="e">
        <f>INDEX(Opti!ResultsTable,MAX(K$31:M$31)+$A68-1,MATCH(Selected_Stat,Opti!Labels_Headers,0))</f>
        <v>#N/A</v>
      </c>
    </row>
    <row r="69" spans="1:12" hidden="1" x14ac:dyDescent="0.25">
      <c r="A69" s="71">
        <v>36</v>
      </c>
      <c r="B69" s="55" t="e">
        <f>INDEX(Base!ResultsTable,$E$31+$A69-1,MATCH(Selected_Stat,Base!Labels_Headers,0))</f>
        <v>#N/A</v>
      </c>
      <c r="C69" s="72" t="e">
        <f>INDEX(Base!ResultsTable,$E$31+$A69-1,MATCH(Selected_Stat,Base!Labels_Headers,0))</f>
        <v>#N/A</v>
      </c>
      <c r="D69" s="66" t="e">
        <f>INDEX(Base!ResultsTable,MAX(C$31:E$31)+$A69-1,MATCH(Selected_Stat,Base!Labels_Headers,0))</f>
        <v>#N/A</v>
      </c>
      <c r="E69" s="57" t="e">
        <f>INDEX(Base!ResultsTable,MAX(D$31:F$31)+$A69-1,MATCH(Selected_Stat,Base!Labels_Headers,0))</f>
        <v>#N/A</v>
      </c>
      <c r="F69" s="67" t="e">
        <f>INDEX(Base!ResultsTable,MAX(E$31:G$31)+$A69-1,MATCH(Selected_Stat,Base!Labels_Headers,0))</f>
        <v>#N/A</v>
      </c>
      <c r="G69" s="66" t="e">
        <f>INDEX(Opti!ResultsTable,MAX(F$31:H$31)+$A69-1,MATCH(Selected_Stat,Opti!Labels_Headers,0))</f>
        <v>#N/A</v>
      </c>
      <c r="H69" s="57" t="e">
        <f>INDEX(Opti!ResultsTable,MAX(G$31:I$31)+$A69-1,MATCH(Selected_Stat,Opti!Labels_Headers,0))</f>
        <v>#N/A</v>
      </c>
      <c r="I69" s="67" t="e">
        <f>INDEX(Opti!ResultsTable,MAX(H$31:J$31)+$A69-1,MATCH(Selected_Stat,Opti!Labels_Headers,0))</f>
        <v>#N/A</v>
      </c>
      <c r="J69" s="66" t="e">
        <f>INDEX(Opti!ResultsTable,MAX(I$31:K$31)+$A69-1,MATCH(Selected_Stat,Opti!Labels_Headers,0))</f>
        <v>#N/A</v>
      </c>
      <c r="K69" s="57" t="e">
        <f>INDEX(Opti!ResultsTable,MAX(J$31:L$31)+$A69-1,MATCH(Selected_Stat,Opti!Labels_Headers,0))</f>
        <v>#N/A</v>
      </c>
      <c r="L69" s="67" t="e">
        <f>INDEX(Opti!ResultsTable,MAX(K$31:M$31)+$A69-1,MATCH(Selected_Stat,Opti!Labels_Headers,0))</f>
        <v>#N/A</v>
      </c>
    </row>
    <row r="70" spans="1:12" hidden="1" x14ac:dyDescent="0.25">
      <c r="A70" s="71">
        <v>58</v>
      </c>
      <c r="B70" s="55" t="e">
        <f>INDEX(Base!ResultsTable,$E$31+$A70-1,MATCH(Selected_Stat,Base!Labels_Headers,0))</f>
        <v>#N/A</v>
      </c>
      <c r="C70" s="72" t="e">
        <f>INDEX(Base!ResultsTable,$E$31+$A70-1,MATCH(Selected_Stat,Base!Labels_Headers,0))</f>
        <v>#N/A</v>
      </c>
      <c r="D70" s="66" t="e">
        <f>INDEX(Base!ResultsTable,MAX(C$31:E$31)+$A70-1,MATCH(Selected_Stat,Base!Labels_Headers,0))</f>
        <v>#N/A</v>
      </c>
      <c r="E70" s="57" t="e">
        <f>INDEX(Base!ResultsTable,MAX(D$31:F$31)+$A70-1,MATCH(Selected_Stat,Base!Labels_Headers,0))</f>
        <v>#N/A</v>
      </c>
      <c r="F70" s="67" t="e">
        <f>INDEX(Base!ResultsTable,MAX(E$31:G$31)+$A70-1,MATCH(Selected_Stat,Base!Labels_Headers,0))</f>
        <v>#N/A</v>
      </c>
      <c r="G70" s="66" t="e">
        <f>INDEX(Opti!ResultsTable,MAX(F$31:H$31)+$A70-1,MATCH(Selected_Stat,Opti!Labels_Headers,0))</f>
        <v>#N/A</v>
      </c>
      <c r="H70" s="57" t="e">
        <f>INDEX(Opti!ResultsTable,MAX(G$31:I$31)+$A70-1,MATCH(Selected_Stat,Opti!Labels_Headers,0))</f>
        <v>#N/A</v>
      </c>
      <c r="I70" s="67" t="e">
        <f>INDEX(Opti!ResultsTable,MAX(H$31:J$31)+$A70-1,MATCH(Selected_Stat,Opti!Labels_Headers,0))</f>
        <v>#N/A</v>
      </c>
      <c r="J70" s="66" t="e">
        <f>INDEX(Opti!ResultsTable,MAX(I$31:K$31)+$A70-1,MATCH(Selected_Stat,Opti!Labels_Headers,0))</f>
        <v>#N/A</v>
      </c>
      <c r="K70" s="57" t="e">
        <f>INDEX(Opti!ResultsTable,MAX(J$31:L$31)+$A70-1,MATCH(Selected_Stat,Opti!Labels_Headers,0))</f>
        <v>#N/A</v>
      </c>
      <c r="L70" s="67" t="e">
        <f>INDEX(Opti!ResultsTable,MAX(K$31:M$31)+$A70-1,MATCH(Selected_Stat,Opti!Labels_Headers,0))</f>
        <v>#N/A</v>
      </c>
    </row>
    <row r="71" spans="1:12" hidden="1" x14ac:dyDescent="0.25">
      <c r="A71" s="71">
        <v>41</v>
      </c>
      <c r="B71" s="55" t="e">
        <f>INDEX(Base!ResultsTable,$E$31+$A71-1,MATCH(Selected_Stat,Base!Labels_Headers,0))</f>
        <v>#N/A</v>
      </c>
      <c r="C71" s="72" t="e">
        <f>INDEX(Base!ResultsTable,$E$31+$A71-1,MATCH(Selected_Stat,Base!Labels_Headers,0))</f>
        <v>#N/A</v>
      </c>
      <c r="D71" s="66" t="e">
        <f>INDEX(Base!ResultsTable,MAX(C$31:E$31)+$A71-1,MATCH(Selected_Stat,Base!Labels_Headers,0))</f>
        <v>#N/A</v>
      </c>
      <c r="E71" s="57" t="e">
        <f>INDEX(Base!ResultsTable,MAX(D$31:F$31)+$A71-1,MATCH(Selected_Stat,Base!Labels_Headers,0))</f>
        <v>#N/A</v>
      </c>
      <c r="F71" s="67" t="e">
        <f>INDEX(Base!ResultsTable,MAX(E$31:G$31)+$A71-1,MATCH(Selected_Stat,Base!Labels_Headers,0))</f>
        <v>#N/A</v>
      </c>
      <c r="G71" s="66" t="e">
        <f>INDEX(Opti!ResultsTable,MAX(F$31:H$31)+$A71-1,MATCH(Selected_Stat,Opti!Labels_Headers,0))</f>
        <v>#N/A</v>
      </c>
      <c r="H71" s="57" t="e">
        <f>INDEX(Opti!ResultsTable,MAX(G$31:I$31)+$A71-1,MATCH(Selected_Stat,Opti!Labels_Headers,0))</f>
        <v>#N/A</v>
      </c>
      <c r="I71" s="67" t="e">
        <f>INDEX(Opti!ResultsTable,MAX(H$31:J$31)+$A71-1,MATCH(Selected_Stat,Opti!Labels_Headers,0))</f>
        <v>#N/A</v>
      </c>
      <c r="J71" s="66" t="e">
        <f>INDEX(Opti!ResultsTable,MAX(I$31:K$31)+$A71-1,MATCH(Selected_Stat,Opti!Labels_Headers,0))</f>
        <v>#N/A</v>
      </c>
      <c r="K71" s="57" t="e">
        <f>INDEX(Opti!ResultsTable,MAX(J$31:L$31)+$A71-1,MATCH(Selected_Stat,Opti!Labels_Headers,0))</f>
        <v>#N/A</v>
      </c>
      <c r="L71" s="67" t="e">
        <f>INDEX(Opti!ResultsTable,MAX(K$31:M$31)+$A71-1,MATCH(Selected_Stat,Opti!Labels_Headers,0))</f>
        <v>#N/A</v>
      </c>
    </row>
    <row r="72" spans="1:12" hidden="1" x14ac:dyDescent="0.25">
      <c r="A72" s="71">
        <v>52</v>
      </c>
      <c r="B72" s="55" t="e">
        <f>INDEX(Base!ResultsTable,$E$31+$A72-1,MATCH(Selected_Stat,Base!Labels_Headers,0))</f>
        <v>#N/A</v>
      </c>
      <c r="C72" s="72" t="e">
        <f>INDEX(Base!ResultsTable,$E$31+$A72-1,MATCH(Selected_Stat,Base!Labels_Headers,0))</f>
        <v>#N/A</v>
      </c>
      <c r="D72" s="66" t="e">
        <f>INDEX(Base!ResultsTable,MAX(C$31:E$31)+$A72-1,MATCH(Selected_Stat,Base!Labels_Headers,0))</f>
        <v>#N/A</v>
      </c>
      <c r="E72" s="57" t="e">
        <f>INDEX(Base!ResultsTable,MAX(D$31:F$31)+$A72-1,MATCH(Selected_Stat,Base!Labels_Headers,0))</f>
        <v>#N/A</v>
      </c>
      <c r="F72" s="67" t="e">
        <f>INDEX(Base!ResultsTable,MAX(E$31:G$31)+$A72-1,MATCH(Selected_Stat,Base!Labels_Headers,0))</f>
        <v>#N/A</v>
      </c>
      <c r="G72" s="66" t="e">
        <f>INDEX(Opti!ResultsTable,MAX(F$31:H$31)+$A72-1,MATCH(Selected_Stat,Opti!Labels_Headers,0))</f>
        <v>#N/A</v>
      </c>
      <c r="H72" s="57" t="e">
        <f>INDEX(Opti!ResultsTable,MAX(G$31:I$31)+$A72-1,MATCH(Selected_Stat,Opti!Labels_Headers,0))</f>
        <v>#N/A</v>
      </c>
      <c r="I72" s="67" t="e">
        <f>INDEX(Opti!ResultsTable,MAX(H$31:J$31)+$A72-1,MATCH(Selected_Stat,Opti!Labels_Headers,0))</f>
        <v>#N/A</v>
      </c>
      <c r="J72" s="66" t="e">
        <f>INDEX(Opti!ResultsTable,MAX(I$31:K$31)+$A72-1,MATCH(Selected_Stat,Opti!Labels_Headers,0))</f>
        <v>#N/A</v>
      </c>
      <c r="K72" s="57" t="e">
        <f>INDEX(Opti!ResultsTable,MAX(J$31:L$31)+$A72-1,MATCH(Selected_Stat,Opti!Labels_Headers,0))</f>
        <v>#N/A</v>
      </c>
      <c r="L72" s="67" t="e">
        <f>INDEX(Opti!ResultsTable,MAX(K$31:M$31)+$A72-1,MATCH(Selected_Stat,Opti!Labels_Headers,0))</f>
        <v>#N/A</v>
      </c>
    </row>
    <row r="73" spans="1:12" hidden="1" x14ac:dyDescent="0.25">
      <c r="A73" s="71">
        <v>73</v>
      </c>
      <c r="B73" s="55" t="e">
        <f>INDEX(Base!ResultsTable,$E$31+$A73-1,MATCH(Selected_Stat,Base!Labels_Headers,0))</f>
        <v>#N/A</v>
      </c>
      <c r="C73" s="72" t="e">
        <f>INDEX(Base!ResultsTable,$E$31+$A73-1,MATCH(Selected_Stat,Base!Labels_Headers,0))</f>
        <v>#N/A</v>
      </c>
      <c r="D73" s="66" t="e">
        <f>INDEX(Base!ResultsTable,MAX(C$31:E$31)+$A73-1,MATCH(Selected_Stat,Base!Labels_Headers,0))</f>
        <v>#N/A</v>
      </c>
      <c r="E73" s="57" t="e">
        <f>INDEX(Base!ResultsTable,MAX(D$31:F$31)+$A73-1,MATCH(Selected_Stat,Base!Labels_Headers,0))</f>
        <v>#N/A</v>
      </c>
      <c r="F73" s="67" t="e">
        <f>INDEX(Base!ResultsTable,MAX(E$31:G$31)+$A73-1,MATCH(Selected_Stat,Base!Labels_Headers,0))</f>
        <v>#N/A</v>
      </c>
      <c r="G73" s="66" t="e">
        <f>INDEX(Opti!ResultsTable,MAX(F$31:H$31)+$A73-1,MATCH(Selected_Stat,Opti!Labels_Headers,0))</f>
        <v>#N/A</v>
      </c>
      <c r="H73" s="57" t="e">
        <f>INDEX(Opti!ResultsTable,MAX(G$31:I$31)+$A73-1,MATCH(Selected_Stat,Opti!Labels_Headers,0))</f>
        <v>#N/A</v>
      </c>
      <c r="I73" s="67" t="e">
        <f>INDEX(Opti!ResultsTable,MAX(H$31:J$31)+$A73-1,MATCH(Selected_Stat,Opti!Labels_Headers,0))</f>
        <v>#N/A</v>
      </c>
      <c r="J73" s="66" t="e">
        <f>INDEX(Opti!ResultsTable,MAX(I$31:K$31)+$A73-1,MATCH(Selected_Stat,Opti!Labels_Headers,0))</f>
        <v>#N/A</v>
      </c>
      <c r="K73" s="57" t="e">
        <f>INDEX(Opti!ResultsTable,MAX(J$31:L$31)+$A73-1,MATCH(Selected_Stat,Opti!Labels_Headers,0))</f>
        <v>#N/A</v>
      </c>
      <c r="L73" s="67" t="e">
        <f>INDEX(Opti!ResultsTable,MAX(K$31:M$31)+$A73-1,MATCH(Selected_Stat,Opti!Labels_Headers,0))</f>
        <v>#N/A</v>
      </c>
    </row>
    <row r="74" spans="1:12" hidden="1" x14ac:dyDescent="0.25">
      <c r="A74" s="71">
        <v>61</v>
      </c>
      <c r="B74" s="55" t="e">
        <f>INDEX(Base!ResultsTable,$E$31+$A74-1,MATCH(Selected_Stat,Base!Labels_Headers,0))</f>
        <v>#N/A</v>
      </c>
      <c r="C74" s="72" t="e">
        <f>INDEX(Base!ResultsTable,$E$31+$A74-1,MATCH(Selected_Stat,Base!Labels_Headers,0))</f>
        <v>#N/A</v>
      </c>
      <c r="D74" s="66" t="e">
        <f>INDEX(Base!ResultsTable,MAX(C$31:E$31)+$A74-1,MATCH(Selected_Stat,Base!Labels_Headers,0))</f>
        <v>#N/A</v>
      </c>
      <c r="E74" s="57" t="e">
        <f>INDEX(Base!ResultsTable,MAX(D$31:F$31)+$A74-1,MATCH(Selected_Stat,Base!Labels_Headers,0))</f>
        <v>#N/A</v>
      </c>
      <c r="F74" s="67" t="e">
        <f>INDEX(Base!ResultsTable,MAX(E$31:G$31)+$A74-1,MATCH(Selected_Stat,Base!Labels_Headers,0))</f>
        <v>#N/A</v>
      </c>
      <c r="G74" s="66" t="e">
        <f>INDEX(Opti!ResultsTable,MAX(F$31:H$31)+$A74-1,MATCH(Selected_Stat,Opti!Labels_Headers,0))</f>
        <v>#N/A</v>
      </c>
      <c r="H74" s="57" t="e">
        <f>INDEX(Opti!ResultsTable,MAX(G$31:I$31)+$A74-1,MATCH(Selected_Stat,Opti!Labels_Headers,0))</f>
        <v>#N/A</v>
      </c>
      <c r="I74" s="67" t="e">
        <f>INDEX(Opti!ResultsTable,MAX(H$31:J$31)+$A74-1,MATCH(Selected_Stat,Opti!Labels_Headers,0))</f>
        <v>#N/A</v>
      </c>
      <c r="J74" s="66" t="e">
        <f>INDEX(Opti!ResultsTable,MAX(I$31:K$31)+$A74-1,MATCH(Selected_Stat,Opti!Labels_Headers,0))</f>
        <v>#N/A</v>
      </c>
      <c r="K74" s="57" t="e">
        <f>INDEX(Opti!ResultsTable,MAX(J$31:L$31)+$A74-1,MATCH(Selected_Stat,Opti!Labels_Headers,0))</f>
        <v>#N/A</v>
      </c>
      <c r="L74" s="67" t="e">
        <f>INDEX(Opti!ResultsTable,MAX(K$31:M$31)+$A74-1,MATCH(Selected_Stat,Opti!Labels_Headers,0))</f>
        <v>#N/A</v>
      </c>
    </row>
    <row r="75" spans="1:12" hidden="1" x14ac:dyDescent="0.25">
      <c r="A75" s="71">
        <v>50</v>
      </c>
      <c r="B75" s="55" t="e">
        <f>INDEX(Base!ResultsTable,$E$31+$A75-1,MATCH(Selected_Stat,Base!Labels_Headers,0))</f>
        <v>#N/A</v>
      </c>
      <c r="C75" s="72" t="e">
        <f>INDEX(Base!ResultsTable,$E$31+$A75-1,MATCH(Selected_Stat,Base!Labels_Headers,0))</f>
        <v>#N/A</v>
      </c>
      <c r="D75" s="66" t="e">
        <f>INDEX(Base!ResultsTable,MAX(C$31:E$31)+$A75-1,MATCH(Selected_Stat,Base!Labels_Headers,0))</f>
        <v>#N/A</v>
      </c>
      <c r="E75" s="57" t="e">
        <f>INDEX(Base!ResultsTable,MAX(D$31:F$31)+$A75-1,MATCH(Selected_Stat,Base!Labels_Headers,0))</f>
        <v>#N/A</v>
      </c>
      <c r="F75" s="67" t="e">
        <f>INDEX(Base!ResultsTable,MAX(E$31:G$31)+$A75-1,MATCH(Selected_Stat,Base!Labels_Headers,0))</f>
        <v>#N/A</v>
      </c>
      <c r="G75" s="66" t="e">
        <f>INDEX(Opti!ResultsTable,MAX(F$31:H$31)+$A75-1,MATCH(Selected_Stat,Opti!Labels_Headers,0))</f>
        <v>#N/A</v>
      </c>
      <c r="H75" s="57" t="e">
        <f>INDEX(Opti!ResultsTable,MAX(G$31:I$31)+$A75-1,MATCH(Selected_Stat,Opti!Labels_Headers,0))</f>
        <v>#N/A</v>
      </c>
      <c r="I75" s="67" t="e">
        <f>INDEX(Opti!ResultsTable,MAX(H$31:J$31)+$A75-1,MATCH(Selected_Stat,Opti!Labels_Headers,0))</f>
        <v>#N/A</v>
      </c>
      <c r="J75" s="66" t="e">
        <f>INDEX(Opti!ResultsTable,MAX(I$31:K$31)+$A75-1,MATCH(Selected_Stat,Opti!Labels_Headers,0))</f>
        <v>#N/A</v>
      </c>
      <c r="K75" s="57" t="e">
        <f>INDEX(Opti!ResultsTable,MAX(J$31:L$31)+$A75-1,MATCH(Selected_Stat,Opti!Labels_Headers,0))</f>
        <v>#N/A</v>
      </c>
      <c r="L75" s="67" t="e">
        <f>INDEX(Opti!ResultsTable,MAX(K$31:M$31)+$A75-1,MATCH(Selected_Stat,Opti!Labels_Headers,0))</f>
        <v>#N/A</v>
      </c>
    </row>
    <row r="76" spans="1:12" hidden="1" x14ac:dyDescent="0.25">
      <c r="A76" s="71">
        <v>81</v>
      </c>
      <c r="B76" s="55" t="e">
        <f>INDEX(Base!ResultsTable,$E$31+$A76-1,MATCH(Selected_Stat,Base!Labels_Headers,0))</f>
        <v>#N/A</v>
      </c>
      <c r="C76" s="72" t="e">
        <f>INDEX(Base!ResultsTable,$E$31+$A76-1,MATCH(Selected_Stat,Base!Labels_Headers,0))</f>
        <v>#N/A</v>
      </c>
      <c r="D76" s="66" t="e">
        <f>INDEX(Base!ResultsTable,MAX(C$31:E$31)+$A76-1,MATCH(Selected_Stat,Base!Labels_Headers,0))</f>
        <v>#N/A</v>
      </c>
      <c r="E76" s="57" t="e">
        <f>INDEX(Base!ResultsTable,MAX(D$31:F$31)+$A76-1,MATCH(Selected_Stat,Base!Labels_Headers,0))</f>
        <v>#N/A</v>
      </c>
      <c r="F76" s="67" t="e">
        <f>INDEX(Base!ResultsTable,MAX(E$31:G$31)+$A76-1,MATCH(Selected_Stat,Base!Labels_Headers,0))</f>
        <v>#N/A</v>
      </c>
      <c r="G76" s="66" t="e">
        <f>INDEX(Opti!ResultsTable,MAX(F$31:H$31)+$A76-1,MATCH(Selected_Stat,Opti!Labels_Headers,0))</f>
        <v>#N/A</v>
      </c>
      <c r="H76" s="57" t="e">
        <f>INDEX(Opti!ResultsTable,MAX(G$31:I$31)+$A76-1,MATCH(Selected_Stat,Opti!Labels_Headers,0))</f>
        <v>#N/A</v>
      </c>
      <c r="I76" s="67" t="e">
        <f>INDEX(Opti!ResultsTable,MAX(H$31:J$31)+$A76-1,MATCH(Selected_Stat,Opti!Labels_Headers,0))</f>
        <v>#N/A</v>
      </c>
      <c r="J76" s="66" t="e">
        <f>INDEX(Opti!ResultsTable,MAX(I$31:K$31)+$A76-1,MATCH(Selected_Stat,Opti!Labels_Headers,0))</f>
        <v>#N/A</v>
      </c>
      <c r="K76" s="57" t="e">
        <f>INDEX(Opti!ResultsTable,MAX(J$31:L$31)+$A76-1,MATCH(Selected_Stat,Opti!Labels_Headers,0))</f>
        <v>#N/A</v>
      </c>
      <c r="L76" s="67" t="e">
        <f>INDEX(Opti!ResultsTable,MAX(K$31:M$31)+$A76-1,MATCH(Selected_Stat,Opti!Labels_Headers,0))</f>
        <v>#N/A</v>
      </c>
    </row>
    <row r="77" spans="1:12" hidden="1" x14ac:dyDescent="0.25">
      <c r="A77" s="71">
        <v>51</v>
      </c>
      <c r="B77" s="55" t="e">
        <f>INDEX(Base!ResultsTable,$E$31+$A77-1,MATCH(Selected_Stat,Base!Labels_Headers,0))</f>
        <v>#N/A</v>
      </c>
      <c r="C77" s="72" t="e">
        <f>INDEX(Base!ResultsTable,$E$31+$A77-1,MATCH(Selected_Stat,Base!Labels_Headers,0))</f>
        <v>#N/A</v>
      </c>
      <c r="D77" s="66" t="e">
        <f>INDEX(Base!ResultsTable,MAX(C$31:E$31)+$A77-1,MATCH(Selected_Stat,Base!Labels_Headers,0))</f>
        <v>#N/A</v>
      </c>
      <c r="E77" s="57" t="e">
        <f>INDEX(Base!ResultsTable,MAX(D$31:F$31)+$A77-1,MATCH(Selected_Stat,Base!Labels_Headers,0))</f>
        <v>#N/A</v>
      </c>
      <c r="F77" s="67" t="e">
        <f>INDEX(Base!ResultsTable,MAX(E$31:G$31)+$A77-1,MATCH(Selected_Stat,Base!Labels_Headers,0))</f>
        <v>#N/A</v>
      </c>
      <c r="G77" s="66" t="e">
        <f>INDEX(Opti!ResultsTable,MAX(F$31:H$31)+$A77-1,MATCH(Selected_Stat,Opti!Labels_Headers,0))</f>
        <v>#N/A</v>
      </c>
      <c r="H77" s="57" t="e">
        <f>INDEX(Opti!ResultsTable,MAX(G$31:I$31)+$A77-1,MATCH(Selected_Stat,Opti!Labels_Headers,0))</f>
        <v>#N/A</v>
      </c>
      <c r="I77" s="67" t="e">
        <f>INDEX(Opti!ResultsTable,MAX(H$31:J$31)+$A77-1,MATCH(Selected_Stat,Opti!Labels_Headers,0))</f>
        <v>#N/A</v>
      </c>
      <c r="J77" s="66" t="e">
        <f>INDEX(Opti!ResultsTable,MAX(I$31:K$31)+$A77-1,MATCH(Selected_Stat,Opti!Labels_Headers,0))</f>
        <v>#N/A</v>
      </c>
      <c r="K77" s="57" t="e">
        <f>INDEX(Opti!ResultsTable,MAX(J$31:L$31)+$A77-1,MATCH(Selected_Stat,Opti!Labels_Headers,0))</f>
        <v>#N/A</v>
      </c>
      <c r="L77" s="67" t="e">
        <f>INDEX(Opti!ResultsTable,MAX(K$31:M$31)+$A77-1,MATCH(Selected_Stat,Opti!Labels_Headers,0))</f>
        <v>#N/A</v>
      </c>
    </row>
    <row r="78" spans="1:12" hidden="1" x14ac:dyDescent="0.25">
      <c r="A78" s="71">
        <v>83</v>
      </c>
      <c r="B78" s="55" t="e">
        <f>INDEX(Base!ResultsTable,$E$31+$A78-1,MATCH(Selected_Stat,Base!Labels_Headers,0))</f>
        <v>#N/A</v>
      </c>
      <c r="C78" s="72" t="e">
        <f>INDEX(Base!ResultsTable,$E$31+$A78-1,MATCH(Selected_Stat,Base!Labels_Headers,0))</f>
        <v>#N/A</v>
      </c>
      <c r="D78" s="66" t="e">
        <f>INDEX(Base!ResultsTable,MAX(C$31:E$31)+$A78-1,MATCH(Selected_Stat,Base!Labels_Headers,0))</f>
        <v>#N/A</v>
      </c>
      <c r="E78" s="57" t="e">
        <f>INDEX(Base!ResultsTable,MAX(D$31:F$31)+$A78-1,MATCH(Selected_Stat,Base!Labels_Headers,0))</f>
        <v>#N/A</v>
      </c>
      <c r="F78" s="67" t="e">
        <f>INDEX(Base!ResultsTable,MAX(E$31:G$31)+$A78-1,MATCH(Selected_Stat,Base!Labels_Headers,0))</f>
        <v>#N/A</v>
      </c>
      <c r="G78" s="66" t="e">
        <f>INDEX(Opti!ResultsTable,MAX(F$31:H$31)+$A78-1,MATCH(Selected_Stat,Opti!Labels_Headers,0))</f>
        <v>#N/A</v>
      </c>
      <c r="H78" s="57" t="e">
        <f>INDEX(Opti!ResultsTable,MAX(G$31:I$31)+$A78-1,MATCH(Selected_Stat,Opti!Labels_Headers,0))</f>
        <v>#N/A</v>
      </c>
      <c r="I78" s="67" t="e">
        <f>INDEX(Opti!ResultsTable,MAX(H$31:J$31)+$A78-1,MATCH(Selected_Stat,Opti!Labels_Headers,0))</f>
        <v>#N/A</v>
      </c>
      <c r="J78" s="66" t="e">
        <f>INDEX(Opti!ResultsTable,MAX(I$31:K$31)+$A78-1,MATCH(Selected_Stat,Opti!Labels_Headers,0))</f>
        <v>#N/A</v>
      </c>
      <c r="K78" s="57" t="e">
        <f>INDEX(Opti!ResultsTable,MAX(J$31:L$31)+$A78-1,MATCH(Selected_Stat,Opti!Labels_Headers,0))</f>
        <v>#N/A</v>
      </c>
      <c r="L78" s="67" t="e">
        <f>INDEX(Opti!ResultsTable,MAX(K$31:M$31)+$A78-1,MATCH(Selected_Stat,Opti!Labels_Headers,0))</f>
        <v>#N/A</v>
      </c>
    </row>
    <row r="79" spans="1:12" hidden="1" x14ac:dyDescent="0.25">
      <c r="A79" s="71">
        <v>84</v>
      </c>
      <c r="B79" s="55" t="e">
        <f>INDEX(Base!ResultsTable,$E$31+$A79-1,MATCH(Selected_Stat,Base!Labels_Headers,0))</f>
        <v>#N/A</v>
      </c>
      <c r="C79" s="72" t="e">
        <f>INDEX(Base!ResultsTable,$E$31+$A79-1,MATCH(Selected_Stat,Base!Labels_Headers,0))</f>
        <v>#N/A</v>
      </c>
      <c r="D79" s="66" t="e">
        <f>INDEX(Base!ResultsTable,MAX(C$31:E$31)+$A79-1,MATCH(Selected_Stat,Base!Labels_Headers,0))</f>
        <v>#N/A</v>
      </c>
      <c r="E79" s="57" t="e">
        <f>INDEX(Base!ResultsTable,MAX(D$31:F$31)+$A79-1,MATCH(Selected_Stat,Base!Labels_Headers,0))</f>
        <v>#N/A</v>
      </c>
      <c r="F79" s="67" t="e">
        <f>INDEX(Base!ResultsTable,MAX(E$31:G$31)+$A79-1,MATCH(Selected_Stat,Base!Labels_Headers,0))</f>
        <v>#N/A</v>
      </c>
      <c r="G79" s="66" t="e">
        <f>INDEX(Opti!ResultsTable,MAX(F$31:H$31)+$A79-1,MATCH(Selected_Stat,Opti!Labels_Headers,0))</f>
        <v>#N/A</v>
      </c>
      <c r="H79" s="57" t="e">
        <f>INDEX(Opti!ResultsTable,MAX(G$31:I$31)+$A79-1,MATCH(Selected_Stat,Opti!Labels_Headers,0))</f>
        <v>#N/A</v>
      </c>
      <c r="I79" s="67" t="e">
        <f>INDEX(Opti!ResultsTable,MAX(H$31:J$31)+$A79-1,MATCH(Selected_Stat,Opti!Labels_Headers,0))</f>
        <v>#N/A</v>
      </c>
      <c r="J79" s="66" t="e">
        <f>INDEX(Opti!ResultsTable,MAX(I$31:K$31)+$A79-1,MATCH(Selected_Stat,Opti!Labels_Headers,0))</f>
        <v>#N/A</v>
      </c>
      <c r="K79" s="57" t="e">
        <f>INDEX(Opti!ResultsTable,MAX(J$31:L$31)+$A79-1,MATCH(Selected_Stat,Opti!Labels_Headers,0))</f>
        <v>#N/A</v>
      </c>
      <c r="L79" s="67" t="e">
        <f>INDEX(Opti!ResultsTable,MAX(K$31:M$31)+$A79-1,MATCH(Selected_Stat,Opti!Labels_Headers,0))</f>
        <v>#N/A</v>
      </c>
    </row>
    <row r="80" spans="1:12" hidden="1" x14ac:dyDescent="0.25">
      <c r="A80" s="71">
        <v>101</v>
      </c>
      <c r="B80" s="55" t="e">
        <f>INDEX(Base!ResultsTable,$E$31+$A80-1,MATCH(Selected_Stat,Base!Labels_Headers,0))</f>
        <v>#N/A</v>
      </c>
      <c r="C80" s="72" t="e">
        <f>INDEX(Base!ResultsTable,$E$31+$A80-1,MATCH(Selected_Stat,Base!Labels_Headers,0))</f>
        <v>#N/A</v>
      </c>
      <c r="D80" s="66" t="e">
        <f>INDEX(Base!ResultsTable,MAX(C$31:E$31)+$A80-1,MATCH(Selected_Stat,Base!Labels_Headers,0))</f>
        <v>#N/A</v>
      </c>
      <c r="E80" s="57" t="e">
        <f>INDEX(Base!ResultsTable,MAX(D$31:F$31)+$A80-1,MATCH(Selected_Stat,Base!Labels_Headers,0))</f>
        <v>#N/A</v>
      </c>
      <c r="F80" s="67" t="e">
        <f>INDEX(Base!ResultsTable,MAX(E$31:G$31)+$A80-1,MATCH(Selected_Stat,Base!Labels_Headers,0))</f>
        <v>#N/A</v>
      </c>
      <c r="G80" s="66" t="e">
        <f>INDEX(Opti!ResultsTable,MAX(F$31:H$31)+$A80-1,MATCH(Selected_Stat,Opti!Labels_Headers,0))</f>
        <v>#N/A</v>
      </c>
      <c r="H80" s="57" t="e">
        <f>INDEX(Opti!ResultsTable,MAX(G$31:I$31)+$A80-1,MATCH(Selected_Stat,Opti!Labels_Headers,0))</f>
        <v>#N/A</v>
      </c>
      <c r="I80" s="67" t="e">
        <f>INDEX(Opti!ResultsTable,MAX(H$31:J$31)+$A80-1,MATCH(Selected_Stat,Opti!Labels_Headers,0))</f>
        <v>#N/A</v>
      </c>
      <c r="J80" s="66" t="e">
        <f>INDEX(Opti!ResultsTable,MAX(I$31:K$31)+$A80-1,MATCH(Selected_Stat,Opti!Labels_Headers,0))</f>
        <v>#N/A</v>
      </c>
      <c r="K80" s="57" t="e">
        <f>INDEX(Opti!ResultsTable,MAX(J$31:L$31)+$A80-1,MATCH(Selected_Stat,Opti!Labels_Headers,0))</f>
        <v>#N/A</v>
      </c>
      <c r="L80" s="67" t="e">
        <f>INDEX(Opti!ResultsTable,MAX(K$31:M$31)+$A80-1,MATCH(Selected_Stat,Opti!Labels_Headers,0))</f>
        <v>#N/A</v>
      </c>
    </row>
    <row r="81" spans="1:12" hidden="1" x14ac:dyDescent="0.25">
      <c r="A81" s="71">
        <v>102</v>
      </c>
      <c r="B81" s="55" t="e">
        <f>INDEX(Base!ResultsTable,$E$31+$A81-1,MATCH(Selected_Stat,Base!Labels_Headers,0))</f>
        <v>#N/A</v>
      </c>
      <c r="C81" s="72" t="e">
        <f>INDEX(Base!ResultsTable,$E$31+$A81-1,MATCH(Selected_Stat,Base!Labels_Headers,0))</f>
        <v>#N/A</v>
      </c>
      <c r="D81" s="66" t="e">
        <f>INDEX(Base!ResultsTable,MAX(C$31:E$31)+$A81-1,MATCH(Selected_Stat,Base!Labels_Headers,0))</f>
        <v>#N/A</v>
      </c>
      <c r="E81" s="57" t="e">
        <f>INDEX(Base!ResultsTable,MAX(D$31:F$31)+$A81-1,MATCH(Selected_Stat,Base!Labels_Headers,0))</f>
        <v>#N/A</v>
      </c>
      <c r="F81" s="67" t="e">
        <f>INDEX(Base!ResultsTable,MAX(E$31:G$31)+$A81-1,MATCH(Selected_Stat,Base!Labels_Headers,0))</f>
        <v>#N/A</v>
      </c>
      <c r="G81" s="66" t="e">
        <f>INDEX(Opti!ResultsTable,MAX(F$31:H$31)+$A81-1,MATCH(Selected_Stat,Opti!Labels_Headers,0))</f>
        <v>#N/A</v>
      </c>
      <c r="H81" s="57" t="e">
        <f>INDEX(Opti!ResultsTable,MAX(G$31:I$31)+$A81-1,MATCH(Selected_Stat,Opti!Labels_Headers,0))</f>
        <v>#N/A</v>
      </c>
      <c r="I81" s="67" t="e">
        <f>INDEX(Opti!ResultsTable,MAX(H$31:J$31)+$A81-1,MATCH(Selected_Stat,Opti!Labels_Headers,0))</f>
        <v>#N/A</v>
      </c>
      <c r="J81" s="66" t="e">
        <f>INDEX(Opti!ResultsTable,MAX(I$31:K$31)+$A81-1,MATCH(Selected_Stat,Opti!Labels_Headers,0))</f>
        <v>#N/A</v>
      </c>
      <c r="K81" s="57" t="e">
        <f>INDEX(Opti!ResultsTable,MAX(J$31:L$31)+$A81-1,MATCH(Selected_Stat,Opti!Labels_Headers,0))</f>
        <v>#N/A</v>
      </c>
      <c r="L81" s="67" t="e">
        <f>INDEX(Opti!ResultsTable,MAX(K$31:M$31)+$A81-1,MATCH(Selected_Stat,Opti!Labels_Headers,0))</f>
        <v>#N/A</v>
      </c>
    </row>
    <row r="82" spans="1:12" hidden="1" x14ac:dyDescent="0.25">
      <c r="A82" s="71">
        <v>103</v>
      </c>
      <c r="B82" s="55" t="e">
        <f>INDEX(Base!ResultsTable,$E$31+$A82-1,MATCH(Selected_Stat,Base!Labels_Headers,0))</f>
        <v>#N/A</v>
      </c>
      <c r="C82" s="72" t="e">
        <f>INDEX(Base!ResultsTable,$E$31+$A82-1,MATCH(Selected_Stat,Base!Labels_Headers,0))</f>
        <v>#N/A</v>
      </c>
      <c r="D82" s="66" t="e">
        <f>INDEX(Base!ResultsTable,MAX(C$31:E$31)+$A82-1,MATCH(Selected_Stat,Base!Labels_Headers,0))</f>
        <v>#N/A</v>
      </c>
      <c r="E82" s="57" t="e">
        <f>INDEX(Base!ResultsTable,MAX(D$31:F$31)+$A82-1,MATCH(Selected_Stat,Base!Labels_Headers,0))</f>
        <v>#N/A</v>
      </c>
      <c r="F82" s="67" t="e">
        <f>INDEX(Base!ResultsTable,MAX(E$31:G$31)+$A82-1,MATCH(Selected_Stat,Base!Labels_Headers,0))</f>
        <v>#N/A</v>
      </c>
      <c r="G82" s="66" t="e">
        <f>INDEX(Opti!ResultsTable,MAX(F$31:H$31)+$A82-1,MATCH(Selected_Stat,Opti!Labels_Headers,0))</f>
        <v>#N/A</v>
      </c>
      <c r="H82" s="57" t="e">
        <f>INDEX(Opti!ResultsTable,MAX(G$31:I$31)+$A82-1,MATCH(Selected_Stat,Opti!Labels_Headers,0))</f>
        <v>#N/A</v>
      </c>
      <c r="I82" s="67" t="e">
        <f>INDEX(Opti!ResultsTable,MAX(H$31:J$31)+$A82-1,MATCH(Selected_Stat,Opti!Labels_Headers,0))</f>
        <v>#N/A</v>
      </c>
      <c r="J82" s="66" t="e">
        <f>INDEX(Opti!ResultsTable,MAX(I$31:K$31)+$A82-1,MATCH(Selected_Stat,Opti!Labels_Headers,0))</f>
        <v>#N/A</v>
      </c>
      <c r="K82" s="57" t="e">
        <f>INDEX(Opti!ResultsTable,MAX(J$31:L$31)+$A82-1,MATCH(Selected_Stat,Opti!Labels_Headers,0))</f>
        <v>#N/A</v>
      </c>
      <c r="L82" s="67" t="e">
        <f>INDEX(Opti!ResultsTable,MAX(K$31:M$31)+$A82-1,MATCH(Selected_Stat,Opti!Labels_Headers,0))</f>
        <v>#N/A</v>
      </c>
    </row>
    <row r="83" spans="1:12" hidden="1" x14ac:dyDescent="0.25">
      <c r="A83" s="71">
        <v>35</v>
      </c>
      <c r="B83" s="55" t="e">
        <f>INDEX(Base!ResultsTable,$E$31+$A83-1,MATCH(Selected_Stat,Base!Labels_Headers,0))</f>
        <v>#N/A</v>
      </c>
      <c r="C83" s="72" t="e">
        <f>INDEX(Base!ResultsTable,$E$31+$A83-1,MATCH(Selected_Stat,Base!Labels_Headers,0))</f>
        <v>#N/A</v>
      </c>
      <c r="D83" s="66" t="e">
        <f>INDEX(Base!ResultsTable,MAX(C$31:E$31)+$A83-1,MATCH(Selected_Stat,Base!Labels_Headers,0))</f>
        <v>#N/A</v>
      </c>
      <c r="E83" s="57" t="e">
        <f>INDEX(Base!ResultsTable,MAX(D$31:F$31)+$A83-1,MATCH(Selected_Stat,Base!Labels_Headers,0))</f>
        <v>#N/A</v>
      </c>
      <c r="F83" s="67" t="e">
        <f>INDEX(Base!ResultsTable,MAX(E$31:G$31)+$A83-1,MATCH(Selected_Stat,Base!Labels_Headers,0))</f>
        <v>#N/A</v>
      </c>
      <c r="G83" s="66" t="e">
        <f>INDEX(Opti!ResultsTable,MAX(F$31:H$31)+$A83-1,MATCH(Selected_Stat,Opti!Labels_Headers,0))</f>
        <v>#N/A</v>
      </c>
      <c r="H83" s="57" t="e">
        <f>INDEX(Opti!ResultsTable,MAX(G$31:I$31)+$A83-1,MATCH(Selected_Stat,Opti!Labels_Headers,0))</f>
        <v>#N/A</v>
      </c>
      <c r="I83" s="67" t="e">
        <f>INDEX(Opti!ResultsTable,MAX(H$31:J$31)+$A83-1,MATCH(Selected_Stat,Opti!Labels_Headers,0))</f>
        <v>#N/A</v>
      </c>
      <c r="J83" s="66" t="e">
        <f>INDEX(Opti!ResultsTable,MAX(I$31:K$31)+$A83-1,MATCH(Selected_Stat,Opti!Labels_Headers,0))</f>
        <v>#N/A</v>
      </c>
      <c r="K83" s="57" t="e">
        <f>INDEX(Opti!ResultsTable,MAX(J$31:L$31)+$A83-1,MATCH(Selected_Stat,Opti!Labels_Headers,0))</f>
        <v>#N/A</v>
      </c>
      <c r="L83" s="67" t="e">
        <f>INDEX(Opti!ResultsTable,MAX(K$31:M$31)+$A83-1,MATCH(Selected_Stat,Opti!Labels_Headers,0))</f>
        <v>#N/A</v>
      </c>
    </row>
    <row r="84" spans="1:12" hidden="1" x14ac:dyDescent="0.25">
      <c r="A84" s="71">
        <v>89</v>
      </c>
      <c r="B84" s="55" t="e">
        <f>INDEX(Base!ResultsTable,$E$31+$A84-1,MATCH(Selected_Stat,Base!Labels_Headers,0))</f>
        <v>#N/A</v>
      </c>
      <c r="C84" s="72" t="e">
        <f>INDEX(Base!ResultsTable,$E$31+$A84-1,MATCH(Selected_Stat,Base!Labels_Headers,0))</f>
        <v>#N/A</v>
      </c>
      <c r="D84" s="66" t="e">
        <f>INDEX(Base!ResultsTable,MAX(C$31:E$31)+$A84-1,MATCH(Selected_Stat,Base!Labels_Headers,0))</f>
        <v>#N/A</v>
      </c>
      <c r="E84" s="57" t="e">
        <f>INDEX(Base!ResultsTable,MAX(D$31:F$31)+$A84-1,MATCH(Selected_Stat,Base!Labels_Headers,0))</f>
        <v>#N/A</v>
      </c>
      <c r="F84" s="67" t="e">
        <f>INDEX(Base!ResultsTable,MAX(E$31:G$31)+$A84-1,MATCH(Selected_Stat,Base!Labels_Headers,0))</f>
        <v>#N/A</v>
      </c>
      <c r="G84" s="66" t="e">
        <f>INDEX(Opti!ResultsTable,MAX(F$31:H$31)+$A84-1,MATCH(Selected_Stat,Opti!Labels_Headers,0))</f>
        <v>#N/A</v>
      </c>
      <c r="H84" s="57" t="e">
        <f>INDEX(Opti!ResultsTable,MAX(G$31:I$31)+$A84-1,MATCH(Selected_Stat,Opti!Labels_Headers,0))</f>
        <v>#N/A</v>
      </c>
      <c r="I84" s="67" t="e">
        <f>INDEX(Opti!ResultsTable,MAX(H$31:J$31)+$A84-1,MATCH(Selected_Stat,Opti!Labels_Headers,0))</f>
        <v>#N/A</v>
      </c>
      <c r="J84" s="66" t="e">
        <f>INDEX(Opti!ResultsTable,MAX(I$31:K$31)+$A84-1,MATCH(Selected_Stat,Opti!Labels_Headers,0))</f>
        <v>#N/A</v>
      </c>
      <c r="K84" s="57" t="e">
        <f>INDEX(Opti!ResultsTable,MAX(J$31:L$31)+$A84-1,MATCH(Selected_Stat,Opti!Labels_Headers,0))</f>
        <v>#N/A</v>
      </c>
      <c r="L84" s="67" t="e">
        <f>INDEX(Opti!ResultsTable,MAX(K$31:M$31)+$A84-1,MATCH(Selected_Stat,Opti!Labels_Headers,0))</f>
        <v>#N/A</v>
      </c>
    </row>
    <row r="85" spans="1:12" hidden="1" x14ac:dyDescent="0.25">
      <c r="A85" s="71">
        <v>39</v>
      </c>
      <c r="B85" s="55" t="e">
        <f>INDEX(Base!ResultsTable,$E$31+$A85-1,MATCH(Selected_Stat,Base!Labels_Headers,0))</f>
        <v>#N/A</v>
      </c>
      <c r="C85" s="72" t="e">
        <f>INDEX(Base!ResultsTable,$E$31+$A85-1,MATCH(Selected_Stat,Base!Labels_Headers,0))</f>
        <v>#N/A</v>
      </c>
      <c r="D85" s="66" t="e">
        <f>INDEX(Base!ResultsTable,MAX(C$31:E$31)+$A85-1,MATCH(Selected_Stat,Base!Labels_Headers,0))</f>
        <v>#N/A</v>
      </c>
      <c r="E85" s="57" t="e">
        <f>INDEX(Base!ResultsTable,MAX(D$31:F$31)+$A85-1,MATCH(Selected_Stat,Base!Labels_Headers,0))</f>
        <v>#N/A</v>
      </c>
      <c r="F85" s="67" t="e">
        <f>INDEX(Base!ResultsTable,MAX(E$31:G$31)+$A85-1,MATCH(Selected_Stat,Base!Labels_Headers,0))</f>
        <v>#N/A</v>
      </c>
      <c r="G85" s="66" t="e">
        <f>INDEX(Opti!ResultsTable,MAX(F$31:H$31)+$A85-1,MATCH(Selected_Stat,Opti!Labels_Headers,0))</f>
        <v>#N/A</v>
      </c>
      <c r="H85" s="57" t="e">
        <f>INDEX(Opti!ResultsTable,MAX(G$31:I$31)+$A85-1,MATCH(Selected_Stat,Opti!Labels_Headers,0))</f>
        <v>#N/A</v>
      </c>
      <c r="I85" s="67" t="e">
        <f>INDEX(Opti!ResultsTable,MAX(H$31:J$31)+$A85-1,MATCH(Selected_Stat,Opti!Labels_Headers,0))</f>
        <v>#N/A</v>
      </c>
      <c r="J85" s="66" t="e">
        <f>INDEX(Opti!ResultsTable,MAX(I$31:K$31)+$A85-1,MATCH(Selected_Stat,Opti!Labels_Headers,0))</f>
        <v>#N/A</v>
      </c>
      <c r="K85" s="57" t="e">
        <f>INDEX(Opti!ResultsTable,MAX(J$31:L$31)+$A85-1,MATCH(Selected_Stat,Opti!Labels_Headers,0))</f>
        <v>#N/A</v>
      </c>
      <c r="L85" s="67" t="e">
        <f>INDEX(Opti!ResultsTable,MAX(K$31:M$31)+$A85-1,MATCH(Selected_Stat,Opti!Labels_Headers,0))</f>
        <v>#N/A</v>
      </c>
    </row>
    <row r="86" spans="1:12" hidden="1" x14ac:dyDescent="0.25">
      <c r="A86" s="71">
        <v>72</v>
      </c>
      <c r="B86" s="55" t="e">
        <f>INDEX(Base!ResultsTable,$E$31+$A86-1,MATCH(Selected_Stat,Base!Labels_Headers,0))</f>
        <v>#N/A</v>
      </c>
      <c r="C86" s="72" t="e">
        <f>INDEX(Base!ResultsTable,$E$31+$A86-1,MATCH(Selected_Stat,Base!Labels_Headers,0))</f>
        <v>#N/A</v>
      </c>
      <c r="D86" s="66" t="e">
        <f>INDEX(Base!ResultsTable,MAX(C$31:E$31)+$A86-1,MATCH(Selected_Stat,Base!Labels_Headers,0))</f>
        <v>#N/A</v>
      </c>
      <c r="E86" s="57" t="e">
        <f>INDEX(Base!ResultsTable,MAX(D$31:F$31)+$A86-1,MATCH(Selected_Stat,Base!Labels_Headers,0))</f>
        <v>#N/A</v>
      </c>
      <c r="F86" s="67" t="e">
        <f>INDEX(Base!ResultsTable,MAX(E$31:G$31)+$A86-1,MATCH(Selected_Stat,Base!Labels_Headers,0))</f>
        <v>#N/A</v>
      </c>
      <c r="G86" s="66" t="e">
        <f>INDEX(Opti!ResultsTable,MAX(F$31:H$31)+$A86-1,MATCH(Selected_Stat,Opti!Labels_Headers,0))</f>
        <v>#N/A</v>
      </c>
      <c r="H86" s="57" t="e">
        <f>INDEX(Opti!ResultsTable,MAX(G$31:I$31)+$A86-1,MATCH(Selected_Stat,Opti!Labels_Headers,0))</f>
        <v>#N/A</v>
      </c>
      <c r="I86" s="67" t="e">
        <f>INDEX(Opti!ResultsTable,MAX(H$31:J$31)+$A86-1,MATCH(Selected_Stat,Opti!Labels_Headers,0))</f>
        <v>#N/A</v>
      </c>
      <c r="J86" s="66" t="e">
        <f>INDEX(Opti!ResultsTable,MAX(I$31:K$31)+$A86-1,MATCH(Selected_Stat,Opti!Labels_Headers,0))</f>
        <v>#N/A</v>
      </c>
      <c r="K86" s="57" t="e">
        <f>INDEX(Opti!ResultsTable,MAX(J$31:L$31)+$A86-1,MATCH(Selected_Stat,Opti!Labels_Headers,0))</f>
        <v>#N/A</v>
      </c>
      <c r="L86" s="67" t="e">
        <f>INDEX(Opti!ResultsTable,MAX(K$31:M$31)+$A86-1,MATCH(Selected_Stat,Opti!Labels_Headers,0))</f>
        <v>#N/A</v>
      </c>
    </row>
    <row r="87" spans="1:12" hidden="1" x14ac:dyDescent="0.25">
      <c r="A87" s="71">
        <v>34</v>
      </c>
      <c r="B87" s="55" t="e">
        <f>INDEX(Base!ResultsTable,$E$31+$A87-1,MATCH(Selected_Stat,Base!Labels_Headers,0))</f>
        <v>#N/A</v>
      </c>
      <c r="C87" s="72" t="e">
        <f>INDEX(Base!ResultsTable,$E$31+$A87-1,MATCH(Selected_Stat,Base!Labels_Headers,0))</f>
        <v>#N/A</v>
      </c>
      <c r="D87" s="66" t="e">
        <f>INDEX(Base!ResultsTable,MAX(C$31:E$31)+$A87-1,MATCH(Selected_Stat,Base!Labels_Headers,0))</f>
        <v>#N/A</v>
      </c>
      <c r="E87" s="57" t="e">
        <f>INDEX(Base!ResultsTable,MAX(D$31:F$31)+$A87-1,MATCH(Selected_Stat,Base!Labels_Headers,0))</f>
        <v>#N/A</v>
      </c>
      <c r="F87" s="67" t="e">
        <f>INDEX(Base!ResultsTable,MAX(E$31:G$31)+$A87-1,MATCH(Selected_Stat,Base!Labels_Headers,0))</f>
        <v>#N/A</v>
      </c>
      <c r="G87" s="66" t="e">
        <f>INDEX(Opti!ResultsTable,MAX(F$31:H$31)+$A87-1,MATCH(Selected_Stat,Opti!Labels_Headers,0))</f>
        <v>#N/A</v>
      </c>
      <c r="H87" s="57" t="e">
        <f>INDEX(Opti!ResultsTable,MAX(G$31:I$31)+$A87-1,MATCH(Selected_Stat,Opti!Labels_Headers,0))</f>
        <v>#N/A</v>
      </c>
      <c r="I87" s="67" t="e">
        <f>INDEX(Opti!ResultsTable,MAX(H$31:J$31)+$A87-1,MATCH(Selected_Stat,Opti!Labels_Headers,0))</f>
        <v>#N/A</v>
      </c>
      <c r="J87" s="66" t="e">
        <f>INDEX(Opti!ResultsTable,MAX(I$31:K$31)+$A87-1,MATCH(Selected_Stat,Opti!Labels_Headers,0))</f>
        <v>#N/A</v>
      </c>
      <c r="K87" s="57" t="e">
        <f>INDEX(Opti!ResultsTable,MAX(J$31:L$31)+$A87-1,MATCH(Selected_Stat,Opti!Labels_Headers,0))</f>
        <v>#N/A</v>
      </c>
      <c r="L87" s="67" t="e">
        <f>INDEX(Opti!ResultsTable,MAX(K$31:M$31)+$A87-1,MATCH(Selected_Stat,Opti!Labels_Headers,0))</f>
        <v>#N/A</v>
      </c>
    </row>
    <row r="88" spans="1:12" hidden="1" x14ac:dyDescent="0.25">
      <c r="A88" s="71">
        <v>96</v>
      </c>
      <c r="B88" s="55" t="e">
        <f>INDEX(Base!ResultsTable,$E$31+$A88-1,MATCH(Selected_Stat,Base!Labels_Headers,0))</f>
        <v>#N/A</v>
      </c>
      <c r="C88" s="72" t="e">
        <f>INDEX(Base!ResultsTable,$E$31+$A88-1,MATCH(Selected_Stat,Base!Labels_Headers,0))</f>
        <v>#N/A</v>
      </c>
      <c r="D88" s="66" t="e">
        <f>INDEX(Base!ResultsTable,MAX(C$31:E$31)+$A88-1,MATCH(Selected_Stat,Base!Labels_Headers,0))</f>
        <v>#N/A</v>
      </c>
      <c r="E88" s="57" t="e">
        <f>INDEX(Base!ResultsTable,MAX(D$31:F$31)+$A88-1,MATCH(Selected_Stat,Base!Labels_Headers,0))</f>
        <v>#N/A</v>
      </c>
      <c r="F88" s="67" t="e">
        <f>INDEX(Base!ResultsTable,MAX(E$31:G$31)+$A88-1,MATCH(Selected_Stat,Base!Labels_Headers,0))</f>
        <v>#N/A</v>
      </c>
      <c r="G88" s="66" t="e">
        <f>INDEX(Opti!ResultsTable,MAX(F$31:H$31)+$A88-1,MATCH(Selected_Stat,Opti!Labels_Headers,0))</f>
        <v>#N/A</v>
      </c>
      <c r="H88" s="57" t="e">
        <f>INDEX(Opti!ResultsTable,MAX(G$31:I$31)+$A88-1,MATCH(Selected_Stat,Opti!Labels_Headers,0))</f>
        <v>#N/A</v>
      </c>
      <c r="I88" s="67" t="e">
        <f>INDEX(Opti!ResultsTable,MAX(H$31:J$31)+$A88-1,MATCH(Selected_Stat,Opti!Labels_Headers,0))</f>
        <v>#N/A</v>
      </c>
      <c r="J88" s="66" t="e">
        <f>INDEX(Opti!ResultsTable,MAX(I$31:K$31)+$A88-1,MATCH(Selected_Stat,Opti!Labels_Headers,0))</f>
        <v>#N/A</v>
      </c>
      <c r="K88" s="57" t="e">
        <f>INDEX(Opti!ResultsTable,MAX(J$31:L$31)+$A88-1,MATCH(Selected_Stat,Opti!Labels_Headers,0))</f>
        <v>#N/A</v>
      </c>
      <c r="L88" s="67" t="e">
        <f>INDEX(Opti!ResultsTable,MAX(K$31:M$31)+$A88-1,MATCH(Selected_Stat,Opti!Labels_Headers,0))</f>
        <v>#N/A</v>
      </c>
    </row>
    <row r="89" spans="1:12" hidden="1" x14ac:dyDescent="0.25">
      <c r="A89" s="71">
        <v>57</v>
      </c>
      <c r="B89" s="55" t="e">
        <f>INDEX(Base!ResultsTable,$E$31+$A89-1,MATCH(Selected_Stat,Base!Labels_Headers,0))</f>
        <v>#N/A</v>
      </c>
      <c r="C89" s="72" t="e">
        <f>INDEX(Base!ResultsTable,$E$31+$A89-1,MATCH(Selected_Stat,Base!Labels_Headers,0))</f>
        <v>#N/A</v>
      </c>
      <c r="D89" s="66" t="e">
        <f>INDEX(Base!ResultsTable,MAX(C$31:E$31)+$A89-1,MATCH(Selected_Stat,Base!Labels_Headers,0))</f>
        <v>#N/A</v>
      </c>
      <c r="E89" s="57" t="e">
        <f>INDEX(Base!ResultsTable,MAX(D$31:F$31)+$A89-1,MATCH(Selected_Stat,Base!Labels_Headers,0))</f>
        <v>#N/A</v>
      </c>
      <c r="F89" s="67" t="e">
        <f>INDEX(Base!ResultsTable,MAX(E$31:G$31)+$A89-1,MATCH(Selected_Stat,Base!Labels_Headers,0))</f>
        <v>#N/A</v>
      </c>
      <c r="G89" s="66" t="e">
        <f>INDEX(Opti!ResultsTable,MAX(F$31:H$31)+$A89-1,MATCH(Selected_Stat,Opti!Labels_Headers,0))</f>
        <v>#N/A</v>
      </c>
      <c r="H89" s="57" t="e">
        <f>INDEX(Opti!ResultsTable,MAX(G$31:I$31)+$A89-1,MATCH(Selected_Stat,Opti!Labels_Headers,0))</f>
        <v>#N/A</v>
      </c>
      <c r="I89" s="67" t="e">
        <f>INDEX(Opti!ResultsTable,MAX(H$31:J$31)+$A89-1,MATCH(Selected_Stat,Opti!Labels_Headers,0))</f>
        <v>#N/A</v>
      </c>
      <c r="J89" s="66" t="e">
        <f>INDEX(Opti!ResultsTable,MAX(I$31:K$31)+$A89-1,MATCH(Selected_Stat,Opti!Labels_Headers,0))</f>
        <v>#N/A</v>
      </c>
      <c r="K89" s="57" t="e">
        <f>INDEX(Opti!ResultsTable,MAX(J$31:L$31)+$A89-1,MATCH(Selected_Stat,Opti!Labels_Headers,0))</f>
        <v>#N/A</v>
      </c>
      <c r="L89" s="67" t="e">
        <f>INDEX(Opti!ResultsTable,MAX(K$31:M$31)+$A89-1,MATCH(Selected_Stat,Opti!Labels_Headers,0))</f>
        <v>#N/A</v>
      </c>
    </row>
    <row r="90" spans="1:12" hidden="1" x14ac:dyDescent="0.25">
      <c r="A90" s="71">
        <v>37</v>
      </c>
      <c r="B90" s="55" t="e">
        <f>INDEX(Base!ResultsTable,$E$31+$A90-1,MATCH(Selected_Stat,Base!Labels_Headers,0))</f>
        <v>#N/A</v>
      </c>
      <c r="C90" s="72" t="e">
        <f>INDEX(Base!ResultsTable,$E$31+$A90-1,MATCH(Selected_Stat,Base!Labels_Headers,0))</f>
        <v>#N/A</v>
      </c>
      <c r="D90" s="66" t="e">
        <f>INDEX(Base!ResultsTable,MAX(C$31:E$31)+$A90-1,MATCH(Selected_Stat,Base!Labels_Headers,0))</f>
        <v>#N/A</v>
      </c>
      <c r="E90" s="57" t="e">
        <f>INDEX(Base!ResultsTable,MAX(D$31:F$31)+$A90-1,MATCH(Selected_Stat,Base!Labels_Headers,0))</f>
        <v>#N/A</v>
      </c>
      <c r="F90" s="67" t="e">
        <f>INDEX(Base!ResultsTable,MAX(E$31:G$31)+$A90-1,MATCH(Selected_Stat,Base!Labels_Headers,0))</f>
        <v>#N/A</v>
      </c>
      <c r="G90" s="66" t="e">
        <f>INDEX(Opti!ResultsTable,MAX(F$31:H$31)+$A90-1,MATCH(Selected_Stat,Opti!Labels_Headers,0))</f>
        <v>#N/A</v>
      </c>
      <c r="H90" s="57" t="e">
        <f>INDEX(Opti!ResultsTable,MAX(G$31:I$31)+$A90-1,MATCH(Selected_Stat,Opti!Labels_Headers,0))</f>
        <v>#N/A</v>
      </c>
      <c r="I90" s="67" t="e">
        <f>INDEX(Opti!ResultsTable,MAX(H$31:J$31)+$A90-1,MATCH(Selected_Stat,Opti!Labels_Headers,0))</f>
        <v>#N/A</v>
      </c>
      <c r="J90" s="66" t="e">
        <f>INDEX(Opti!ResultsTable,MAX(I$31:K$31)+$A90-1,MATCH(Selected_Stat,Opti!Labels_Headers,0))</f>
        <v>#N/A</v>
      </c>
      <c r="K90" s="57" t="e">
        <f>INDEX(Opti!ResultsTable,MAX(J$31:L$31)+$A90-1,MATCH(Selected_Stat,Opti!Labels_Headers,0))</f>
        <v>#N/A</v>
      </c>
      <c r="L90" s="67" t="e">
        <f>INDEX(Opti!ResultsTable,MAX(K$31:M$31)+$A90-1,MATCH(Selected_Stat,Opti!Labels_Headers,0))</f>
        <v>#N/A</v>
      </c>
    </row>
    <row r="91" spans="1:12" hidden="1" x14ac:dyDescent="0.25">
      <c r="A91" s="71">
        <v>45</v>
      </c>
      <c r="B91" s="55" t="e">
        <f>INDEX(Base!ResultsTable,$E$31+$A91-1,MATCH(Selected_Stat,Base!Labels_Headers,0))</f>
        <v>#N/A</v>
      </c>
      <c r="C91" s="72" t="e">
        <f>INDEX(Base!ResultsTable,$E$31+$A91-1,MATCH(Selected_Stat,Base!Labels_Headers,0))</f>
        <v>#N/A</v>
      </c>
      <c r="D91" s="66" t="e">
        <f>INDEX(Base!ResultsTable,MAX(C$31:E$31)+$A91-1,MATCH(Selected_Stat,Base!Labels_Headers,0))</f>
        <v>#N/A</v>
      </c>
      <c r="E91" s="57" t="e">
        <f>INDEX(Base!ResultsTable,MAX(D$31:F$31)+$A91-1,MATCH(Selected_Stat,Base!Labels_Headers,0))</f>
        <v>#N/A</v>
      </c>
      <c r="F91" s="67" t="e">
        <f>INDEX(Base!ResultsTable,MAX(E$31:G$31)+$A91-1,MATCH(Selected_Stat,Base!Labels_Headers,0))</f>
        <v>#N/A</v>
      </c>
      <c r="G91" s="66" t="e">
        <f>INDEX(Opti!ResultsTable,MAX(F$31:H$31)+$A91-1,MATCH(Selected_Stat,Opti!Labels_Headers,0))</f>
        <v>#N/A</v>
      </c>
      <c r="H91" s="57" t="e">
        <f>INDEX(Opti!ResultsTable,MAX(G$31:I$31)+$A91-1,MATCH(Selected_Stat,Opti!Labels_Headers,0))</f>
        <v>#N/A</v>
      </c>
      <c r="I91" s="67" t="e">
        <f>INDEX(Opti!ResultsTable,MAX(H$31:J$31)+$A91-1,MATCH(Selected_Stat,Opti!Labels_Headers,0))</f>
        <v>#N/A</v>
      </c>
      <c r="J91" s="66" t="e">
        <f>INDEX(Opti!ResultsTable,MAX(I$31:K$31)+$A91-1,MATCH(Selected_Stat,Opti!Labels_Headers,0))</f>
        <v>#N/A</v>
      </c>
      <c r="K91" s="57" t="e">
        <f>INDEX(Opti!ResultsTable,MAX(J$31:L$31)+$A91-1,MATCH(Selected_Stat,Opti!Labels_Headers,0))</f>
        <v>#N/A</v>
      </c>
      <c r="L91" s="67" t="e">
        <f>INDEX(Opti!ResultsTable,MAX(K$31:M$31)+$A91-1,MATCH(Selected_Stat,Opti!Labels_Headers,0))</f>
        <v>#N/A</v>
      </c>
    </row>
    <row r="92" spans="1:12" hidden="1" x14ac:dyDescent="0.25">
      <c r="A92" s="71">
        <v>79</v>
      </c>
      <c r="B92" s="55" t="e">
        <f>INDEX(Base!ResultsTable,$E$31+$A92-1,MATCH(Selected_Stat,Base!Labels_Headers,0))</f>
        <v>#N/A</v>
      </c>
      <c r="C92" s="72" t="e">
        <f>INDEX(Base!ResultsTable,$E$31+$A92-1,MATCH(Selected_Stat,Base!Labels_Headers,0))</f>
        <v>#N/A</v>
      </c>
      <c r="D92" s="66" t="e">
        <f>INDEX(Base!ResultsTable,MAX(C$31:E$31)+$A92-1,MATCH(Selected_Stat,Base!Labels_Headers,0))</f>
        <v>#N/A</v>
      </c>
      <c r="E92" s="57" t="e">
        <f>INDEX(Base!ResultsTable,MAX(D$31:F$31)+$A92-1,MATCH(Selected_Stat,Base!Labels_Headers,0))</f>
        <v>#N/A</v>
      </c>
      <c r="F92" s="67" t="e">
        <f>INDEX(Base!ResultsTable,MAX(E$31:G$31)+$A92-1,MATCH(Selected_Stat,Base!Labels_Headers,0))</f>
        <v>#N/A</v>
      </c>
      <c r="G92" s="66" t="e">
        <f>INDEX(Opti!ResultsTable,MAX(F$31:H$31)+$A92-1,MATCH(Selected_Stat,Opti!Labels_Headers,0))</f>
        <v>#N/A</v>
      </c>
      <c r="H92" s="57" t="e">
        <f>INDEX(Opti!ResultsTable,MAX(G$31:I$31)+$A92-1,MATCH(Selected_Stat,Opti!Labels_Headers,0))</f>
        <v>#N/A</v>
      </c>
      <c r="I92" s="67" t="e">
        <f>INDEX(Opti!ResultsTable,MAX(H$31:J$31)+$A92-1,MATCH(Selected_Stat,Opti!Labels_Headers,0))</f>
        <v>#N/A</v>
      </c>
      <c r="J92" s="66" t="e">
        <f>INDEX(Opti!ResultsTable,MAX(I$31:K$31)+$A92-1,MATCH(Selected_Stat,Opti!Labels_Headers,0))</f>
        <v>#N/A</v>
      </c>
      <c r="K92" s="57" t="e">
        <f>INDEX(Opti!ResultsTable,MAX(J$31:L$31)+$A92-1,MATCH(Selected_Stat,Opti!Labels_Headers,0))</f>
        <v>#N/A</v>
      </c>
      <c r="L92" s="67" t="e">
        <f>INDEX(Opti!ResultsTable,MAX(K$31:M$31)+$A92-1,MATCH(Selected_Stat,Opti!Labels_Headers,0))</f>
        <v>#N/A</v>
      </c>
    </row>
    <row r="93" spans="1:12" hidden="1" x14ac:dyDescent="0.25">
      <c r="A93" s="71">
        <v>99</v>
      </c>
      <c r="B93" s="55" t="e">
        <f>INDEX(Base!ResultsTable,$E$31+$A93-1,MATCH(Selected_Stat,Base!Labels_Headers,0))</f>
        <v>#N/A</v>
      </c>
      <c r="C93" s="72" t="e">
        <f>INDEX(Base!ResultsTable,$E$31+$A93-1,MATCH(Selected_Stat,Base!Labels_Headers,0))</f>
        <v>#N/A</v>
      </c>
      <c r="D93" s="66" t="e">
        <f>INDEX(Base!ResultsTable,MAX(C$31:E$31)+$A93-1,MATCH(Selected_Stat,Base!Labels_Headers,0))</f>
        <v>#N/A</v>
      </c>
      <c r="E93" s="57" t="e">
        <f>INDEX(Base!ResultsTable,MAX(D$31:F$31)+$A93-1,MATCH(Selected_Stat,Base!Labels_Headers,0))</f>
        <v>#N/A</v>
      </c>
      <c r="F93" s="67" t="e">
        <f>INDEX(Base!ResultsTable,MAX(E$31:G$31)+$A93-1,MATCH(Selected_Stat,Base!Labels_Headers,0))</f>
        <v>#N/A</v>
      </c>
      <c r="G93" s="66" t="e">
        <f>INDEX(Opti!ResultsTable,MAX(F$31:H$31)+$A93-1,MATCH(Selected_Stat,Opti!Labels_Headers,0))</f>
        <v>#N/A</v>
      </c>
      <c r="H93" s="57" t="e">
        <f>INDEX(Opti!ResultsTable,MAX(G$31:I$31)+$A93-1,MATCH(Selected_Stat,Opti!Labels_Headers,0))</f>
        <v>#N/A</v>
      </c>
      <c r="I93" s="67" t="e">
        <f>INDEX(Opti!ResultsTable,MAX(H$31:J$31)+$A93-1,MATCH(Selected_Stat,Opti!Labels_Headers,0))</f>
        <v>#N/A</v>
      </c>
      <c r="J93" s="66" t="e">
        <f>INDEX(Opti!ResultsTable,MAX(I$31:K$31)+$A93-1,MATCH(Selected_Stat,Opti!Labels_Headers,0))</f>
        <v>#N/A</v>
      </c>
      <c r="K93" s="57" t="e">
        <f>INDEX(Opti!ResultsTable,MAX(J$31:L$31)+$A93-1,MATCH(Selected_Stat,Opti!Labels_Headers,0))</f>
        <v>#N/A</v>
      </c>
      <c r="L93" s="67" t="e">
        <f>INDEX(Opti!ResultsTable,MAX(K$31:M$31)+$A93-1,MATCH(Selected_Stat,Opti!Labels_Headers,0))</f>
        <v>#N/A</v>
      </c>
    </row>
    <row r="94" spans="1:12" hidden="1" x14ac:dyDescent="0.25">
      <c r="A94" s="71">
        <v>97</v>
      </c>
      <c r="B94" s="55" t="e">
        <f>INDEX(Base!ResultsTable,$E$31+$A94-1,MATCH(Selected_Stat,Base!Labels_Headers,0))</f>
        <v>#N/A</v>
      </c>
      <c r="C94" s="72" t="e">
        <f>INDEX(Base!ResultsTable,$E$31+$A94-1,MATCH(Selected_Stat,Base!Labels_Headers,0))</f>
        <v>#N/A</v>
      </c>
      <c r="D94" s="66" t="e">
        <f>INDEX(Base!ResultsTable,MAX(C$31:E$31)+$A94-1,MATCH(Selected_Stat,Base!Labels_Headers,0))</f>
        <v>#N/A</v>
      </c>
      <c r="E94" s="57" t="e">
        <f>INDEX(Base!ResultsTable,MAX(D$31:F$31)+$A94-1,MATCH(Selected_Stat,Base!Labels_Headers,0))</f>
        <v>#N/A</v>
      </c>
      <c r="F94" s="67" t="e">
        <f>INDEX(Base!ResultsTable,MAX(E$31:G$31)+$A94-1,MATCH(Selected_Stat,Base!Labels_Headers,0))</f>
        <v>#N/A</v>
      </c>
      <c r="G94" s="66" t="e">
        <f>INDEX(Opti!ResultsTable,MAX(F$31:H$31)+$A94-1,MATCH(Selected_Stat,Opti!Labels_Headers,0))</f>
        <v>#N/A</v>
      </c>
      <c r="H94" s="57" t="e">
        <f>INDEX(Opti!ResultsTable,MAX(G$31:I$31)+$A94-1,MATCH(Selected_Stat,Opti!Labels_Headers,0))</f>
        <v>#N/A</v>
      </c>
      <c r="I94" s="67" t="e">
        <f>INDEX(Opti!ResultsTable,MAX(H$31:J$31)+$A94-1,MATCH(Selected_Stat,Opti!Labels_Headers,0))</f>
        <v>#N/A</v>
      </c>
      <c r="J94" s="66" t="e">
        <f>INDEX(Opti!ResultsTable,MAX(I$31:K$31)+$A94-1,MATCH(Selected_Stat,Opti!Labels_Headers,0))</f>
        <v>#N/A</v>
      </c>
      <c r="K94" s="57" t="e">
        <f>INDEX(Opti!ResultsTable,MAX(J$31:L$31)+$A94-1,MATCH(Selected_Stat,Opti!Labels_Headers,0))</f>
        <v>#N/A</v>
      </c>
      <c r="L94" s="67" t="e">
        <f>INDEX(Opti!ResultsTable,MAX(K$31:M$31)+$A94-1,MATCH(Selected_Stat,Opti!Labels_Headers,0))</f>
        <v>#N/A</v>
      </c>
    </row>
    <row r="95" spans="1:12" hidden="1" x14ac:dyDescent="0.25">
      <c r="A95" s="71">
        <v>86</v>
      </c>
      <c r="B95" s="55" t="e">
        <f>INDEX(Base!ResultsTable,$E$31+$A95-1,MATCH(Selected_Stat,Base!Labels_Headers,0))</f>
        <v>#N/A</v>
      </c>
      <c r="C95" s="72" t="e">
        <f>INDEX(Base!ResultsTable,$E$31+$A95-1,MATCH(Selected_Stat,Base!Labels_Headers,0))</f>
        <v>#N/A</v>
      </c>
      <c r="D95" s="66" t="e">
        <f>INDEX(Base!ResultsTable,MAX(C$31:E$31)+$A95-1,MATCH(Selected_Stat,Base!Labels_Headers,0))</f>
        <v>#N/A</v>
      </c>
      <c r="E95" s="57" t="e">
        <f>INDEX(Base!ResultsTable,MAX(D$31:F$31)+$A95-1,MATCH(Selected_Stat,Base!Labels_Headers,0))</f>
        <v>#N/A</v>
      </c>
      <c r="F95" s="67" t="e">
        <f>INDEX(Base!ResultsTable,MAX(E$31:G$31)+$A95-1,MATCH(Selected_Stat,Base!Labels_Headers,0))</f>
        <v>#N/A</v>
      </c>
      <c r="G95" s="66" t="e">
        <f>INDEX(Opti!ResultsTable,MAX(F$31:H$31)+$A95-1,MATCH(Selected_Stat,Opti!Labels_Headers,0))</f>
        <v>#N/A</v>
      </c>
      <c r="H95" s="57" t="e">
        <f>INDEX(Opti!ResultsTable,MAX(G$31:I$31)+$A95-1,MATCH(Selected_Stat,Opti!Labels_Headers,0))</f>
        <v>#N/A</v>
      </c>
      <c r="I95" s="67" t="e">
        <f>INDEX(Opti!ResultsTable,MAX(H$31:J$31)+$A95-1,MATCH(Selected_Stat,Opti!Labels_Headers,0))</f>
        <v>#N/A</v>
      </c>
      <c r="J95" s="66" t="e">
        <f>INDEX(Opti!ResultsTable,MAX(I$31:K$31)+$A95-1,MATCH(Selected_Stat,Opti!Labels_Headers,0))</f>
        <v>#N/A</v>
      </c>
      <c r="K95" s="57" t="e">
        <f>INDEX(Opti!ResultsTable,MAX(J$31:L$31)+$A95-1,MATCH(Selected_Stat,Opti!Labels_Headers,0))</f>
        <v>#N/A</v>
      </c>
      <c r="L95" s="67" t="e">
        <f>INDEX(Opti!ResultsTable,MAX(K$31:M$31)+$A95-1,MATCH(Selected_Stat,Opti!Labels_Headers,0))</f>
        <v>#N/A</v>
      </c>
    </row>
    <row r="96" spans="1:12" hidden="1" x14ac:dyDescent="0.25">
      <c r="A96" s="71">
        <v>53</v>
      </c>
      <c r="B96" s="55" t="e">
        <f>INDEX(Base!ResultsTable,$E$31+$A96-1,MATCH(Selected_Stat,Base!Labels_Headers,0))</f>
        <v>#N/A</v>
      </c>
      <c r="C96" s="72" t="e">
        <f>INDEX(Base!ResultsTable,$E$31+$A96-1,MATCH(Selected_Stat,Base!Labels_Headers,0))</f>
        <v>#N/A</v>
      </c>
      <c r="D96" s="66" t="e">
        <f>INDEX(Base!ResultsTable,MAX(C$31:E$31)+$A96-1,MATCH(Selected_Stat,Base!Labels_Headers,0))</f>
        <v>#N/A</v>
      </c>
      <c r="E96" s="57" t="e">
        <f>INDEX(Base!ResultsTable,MAX(D$31:F$31)+$A96-1,MATCH(Selected_Stat,Base!Labels_Headers,0))</f>
        <v>#N/A</v>
      </c>
      <c r="F96" s="67" t="e">
        <f>INDEX(Base!ResultsTable,MAX(E$31:G$31)+$A96-1,MATCH(Selected_Stat,Base!Labels_Headers,0))</f>
        <v>#N/A</v>
      </c>
      <c r="G96" s="66" t="e">
        <f>INDEX(Opti!ResultsTable,MAX(F$31:H$31)+$A96-1,MATCH(Selected_Stat,Opti!Labels_Headers,0))</f>
        <v>#N/A</v>
      </c>
      <c r="H96" s="57" t="e">
        <f>INDEX(Opti!ResultsTable,MAX(G$31:I$31)+$A96-1,MATCH(Selected_Stat,Opti!Labels_Headers,0))</f>
        <v>#N/A</v>
      </c>
      <c r="I96" s="67" t="e">
        <f>INDEX(Opti!ResultsTable,MAX(H$31:J$31)+$A96-1,MATCH(Selected_Stat,Opti!Labels_Headers,0))</f>
        <v>#N/A</v>
      </c>
      <c r="J96" s="66" t="e">
        <f>INDEX(Opti!ResultsTable,MAX(I$31:K$31)+$A96-1,MATCH(Selected_Stat,Opti!Labels_Headers,0))</f>
        <v>#N/A</v>
      </c>
      <c r="K96" s="57" t="e">
        <f>INDEX(Opti!ResultsTable,MAX(J$31:L$31)+$A96-1,MATCH(Selected_Stat,Opti!Labels_Headers,0))</f>
        <v>#N/A</v>
      </c>
      <c r="L96" s="67" t="e">
        <f>INDEX(Opti!ResultsTable,MAX(K$31:M$31)+$A96-1,MATCH(Selected_Stat,Opti!Labels_Headers,0))</f>
        <v>#N/A</v>
      </c>
    </row>
    <row r="97" spans="1:12" hidden="1" x14ac:dyDescent="0.25">
      <c r="A97" s="71">
        <v>76</v>
      </c>
      <c r="B97" s="55" t="e">
        <f>INDEX(Base!ResultsTable,$E$31+$A97-1,MATCH(Selected_Stat,Base!Labels_Headers,0))</f>
        <v>#N/A</v>
      </c>
      <c r="C97" s="72" t="e">
        <f>INDEX(Base!ResultsTable,$E$31+$A97-1,MATCH(Selected_Stat,Base!Labels_Headers,0))</f>
        <v>#N/A</v>
      </c>
      <c r="D97" s="66" t="e">
        <f>INDEX(Base!ResultsTable,MAX(C$31:E$31)+$A97-1,MATCH(Selected_Stat,Base!Labels_Headers,0))</f>
        <v>#N/A</v>
      </c>
      <c r="E97" s="57" t="e">
        <f>INDEX(Base!ResultsTable,MAX(D$31:F$31)+$A97-1,MATCH(Selected_Stat,Base!Labels_Headers,0))</f>
        <v>#N/A</v>
      </c>
      <c r="F97" s="67" t="e">
        <f>INDEX(Base!ResultsTable,MAX(E$31:G$31)+$A97-1,MATCH(Selected_Stat,Base!Labels_Headers,0))</f>
        <v>#N/A</v>
      </c>
      <c r="G97" s="66" t="e">
        <f>INDEX(Opti!ResultsTable,MAX(F$31:H$31)+$A97-1,MATCH(Selected_Stat,Opti!Labels_Headers,0))</f>
        <v>#N/A</v>
      </c>
      <c r="H97" s="57" t="e">
        <f>INDEX(Opti!ResultsTable,MAX(G$31:I$31)+$A97-1,MATCH(Selected_Stat,Opti!Labels_Headers,0))</f>
        <v>#N/A</v>
      </c>
      <c r="I97" s="67" t="e">
        <f>INDEX(Opti!ResultsTable,MAX(H$31:J$31)+$A97-1,MATCH(Selected_Stat,Opti!Labels_Headers,0))</f>
        <v>#N/A</v>
      </c>
      <c r="J97" s="66" t="e">
        <f>INDEX(Opti!ResultsTable,MAX(I$31:K$31)+$A97-1,MATCH(Selected_Stat,Opti!Labels_Headers,0))</f>
        <v>#N/A</v>
      </c>
      <c r="K97" s="57" t="e">
        <f>INDEX(Opti!ResultsTable,MAX(J$31:L$31)+$A97-1,MATCH(Selected_Stat,Opti!Labels_Headers,0))</f>
        <v>#N/A</v>
      </c>
      <c r="L97" s="67" t="e">
        <f>INDEX(Opti!ResultsTable,MAX(K$31:M$31)+$A97-1,MATCH(Selected_Stat,Opti!Labels_Headers,0))</f>
        <v>#N/A</v>
      </c>
    </row>
    <row r="98" spans="1:12" hidden="1" x14ac:dyDescent="0.25">
      <c r="A98" s="71">
        <v>44</v>
      </c>
      <c r="B98" s="55" t="e">
        <f>INDEX(Base!ResultsTable,$E$31+$A98-1,MATCH(Selected_Stat,Base!Labels_Headers,0))</f>
        <v>#N/A</v>
      </c>
      <c r="C98" s="72" t="e">
        <f>INDEX(Base!ResultsTable,$E$31+$A98-1,MATCH(Selected_Stat,Base!Labels_Headers,0))</f>
        <v>#N/A</v>
      </c>
      <c r="D98" s="66" t="e">
        <f>INDEX(Base!ResultsTable,MAX(C$31:E$31)+$A98-1,MATCH(Selected_Stat,Base!Labels_Headers,0))</f>
        <v>#N/A</v>
      </c>
      <c r="E98" s="57" t="e">
        <f>INDEX(Base!ResultsTable,MAX(D$31:F$31)+$A98-1,MATCH(Selected_Stat,Base!Labels_Headers,0))</f>
        <v>#N/A</v>
      </c>
      <c r="F98" s="67" t="e">
        <f>INDEX(Base!ResultsTable,MAX(E$31:G$31)+$A98-1,MATCH(Selected_Stat,Base!Labels_Headers,0))</f>
        <v>#N/A</v>
      </c>
      <c r="G98" s="66" t="e">
        <f>INDEX(Opti!ResultsTable,MAX(F$31:H$31)+$A98-1,MATCH(Selected_Stat,Opti!Labels_Headers,0))</f>
        <v>#N/A</v>
      </c>
      <c r="H98" s="57" t="e">
        <f>INDEX(Opti!ResultsTable,MAX(G$31:I$31)+$A98-1,MATCH(Selected_Stat,Opti!Labels_Headers,0))</f>
        <v>#N/A</v>
      </c>
      <c r="I98" s="67" t="e">
        <f>INDEX(Opti!ResultsTable,MAX(H$31:J$31)+$A98-1,MATCH(Selected_Stat,Opti!Labels_Headers,0))</f>
        <v>#N/A</v>
      </c>
      <c r="J98" s="66" t="e">
        <f>INDEX(Opti!ResultsTable,MAX(I$31:K$31)+$A98-1,MATCH(Selected_Stat,Opti!Labels_Headers,0))</f>
        <v>#N/A</v>
      </c>
      <c r="K98" s="57" t="e">
        <f>INDEX(Opti!ResultsTable,MAX(J$31:L$31)+$A98-1,MATCH(Selected_Stat,Opti!Labels_Headers,0))</f>
        <v>#N/A</v>
      </c>
      <c r="L98" s="67" t="e">
        <f>INDEX(Opti!ResultsTable,MAX(K$31:M$31)+$A98-1,MATCH(Selected_Stat,Opti!Labels_Headers,0))</f>
        <v>#N/A</v>
      </c>
    </row>
    <row r="99" spans="1:12" hidden="1" x14ac:dyDescent="0.25">
      <c r="A99" s="71">
        <v>98</v>
      </c>
      <c r="B99" s="55" t="e">
        <f>INDEX(Base!ResultsTable,$E$31+$A99-1,MATCH(Selected_Stat,Base!Labels_Headers,0))</f>
        <v>#N/A</v>
      </c>
      <c r="C99" s="72" t="e">
        <f>INDEX(Base!ResultsTable,$E$31+$A99-1,MATCH(Selected_Stat,Base!Labels_Headers,0))</f>
        <v>#N/A</v>
      </c>
      <c r="D99" s="66" t="e">
        <f>INDEX(Base!ResultsTable,MAX(C$31:E$31)+$A99-1,MATCH(Selected_Stat,Base!Labels_Headers,0))</f>
        <v>#N/A</v>
      </c>
      <c r="E99" s="57" t="e">
        <f>INDEX(Base!ResultsTable,MAX(D$31:F$31)+$A99-1,MATCH(Selected_Stat,Base!Labels_Headers,0))</f>
        <v>#N/A</v>
      </c>
      <c r="F99" s="67" t="e">
        <f>INDEX(Base!ResultsTable,MAX(E$31:G$31)+$A99-1,MATCH(Selected_Stat,Base!Labels_Headers,0))</f>
        <v>#N/A</v>
      </c>
      <c r="G99" s="66" t="e">
        <f>INDEX(Opti!ResultsTable,MAX(F$31:H$31)+$A99-1,MATCH(Selected_Stat,Opti!Labels_Headers,0))</f>
        <v>#N/A</v>
      </c>
      <c r="H99" s="57" t="e">
        <f>INDEX(Opti!ResultsTable,MAX(G$31:I$31)+$A99-1,MATCH(Selected_Stat,Opti!Labels_Headers,0))</f>
        <v>#N/A</v>
      </c>
      <c r="I99" s="67" t="e">
        <f>INDEX(Opti!ResultsTable,MAX(H$31:J$31)+$A99-1,MATCH(Selected_Stat,Opti!Labels_Headers,0))</f>
        <v>#N/A</v>
      </c>
      <c r="J99" s="66" t="e">
        <f>INDEX(Opti!ResultsTable,MAX(I$31:K$31)+$A99-1,MATCH(Selected_Stat,Opti!Labels_Headers,0))</f>
        <v>#N/A</v>
      </c>
      <c r="K99" s="57" t="e">
        <f>INDEX(Opti!ResultsTable,MAX(J$31:L$31)+$A99-1,MATCH(Selected_Stat,Opti!Labels_Headers,0))</f>
        <v>#N/A</v>
      </c>
      <c r="L99" s="67" t="e">
        <f>INDEX(Opti!ResultsTable,MAX(K$31:M$31)+$A99-1,MATCH(Selected_Stat,Opti!Labels_Headers,0))</f>
        <v>#N/A</v>
      </c>
    </row>
    <row r="100" spans="1:12" hidden="1" x14ac:dyDescent="0.25">
      <c r="A100" s="71">
        <v>95</v>
      </c>
      <c r="B100" s="55" t="e">
        <f>INDEX(Base!ResultsTable,$E$31+$A100-1,MATCH(Selected_Stat,Base!Labels_Headers,0))</f>
        <v>#N/A</v>
      </c>
      <c r="C100" s="72" t="e">
        <f>INDEX(Base!ResultsTable,$E$31+$A100-1,MATCH(Selected_Stat,Base!Labels_Headers,0))</f>
        <v>#N/A</v>
      </c>
      <c r="D100" s="66" t="e">
        <f>INDEX(Base!ResultsTable,MAX(C$31:E$31)+$A100-1,MATCH(Selected_Stat,Base!Labels_Headers,0))</f>
        <v>#N/A</v>
      </c>
      <c r="E100" s="57" t="e">
        <f>INDEX(Base!ResultsTable,MAX(D$31:F$31)+$A100-1,MATCH(Selected_Stat,Base!Labels_Headers,0))</f>
        <v>#N/A</v>
      </c>
      <c r="F100" s="67" t="e">
        <f>INDEX(Base!ResultsTable,MAX(E$31:G$31)+$A100-1,MATCH(Selected_Stat,Base!Labels_Headers,0))</f>
        <v>#N/A</v>
      </c>
      <c r="G100" s="66" t="e">
        <f>INDEX(Opti!ResultsTable,MAX(F$31:H$31)+$A100-1,MATCH(Selected_Stat,Opti!Labels_Headers,0))</f>
        <v>#N/A</v>
      </c>
      <c r="H100" s="57" t="e">
        <f>INDEX(Opti!ResultsTable,MAX(G$31:I$31)+$A100-1,MATCH(Selected_Stat,Opti!Labels_Headers,0))</f>
        <v>#N/A</v>
      </c>
      <c r="I100" s="67" t="e">
        <f>INDEX(Opti!ResultsTable,MAX(H$31:J$31)+$A100-1,MATCH(Selected_Stat,Opti!Labels_Headers,0))</f>
        <v>#N/A</v>
      </c>
      <c r="J100" s="66" t="e">
        <f>INDEX(Opti!ResultsTable,MAX(I$31:K$31)+$A100-1,MATCH(Selected_Stat,Opti!Labels_Headers,0))</f>
        <v>#N/A</v>
      </c>
      <c r="K100" s="57" t="e">
        <f>INDEX(Opti!ResultsTable,MAX(J$31:L$31)+$A100-1,MATCH(Selected_Stat,Opti!Labels_Headers,0))</f>
        <v>#N/A</v>
      </c>
      <c r="L100" s="67" t="e">
        <f>INDEX(Opti!ResultsTable,MAX(K$31:M$31)+$A100-1,MATCH(Selected_Stat,Opti!Labels_Headers,0))</f>
        <v>#N/A</v>
      </c>
    </row>
    <row r="101" spans="1:12" hidden="1" x14ac:dyDescent="0.25">
      <c r="A101" s="71">
        <v>47</v>
      </c>
      <c r="B101" s="55" t="e">
        <f>INDEX(Base!ResultsTable,$E$31+$A101-1,MATCH(Selected_Stat,Base!Labels_Headers,0))</f>
        <v>#N/A</v>
      </c>
      <c r="C101" s="72" t="e">
        <f>INDEX(Base!ResultsTable,$E$31+$A101-1,MATCH(Selected_Stat,Base!Labels_Headers,0))</f>
        <v>#N/A</v>
      </c>
      <c r="D101" s="66" t="e">
        <f>INDEX(Base!ResultsTable,MAX(C$31:E$31)+$A101-1,MATCH(Selected_Stat,Base!Labels_Headers,0))</f>
        <v>#N/A</v>
      </c>
      <c r="E101" s="57" t="e">
        <f>INDEX(Base!ResultsTable,MAX(D$31:F$31)+$A101-1,MATCH(Selected_Stat,Base!Labels_Headers,0))</f>
        <v>#N/A</v>
      </c>
      <c r="F101" s="67" t="e">
        <f>INDEX(Base!ResultsTable,MAX(E$31:G$31)+$A101-1,MATCH(Selected_Stat,Base!Labels_Headers,0))</f>
        <v>#N/A</v>
      </c>
      <c r="G101" s="66" t="e">
        <f>INDEX(Opti!ResultsTable,MAX(F$31:H$31)+$A101-1,MATCH(Selected_Stat,Opti!Labels_Headers,0))</f>
        <v>#N/A</v>
      </c>
      <c r="H101" s="57" t="e">
        <f>INDEX(Opti!ResultsTable,MAX(G$31:I$31)+$A101-1,MATCH(Selected_Stat,Opti!Labels_Headers,0))</f>
        <v>#N/A</v>
      </c>
      <c r="I101" s="67" t="e">
        <f>INDEX(Opti!ResultsTable,MAX(H$31:J$31)+$A101-1,MATCH(Selected_Stat,Opti!Labels_Headers,0))</f>
        <v>#N/A</v>
      </c>
      <c r="J101" s="66" t="e">
        <f>INDEX(Opti!ResultsTable,MAX(I$31:K$31)+$A101-1,MATCH(Selected_Stat,Opti!Labels_Headers,0))</f>
        <v>#N/A</v>
      </c>
      <c r="K101" s="57" t="e">
        <f>INDEX(Opti!ResultsTable,MAX(J$31:L$31)+$A101-1,MATCH(Selected_Stat,Opti!Labels_Headers,0))</f>
        <v>#N/A</v>
      </c>
      <c r="L101" s="67" t="e">
        <f>INDEX(Opti!ResultsTable,MAX(K$31:M$31)+$A101-1,MATCH(Selected_Stat,Opti!Labels_Headers,0))</f>
        <v>#N/A</v>
      </c>
    </row>
    <row r="102" spans="1:12" hidden="1" x14ac:dyDescent="0.25">
      <c r="A102" s="71">
        <v>38</v>
      </c>
      <c r="B102" s="55" t="e">
        <f>INDEX(Base!ResultsTable,$E$31+$A102-1,MATCH(Selected_Stat,Base!Labels_Headers,0))</f>
        <v>#N/A</v>
      </c>
      <c r="C102" s="72" t="e">
        <f>INDEX(Base!ResultsTable,$E$31+$A102-1,MATCH(Selected_Stat,Base!Labels_Headers,0))</f>
        <v>#N/A</v>
      </c>
      <c r="D102" s="66" t="e">
        <f>INDEX(Base!ResultsTable,MAX(C$31:E$31)+$A102-1,MATCH(Selected_Stat,Base!Labels_Headers,0))</f>
        <v>#N/A</v>
      </c>
      <c r="E102" s="57" t="e">
        <f>INDEX(Base!ResultsTable,MAX(D$31:F$31)+$A102-1,MATCH(Selected_Stat,Base!Labels_Headers,0))</f>
        <v>#N/A</v>
      </c>
      <c r="F102" s="67" t="e">
        <f>INDEX(Base!ResultsTable,MAX(E$31:G$31)+$A102-1,MATCH(Selected_Stat,Base!Labels_Headers,0))</f>
        <v>#N/A</v>
      </c>
      <c r="G102" s="66" t="e">
        <f>INDEX(Opti!ResultsTable,MAX(F$31:H$31)+$A102-1,MATCH(Selected_Stat,Opti!Labels_Headers,0))</f>
        <v>#N/A</v>
      </c>
      <c r="H102" s="57" t="e">
        <f>INDEX(Opti!ResultsTable,MAX(G$31:I$31)+$A102-1,MATCH(Selected_Stat,Opti!Labels_Headers,0))</f>
        <v>#N/A</v>
      </c>
      <c r="I102" s="67" t="e">
        <f>INDEX(Opti!ResultsTable,MAX(H$31:J$31)+$A102-1,MATCH(Selected_Stat,Opti!Labels_Headers,0))</f>
        <v>#N/A</v>
      </c>
      <c r="J102" s="66" t="e">
        <f>INDEX(Opti!ResultsTable,MAX(I$31:K$31)+$A102-1,MATCH(Selected_Stat,Opti!Labels_Headers,0))</f>
        <v>#N/A</v>
      </c>
      <c r="K102" s="57" t="e">
        <f>INDEX(Opti!ResultsTable,MAX(J$31:L$31)+$A102-1,MATCH(Selected_Stat,Opti!Labels_Headers,0))</f>
        <v>#N/A</v>
      </c>
      <c r="L102" s="67" t="e">
        <f>INDEX(Opti!ResultsTable,MAX(K$31:M$31)+$A102-1,MATCH(Selected_Stat,Opti!Labels_Headers,0))</f>
        <v>#N/A</v>
      </c>
    </row>
    <row r="103" spans="1:12" hidden="1" x14ac:dyDescent="0.25">
      <c r="A103" s="71">
        <v>94</v>
      </c>
      <c r="B103" s="55" t="e">
        <f>INDEX(Base!ResultsTable,$E$31+$A103-1,MATCH(Selected_Stat,Base!Labels_Headers,0))</f>
        <v>#N/A</v>
      </c>
      <c r="C103" s="72" t="e">
        <f>INDEX(Base!ResultsTable,$E$31+$A103-1,MATCH(Selected_Stat,Base!Labels_Headers,0))</f>
        <v>#N/A</v>
      </c>
      <c r="D103" s="66" t="e">
        <f>INDEX(Base!ResultsTable,MAX(C$31:E$31)+$A103-1,MATCH(Selected_Stat,Base!Labels_Headers,0))</f>
        <v>#N/A</v>
      </c>
      <c r="E103" s="57" t="e">
        <f>INDEX(Base!ResultsTable,MAX(D$31:F$31)+$A103-1,MATCH(Selected_Stat,Base!Labels_Headers,0))</f>
        <v>#N/A</v>
      </c>
      <c r="F103" s="67" t="e">
        <f>INDEX(Base!ResultsTable,MAX(E$31:G$31)+$A103-1,MATCH(Selected_Stat,Base!Labels_Headers,0))</f>
        <v>#N/A</v>
      </c>
      <c r="G103" s="66" t="e">
        <f>INDEX(Opti!ResultsTable,MAX(F$31:H$31)+$A103-1,MATCH(Selected_Stat,Opti!Labels_Headers,0))</f>
        <v>#N/A</v>
      </c>
      <c r="H103" s="57" t="e">
        <f>INDEX(Opti!ResultsTable,MAX(G$31:I$31)+$A103-1,MATCH(Selected_Stat,Opti!Labels_Headers,0))</f>
        <v>#N/A</v>
      </c>
      <c r="I103" s="67" t="e">
        <f>INDEX(Opti!ResultsTable,MAX(H$31:J$31)+$A103-1,MATCH(Selected_Stat,Opti!Labels_Headers,0))</f>
        <v>#N/A</v>
      </c>
      <c r="J103" s="66" t="e">
        <f>INDEX(Opti!ResultsTable,MAX(I$31:K$31)+$A103-1,MATCH(Selected_Stat,Opti!Labels_Headers,0))</f>
        <v>#N/A</v>
      </c>
      <c r="K103" s="57" t="e">
        <f>INDEX(Opti!ResultsTable,MAX(J$31:L$31)+$A103-1,MATCH(Selected_Stat,Opti!Labels_Headers,0))</f>
        <v>#N/A</v>
      </c>
      <c r="L103" s="67" t="e">
        <f>INDEX(Opti!ResultsTable,MAX(K$31:M$31)+$A103-1,MATCH(Selected_Stat,Opti!Labels_Headers,0))</f>
        <v>#N/A</v>
      </c>
    </row>
    <row r="104" spans="1:12" hidden="1" x14ac:dyDescent="0.25">
      <c r="A104" s="71">
        <v>85</v>
      </c>
      <c r="B104" s="55" t="e">
        <f>INDEX(Base!ResultsTable,$E$31+$A104-1,MATCH(Selected_Stat,Base!Labels_Headers,0))</f>
        <v>#N/A</v>
      </c>
      <c r="C104" s="72" t="e">
        <f>INDEX(Base!ResultsTable,$E$31+$A104-1,MATCH(Selected_Stat,Base!Labels_Headers,0))</f>
        <v>#N/A</v>
      </c>
      <c r="D104" s="66" t="e">
        <f>INDEX(Base!ResultsTable,MAX(C$31:E$31)+$A104-1,MATCH(Selected_Stat,Base!Labels_Headers,0))</f>
        <v>#N/A</v>
      </c>
      <c r="E104" s="57" t="e">
        <f>INDEX(Base!ResultsTable,MAX(D$31:F$31)+$A104-1,MATCH(Selected_Stat,Base!Labels_Headers,0))</f>
        <v>#N/A</v>
      </c>
      <c r="F104" s="67" t="e">
        <f>INDEX(Base!ResultsTable,MAX(E$31:G$31)+$A104-1,MATCH(Selected_Stat,Base!Labels_Headers,0))</f>
        <v>#N/A</v>
      </c>
      <c r="G104" s="66" t="e">
        <f>INDEX(Opti!ResultsTable,MAX(F$31:H$31)+$A104-1,MATCH(Selected_Stat,Opti!Labels_Headers,0))</f>
        <v>#N/A</v>
      </c>
      <c r="H104" s="57" t="e">
        <f>INDEX(Opti!ResultsTable,MAX(G$31:I$31)+$A104-1,MATCH(Selected_Stat,Opti!Labels_Headers,0))</f>
        <v>#N/A</v>
      </c>
      <c r="I104" s="67" t="e">
        <f>INDEX(Opti!ResultsTable,MAX(H$31:J$31)+$A104-1,MATCH(Selected_Stat,Opti!Labels_Headers,0))</f>
        <v>#N/A</v>
      </c>
      <c r="J104" s="66" t="e">
        <f>INDEX(Opti!ResultsTable,MAX(I$31:K$31)+$A104-1,MATCH(Selected_Stat,Opti!Labels_Headers,0))</f>
        <v>#N/A</v>
      </c>
      <c r="K104" s="57" t="e">
        <f>INDEX(Opti!ResultsTable,MAX(J$31:L$31)+$A104-1,MATCH(Selected_Stat,Opti!Labels_Headers,0))</f>
        <v>#N/A</v>
      </c>
      <c r="L104" s="67" t="e">
        <f>INDEX(Opti!ResultsTable,MAX(K$31:M$31)+$A104-1,MATCH(Selected_Stat,Opti!Labels_Headers,0))</f>
        <v>#N/A</v>
      </c>
    </row>
    <row r="105" spans="1:12" hidden="1" x14ac:dyDescent="0.25">
      <c r="A105" s="71">
        <v>59</v>
      </c>
      <c r="B105" s="55" t="e">
        <f>INDEX(Base!ResultsTable,$E$31+$A105-1,MATCH(Selected_Stat,Base!Labels_Headers,0))</f>
        <v>#N/A</v>
      </c>
      <c r="C105" s="72" t="e">
        <f>INDEX(Base!ResultsTable,$E$31+$A105-1,MATCH(Selected_Stat,Base!Labels_Headers,0))</f>
        <v>#N/A</v>
      </c>
      <c r="D105" s="66" t="e">
        <f>INDEX(Base!ResultsTable,MAX(C$31:E$31)+$A105-1,MATCH(Selected_Stat,Base!Labels_Headers,0))</f>
        <v>#N/A</v>
      </c>
      <c r="E105" s="57" t="e">
        <f>INDEX(Base!ResultsTable,MAX(D$31:F$31)+$A105-1,MATCH(Selected_Stat,Base!Labels_Headers,0))</f>
        <v>#N/A</v>
      </c>
      <c r="F105" s="67" t="e">
        <f>INDEX(Base!ResultsTable,MAX(E$31:G$31)+$A105-1,MATCH(Selected_Stat,Base!Labels_Headers,0))</f>
        <v>#N/A</v>
      </c>
      <c r="G105" s="66" t="e">
        <f>INDEX(Opti!ResultsTable,MAX(F$31:H$31)+$A105-1,MATCH(Selected_Stat,Opti!Labels_Headers,0))</f>
        <v>#N/A</v>
      </c>
      <c r="H105" s="57" t="e">
        <f>INDEX(Opti!ResultsTable,MAX(G$31:I$31)+$A105-1,MATCH(Selected_Stat,Opti!Labels_Headers,0))</f>
        <v>#N/A</v>
      </c>
      <c r="I105" s="67" t="e">
        <f>INDEX(Opti!ResultsTable,MAX(H$31:J$31)+$A105-1,MATCH(Selected_Stat,Opti!Labels_Headers,0))</f>
        <v>#N/A</v>
      </c>
      <c r="J105" s="66" t="e">
        <f>INDEX(Opti!ResultsTable,MAX(I$31:K$31)+$A105-1,MATCH(Selected_Stat,Opti!Labels_Headers,0))</f>
        <v>#N/A</v>
      </c>
      <c r="K105" s="57" t="e">
        <f>INDEX(Opti!ResultsTable,MAX(J$31:L$31)+$A105-1,MATCH(Selected_Stat,Opti!Labels_Headers,0))</f>
        <v>#N/A</v>
      </c>
      <c r="L105" s="67" t="e">
        <f>INDEX(Opti!ResultsTable,MAX(K$31:M$31)+$A105-1,MATCH(Selected_Stat,Opti!Labels_Headers,0))</f>
        <v>#N/A</v>
      </c>
    </row>
    <row r="106" spans="1:12" hidden="1" x14ac:dyDescent="0.25">
      <c r="A106" s="71">
        <v>66</v>
      </c>
      <c r="B106" s="55" t="e">
        <f>INDEX(Base!ResultsTable,$E$31+$A106-1,MATCH(Selected_Stat,Base!Labels_Headers,0))</f>
        <v>#N/A</v>
      </c>
      <c r="C106" s="72" t="e">
        <f>INDEX(Base!ResultsTable,$E$31+$A106-1,MATCH(Selected_Stat,Base!Labels_Headers,0))</f>
        <v>#N/A</v>
      </c>
      <c r="D106" s="66" t="e">
        <f>INDEX(Base!ResultsTable,MAX(C$31:E$31)+$A106-1,MATCH(Selected_Stat,Base!Labels_Headers,0))</f>
        <v>#N/A</v>
      </c>
      <c r="E106" s="57" t="e">
        <f>INDEX(Base!ResultsTable,MAX(D$31:F$31)+$A106-1,MATCH(Selected_Stat,Base!Labels_Headers,0))</f>
        <v>#N/A</v>
      </c>
      <c r="F106" s="67" t="e">
        <f>INDEX(Base!ResultsTable,MAX(E$31:G$31)+$A106-1,MATCH(Selected_Stat,Base!Labels_Headers,0))</f>
        <v>#N/A</v>
      </c>
      <c r="G106" s="66" t="e">
        <f>INDEX(Opti!ResultsTable,MAX(F$31:H$31)+$A106-1,MATCH(Selected_Stat,Opti!Labels_Headers,0))</f>
        <v>#N/A</v>
      </c>
      <c r="H106" s="57" t="e">
        <f>INDEX(Opti!ResultsTable,MAX(G$31:I$31)+$A106-1,MATCH(Selected_Stat,Opti!Labels_Headers,0))</f>
        <v>#N/A</v>
      </c>
      <c r="I106" s="67" t="e">
        <f>INDEX(Opti!ResultsTable,MAX(H$31:J$31)+$A106-1,MATCH(Selected_Stat,Opti!Labels_Headers,0))</f>
        <v>#N/A</v>
      </c>
      <c r="J106" s="66" t="e">
        <f>INDEX(Opti!ResultsTable,MAX(I$31:K$31)+$A106-1,MATCH(Selected_Stat,Opti!Labels_Headers,0))</f>
        <v>#N/A</v>
      </c>
      <c r="K106" s="57" t="e">
        <f>INDEX(Opti!ResultsTable,MAX(J$31:L$31)+$A106-1,MATCH(Selected_Stat,Opti!Labels_Headers,0))</f>
        <v>#N/A</v>
      </c>
      <c r="L106" s="67" t="e">
        <f>INDEX(Opti!ResultsTable,MAX(K$31:M$31)+$A106-1,MATCH(Selected_Stat,Opti!Labels_Headers,0))</f>
        <v>#N/A</v>
      </c>
    </row>
    <row r="107" spans="1:12" hidden="1" x14ac:dyDescent="0.25">
      <c r="A107" s="71">
        <v>49</v>
      </c>
      <c r="B107" s="55" t="e">
        <f>INDEX(Base!ResultsTable,$E$31+$A107-1,MATCH(Selected_Stat,Base!Labels_Headers,0))</f>
        <v>#N/A</v>
      </c>
      <c r="C107" s="72" t="e">
        <f>INDEX(Base!ResultsTable,$E$31+$A107-1,MATCH(Selected_Stat,Base!Labels_Headers,0))</f>
        <v>#N/A</v>
      </c>
      <c r="D107" s="66" t="e">
        <f>INDEX(Base!ResultsTable,MAX(C$31:E$31)+$A107-1,MATCH(Selected_Stat,Base!Labels_Headers,0))</f>
        <v>#N/A</v>
      </c>
      <c r="E107" s="57" t="e">
        <f>INDEX(Base!ResultsTable,MAX(D$31:F$31)+$A107-1,MATCH(Selected_Stat,Base!Labels_Headers,0))</f>
        <v>#N/A</v>
      </c>
      <c r="F107" s="67" t="e">
        <f>INDEX(Base!ResultsTable,MAX(E$31:G$31)+$A107-1,MATCH(Selected_Stat,Base!Labels_Headers,0))</f>
        <v>#N/A</v>
      </c>
      <c r="G107" s="66" t="e">
        <f>INDEX(Opti!ResultsTable,MAX(F$31:H$31)+$A107-1,MATCH(Selected_Stat,Opti!Labels_Headers,0))</f>
        <v>#N/A</v>
      </c>
      <c r="H107" s="57" t="e">
        <f>INDEX(Opti!ResultsTable,MAX(G$31:I$31)+$A107-1,MATCH(Selected_Stat,Opti!Labels_Headers,0))</f>
        <v>#N/A</v>
      </c>
      <c r="I107" s="67" t="e">
        <f>INDEX(Opti!ResultsTable,MAX(H$31:J$31)+$A107-1,MATCH(Selected_Stat,Opti!Labels_Headers,0))</f>
        <v>#N/A</v>
      </c>
      <c r="J107" s="66" t="e">
        <f>INDEX(Opti!ResultsTable,MAX(I$31:K$31)+$A107-1,MATCH(Selected_Stat,Opti!Labels_Headers,0))</f>
        <v>#N/A</v>
      </c>
      <c r="K107" s="57" t="e">
        <f>INDEX(Opti!ResultsTable,MAX(J$31:L$31)+$A107-1,MATCH(Selected_Stat,Opti!Labels_Headers,0))</f>
        <v>#N/A</v>
      </c>
      <c r="L107" s="67" t="e">
        <f>INDEX(Opti!ResultsTable,MAX(K$31:M$31)+$A107-1,MATCH(Selected_Stat,Opti!Labels_Headers,0))</f>
        <v>#N/A</v>
      </c>
    </row>
    <row r="108" spans="1:12" hidden="1" x14ac:dyDescent="0.25">
      <c r="A108" s="71">
        <v>80</v>
      </c>
      <c r="B108" s="55" t="e">
        <f>INDEX(Base!ResultsTable,$E$31+$A108-1,MATCH(Selected_Stat,Base!Labels_Headers,0))</f>
        <v>#N/A</v>
      </c>
      <c r="C108" s="72" t="e">
        <f>INDEX(Base!ResultsTable,$E$31+$A108-1,MATCH(Selected_Stat,Base!Labels_Headers,0))</f>
        <v>#N/A</v>
      </c>
      <c r="D108" s="66" t="e">
        <f>INDEX(Base!ResultsTable,MAX(C$31:E$31)+$A108-1,MATCH(Selected_Stat,Base!Labels_Headers,0))</f>
        <v>#N/A</v>
      </c>
      <c r="E108" s="57" t="e">
        <f>INDEX(Base!ResultsTable,MAX(D$31:F$31)+$A108-1,MATCH(Selected_Stat,Base!Labels_Headers,0))</f>
        <v>#N/A</v>
      </c>
      <c r="F108" s="67" t="e">
        <f>INDEX(Base!ResultsTable,MAX(E$31:G$31)+$A108-1,MATCH(Selected_Stat,Base!Labels_Headers,0))</f>
        <v>#N/A</v>
      </c>
      <c r="G108" s="66" t="e">
        <f>INDEX(Opti!ResultsTable,MAX(F$31:H$31)+$A108-1,MATCH(Selected_Stat,Opti!Labels_Headers,0))</f>
        <v>#N/A</v>
      </c>
      <c r="H108" s="57" t="e">
        <f>INDEX(Opti!ResultsTable,MAX(G$31:I$31)+$A108-1,MATCH(Selected_Stat,Opti!Labels_Headers,0))</f>
        <v>#N/A</v>
      </c>
      <c r="I108" s="67" t="e">
        <f>INDEX(Opti!ResultsTable,MAX(H$31:J$31)+$A108-1,MATCH(Selected_Stat,Opti!Labels_Headers,0))</f>
        <v>#N/A</v>
      </c>
      <c r="J108" s="66" t="e">
        <f>INDEX(Opti!ResultsTable,MAX(I$31:K$31)+$A108-1,MATCH(Selected_Stat,Opti!Labels_Headers,0))</f>
        <v>#N/A</v>
      </c>
      <c r="K108" s="57" t="e">
        <f>INDEX(Opti!ResultsTable,MAX(J$31:L$31)+$A108-1,MATCH(Selected_Stat,Opti!Labels_Headers,0))</f>
        <v>#N/A</v>
      </c>
      <c r="L108" s="67" t="e">
        <f>INDEX(Opti!ResultsTable,MAX(K$31:M$31)+$A108-1,MATCH(Selected_Stat,Opti!Labels_Headers,0))</f>
        <v>#N/A</v>
      </c>
    </row>
    <row r="109" spans="1:12" hidden="1" x14ac:dyDescent="0.25">
      <c r="A109" s="71">
        <v>43</v>
      </c>
      <c r="B109" s="55" t="e">
        <f>INDEX(Base!ResultsTable,$E$31+$A109-1,MATCH(Selected_Stat,Base!Labels_Headers,0))</f>
        <v>#N/A</v>
      </c>
      <c r="C109" s="72" t="e">
        <f>INDEX(Base!ResultsTable,$E$31+$A109-1,MATCH(Selected_Stat,Base!Labels_Headers,0))</f>
        <v>#N/A</v>
      </c>
      <c r="D109" s="66" t="e">
        <f>INDEX(Base!ResultsTable,MAX(C$31:E$31)+$A109-1,MATCH(Selected_Stat,Base!Labels_Headers,0))</f>
        <v>#N/A</v>
      </c>
      <c r="E109" s="57" t="e">
        <f>INDEX(Base!ResultsTable,MAX(D$31:F$31)+$A109-1,MATCH(Selected_Stat,Base!Labels_Headers,0))</f>
        <v>#N/A</v>
      </c>
      <c r="F109" s="67" t="e">
        <f>INDEX(Base!ResultsTable,MAX(E$31:G$31)+$A109-1,MATCH(Selected_Stat,Base!Labels_Headers,0))</f>
        <v>#N/A</v>
      </c>
      <c r="G109" s="66" t="e">
        <f>INDEX(Opti!ResultsTable,MAX(F$31:H$31)+$A109-1,MATCH(Selected_Stat,Opti!Labels_Headers,0))</f>
        <v>#N/A</v>
      </c>
      <c r="H109" s="57" t="e">
        <f>INDEX(Opti!ResultsTable,MAX(G$31:I$31)+$A109-1,MATCH(Selected_Stat,Opti!Labels_Headers,0))</f>
        <v>#N/A</v>
      </c>
      <c r="I109" s="67" t="e">
        <f>INDEX(Opti!ResultsTable,MAX(H$31:J$31)+$A109-1,MATCH(Selected_Stat,Opti!Labels_Headers,0))</f>
        <v>#N/A</v>
      </c>
      <c r="J109" s="66" t="e">
        <f>INDEX(Opti!ResultsTable,MAX(I$31:K$31)+$A109-1,MATCH(Selected_Stat,Opti!Labels_Headers,0))</f>
        <v>#N/A</v>
      </c>
      <c r="K109" s="57" t="e">
        <f>INDEX(Opti!ResultsTable,MAX(J$31:L$31)+$A109-1,MATCH(Selected_Stat,Opti!Labels_Headers,0))</f>
        <v>#N/A</v>
      </c>
      <c r="L109" s="67" t="e">
        <f>INDEX(Opti!ResultsTable,MAX(K$31:M$31)+$A109-1,MATCH(Selected_Stat,Opti!Labels_Headers,0))</f>
        <v>#N/A</v>
      </c>
    </row>
    <row r="110" spans="1:12" hidden="1" x14ac:dyDescent="0.25">
      <c r="A110" s="71">
        <v>77</v>
      </c>
      <c r="B110" s="55" t="e">
        <f>INDEX(Base!ResultsTable,$E$31+$A110-1,MATCH(Selected_Stat,Base!Labels_Headers,0))</f>
        <v>#N/A</v>
      </c>
      <c r="C110" s="72" t="e">
        <f>INDEX(Base!ResultsTable,$E$31+$A110-1,MATCH(Selected_Stat,Base!Labels_Headers,0))</f>
        <v>#N/A</v>
      </c>
      <c r="D110" s="66" t="e">
        <f>INDEX(Base!ResultsTable,MAX(C$31:E$31)+$A110-1,MATCH(Selected_Stat,Base!Labels_Headers,0))</f>
        <v>#N/A</v>
      </c>
      <c r="E110" s="57" t="e">
        <f>INDEX(Base!ResultsTable,MAX(D$31:F$31)+$A110-1,MATCH(Selected_Stat,Base!Labels_Headers,0))</f>
        <v>#N/A</v>
      </c>
      <c r="F110" s="67" t="e">
        <f>INDEX(Base!ResultsTable,MAX(E$31:G$31)+$A110-1,MATCH(Selected_Stat,Base!Labels_Headers,0))</f>
        <v>#N/A</v>
      </c>
      <c r="G110" s="66" t="e">
        <f>INDEX(Opti!ResultsTable,MAX(F$31:H$31)+$A110-1,MATCH(Selected_Stat,Opti!Labels_Headers,0))</f>
        <v>#N/A</v>
      </c>
      <c r="H110" s="57" t="e">
        <f>INDEX(Opti!ResultsTable,MAX(G$31:I$31)+$A110-1,MATCH(Selected_Stat,Opti!Labels_Headers,0))</f>
        <v>#N/A</v>
      </c>
      <c r="I110" s="67" t="e">
        <f>INDEX(Opti!ResultsTable,MAX(H$31:J$31)+$A110-1,MATCH(Selected_Stat,Opti!Labels_Headers,0))</f>
        <v>#N/A</v>
      </c>
      <c r="J110" s="66" t="e">
        <f>INDEX(Opti!ResultsTable,MAX(I$31:K$31)+$A110-1,MATCH(Selected_Stat,Opti!Labels_Headers,0))</f>
        <v>#N/A</v>
      </c>
      <c r="K110" s="57" t="e">
        <f>INDEX(Opti!ResultsTable,MAX(J$31:L$31)+$A110-1,MATCH(Selected_Stat,Opti!Labels_Headers,0))</f>
        <v>#N/A</v>
      </c>
      <c r="L110" s="67" t="e">
        <f>INDEX(Opti!ResultsTable,MAX(K$31:M$31)+$A110-1,MATCH(Selected_Stat,Opti!Labels_Headers,0))</f>
        <v>#N/A</v>
      </c>
    </row>
    <row r="111" spans="1:12" hidden="1" x14ac:dyDescent="0.25">
      <c r="A111" s="71">
        <v>48</v>
      </c>
      <c r="B111" s="55" t="e">
        <f>INDEX(Base!ResultsTable,$E$31+$A111-1,MATCH(Selected_Stat,Base!Labels_Headers,0))</f>
        <v>#N/A</v>
      </c>
      <c r="C111" s="72" t="e">
        <f>INDEX(Base!ResultsTable,$E$31+$A111-1,MATCH(Selected_Stat,Base!Labels_Headers,0))</f>
        <v>#N/A</v>
      </c>
      <c r="D111" s="66" t="e">
        <f>INDEX(Base!ResultsTable,MAX(C$31:E$31)+$A111-1,MATCH(Selected_Stat,Base!Labels_Headers,0))</f>
        <v>#N/A</v>
      </c>
      <c r="E111" s="57" t="e">
        <f>INDEX(Base!ResultsTable,MAX(D$31:F$31)+$A111-1,MATCH(Selected_Stat,Base!Labels_Headers,0))</f>
        <v>#N/A</v>
      </c>
      <c r="F111" s="67" t="e">
        <f>INDEX(Base!ResultsTable,MAX(E$31:G$31)+$A111-1,MATCH(Selected_Stat,Base!Labels_Headers,0))</f>
        <v>#N/A</v>
      </c>
      <c r="G111" s="66" t="e">
        <f>INDEX(Opti!ResultsTable,MAX(F$31:H$31)+$A111-1,MATCH(Selected_Stat,Opti!Labels_Headers,0))</f>
        <v>#N/A</v>
      </c>
      <c r="H111" s="57" t="e">
        <f>INDEX(Opti!ResultsTable,MAX(G$31:I$31)+$A111-1,MATCH(Selected_Stat,Opti!Labels_Headers,0))</f>
        <v>#N/A</v>
      </c>
      <c r="I111" s="67" t="e">
        <f>INDEX(Opti!ResultsTable,MAX(H$31:J$31)+$A111-1,MATCH(Selected_Stat,Opti!Labels_Headers,0))</f>
        <v>#N/A</v>
      </c>
      <c r="J111" s="66" t="e">
        <f>INDEX(Opti!ResultsTable,MAX(I$31:K$31)+$A111-1,MATCH(Selected_Stat,Opti!Labels_Headers,0))</f>
        <v>#N/A</v>
      </c>
      <c r="K111" s="57" t="e">
        <f>INDEX(Opti!ResultsTable,MAX(J$31:L$31)+$A111-1,MATCH(Selected_Stat,Opti!Labels_Headers,0))</f>
        <v>#N/A</v>
      </c>
      <c r="L111" s="67" t="e">
        <f>INDEX(Opti!ResultsTable,MAX(K$31:M$31)+$A111-1,MATCH(Selected_Stat,Opti!Labels_Headers,0))</f>
        <v>#N/A</v>
      </c>
    </row>
    <row r="112" spans="1:12" hidden="1" x14ac:dyDescent="0.25">
      <c r="A112" s="71">
        <v>71</v>
      </c>
      <c r="B112" s="55" t="e">
        <f>INDEX(Base!ResultsTable,$E$31+$A112-1,MATCH(Selected_Stat,Base!Labels_Headers,0))</f>
        <v>#N/A</v>
      </c>
      <c r="C112" s="72" t="e">
        <f>INDEX(Base!ResultsTable,$E$31+$A112-1,MATCH(Selected_Stat,Base!Labels_Headers,0))</f>
        <v>#N/A</v>
      </c>
      <c r="D112" s="66" t="e">
        <f>INDEX(Base!ResultsTable,MAX(C$31:E$31)+$A112-1,MATCH(Selected_Stat,Base!Labels_Headers,0))</f>
        <v>#N/A</v>
      </c>
      <c r="E112" s="57" t="e">
        <f>INDEX(Base!ResultsTable,MAX(D$31:F$31)+$A112-1,MATCH(Selected_Stat,Base!Labels_Headers,0))</f>
        <v>#N/A</v>
      </c>
      <c r="F112" s="67" t="e">
        <f>INDEX(Base!ResultsTable,MAX(E$31:G$31)+$A112-1,MATCH(Selected_Stat,Base!Labels_Headers,0))</f>
        <v>#N/A</v>
      </c>
      <c r="G112" s="66" t="e">
        <f>INDEX(Opti!ResultsTable,MAX(F$31:H$31)+$A112-1,MATCH(Selected_Stat,Opti!Labels_Headers,0))</f>
        <v>#N/A</v>
      </c>
      <c r="H112" s="57" t="e">
        <f>INDEX(Opti!ResultsTable,MAX(G$31:I$31)+$A112-1,MATCH(Selected_Stat,Opti!Labels_Headers,0))</f>
        <v>#N/A</v>
      </c>
      <c r="I112" s="67" t="e">
        <f>INDEX(Opti!ResultsTable,MAX(H$31:J$31)+$A112-1,MATCH(Selected_Stat,Opti!Labels_Headers,0))</f>
        <v>#N/A</v>
      </c>
      <c r="J112" s="66" t="e">
        <f>INDEX(Opti!ResultsTable,MAX(I$31:K$31)+$A112-1,MATCH(Selected_Stat,Opti!Labels_Headers,0))</f>
        <v>#N/A</v>
      </c>
      <c r="K112" s="57" t="e">
        <f>INDEX(Opti!ResultsTable,MAX(J$31:L$31)+$A112-1,MATCH(Selected_Stat,Opti!Labels_Headers,0))</f>
        <v>#N/A</v>
      </c>
      <c r="L112" s="67" t="e">
        <f>INDEX(Opti!ResultsTable,MAX(K$31:M$31)+$A112-1,MATCH(Selected_Stat,Opti!Labels_Headers,0))</f>
        <v>#N/A</v>
      </c>
    </row>
    <row r="113" spans="1:12" hidden="1" x14ac:dyDescent="0.25">
      <c r="A113" s="71">
        <v>69</v>
      </c>
      <c r="B113" s="55" t="e">
        <f>INDEX(Base!ResultsTable,$E$31+$A113-1,MATCH(Selected_Stat,Base!Labels_Headers,0))</f>
        <v>#N/A</v>
      </c>
      <c r="C113" s="72" t="e">
        <f>INDEX(Base!ResultsTable,$E$31+$A113-1,MATCH(Selected_Stat,Base!Labels_Headers,0))</f>
        <v>#N/A</v>
      </c>
      <c r="D113" s="66" t="e">
        <f>INDEX(Base!ResultsTable,MAX(C$31:E$31)+$A113-1,MATCH(Selected_Stat,Base!Labels_Headers,0))</f>
        <v>#N/A</v>
      </c>
      <c r="E113" s="57" t="e">
        <f>INDEX(Base!ResultsTable,MAX(D$31:F$31)+$A113-1,MATCH(Selected_Stat,Base!Labels_Headers,0))</f>
        <v>#N/A</v>
      </c>
      <c r="F113" s="67" t="e">
        <f>INDEX(Base!ResultsTable,MAX(E$31:G$31)+$A113-1,MATCH(Selected_Stat,Base!Labels_Headers,0))</f>
        <v>#N/A</v>
      </c>
      <c r="G113" s="66" t="e">
        <f>INDEX(Opti!ResultsTable,MAX(F$31:H$31)+$A113-1,MATCH(Selected_Stat,Opti!Labels_Headers,0))</f>
        <v>#N/A</v>
      </c>
      <c r="H113" s="57" t="e">
        <f>INDEX(Opti!ResultsTable,MAX(G$31:I$31)+$A113-1,MATCH(Selected_Stat,Opti!Labels_Headers,0))</f>
        <v>#N/A</v>
      </c>
      <c r="I113" s="67" t="e">
        <f>INDEX(Opti!ResultsTable,MAX(H$31:J$31)+$A113-1,MATCH(Selected_Stat,Opti!Labels_Headers,0))</f>
        <v>#N/A</v>
      </c>
      <c r="J113" s="66" t="e">
        <f>INDEX(Opti!ResultsTable,MAX(I$31:K$31)+$A113-1,MATCH(Selected_Stat,Opti!Labels_Headers,0))</f>
        <v>#N/A</v>
      </c>
      <c r="K113" s="57" t="e">
        <f>INDEX(Opti!ResultsTable,MAX(J$31:L$31)+$A113-1,MATCH(Selected_Stat,Opti!Labels_Headers,0))</f>
        <v>#N/A</v>
      </c>
      <c r="L113" s="67" t="e">
        <f>INDEX(Opti!ResultsTable,MAX(K$31:M$31)+$A113-1,MATCH(Selected_Stat,Opti!Labels_Headers,0))</f>
        <v>#N/A</v>
      </c>
    </row>
    <row r="114" spans="1:12" hidden="1" x14ac:dyDescent="0.25">
      <c r="A114" s="71">
        <v>55</v>
      </c>
      <c r="B114" s="55" t="e">
        <f>INDEX(Base!ResultsTable,$E$31+$A114-1,MATCH(Selected_Stat,Base!Labels_Headers,0))</f>
        <v>#N/A</v>
      </c>
      <c r="C114" s="72" t="e">
        <f>INDEX(Base!ResultsTable,$E$31+$A114-1,MATCH(Selected_Stat,Base!Labels_Headers,0))</f>
        <v>#N/A</v>
      </c>
      <c r="D114" s="66" t="e">
        <f>INDEX(Base!ResultsTable,MAX(C$31:E$31)+$A114-1,MATCH(Selected_Stat,Base!Labels_Headers,0))</f>
        <v>#N/A</v>
      </c>
      <c r="E114" s="57" t="e">
        <f>INDEX(Base!ResultsTable,MAX(D$31:F$31)+$A114-1,MATCH(Selected_Stat,Base!Labels_Headers,0))</f>
        <v>#N/A</v>
      </c>
      <c r="F114" s="67" t="e">
        <f>INDEX(Base!ResultsTable,MAX(E$31:G$31)+$A114-1,MATCH(Selected_Stat,Base!Labels_Headers,0))</f>
        <v>#N/A</v>
      </c>
      <c r="G114" s="66" t="e">
        <f>INDEX(Opti!ResultsTable,MAX(F$31:H$31)+$A114-1,MATCH(Selected_Stat,Opti!Labels_Headers,0))</f>
        <v>#N/A</v>
      </c>
      <c r="H114" s="57" t="e">
        <f>INDEX(Opti!ResultsTable,MAX(G$31:I$31)+$A114-1,MATCH(Selected_Stat,Opti!Labels_Headers,0))</f>
        <v>#N/A</v>
      </c>
      <c r="I114" s="67" t="e">
        <f>INDEX(Opti!ResultsTable,MAX(H$31:J$31)+$A114-1,MATCH(Selected_Stat,Opti!Labels_Headers,0))</f>
        <v>#N/A</v>
      </c>
      <c r="J114" s="66" t="e">
        <f>INDEX(Opti!ResultsTable,MAX(I$31:K$31)+$A114-1,MATCH(Selected_Stat,Opti!Labels_Headers,0))</f>
        <v>#N/A</v>
      </c>
      <c r="K114" s="57" t="e">
        <f>INDEX(Opti!ResultsTable,MAX(J$31:L$31)+$A114-1,MATCH(Selected_Stat,Opti!Labels_Headers,0))</f>
        <v>#N/A</v>
      </c>
      <c r="L114" s="67" t="e">
        <f>INDEX(Opti!ResultsTable,MAX(K$31:M$31)+$A114-1,MATCH(Selected_Stat,Opti!Labels_Headers,0))</f>
        <v>#N/A</v>
      </c>
    </row>
    <row r="115" spans="1:12" hidden="1" x14ac:dyDescent="0.25">
      <c r="A115" s="71">
        <v>78</v>
      </c>
      <c r="B115" s="55" t="e">
        <f>INDEX(Base!ResultsTable,$E$31+$A115-1,MATCH(Selected_Stat,Base!Labels_Headers,0))</f>
        <v>#N/A</v>
      </c>
      <c r="C115" s="72" t="e">
        <f>INDEX(Base!ResultsTable,$E$31+$A115-1,MATCH(Selected_Stat,Base!Labels_Headers,0))</f>
        <v>#N/A</v>
      </c>
      <c r="D115" s="66" t="e">
        <f>INDEX(Base!ResultsTable,MAX(C$31:E$31)+$A115-1,MATCH(Selected_Stat,Base!Labels_Headers,0))</f>
        <v>#N/A</v>
      </c>
      <c r="E115" s="57" t="e">
        <f>INDEX(Base!ResultsTable,MAX(D$31:F$31)+$A115-1,MATCH(Selected_Stat,Base!Labels_Headers,0))</f>
        <v>#N/A</v>
      </c>
      <c r="F115" s="67" t="e">
        <f>INDEX(Base!ResultsTable,MAX(E$31:G$31)+$A115-1,MATCH(Selected_Stat,Base!Labels_Headers,0))</f>
        <v>#N/A</v>
      </c>
      <c r="G115" s="66" t="e">
        <f>INDEX(Opti!ResultsTable,MAX(F$31:H$31)+$A115-1,MATCH(Selected_Stat,Opti!Labels_Headers,0))</f>
        <v>#N/A</v>
      </c>
      <c r="H115" s="57" t="e">
        <f>INDEX(Opti!ResultsTable,MAX(G$31:I$31)+$A115-1,MATCH(Selected_Stat,Opti!Labels_Headers,0))</f>
        <v>#N/A</v>
      </c>
      <c r="I115" s="67" t="e">
        <f>INDEX(Opti!ResultsTable,MAX(H$31:J$31)+$A115-1,MATCH(Selected_Stat,Opti!Labels_Headers,0))</f>
        <v>#N/A</v>
      </c>
      <c r="J115" s="66" t="e">
        <f>INDEX(Opti!ResultsTable,MAX(I$31:K$31)+$A115-1,MATCH(Selected_Stat,Opti!Labels_Headers,0))</f>
        <v>#N/A</v>
      </c>
      <c r="K115" s="57" t="e">
        <f>INDEX(Opti!ResultsTable,MAX(J$31:L$31)+$A115-1,MATCH(Selected_Stat,Opti!Labels_Headers,0))</f>
        <v>#N/A</v>
      </c>
      <c r="L115" s="67" t="e">
        <f>INDEX(Opti!ResultsTable,MAX(K$31:M$31)+$A115-1,MATCH(Selected_Stat,Opti!Labels_Headers,0))</f>
        <v>#N/A</v>
      </c>
    </row>
    <row r="116" spans="1:12" hidden="1" x14ac:dyDescent="0.25">
      <c r="A116" s="71">
        <v>56</v>
      </c>
      <c r="B116" s="55" t="e">
        <f>INDEX(Base!ResultsTable,$E$31+$A116-1,MATCH(Selected_Stat,Base!Labels_Headers,0))</f>
        <v>#N/A</v>
      </c>
      <c r="C116" s="72" t="e">
        <f>INDEX(Base!ResultsTable,$E$31+$A116-1,MATCH(Selected_Stat,Base!Labels_Headers,0))</f>
        <v>#N/A</v>
      </c>
      <c r="D116" s="66" t="e">
        <f>INDEX(Base!ResultsTable,MAX(C$31:E$31)+$A116-1,MATCH(Selected_Stat,Base!Labels_Headers,0))</f>
        <v>#N/A</v>
      </c>
      <c r="E116" s="57" t="e">
        <f>INDEX(Base!ResultsTable,MAX(D$31:F$31)+$A116-1,MATCH(Selected_Stat,Base!Labels_Headers,0))</f>
        <v>#N/A</v>
      </c>
      <c r="F116" s="67" t="e">
        <f>INDEX(Base!ResultsTable,MAX(E$31:G$31)+$A116-1,MATCH(Selected_Stat,Base!Labels_Headers,0))</f>
        <v>#N/A</v>
      </c>
      <c r="G116" s="66" t="e">
        <f>INDEX(Opti!ResultsTable,MAX(F$31:H$31)+$A116-1,MATCH(Selected_Stat,Opti!Labels_Headers,0))</f>
        <v>#N/A</v>
      </c>
      <c r="H116" s="57" t="e">
        <f>INDEX(Opti!ResultsTable,MAX(G$31:I$31)+$A116-1,MATCH(Selected_Stat,Opti!Labels_Headers,0))</f>
        <v>#N/A</v>
      </c>
      <c r="I116" s="67" t="e">
        <f>INDEX(Opti!ResultsTable,MAX(H$31:J$31)+$A116-1,MATCH(Selected_Stat,Opti!Labels_Headers,0))</f>
        <v>#N/A</v>
      </c>
      <c r="J116" s="66" t="e">
        <f>INDEX(Opti!ResultsTable,MAX(I$31:K$31)+$A116-1,MATCH(Selected_Stat,Opti!Labels_Headers,0))</f>
        <v>#N/A</v>
      </c>
      <c r="K116" s="57" t="e">
        <f>INDEX(Opti!ResultsTable,MAX(J$31:L$31)+$A116-1,MATCH(Selected_Stat,Opti!Labels_Headers,0))</f>
        <v>#N/A</v>
      </c>
      <c r="L116" s="67" t="e">
        <f>INDEX(Opti!ResultsTable,MAX(K$31:M$31)+$A116-1,MATCH(Selected_Stat,Opti!Labels_Headers,0))</f>
        <v>#N/A</v>
      </c>
    </row>
    <row r="117" spans="1:12" hidden="1" x14ac:dyDescent="0.25">
      <c r="A117" s="71">
        <v>62</v>
      </c>
      <c r="B117" s="55" t="e">
        <f>INDEX(Base!ResultsTable,$E$31+$A117-1,MATCH(Selected_Stat,Base!Labels_Headers,0))</f>
        <v>#N/A</v>
      </c>
      <c r="C117" s="72" t="e">
        <f>INDEX(Base!ResultsTable,$E$31+$A117-1,MATCH(Selected_Stat,Base!Labels_Headers,0))</f>
        <v>#N/A</v>
      </c>
      <c r="D117" s="66" t="e">
        <f>INDEX(Base!ResultsTable,MAX(C$31:E$31)+$A117-1,MATCH(Selected_Stat,Base!Labels_Headers,0))</f>
        <v>#N/A</v>
      </c>
      <c r="E117" s="57" t="e">
        <f>INDEX(Base!ResultsTable,MAX(D$31:F$31)+$A117-1,MATCH(Selected_Stat,Base!Labels_Headers,0))</f>
        <v>#N/A</v>
      </c>
      <c r="F117" s="67" t="e">
        <f>INDEX(Base!ResultsTable,MAX(E$31:G$31)+$A117-1,MATCH(Selected_Stat,Base!Labels_Headers,0))</f>
        <v>#N/A</v>
      </c>
      <c r="G117" s="66" t="e">
        <f>INDEX(Opti!ResultsTable,MAX(F$31:H$31)+$A117-1,MATCH(Selected_Stat,Opti!Labels_Headers,0))</f>
        <v>#N/A</v>
      </c>
      <c r="H117" s="57" t="e">
        <f>INDEX(Opti!ResultsTable,MAX(G$31:I$31)+$A117-1,MATCH(Selected_Stat,Opti!Labels_Headers,0))</f>
        <v>#N/A</v>
      </c>
      <c r="I117" s="67" t="e">
        <f>INDEX(Opti!ResultsTable,MAX(H$31:J$31)+$A117-1,MATCH(Selected_Stat,Opti!Labels_Headers,0))</f>
        <v>#N/A</v>
      </c>
      <c r="J117" s="66" t="e">
        <f>INDEX(Opti!ResultsTable,MAX(I$31:K$31)+$A117-1,MATCH(Selected_Stat,Opti!Labels_Headers,0))</f>
        <v>#N/A</v>
      </c>
      <c r="K117" s="57" t="e">
        <f>INDEX(Opti!ResultsTable,MAX(J$31:L$31)+$A117-1,MATCH(Selected_Stat,Opti!Labels_Headers,0))</f>
        <v>#N/A</v>
      </c>
      <c r="L117" s="67" t="e">
        <f>INDEX(Opti!ResultsTable,MAX(K$31:M$31)+$A117-1,MATCH(Selected_Stat,Opti!Labels_Headers,0))</f>
        <v>#N/A</v>
      </c>
    </row>
    <row r="118" spans="1:12" hidden="1" x14ac:dyDescent="0.25">
      <c r="A118" s="71">
        <v>46</v>
      </c>
      <c r="B118" s="55" t="e">
        <f>INDEX(Base!ResultsTable,$E$31+$A118-1,MATCH(Selected_Stat,Base!Labels_Headers,0))</f>
        <v>#N/A</v>
      </c>
      <c r="C118" s="72" t="e">
        <f>INDEX(Base!ResultsTable,$E$31+$A118-1,MATCH(Selected_Stat,Base!Labels_Headers,0))</f>
        <v>#N/A</v>
      </c>
      <c r="D118" s="66" t="e">
        <f>INDEX(Base!ResultsTable,MAX(C$31:E$31)+$A118-1,MATCH(Selected_Stat,Base!Labels_Headers,0))</f>
        <v>#N/A</v>
      </c>
      <c r="E118" s="57" t="e">
        <f>INDEX(Base!ResultsTable,MAX(D$31:F$31)+$A118-1,MATCH(Selected_Stat,Base!Labels_Headers,0))</f>
        <v>#N/A</v>
      </c>
      <c r="F118" s="67" t="e">
        <f>INDEX(Base!ResultsTable,MAX(E$31:G$31)+$A118-1,MATCH(Selected_Stat,Base!Labels_Headers,0))</f>
        <v>#N/A</v>
      </c>
      <c r="G118" s="66" t="e">
        <f>INDEX(Opti!ResultsTable,MAX(F$31:H$31)+$A118-1,MATCH(Selected_Stat,Opti!Labels_Headers,0))</f>
        <v>#N/A</v>
      </c>
      <c r="H118" s="57" t="e">
        <f>INDEX(Opti!ResultsTable,MAX(G$31:I$31)+$A118-1,MATCH(Selected_Stat,Opti!Labels_Headers,0))</f>
        <v>#N/A</v>
      </c>
      <c r="I118" s="67" t="e">
        <f>INDEX(Opti!ResultsTable,MAX(H$31:J$31)+$A118-1,MATCH(Selected_Stat,Opti!Labels_Headers,0))</f>
        <v>#N/A</v>
      </c>
      <c r="J118" s="66" t="e">
        <f>INDEX(Opti!ResultsTable,MAX(I$31:K$31)+$A118-1,MATCH(Selected_Stat,Opti!Labels_Headers,0))</f>
        <v>#N/A</v>
      </c>
      <c r="K118" s="57" t="e">
        <f>INDEX(Opti!ResultsTable,MAX(J$31:L$31)+$A118-1,MATCH(Selected_Stat,Opti!Labels_Headers,0))</f>
        <v>#N/A</v>
      </c>
      <c r="L118" s="67" t="e">
        <f>INDEX(Opti!ResultsTable,MAX(K$31:M$31)+$A118-1,MATCH(Selected_Stat,Opti!Labels_Headers,0))</f>
        <v>#N/A</v>
      </c>
    </row>
    <row r="119" spans="1:12" hidden="1" x14ac:dyDescent="0.25">
      <c r="A119" s="71">
        <v>100</v>
      </c>
      <c r="B119" s="55" t="e">
        <f>INDEX(Base!ResultsTable,$E$31+$A119-1,MATCH(Selected_Stat,Base!Labels_Headers,0))</f>
        <v>#N/A</v>
      </c>
      <c r="C119" s="72" t="e">
        <f>INDEX(Base!ResultsTable,$E$31+$A119-1,MATCH(Selected_Stat,Base!Labels_Headers,0))</f>
        <v>#N/A</v>
      </c>
      <c r="D119" s="66" t="e">
        <f>INDEX(Base!ResultsTable,MAX(C$31:E$31)+$A119-1,MATCH(Selected_Stat,Base!Labels_Headers,0))</f>
        <v>#N/A</v>
      </c>
      <c r="E119" s="57" t="e">
        <f>INDEX(Base!ResultsTable,MAX(D$31:F$31)+$A119-1,MATCH(Selected_Stat,Base!Labels_Headers,0))</f>
        <v>#N/A</v>
      </c>
      <c r="F119" s="67" t="e">
        <f>INDEX(Base!ResultsTable,MAX(E$31:G$31)+$A119-1,MATCH(Selected_Stat,Base!Labels_Headers,0))</f>
        <v>#N/A</v>
      </c>
      <c r="G119" s="66" t="e">
        <f>INDEX(Opti!ResultsTable,MAX(F$31:H$31)+$A119-1,MATCH(Selected_Stat,Opti!Labels_Headers,0))</f>
        <v>#N/A</v>
      </c>
      <c r="H119" s="57" t="e">
        <f>INDEX(Opti!ResultsTable,MAX(G$31:I$31)+$A119-1,MATCH(Selected_Stat,Opti!Labels_Headers,0))</f>
        <v>#N/A</v>
      </c>
      <c r="I119" s="67" t="e">
        <f>INDEX(Opti!ResultsTable,MAX(H$31:J$31)+$A119-1,MATCH(Selected_Stat,Opti!Labels_Headers,0))</f>
        <v>#N/A</v>
      </c>
      <c r="J119" s="66" t="e">
        <f>INDEX(Opti!ResultsTable,MAX(I$31:K$31)+$A119-1,MATCH(Selected_Stat,Opti!Labels_Headers,0))</f>
        <v>#N/A</v>
      </c>
      <c r="K119" s="57" t="e">
        <f>INDEX(Opti!ResultsTable,MAX(J$31:L$31)+$A119-1,MATCH(Selected_Stat,Opti!Labels_Headers,0))</f>
        <v>#N/A</v>
      </c>
      <c r="L119" s="67" t="e">
        <f>INDEX(Opti!ResultsTable,MAX(K$31:M$31)+$A119-1,MATCH(Selected_Stat,Opti!Labels_Headers,0))</f>
        <v>#N/A</v>
      </c>
    </row>
    <row r="120" spans="1:12" hidden="1" x14ac:dyDescent="0.25">
      <c r="A120" s="71">
        <v>40</v>
      </c>
      <c r="B120" s="55" t="e">
        <f>INDEX(Base!ResultsTable,$E$31+$A120-1,MATCH(Selected_Stat,Base!Labels_Headers,0))</f>
        <v>#N/A</v>
      </c>
      <c r="C120" s="72" t="e">
        <f>INDEX(Base!ResultsTable,$E$31+$A120-1,MATCH(Selected_Stat,Base!Labels_Headers,0))</f>
        <v>#N/A</v>
      </c>
      <c r="D120" s="66" t="e">
        <f>INDEX(Base!ResultsTable,MAX(C$31:E$31)+$A120-1,MATCH(Selected_Stat,Base!Labels_Headers,0))</f>
        <v>#N/A</v>
      </c>
      <c r="E120" s="57" t="e">
        <f>INDEX(Base!ResultsTable,MAX(D$31:F$31)+$A120-1,MATCH(Selected_Stat,Base!Labels_Headers,0))</f>
        <v>#N/A</v>
      </c>
      <c r="F120" s="67" t="e">
        <f>INDEX(Base!ResultsTable,MAX(E$31:G$31)+$A120-1,MATCH(Selected_Stat,Base!Labels_Headers,0))</f>
        <v>#N/A</v>
      </c>
      <c r="G120" s="66" t="e">
        <f>INDEX(Opti!ResultsTable,MAX(F$31:H$31)+$A120-1,MATCH(Selected_Stat,Opti!Labels_Headers,0))</f>
        <v>#N/A</v>
      </c>
      <c r="H120" s="57" t="e">
        <f>INDEX(Opti!ResultsTable,MAX(G$31:I$31)+$A120-1,MATCH(Selected_Stat,Opti!Labels_Headers,0))</f>
        <v>#N/A</v>
      </c>
      <c r="I120" s="67" t="e">
        <f>INDEX(Opti!ResultsTable,MAX(H$31:J$31)+$A120-1,MATCH(Selected_Stat,Opti!Labels_Headers,0))</f>
        <v>#N/A</v>
      </c>
      <c r="J120" s="66" t="e">
        <f>INDEX(Opti!ResultsTable,MAX(I$31:K$31)+$A120-1,MATCH(Selected_Stat,Opti!Labels_Headers,0))</f>
        <v>#N/A</v>
      </c>
      <c r="K120" s="57" t="e">
        <f>INDEX(Opti!ResultsTable,MAX(J$31:L$31)+$A120-1,MATCH(Selected_Stat,Opti!Labels_Headers,0))</f>
        <v>#N/A</v>
      </c>
      <c r="L120" s="67" t="e">
        <f>INDEX(Opti!ResultsTable,MAX(K$31:M$31)+$A120-1,MATCH(Selected_Stat,Opti!Labels_Headers,0))</f>
        <v>#N/A</v>
      </c>
    </row>
    <row r="121" spans="1:12" hidden="1" x14ac:dyDescent="0.25">
      <c r="A121" s="71">
        <v>68</v>
      </c>
      <c r="B121" s="55" t="e">
        <f>INDEX(Base!ResultsTable,$E$31+$A121-1,MATCH(Selected_Stat,Base!Labels_Headers,0))</f>
        <v>#N/A</v>
      </c>
      <c r="C121" s="72" t="e">
        <f>INDEX(Base!ResultsTable,$E$31+$A121-1,MATCH(Selected_Stat,Base!Labels_Headers,0))</f>
        <v>#N/A</v>
      </c>
      <c r="D121" s="66" t="e">
        <f>INDEX(Base!ResultsTable,MAX(C$31:E$31)+$A121-1,MATCH(Selected_Stat,Base!Labels_Headers,0))</f>
        <v>#N/A</v>
      </c>
      <c r="E121" s="57" t="e">
        <f>INDEX(Base!ResultsTable,MAX(D$31:F$31)+$A121-1,MATCH(Selected_Stat,Base!Labels_Headers,0))</f>
        <v>#N/A</v>
      </c>
      <c r="F121" s="67" t="e">
        <f>INDEX(Base!ResultsTable,MAX(E$31:G$31)+$A121-1,MATCH(Selected_Stat,Base!Labels_Headers,0))</f>
        <v>#N/A</v>
      </c>
      <c r="G121" s="66" t="e">
        <f>INDEX(Opti!ResultsTable,MAX(F$31:H$31)+$A121-1,MATCH(Selected_Stat,Opti!Labels_Headers,0))</f>
        <v>#N/A</v>
      </c>
      <c r="H121" s="57" t="e">
        <f>INDEX(Opti!ResultsTable,MAX(G$31:I$31)+$A121-1,MATCH(Selected_Stat,Opti!Labels_Headers,0))</f>
        <v>#N/A</v>
      </c>
      <c r="I121" s="67" t="e">
        <f>INDEX(Opti!ResultsTable,MAX(H$31:J$31)+$A121-1,MATCH(Selected_Stat,Opti!Labels_Headers,0))</f>
        <v>#N/A</v>
      </c>
      <c r="J121" s="66" t="e">
        <f>INDEX(Opti!ResultsTable,MAX(I$31:K$31)+$A121-1,MATCH(Selected_Stat,Opti!Labels_Headers,0))</f>
        <v>#N/A</v>
      </c>
      <c r="K121" s="57" t="e">
        <f>INDEX(Opti!ResultsTable,MAX(J$31:L$31)+$A121-1,MATCH(Selected_Stat,Opti!Labels_Headers,0))</f>
        <v>#N/A</v>
      </c>
      <c r="L121" s="67" t="e">
        <f>INDEX(Opti!ResultsTable,MAX(K$31:M$31)+$A121-1,MATCH(Selected_Stat,Opti!Labels_Headers,0))</f>
        <v>#N/A</v>
      </c>
    </row>
    <row r="122" spans="1:12" hidden="1" x14ac:dyDescent="0.25">
      <c r="A122" s="71">
        <v>92</v>
      </c>
      <c r="B122" s="55" t="e">
        <f>INDEX(Base!ResultsTable,$E$31+$A122-1,MATCH(Selected_Stat,Base!Labels_Headers,0))</f>
        <v>#N/A</v>
      </c>
      <c r="C122" s="72" t="e">
        <f>INDEX(Base!ResultsTable,$E$31+$A122-1,MATCH(Selected_Stat,Base!Labels_Headers,0))</f>
        <v>#N/A</v>
      </c>
      <c r="D122" s="66" t="e">
        <f>INDEX(Base!ResultsTable,MAX(C$31:E$31)+$A122-1,MATCH(Selected_Stat,Base!Labels_Headers,0))</f>
        <v>#N/A</v>
      </c>
      <c r="E122" s="57" t="e">
        <f>INDEX(Base!ResultsTable,MAX(D$31:F$31)+$A122-1,MATCH(Selected_Stat,Base!Labels_Headers,0))</f>
        <v>#N/A</v>
      </c>
      <c r="F122" s="67" t="e">
        <f>INDEX(Base!ResultsTable,MAX(E$31:G$31)+$A122-1,MATCH(Selected_Stat,Base!Labels_Headers,0))</f>
        <v>#N/A</v>
      </c>
      <c r="G122" s="66" t="e">
        <f>INDEX(Opti!ResultsTable,MAX(F$31:H$31)+$A122-1,MATCH(Selected_Stat,Opti!Labels_Headers,0))</f>
        <v>#N/A</v>
      </c>
      <c r="H122" s="57" t="e">
        <f>INDEX(Opti!ResultsTable,MAX(G$31:I$31)+$A122-1,MATCH(Selected_Stat,Opti!Labels_Headers,0))</f>
        <v>#N/A</v>
      </c>
      <c r="I122" s="67" t="e">
        <f>INDEX(Opti!ResultsTable,MAX(H$31:J$31)+$A122-1,MATCH(Selected_Stat,Opti!Labels_Headers,0))</f>
        <v>#N/A</v>
      </c>
      <c r="J122" s="66" t="e">
        <f>INDEX(Opti!ResultsTable,MAX(I$31:K$31)+$A122-1,MATCH(Selected_Stat,Opti!Labels_Headers,0))</f>
        <v>#N/A</v>
      </c>
      <c r="K122" s="57" t="e">
        <f>INDEX(Opti!ResultsTable,MAX(J$31:L$31)+$A122-1,MATCH(Selected_Stat,Opti!Labels_Headers,0))</f>
        <v>#N/A</v>
      </c>
      <c r="L122" s="67" t="e">
        <f>INDEX(Opti!ResultsTable,MAX(K$31:M$31)+$A122-1,MATCH(Selected_Stat,Opti!Labels_Headers,0))</f>
        <v>#N/A</v>
      </c>
    </row>
    <row r="123" spans="1:12" hidden="1" x14ac:dyDescent="0.25">
      <c r="A123" s="71">
        <v>82</v>
      </c>
      <c r="B123" s="55" t="e">
        <f>INDEX(Base!ResultsTable,$E$31+$A123-1,MATCH(Selected_Stat,Base!Labels_Headers,0))</f>
        <v>#N/A</v>
      </c>
      <c r="C123" s="72" t="e">
        <f>INDEX(Base!ResultsTable,$E$31+$A123-1,MATCH(Selected_Stat,Base!Labels_Headers,0))</f>
        <v>#N/A</v>
      </c>
      <c r="D123" s="66" t="e">
        <f>INDEX(Base!ResultsTable,MAX(C$31:E$31)+$A123-1,MATCH(Selected_Stat,Base!Labels_Headers,0))</f>
        <v>#N/A</v>
      </c>
      <c r="E123" s="57" t="e">
        <f>INDEX(Base!ResultsTable,MAX(D$31:F$31)+$A123-1,MATCH(Selected_Stat,Base!Labels_Headers,0))</f>
        <v>#N/A</v>
      </c>
      <c r="F123" s="67" t="e">
        <f>INDEX(Base!ResultsTable,MAX(E$31:G$31)+$A123-1,MATCH(Selected_Stat,Base!Labels_Headers,0))</f>
        <v>#N/A</v>
      </c>
      <c r="G123" s="66" t="e">
        <f>INDEX(Opti!ResultsTable,MAX(F$31:H$31)+$A123-1,MATCH(Selected_Stat,Opti!Labels_Headers,0))</f>
        <v>#N/A</v>
      </c>
      <c r="H123" s="57" t="e">
        <f>INDEX(Opti!ResultsTable,MAX(G$31:I$31)+$A123-1,MATCH(Selected_Stat,Opti!Labels_Headers,0))</f>
        <v>#N/A</v>
      </c>
      <c r="I123" s="67" t="e">
        <f>INDEX(Opti!ResultsTable,MAX(H$31:J$31)+$A123-1,MATCH(Selected_Stat,Opti!Labels_Headers,0))</f>
        <v>#N/A</v>
      </c>
      <c r="J123" s="66" t="e">
        <f>INDEX(Opti!ResultsTable,MAX(I$31:K$31)+$A123-1,MATCH(Selected_Stat,Opti!Labels_Headers,0))</f>
        <v>#N/A</v>
      </c>
      <c r="K123" s="57" t="e">
        <f>INDEX(Opti!ResultsTable,MAX(J$31:L$31)+$A123-1,MATCH(Selected_Stat,Opti!Labels_Headers,0))</f>
        <v>#N/A</v>
      </c>
      <c r="L123" s="67" t="e">
        <f>INDEX(Opti!ResultsTable,MAX(K$31:M$31)+$A123-1,MATCH(Selected_Stat,Opti!Labels_Headers,0))</f>
        <v>#N/A</v>
      </c>
    </row>
    <row r="124" spans="1:12" hidden="1" x14ac:dyDescent="0.25">
      <c r="A124" s="71">
        <v>42</v>
      </c>
      <c r="B124" s="55" t="e">
        <f>INDEX(Base!ResultsTable,$E$31+$A124-1,MATCH(Selected_Stat,Base!Labels_Headers,0))</f>
        <v>#N/A</v>
      </c>
      <c r="C124" s="72" t="e">
        <f>INDEX(Base!ResultsTable,$E$31+$A124-1,MATCH(Selected_Stat,Base!Labels_Headers,0))</f>
        <v>#N/A</v>
      </c>
      <c r="D124" s="66" t="e">
        <f>INDEX(Base!ResultsTable,MAX(C$31:E$31)+$A124-1,MATCH(Selected_Stat,Base!Labels_Headers,0))</f>
        <v>#N/A</v>
      </c>
      <c r="E124" s="57" t="e">
        <f>INDEX(Base!ResultsTable,MAX(D$31:F$31)+$A124-1,MATCH(Selected_Stat,Base!Labels_Headers,0))</f>
        <v>#N/A</v>
      </c>
      <c r="F124" s="67" t="e">
        <f>INDEX(Base!ResultsTable,MAX(E$31:G$31)+$A124-1,MATCH(Selected_Stat,Base!Labels_Headers,0))</f>
        <v>#N/A</v>
      </c>
      <c r="G124" s="66" t="e">
        <f>INDEX(Opti!ResultsTable,MAX(F$31:H$31)+$A124-1,MATCH(Selected_Stat,Opti!Labels_Headers,0))</f>
        <v>#N/A</v>
      </c>
      <c r="H124" s="57" t="e">
        <f>INDEX(Opti!ResultsTable,MAX(G$31:I$31)+$A124-1,MATCH(Selected_Stat,Opti!Labels_Headers,0))</f>
        <v>#N/A</v>
      </c>
      <c r="I124" s="67" t="e">
        <f>INDEX(Opti!ResultsTable,MAX(H$31:J$31)+$A124-1,MATCH(Selected_Stat,Opti!Labels_Headers,0))</f>
        <v>#N/A</v>
      </c>
      <c r="J124" s="66" t="e">
        <f>INDEX(Opti!ResultsTable,MAX(I$31:K$31)+$A124-1,MATCH(Selected_Stat,Opti!Labels_Headers,0))</f>
        <v>#N/A</v>
      </c>
      <c r="K124" s="57" t="e">
        <f>INDEX(Opti!ResultsTable,MAX(J$31:L$31)+$A124-1,MATCH(Selected_Stat,Opti!Labels_Headers,0))</f>
        <v>#N/A</v>
      </c>
      <c r="L124" s="67" t="e">
        <f>INDEX(Opti!ResultsTable,MAX(K$31:M$31)+$A124-1,MATCH(Selected_Stat,Opti!Labels_Headers,0))</f>
        <v>#N/A</v>
      </c>
    </row>
    <row r="125" spans="1:12" hidden="1" x14ac:dyDescent="0.25">
      <c r="A125" s="71">
        <v>74</v>
      </c>
      <c r="B125" s="55" t="e">
        <f>INDEX(Base!ResultsTable,$E$31+$A125-1,MATCH(Selected_Stat,Base!Labels_Headers,0))</f>
        <v>#N/A</v>
      </c>
      <c r="C125" s="72" t="e">
        <f>INDEX(Base!ResultsTable,$E$31+$A125-1,MATCH(Selected_Stat,Base!Labels_Headers,0))</f>
        <v>#N/A</v>
      </c>
      <c r="D125" s="66" t="e">
        <f>INDEX(Base!ResultsTable,MAX(C$31:E$31)+$A125-1,MATCH(Selected_Stat,Base!Labels_Headers,0))</f>
        <v>#N/A</v>
      </c>
      <c r="E125" s="57" t="e">
        <f>INDEX(Base!ResultsTable,MAX(D$31:F$31)+$A125-1,MATCH(Selected_Stat,Base!Labels_Headers,0))</f>
        <v>#N/A</v>
      </c>
      <c r="F125" s="67" t="e">
        <f>INDEX(Base!ResultsTable,MAX(E$31:G$31)+$A125-1,MATCH(Selected_Stat,Base!Labels_Headers,0))</f>
        <v>#N/A</v>
      </c>
      <c r="G125" s="66" t="e">
        <f>INDEX(Opti!ResultsTable,MAX(F$31:H$31)+$A125-1,MATCH(Selected_Stat,Opti!Labels_Headers,0))</f>
        <v>#N/A</v>
      </c>
      <c r="H125" s="57" t="e">
        <f>INDEX(Opti!ResultsTable,MAX(G$31:I$31)+$A125-1,MATCH(Selected_Stat,Opti!Labels_Headers,0))</f>
        <v>#N/A</v>
      </c>
      <c r="I125" s="67" t="e">
        <f>INDEX(Opti!ResultsTable,MAX(H$31:J$31)+$A125-1,MATCH(Selected_Stat,Opti!Labels_Headers,0))</f>
        <v>#N/A</v>
      </c>
      <c r="J125" s="66" t="e">
        <f>INDEX(Opti!ResultsTable,MAX(I$31:K$31)+$A125-1,MATCH(Selected_Stat,Opti!Labels_Headers,0))</f>
        <v>#N/A</v>
      </c>
      <c r="K125" s="57" t="e">
        <f>INDEX(Opti!ResultsTable,MAX(J$31:L$31)+$A125-1,MATCH(Selected_Stat,Opti!Labels_Headers,0))</f>
        <v>#N/A</v>
      </c>
      <c r="L125" s="67" t="e">
        <f>INDEX(Opti!ResultsTable,MAX(K$31:M$31)+$A125-1,MATCH(Selected_Stat,Opti!Labels_Headers,0))</f>
        <v>#N/A</v>
      </c>
    </row>
    <row r="126" spans="1:12" hidden="1" x14ac:dyDescent="0.25">
      <c r="A126" s="71">
        <v>54</v>
      </c>
      <c r="B126" s="55" t="e">
        <f>INDEX(Base!ResultsTable,$E$31+$A126-1,MATCH(Selected_Stat,Base!Labels_Headers,0))</f>
        <v>#N/A</v>
      </c>
      <c r="C126" s="72" t="e">
        <f>INDEX(Base!ResultsTable,$E$31+$A126-1,MATCH(Selected_Stat,Base!Labels_Headers,0))</f>
        <v>#N/A</v>
      </c>
      <c r="D126" s="66" t="e">
        <f>INDEX(Base!ResultsTable,MAX(C$31:E$31)+$A126-1,MATCH(Selected_Stat,Base!Labels_Headers,0))</f>
        <v>#N/A</v>
      </c>
      <c r="E126" s="57" t="e">
        <f>INDEX(Base!ResultsTable,MAX(D$31:F$31)+$A126-1,MATCH(Selected_Stat,Base!Labels_Headers,0))</f>
        <v>#N/A</v>
      </c>
      <c r="F126" s="67" t="e">
        <f>INDEX(Base!ResultsTable,MAX(E$31:G$31)+$A126-1,MATCH(Selected_Stat,Base!Labels_Headers,0))</f>
        <v>#N/A</v>
      </c>
      <c r="G126" s="66" t="e">
        <f>INDEX(Opti!ResultsTable,MAX(F$31:H$31)+$A126-1,MATCH(Selected_Stat,Opti!Labels_Headers,0))</f>
        <v>#N/A</v>
      </c>
      <c r="H126" s="57" t="e">
        <f>INDEX(Opti!ResultsTable,MAX(G$31:I$31)+$A126-1,MATCH(Selected_Stat,Opti!Labels_Headers,0))</f>
        <v>#N/A</v>
      </c>
      <c r="I126" s="67" t="e">
        <f>INDEX(Opti!ResultsTable,MAX(H$31:J$31)+$A126-1,MATCH(Selected_Stat,Opti!Labels_Headers,0))</f>
        <v>#N/A</v>
      </c>
      <c r="J126" s="66" t="e">
        <f>INDEX(Opti!ResultsTable,MAX(I$31:K$31)+$A126-1,MATCH(Selected_Stat,Opti!Labels_Headers,0))</f>
        <v>#N/A</v>
      </c>
      <c r="K126" s="57" t="e">
        <f>INDEX(Opti!ResultsTable,MAX(J$31:L$31)+$A126-1,MATCH(Selected_Stat,Opti!Labels_Headers,0))</f>
        <v>#N/A</v>
      </c>
      <c r="L126" s="67" t="e">
        <f>INDEX(Opti!ResultsTable,MAX(K$31:M$31)+$A126-1,MATCH(Selected_Stat,Opti!Labels_Headers,0))</f>
        <v>#N/A</v>
      </c>
    </row>
    <row r="127" spans="1:12" hidden="1" x14ac:dyDescent="0.25">
      <c r="A127" s="71">
        <v>87</v>
      </c>
      <c r="B127" s="55" t="e">
        <f>INDEX(Base!ResultsTable,$E$31+$A127-1,MATCH(Selected_Stat,Base!Labels_Headers,0))</f>
        <v>#N/A</v>
      </c>
      <c r="C127" s="72" t="e">
        <f>INDEX(Base!ResultsTable,$E$31+$A127-1,MATCH(Selected_Stat,Base!Labels_Headers,0))</f>
        <v>#N/A</v>
      </c>
      <c r="D127" s="66" t="e">
        <f>INDEX(Base!ResultsTable,MAX(C$31:E$31)+$A127-1,MATCH(Selected_Stat,Base!Labels_Headers,0))</f>
        <v>#N/A</v>
      </c>
      <c r="E127" s="57" t="e">
        <f>INDEX(Base!ResultsTable,MAX(D$31:F$31)+$A127-1,MATCH(Selected_Stat,Base!Labels_Headers,0))</f>
        <v>#N/A</v>
      </c>
      <c r="F127" s="67" t="e">
        <f>INDEX(Base!ResultsTable,MAX(E$31:G$31)+$A127-1,MATCH(Selected_Stat,Base!Labels_Headers,0))</f>
        <v>#N/A</v>
      </c>
      <c r="G127" s="66" t="e">
        <f>INDEX(Opti!ResultsTable,MAX(F$31:H$31)+$A127-1,MATCH(Selected_Stat,Opti!Labels_Headers,0))</f>
        <v>#N/A</v>
      </c>
      <c r="H127" s="57" t="e">
        <f>INDEX(Opti!ResultsTable,MAX(G$31:I$31)+$A127-1,MATCH(Selected_Stat,Opti!Labels_Headers,0))</f>
        <v>#N/A</v>
      </c>
      <c r="I127" s="67" t="e">
        <f>INDEX(Opti!ResultsTable,MAX(H$31:J$31)+$A127-1,MATCH(Selected_Stat,Opti!Labels_Headers,0))</f>
        <v>#N/A</v>
      </c>
      <c r="J127" s="66" t="e">
        <f>INDEX(Opti!ResultsTable,MAX(I$31:K$31)+$A127-1,MATCH(Selected_Stat,Opti!Labels_Headers,0))</f>
        <v>#N/A</v>
      </c>
      <c r="K127" s="57" t="e">
        <f>INDEX(Opti!ResultsTable,MAX(J$31:L$31)+$A127-1,MATCH(Selected_Stat,Opti!Labels_Headers,0))</f>
        <v>#N/A</v>
      </c>
      <c r="L127" s="67" t="e">
        <f>INDEX(Opti!ResultsTable,MAX(K$31:M$31)+$A127-1,MATCH(Selected_Stat,Opti!Labels_Headers,0))</f>
        <v>#N/A</v>
      </c>
    </row>
    <row r="128" spans="1:12" hidden="1" x14ac:dyDescent="0.25">
      <c r="A128" s="71">
        <v>63</v>
      </c>
      <c r="B128" s="55" t="e">
        <f>INDEX(Base!ResultsTable,$E$31+$A128-1,MATCH(Selected_Stat,Base!Labels_Headers,0))</f>
        <v>#N/A</v>
      </c>
      <c r="C128" s="72" t="e">
        <f>INDEX(Base!ResultsTable,$E$31+$A128-1,MATCH(Selected_Stat,Base!Labels_Headers,0))</f>
        <v>#N/A</v>
      </c>
      <c r="D128" s="66" t="e">
        <f>INDEX(Base!ResultsTable,MAX(C$31:E$31)+$A128-1,MATCH(Selected_Stat,Base!Labels_Headers,0))</f>
        <v>#N/A</v>
      </c>
      <c r="E128" s="57" t="e">
        <f>INDEX(Base!ResultsTable,MAX(D$31:F$31)+$A128-1,MATCH(Selected_Stat,Base!Labels_Headers,0))</f>
        <v>#N/A</v>
      </c>
      <c r="F128" s="67" t="e">
        <f>INDEX(Base!ResultsTable,MAX(E$31:G$31)+$A128-1,MATCH(Selected_Stat,Base!Labels_Headers,0))</f>
        <v>#N/A</v>
      </c>
      <c r="G128" s="66" t="e">
        <f>INDEX(Opti!ResultsTable,MAX(F$31:H$31)+$A128-1,MATCH(Selected_Stat,Opti!Labels_Headers,0))</f>
        <v>#N/A</v>
      </c>
      <c r="H128" s="57" t="e">
        <f>INDEX(Opti!ResultsTable,MAX(G$31:I$31)+$A128-1,MATCH(Selected_Stat,Opti!Labels_Headers,0))</f>
        <v>#N/A</v>
      </c>
      <c r="I128" s="67" t="e">
        <f>INDEX(Opti!ResultsTable,MAX(H$31:J$31)+$A128-1,MATCH(Selected_Stat,Opti!Labels_Headers,0))</f>
        <v>#N/A</v>
      </c>
      <c r="J128" s="66" t="e">
        <f>INDEX(Opti!ResultsTable,MAX(I$31:K$31)+$A128-1,MATCH(Selected_Stat,Opti!Labels_Headers,0))</f>
        <v>#N/A</v>
      </c>
      <c r="K128" s="57" t="e">
        <f>INDEX(Opti!ResultsTable,MAX(J$31:L$31)+$A128-1,MATCH(Selected_Stat,Opti!Labels_Headers,0))</f>
        <v>#N/A</v>
      </c>
      <c r="L128" s="67" t="e">
        <f>INDEX(Opti!ResultsTable,MAX(K$31:M$31)+$A128-1,MATCH(Selected_Stat,Opti!Labels_Headers,0))</f>
        <v>#N/A</v>
      </c>
    </row>
    <row r="129" spans="1:12" hidden="1" x14ac:dyDescent="0.25">
      <c r="A129" s="71">
        <v>75</v>
      </c>
      <c r="B129" s="55" t="e">
        <f>INDEX(Base!ResultsTable,$E$31+$A129-1,MATCH(Selected_Stat,Base!Labels_Headers,0))</f>
        <v>#N/A</v>
      </c>
      <c r="C129" s="72" t="e">
        <f>INDEX(Base!ResultsTable,$E$31+$A129-1,MATCH(Selected_Stat,Base!Labels_Headers,0))</f>
        <v>#N/A</v>
      </c>
      <c r="D129" s="66" t="e">
        <f>INDEX(Base!ResultsTable,MAX(C$31:E$31)+$A129-1,MATCH(Selected_Stat,Base!Labels_Headers,0))</f>
        <v>#N/A</v>
      </c>
      <c r="E129" s="57" t="e">
        <f>INDEX(Base!ResultsTable,MAX(D$31:F$31)+$A129-1,MATCH(Selected_Stat,Base!Labels_Headers,0))</f>
        <v>#N/A</v>
      </c>
      <c r="F129" s="67" t="e">
        <f>INDEX(Base!ResultsTable,MAX(E$31:G$31)+$A129-1,MATCH(Selected_Stat,Base!Labels_Headers,0))</f>
        <v>#N/A</v>
      </c>
      <c r="G129" s="66" t="e">
        <f>INDEX(Opti!ResultsTable,MAX(F$31:H$31)+$A129-1,MATCH(Selected_Stat,Opti!Labels_Headers,0))</f>
        <v>#N/A</v>
      </c>
      <c r="H129" s="57" t="e">
        <f>INDEX(Opti!ResultsTable,MAX(G$31:I$31)+$A129-1,MATCH(Selected_Stat,Opti!Labels_Headers,0))</f>
        <v>#N/A</v>
      </c>
      <c r="I129" s="67" t="e">
        <f>INDEX(Opti!ResultsTable,MAX(H$31:J$31)+$A129-1,MATCH(Selected_Stat,Opti!Labels_Headers,0))</f>
        <v>#N/A</v>
      </c>
      <c r="J129" s="66" t="e">
        <f>INDEX(Opti!ResultsTable,MAX(I$31:K$31)+$A129-1,MATCH(Selected_Stat,Opti!Labels_Headers,0))</f>
        <v>#N/A</v>
      </c>
      <c r="K129" s="57" t="e">
        <f>INDEX(Opti!ResultsTable,MAX(J$31:L$31)+$A129-1,MATCH(Selected_Stat,Opti!Labels_Headers,0))</f>
        <v>#N/A</v>
      </c>
      <c r="L129" s="67" t="e">
        <f>INDEX(Opti!ResultsTable,MAX(K$31:M$31)+$A129-1,MATCH(Selected_Stat,Opti!Labels_Headers,0))</f>
        <v>#N/A</v>
      </c>
    </row>
    <row r="130" spans="1:12" hidden="1" x14ac:dyDescent="0.25">
      <c r="A130" s="71">
        <v>90</v>
      </c>
      <c r="B130" s="55" t="e">
        <f>INDEX(Base!ResultsTable,$E$31+$A130-1,MATCH(Selected_Stat,Base!Labels_Headers,0))</f>
        <v>#N/A</v>
      </c>
      <c r="C130" s="72" t="e">
        <f>INDEX(Base!ResultsTable,$E$31+$A130-1,MATCH(Selected_Stat,Base!Labels_Headers,0))</f>
        <v>#N/A</v>
      </c>
      <c r="D130" s="66" t="e">
        <f>INDEX(Base!ResultsTable,MAX(C$31:E$31)+$A130-1,MATCH(Selected_Stat,Base!Labels_Headers,0))</f>
        <v>#N/A</v>
      </c>
      <c r="E130" s="57" t="e">
        <f>INDEX(Base!ResultsTable,MAX(D$31:F$31)+$A130-1,MATCH(Selected_Stat,Base!Labels_Headers,0))</f>
        <v>#N/A</v>
      </c>
      <c r="F130" s="67" t="e">
        <f>INDEX(Base!ResultsTable,MAX(E$31:G$31)+$A130-1,MATCH(Selected_Stat,Base!Labels_Headers,0))</f>
        <v>#N/A</v>
      </c>
      <c r="G130" s="66" t="e">
        <f>INDEX(Opti!ResultsTable,MAX(F$31:H$31)+$A130-1,MATCH(Selected_Stat,Opti!Labels_Headers,0))</f>
        <v>#N/A</v>
      </c>
      <c r="H130" s="57" t="e">
        <f>INDEX(Opti!ResultsTable,MAX(G$31:I$31)+$A130-1,MATCH(Selected_Stat,Opti!Labels_Headers,0))</f>
        <v>#N/A</v>
      </c>
      <c r="I130" s="67" t="e">
        <f>INDEX(Opti!ResultsTable,MAX(H$31:J$31)+$A130-1,MATCH(Selected_Stat,Opti!Labels_Headers,0))</f>
        <v>#N/A</v>
      </c>
      <c r="J130" s="66" t="e">
        <f>INDEX(Opti!ResultsTable,MAX(I$31:K$31)+$A130-1,MATCH(Selected_Stat,Opti!Labels_Headers,0))</f>
        <v>#N/A</v>
      </c>
      <c r="K130" s="57" t="e">
        <f>INDEX(Opti!ResultsTable,MAX(J$31:L$31)+$A130-1,MATCH(Selected_Stat,Opti!Labels_Headers,0))</f>
        <v>#N/A</v>
      </c>
      <c r="L130" s="67" t="e">
        <f>INDEX(Opti!ResultsTable,MAX(K$31:M$31)+$A130-1,MATCH(Selected_Stat,Opti!Labels_Headers,0))</f>
        <v>#N/A</v>
      </c>
    </row>
    <row r="131" spans="1:12" hidden="1" x14ac:dyDescent="0.25">
      <c r="A131" s="71">
        <v>65</v>
      </c>
      <c r="B131" s="55" t="e">
        <f>INDEX(Base!ResultsTable,$E$31+$A131-1,MATCH(Selected_Stat,Base!Labels_Headers,0))</f>
        <v>#N/A</v>
      </c>
      <c r="C131" s="72" t="e">
        <f>INDEX(Base!ResultsTable,$E$31+$A131-1,MATCH(Selected_Stat,Base!Labels_Headers,0))</f>
        <v>#N/A</v>
      </c>
      <c r="D131" s="66" t="e">
        <f>INDEX(Base!ResultsTable,MAX(C$31:E$31)+$A131-1,MATCH(Selected_Stat,Base!Labels_Headers,0))</f>
        <v>#N/A</v>
      </c>
      <c r="E131" s="57" t="e">
        <f>INDEX(Base!ResultsTable,MAX(D$31:F$31)+$A131-1,MATCH(Selected_Stat,Base!Labels_Headers,0))</f>
        <v>#N/A</v>
      </c>
      <c r="F131" s="67" t="e">
        <f>INDEX(Base!ResultsTable,MAX(E$31:G$31)+$A131-1,MATCH(Selected_Stat,Base!Labels_Headers,0))</f>
        <v>#N/A</v>
      </c>
      <c r="G131" s="66" t="e">
        <f>INDEX(Opti!ResultsTable,MAX(F$31:H$31)+$A131-1,MATCH(Selected_Stat,Opti!Labels_Headers,0))</f>
        <v>#N/A</v>
      </c>
      <c r="H131" s="57" t="e">
        <f>INDEX(Opti!ResultsTable,MAX(G$31:I$31)+$A131-1,MATCH(Selected_Stat,Opti!Labels_Headers,0))</f>
        <v>#N/A</v>
      </c>
      <c r="I131" s="67" t="e">
        <f>INDEX(Opti!ResultsTable,MAX(H$31:J$31)+$A131-1,MATCH(Selected_Stat,Opti!Labels_Headers,0))</f>
        <v>#N/A</v>
      </c>
      <c r="J131" s="66" t="e">
        <f>INDEX(Opti!ResultsTable,MAX(I$31:K$31)+$A131-1,MATCH(Selected_Stat,Opti!Labels_Headers,0))</f>
        <v>#N/A</v>
      </c>
      <c r="K131" s="57" t="e">
        <f>INDEX(Opti!ResultsTable,MAX(J$31:L$31)+$A131-1,MATCH(Selected_Stat,Opti!Labels_Headers,0))</f>
        <v>#N/A</v>
      </c>
      <c r="L131" s="67" t="e">
        <f>INDEX(Opti!ResultsTable,MAX(K$31:M$31)+$A131-1,MATCH(Selected_Stat,Opti!Labels_Headers,0))</f>
        <v>#N/A</v>
      </c>
    </row>
    <row r="132" spans="1:12" hidden="1" x14ac:dyDescent="0.25">
      <c r="A132" s="71">
        <v>60</v>
      </c>
      <c r="B132" s="55" t="e">
        <f>INDEX(Base!ResultsTable,$E$31+$A132-1,MATCH(Selected_Stat,Base!Labels_Headers,0))</f>
        <v>#N/A</v>
      </c>
      <c r="C132" s="72" t="e">
        <f>INDEX(Base!ResultsTable,$E$31+$A132-1,MATCH(Selected_Stat,Base!Labels_Headers,0))</f>
        <v>#N/A</v>
      </c>
      <c r="D132" s="66" t="e">
        <f>INDEX(Base!ResultsTable,MAX(C$31:E$31)+$A132-1,MATCH(Selected_Stat,Base!Labels_Headers,0))</f>
        <v>#N/A</v>
      </c>
      <c r="E132" s="57" t="e">
        <f>INDEX(Base!ResultsTable,MAX(D$31:F$31)+$A132-1,MATCH(Selected_Stat,Base!Labels_Headers,0))</f>
        <v>#N/A</v>
      </c>
      <c r="F132" s="67" t="e">
        <f>INDEX(Base!ResultsTable,MAX(E$31:G$31)+$A132-1,MATCH(Selected_Stat,Base!Labels_Headers,0))</f>
        <v>#N/A</v>
      </c>
      <c r="G132" s="66" t="e">
        <f>INDEX(Opti!ResultsTable,MAX(F$31:H$31)+$A132-1,MATCH(Selected_Stat,Opti!Labels_Headers,0))</f>
        <v>#N/A</v>
      </c>
      <c r="H132" s="57" t="e">
        <f>INDEX(Opti!ResultsTable,MAX(G$31:I$31)+$A132-1,MATCH(Selected_Stat,Opti!Labels_Headers,0))</f>
        <v>#N/A</v>
      </c>
      <c r="I132" s="67" t="e">
        <f>INDEX(Opti!ResultsTable,MAX(H$31:J$31)+$A132-1,MATCH(Selected_Stat,Opti!Labels_Headers,0))</f>
        <v>#N/A</v>
      </c>
      <c r="J132" s="66" t="e">
        <f>INDEX(Opti!ResultsTable,MAX(I$31:K$31)+$A132-1,MATCH(Selected_Stat,Opti!Labels_Headers,0))</f>
        <v>#N/A</v>
      </c>
      <c r="K132" s="57" t="e">
        <f>INDEX(Opti!ResultsTable,MAX(J$31:L$31)+$A132-1,MATCH(Selected_Stat,Opti!Labels_Headers,0))</f>
        <v>#N/A</v>
      </c>
      <c r="L132" s="67" t="e">
        <f>INDEX(Opti!ResultsTable,MAX(K$31:M$31)+$A132-1,MATCH(Selected_Stat,Opti!Labels_Headers,0))</f>
        <v>#N/A</v>
      </c>
    </row>
    <row r="133" spans="1:12" hidden="1" x14ac:dyDescent="0.25">
      <c r="A133" s="71">
        <v>93</v>
      </c>
      <c r="B133" s="55" t="e">
        <f>INDEX(Base!ResultsTable,$E$31+$A133-1,MATCH(Selected_Stat,Base!Labels_Headers,0))</f>
        <v>#N/A</v>
      </c>
      <c r="C133" s="72" t="e">
        <f>INDEX(Base!ResultsTable,$E$31+$A133-1,MATCH(Selected_Stat,Base!Labels_Headers,0))</f>
        <v>#N/A</v>
      </c>
      <c r="D133" s="66" t="e">
        <f>INDEX(Base!ResultsTable,MAX(C$31:E$31)+$A133-1,MATCH(Selected_Stat,Base!Labels_Headers,0))</f>
        <v>#N/A</v>
      </c>
      <c r="E133" s="57" t="e">
        <f>INDEX(Base!ResultsTable,MAX(D$31:F$31)+$A133-1,MATCH(Selected_Stat,Base!Labels_Headers,0))</f>
        <v>#N/A</v>
      </c>
      <c r="F133" s="67" t="e">
        <f>INDEX(Base!ResultsTable,MAX(E$31:G$31)+$A133-1,MATCH(Selected_Stat,Base!Labels_Headers,0))</f>
        <v>#N/A</v>
      </c>
      <c r="G133" s="66" t="e">
        <f>INDEX(Opti!ResultsTable,MAX(F$31:H$31)+$A133-1,MATCH(Selected_Stat,Opti!Labels_Headers,0))</f>
        <v>#N/A</v>
      </c>
      <c r="H133" s="57" t="e">
        <f>INDEX(Opti!ResultsTable,MAX(G$31:I$31)+$A133-1,MATCH(Selected_Stat,Opti!Labels_Headers,0))</f>
        <v>#N/A</v>
      </c>
      <c r="I133" s="67" t="e">
        <f>INDEX(Opti!ResultsTable,MAX(H$31:J$31)+$A133-1,MATCH(Selected_Stat,Opti!Labels_Headers,0))</f>
        <v>#N/A</v>
      </c>
      <c r="J133" s="66" t="e">
        <f>INDEX(Opti!ResultsTable,MAX(I$31:K$31)+$A133-1,MATCH(Selected_Stat,Opti!Labels_Headers,0))</f>
        <v>#N/A</v>
      </c>
      <c r="K133" s="57" t="e">
        <f>INDEX(Opti!ResultsTable,MAX(J$31:L$31)+$A133-1,MATCH(Selected_Stat,Opti!Labels_Headers,0))</f>
        <v>#N/A</v>
      </c>
      <c r="L133" s="67" t="e">
        <f>INDEX(Opti!ResultsTable,MAX(K$31:M$31)+$A133-1,MATCH(Selected_Stat,Opti!Labels_Headers,0))</f>
        <v>#N/A</v>
      </c>
    </row>
    <row r="134" spans="1:12" hidden="1" x14ac:dyDescent="0.25">
      <c r="A134" s="71">
        <v>67</v>
      </c>
      <c r="B134" s="55" t="e">
        <f>INDEX(Base!ResultsTable,$E$31+$A134-1,MATCH(Selected_Stat,Base!Labels_Headers,0))</f>
        <v>#N/A</v>
      </c>
      <c r="C134" s="72" t="e">
        <f>INDEX(Base!ResultsTable,$E$31+$A134-1,MATCH(Selected_Stat,Base!Labels_Headers,0))</f>
        <v>#N/A</v>
      </c>
      <c r="D134" s="66" t="e">
        <f>INDEX(Base!ResultsTable,MAX(C$31:E$31)+$A134-1,MATCH(Selected_Stat,Base!Labels_Headers,0))</f>
        <v>#N/A</v>
      </c>
      <c r="E134" s="57" t="e">
        <f>INDEX(Base!ResultsTable,MAX(D$31:F$31)+$A134-1,MATCH(Selected_Stat,Base!Labels_Headers,0))</f>
        <v>#N/A</v>
      </c>
      <c r="F134" s="67" t="e">
        <f>INDEX(Base!ResultsTable,MAX(E$31:G$31)+$A134-1,MATCH(Selected_Stat,Base!Labels_Headers,0))</f>
        <v>#N/A</v>
      </c>
      <c r="G134" s="66" t="e">
        <f>INDEX(Opti!ResultsTable,MAX(F$31:H$31)+$A134-1,MATCH(Selected_Stat,Opti!Labels_Headers,0))</f>
        <v>#N/A</v>
      </c>
      <c r="H134" s="57" t="e">
        <f>INDEX(Opti!ResultsTable,MAX(G$31:I$31)+$A134-1,MATCH(Selected_Stat,Opti!Labels_Headers,0))</f>
        <v>#N/A</v>
      </c>
      <c r="I134" s="67" t="e">
        <f>INDEX(Opti!ResultsTable,MAX(H$31:J$31)+$A134-1,MATCH(Selected_Stat,Opti!Labels_Headers,0))</f>
        <v>#N/A</v>
      </c>
      <c r="J134" s="66" t="e">
        <f>INDEX(Opti!ResultsTable,MAX(I$31:K$31)+$A134-1,MATCH(Selected_Stat,Opti!Labels_Headers,0))</f>
        <v>#N/A</v>
      </c>
      <c r="K134" s="57" t="e">
        <f>INDEX(Opti!ResultsTable,MAX(J$31:L$31)+$A134-1,MATCH(Selected_Stat,Opti!Labels_Headers,0))</f>
        <v>#N/A</v>
      </c>
      <c r="L134" s="67" t="e">
        <f>INDEX(Opti!ResultsTable,MAX(K$31:M$31)+$A134-1,MATCH(Selected_Stat,Opti!Labels_Headers,0))</f>
        <v>#N/A</v>
      </c>
    </row>
    <row r="135" spans="1:12" hidden="1" x14ac:dyDescent="0.25">
      <c r="A135" s="71">
        <v>64</v>
      </c>
      <c r="B135" s="55" t="e">
        <f>INDEX(Base!ResultsTable,$E$31+$A135-1,MATCH(Selected_Stat,Base!Labels_Headers,0))</f>
        <v>#N/A</v>
      </c>
      <c r="C135" s="72" t="e">
        <f>INDEX(Base!ResultsTable,$E$31+$A135-1,MATCH(Selected_Stat,Base!Labels_Headers,0))</f>
        <v>#N/A</v>
      </c>
      <c r="D135" s="66" t="e">
        <f>INDEX(Base!ResultsTable,MAX(C$31:E$31)+$A135-1,MATCH(Selected_Stat,Base!Labels_Headers,0))</f>
        <v>#N/A</v>
      </c>
      <c r="E135" s="57" t="e">
        <f>INDEX(Base!ResultsTable,MAX(D$31:F$31)+$A135-1,MATCH(Selected_Stat,Base!Labels_Headers,0))</f>
        <v>#N/A</v>
      </c>
      <c r="F135" s="67" t="e">
        <f>INDEX(Base!ResultsTable,MAX(E$31:G$31)+$A135-1,MATCH(Selected_Stat,Base!Labels_Headers,0))</f>
        <v>#N/A</v>
      </c>
      <c r="G135" s="66" t="e">
        <f>INDEX(Opti!ResultsTable,MAX(F$31:H$31)+$A135-1,MATCH(Selected_Stat,Opti!Labels_Headers,0))</f>
        <v>#N/A</v>
      </c>
      <c r="H135" s="57" t="e">
        <f>INDEX(Opti!ResultsTable,MAX(G$31:I$31)+$A135-1,MATCH(Selected_Stat,Opti!Labels_Headers,0))</f>
        <v>#N/A</v>
      </c>
      <c r="I135" s="67" t="e">
        <f>INDEX(Opti!ResultsTable,MAX(H$31:J$31)+$A135-1,MATCH(Selected_Stat,Opti!Labels_Headers,0))</f>
        <v>#N/A</v>
      </c>
      <c r="J135" s="66" t="e">
        <f>INDEX(Opti!ResultsTable,MAX(I$31:K$31)+$A135-1,MATCH(Selected_Stat,Opti!Labels_Headers,0))</f>
        <v>#N/A</v>
      </c>
      <c r="K135" s="57" t="e">
        <f>INDEX(Opti!ResultsTable,MAX(J$31:L$31)+$A135-1,MATCH(Selected_Stat,Opti!Labels_Headers,0))</f>
        <v>#N/A</v>
      </c>
      <c r="L135" s="67" t="e">
        <f>INDEX(Opti!ResultsTable,MAX(K$31:M$31)+$A135-1,MATCH(Selected_Stat,Opti!Labels_Headers,0))</f>
        <v>#N/A</v>
      </c>
    </row>
    <row r="136" spans="1:12" hidden="1" x14ac:dyDescent="0.25">
      <c r="A136" s="71">
        <v>70</v>
      </c>
      <c r="B136" s="55" t="e">
        <f>INDEX(Base!ResultsTable,$E$31+$A136-1,MATCH(Selected_Stat,Base!Labels_Headers,0))</f>
        <v>#N/A</v>
      </c>
      <c r="C136" s="72" t="e">
        <f>INDEX(Base!ResultsTable,$E$31+$A136-1,MATCH(Selected_Stat,Base!Labels_Headers,0))</f>
        <v>#N/A</v>
      </c>
      <c r="D136" s="66" t="e">
        <f>INDEX(Base!ResultsTable,MAX(C$31:E$31)+$A136-1,MATCH(Selected_Stat,Base!Labels_Headers,0))</f>
        <v>#N/A</v>
      </c>
      <c r="E136" s="57" t="e">
        <f>INDEX(Base!ResultsTable,MAX(D$31:F$31)+$A136-1,MATCH(Selected_Stat,Base!Labels_Headers,0))</f>
        <v>#N/A</v>
      </c>
      <c r="F136" s="67" t="e">
        <f>INDEX(Base!ResultsTable,MAX(E$31:G$31)+$A136-1,MATCH(Selected_Stat,Base!Labels_Headers,0))</f>
        <v>#N/A</v>
      </c>
      <c r="G136" s="66" t="e">
        <f>INDEX(Opti!ResultsTable,MAX(F$31:H$31)+$A136-1,MATCH(Selected_Stat,Opti!Labels_Headers,0))</f>
        <v>#N/A</v>
      </c>
      <c r="H136" s="57" t="e">
        <f>INDEX(Opti!ResultsTable,MAX(G$31:I$31)+$A136-1,MATCH(Selected_Stat,Opti!Labels_Headers,0))</f>
        <v>#N/A</v>
      </c>
      <c r="I136" s="67" t="e">
        <f>INDEX(Opti!ResultsTable,MAX(H$31:J$31)+$A136-1,MATCH(Selected_Stat,Opti!Labels_Headers,0))</f>
        <v>#N/A</v>
      </c>
      <c r="J136" s="66" t="e">
        <f>INDEX(Opti!ResultsTable,MAX(I$31:K$31)+$A136-1,MATCH(Selected_Stat,Opti!Labels_Headers,0))</f>
        <v>#N/A</v>
      </c>
      <c r="K136" s="57" t="e">
        <f>INDEX(Opti!ResultsTable,MAX(J$31:L$31)+$A136-1,MATCH(Selected_Stat,Opti!Labels_Headers,0))</f>
        <v>#N/A</v>
      </c>
      <c r="L136" s="67" t="e">
        <f>INDEX(Opti!ResultsTable,MAX(K$31:M$31)+$A136-1,MATCH(Selected_Stat,Opti!Labels_Headers,0))</f>
        <v>#N/A</v>
      </c>
    </row>
    <row r="137" spans="1:12" hidden="1" x14ac:dyDescent="0.25">
      <c r="A137" s="71">
        <v>88</v>
      </c>
      <c r="B137" s="55" t="e">
        <f>INDEX(Base!ResultsTable,$E$31+$A137-1,MATCH(Selected_Stat,Base!Labels_Headers,0))</f>
        <v>#N/A</v>
      </c>
      <c r="C137" s="72" t="e">
        <f>INDEX(Base!ResultsTable,$E$31+$A137-1,MATCH(Selected_Stat,Base!Labels_Headers,0))</f>
        <v>#N/A</v>
      </c>
      <c r="D137" s="66" t="e">
        <f>INDEX(Base!ResultsTable,MAX(C$31:E$31)+$A137-1,MATCH(Selected_Stat,Base!Labels_Headers,0))</f>
        <v>#N/A</v>
      </c>
      <c r="E137" s="57" t="e">
        <f>INDEX(Base!ResultsTable,MAX(D$31:F$31)+$A137-1,MATCH(Selected_Stat,Base!Labels_Headers,0))</f>
        <v>#N/A</v>
      </c>
      <c r="F137" s="67" t="e">
        <f>INDEX(Base!ResultsTable,MAX(E$31:G$31)+$A137-1,MATCH(Selected_Stat,Base!Labels_Headers,0))</f>
        <v>#N/A</v>
      </c>
      <c r="G137" s="66" t="e">
        <f>INDEX(Opti!ResultsTable,MAX(F$31:H$31)+$A137-1,MATCH(Selected_Stat,Opti!Labels_Headers,0))</f>
        <v>#N/A</v>
      </c>
      <c r="H137" s="57" t="e">
        <f>INDEX(Opti!ResultsTable,MAX(G$31:I$31)+$A137-1,MATCH(Selected_Stat,Opti!Labels_Headers,0))</f>
        <v>#N/A</v>
      </c>
      <c r="I137" s="67" t="e">
        <f>INDEX(Opti!ResultsTable,MAX(H$31:J$31)+$A137-1,MATCH(Selected_Stat,Opti!Labels_Headers,0))</f>
        <v>#N/A</v>
      </c>
      <c r="J137" s="66" t="e">
        <f>INDEX(Opti!ResultsTable,MAX(I$31:K$31)+$A137-1,MATCH(Selected_Stat,Opti!Labels_Headers,0))</f>
        <v>#N/A</v>
      </c>
      <c r="K137" s="57" t="e">
        <f>INDEX(Opti!ResultsTable,MAX(J$31:L$31)+$A137-1,MATCH(Selected_Stat,Opti!Labels_Headers,0))</f>
        <v>#N/A</v>
      </c>
      <c r="L137" s="67" t="e">
        <f>INDEX(Opti!ResultsTable,MAX(K$31:M$31)+$A137-1,MATCH(Selected_Stat,Opti!Labels_Headers,0))</f>
        <v>#N/A</v>
      </c>
    </row>
    <row r="138" spans="1:12" hidden="1" x14ac:dyDescent="0.25">
      <c r="A138" s="71">
        <v>91</v>
      </c>
      <c r="B138" s="55" t="e">
        <f>INDEX(Base!ResultsTable,$E$31+$A138-1,MATCH(Selected_Stat,Base!Labels_Headers,0))</f>
        <v>#N/A</v>
      </c>
      <c r="C138" s="72" t="e">
        <f>INDEX(Base!ResultsTable,$E$31+$A138-1,MATCH(Selected_Stat,Base!Labels_Headers,0))</f>
        <v>#N/A</v>
      </c>
      <c r="D138" s="66" t="e">
        <f>INDEX(Base!ResultsTable,MAX(C$31:E$31)+$A138-1,MATCH(Selected_Stat,Base!Labels_Headers,0))</f>
        <v>#N/A</v>
      </c>
      <c r="E138" s="57" t="e">
        <f>INDEX(Base!ResultsTable,MAX(D$31:F$31)+$A138-1,MATCH(Selected_Stat,Base!Labels_Headers,0))</f>
        <v>#N/A</v>
      </c>
      <c r="F138" s="67" t="e">
        <f>INDEX(Base!ResultsTable,MAX(E$31:G$31)+$A138-1,MATCH(Selected_Stat,Base!Labels_Headers,0))</f>
        <v>#N/A</v>
      </c>
      <c r="G138" s="66" t="e">
        <f>INDEX(Opti!ResultsTable,MAX(F$31:H$31)+$A138-1,MATCH(Selected_Stat,Opti!Labels_Headers,0))</f>
        <v>#N/A</v>
      </c>
      <c r="H138" s="57" t="e">
        <f>INDEX(Opti!ResultsTable,MAX(G$31:I$31)+$A138-1,MATCH(Selected_Stat,Opti!Labels_Headers,0))</f>
        <v>#N/A</v>
      </c>
      <c r="I138" s="67" t="e">
        <f>INDEX(Opti!ResultsTable,MAX(H$31:J$31)+$A138-1,MATCH(Selected_Stat,Opti!Labels_Headers,0))</f>
        <v>#N/A</v>
      </c>
      <c r="J138" s="66" t="e">
        <f>INDEX(Opti!ResultsTable,MAX(I$31:K$31)+$A138-1,MATCH(Selected_Stat,Opti!Labels_Headers,0))</f>
        <v>#N/A</v>
      </c>
      <c r="K138" s="57" t="e">
        <f>INDEX(Opti!ResultsTable,MAX(J$31:L$31)+$A138-1,MATCH(Selected_Stat,Opti!Labels_Headers,0))</f>
        <v>#N/A</v>
      </c>
      <c r="L138" s="67" t="e">
        <f>INDEX(Opti!ResultsTable,MAX(K$31:M$31)+$A138-1,MATCH(Selected_Stat,Opti!Labels_Headers,0))</f>
        <v>#N/A</v>
      </c>
    </row>
    <row r="139" spans="1:12" hidden="1" x14ac:dyDescent="0.25">
      <c r="A139" s="71">
        <v>200</v>
      </c>
      <c r="B139" s="55" t="e">
        <f>INDEX(Base!ResultsTable,$E$31+$A139-1,MATCH(Selected_Stat,Base!Labels_Headers,0))</f>
        <v>#N/A</v>
      </c>
      <c r="C139" s="72" t="e">
        <f>INDEX(Base!ResultsTable,$E$31+$A139-1,MATCH(Selected_Stat,Base!Labels_Headers,0))</f>
        <v>#N/A</v>
      </c>
      <c r="D139" s="66" t="e">
        <f>INDEX(Base!ResultsTable,MAX(C$31:E$31)+$A139-1,MATCH(Selected_Stat,Base!Labels_Headers,0))</f>
        <v>#N/A</v>
      </c>
      <c r="E139" s="57" t="e">
        <f>INDEX(Base!ResultsTable,MAX(D$31:F$31)+$A139-1,MATCH(Selected_Stat,Base!Labels_Headers,0))</f>
        <v>#N/A</v>
      </c>
      <c r="F139" s="67" t="e">
        <f>INDEX(Base!ResultsTable,MAX(E$31:G$31)+$A139-1,MATCH(Selected_Stat,Base!Labels_Headers,0))</f>
        <v>#N/A</v>
      </c>
      <c r="G139" s="66" t="e">
        <f>INDEX(Opti!ResultsTable,MAX(F$31:H$31)+$A139-1,MATCH(Selected_Stat,Opti!Labels_Headers,0))</f>
        <v>#N/A</v>
      </c>
      <c r="H139" s="57" t="e">
        <f>INDEX(Opti!ResultsTable,MAX(G$31:I$31)+$A139-1,MATCH(Selected_Stat,Opti!Labels_Headers,0))</f>
        <v>#N/A</v>
      </c>
      <c r="I139" s="67" t="e">
        <f>INDEX(Opti!ResultsTable,MAX(H$31:J$31)+$A139-1,MATCH(Selected_Stat,Opti!Labels_Headers,0))</f>
        <v>#N/A</v>
      </c>
      <c r="J139" s="66" t="e">
        <f>INDEX(Opti!ResultsTable,MAX(I$31:K$31)+$A139-1,MATCH(Selected_Stat,Opti!Labels_Headers,0))</f>
        <v>#N/A</v>
      </c>
      <c r="K139" s="57" t="e">
        <f>INDEX(Opti!ResultsTable,MAX(J$31:L$31)+$A139-1,MATCH(Selected_Stat,Opti!Labels_Headers,0))</f>
        <v>#N/A</v>
      </c>
      <c r="L139" s="67" t="e">
        <f>INDEX(Opti!ResultsTable,MAX(K$31:M$31)+$A139-1,MATCH(Selected_Stat,Opti!Labels_Headers,0))</f>
        <v>#N/A</v>
      </c>
    </row>
    <row r="140" spans="1:12" hidden="1" x14ac:dyDescent="0.25">
      <c r="A140" s="71">
        <v>108</v>
      </c>
      <c r="B140" s="55" t="e">
        <f>INDEX(Base!ResultsTable,$E$31+$A140-1,MATCH(Selected_Stat,Base!Labels_Headers,0))</f>
        <v>#N/A</v>
      </c>
      <c r="C140" s="72" t="e">
        <f>INDEX(Base!ResultsTable,$E$31+$A140-1,MATCH(Selected_Stat,Base!Labels_Headers,0))</f>
        <v>#N/A</v>
      </c>
      <c r="D140" s="66" t="e">
        <f>INDEX(Base!ResultsTable,MAX(C$31:E$31)+$A140-1,MATCH(Selected_Stat,Base!Labels_Headers,0))</f>
        <v>#N/A</v>
      </c>
      <c r="E140" s="57" t="e">
        <f>INDEX(Base!ResultsTable,MAX(D$31:F$31)+$A140-1,MATCH(Selected_Stat,Base!Labels_Headers,0))</f>
        <v>#N/A</v>
      </c>
      <c r="F140" s="67" t="e">
        <f>INDEX(Base!ResultsTable,MAX(E$31:G$31)+$A140-1,MATCH(Selected_Stat,Base!Labels_Headers,0))</f>
        <v>#N/A</v>
      </c>
      <c r="G140" s="66" t="e">
        <f>INDEX(Opti!ResultsTable,MAX(F$31:H$31)+$A140-1,MATCH(Selected_Stat,Opti!Labels_Headers,0))</f>
        <v>#N/A</v>
      </c>
      <c r="H140" s="57" t="e">
        <f>INDEX(Opti!ResultsTable,MAX(G$31:I$31)+$A140-1,MATCH(Selected_Stat,Opti!Labels_Headers,0))</f>
        <v>#N/A</v>
      </c>
      <c r="I140" s="67" t="e">
        <f>INDEX(Opti!ResultsTable,MAX(H$31:J$31)+$A140-1,MATCH(Selected_Stat,Opti!Labels_Headers,0))</f>
        <v>#N/A</v>
      </c>
      <c r="J140" s="66" t="e">
        <f>INDEX(Opti!ResultsTable,MAX(I$31:K$31)+$A140-1,MATCH(Selected_Stat,Opti!Labels_Headers,0))</f>
        <v>#N/A</v>
      </c>
      <c r="K140" s="57" t="e">
        <f>INDEX(Opti!ResultsTable,MAX(J$31:L$31)+$A140-1,MATCH(Selected_Stat,Opti!Labels_Headers,0))</f>
        <v>#N/A</v>
      </c>
      <c r="L140" s="67" t="e">
        <f>INDEX(Opti!ResultsTable,MAX(K$31:M$31)+$A140-1,MATCH(Selected_Stat,Opti!Labels_Headers,0))</f>
        <v>#N/A</v>
      </c>
    </row>
    <row r="141" spans="1:12" hidden="1" x14ac:dyDescent="0.25">
      <c r="A141" s="71">
        <v>183</v>
      </c>
      <c r="B141" s="55" t="e">
        <f>INDEX(Base!ResultsTable,$E$31+$A141-1,MATCH(Selected_Stat,Base!Labels_Headers,0))</f>
        <v>#N/A</v>
      </c>
      <c r="C141" s="72" t="e">
        <f>INDEX(Base!ResultsTable,$E$31+$A141-1,MATCH(Selected_Stat,Base!Labels_Headers,0))</f>
        <v>#N/A</v>
      </c>
      <c r="D141" s="66" t="e">
        <f>INDEX(Base!ResultsTable,MAX(C$31:E$31)+$A141-1,MATCH(Selected_Stat,Base!Labels_Headers,0))</f>
        <v>#N/A</v>
      </c>
      <c r="E141" s="57" t="e">
        <f>INDEX(Base!ResultsTable,MAX(D$31:F$31)+$A141-1,MATCH(Selected_Stat,Base!Labels_Headers,0))</f>
        <v>#N/A</v>
      </c>
      <c r="F141" s="67" t="e">
        <f>INDEX(Base!ResultsTable,MAX(E$31:G$31)+$A141-1,MATCH(Selected_Stat,Base!Labels_Headers,0))</f>
        <v>#N/A</v>
      </c>
      <c r="G141" s="66" t="e">
        <f>INDEX(Opti!ResultsTable,MAX(F$31:H$31)+$A141-1,MATCH(Selected_Stat,Opti!Labels_Headers,0))</f>
        <v>#N/A</v>
      </c>
      <c r="H141" s="57" t="e">
        <f>INDEX(Opti!ResultsTable,MAX(G$31:I$31)+$A141-1,MATCH(Selected_Stat,Opti!Labels_Headers,0))</f>
        <v>#N/A</v>
      </c>
      <c r="I141" s="67" t="e">
        <f>INDEX(Opti!ResultsTable,MAX(H$31:J$31)+$A141-1,MATCH(Selected_Stat,Opti!Labels_Headers,0))</f>
        <v>#N/A</v>
      </c>
      <c r="J141" s="66" t="e">
        <f>INDEX(Opti!ResultsTable,MAX(I$31:K$31)+$A141-1,MATCH(Selected_Stat,Opti!Labels_Headers,0))</f>
        <v>#N/A</v>
      </c>
      <c r="K141" s="57" t="e">
        <f>INDEX(Opti!ResultsTable,MAX(J$31:L$31)+$A141-1,MATCH(Selected_Stat,Opti!Labels_Headers,0))</f>
        <v>#N/A</v>
      </c>
      <c r="L141" s="67" t="e">
        <f>INDEX(Opti!ResultsTable,MAX(K$31:M$31)+$A141-1,MATCH(Selected_Stat,Opti!Labels_Headers,0))</f>
        <v>#N/A</v>
      </c>
    </row>
    <row r="142" spans="1:12" hidden="1" x14ac:dyDescent="0.25">
      <c r="A142" s="71">
        <v>130</v>
      </c>
      <c r="B142" s="55" t="e">
        <f>INDEX(Base!ResultsTable,$E$31+$A142-1,MATCH(Selected_Stat,Base!Labels_Headers,0))</f>
        <v>#N/A</v>
      </c>
      <c r="C142" s="72" t="e">
        <f>INDEX(Base!ResultsTable,$E$31+$A142-1,MATCH(Selected_Stat,Base!Labels_Headers,0))</f>
        <v>#N/A</v>
      </c>
      <c r="D142" s="66" t="e">
        <f>INDEX(Base!ResultsTable,MAX(C$31:E$31)+$A142-1,MATCH(Selected_Stat,Base!Labels_Headers,0))</f>
        <v>#N/A</v>
      </c>
      <c r="E142" s="57" t="e">
        <f>INDEX(Base!ResultsTable,MAX(D$31:F$31)+$A142-1,MATCH(Selected_Stat,Base!Labels_Headers,0))</f>
        <v>#N/A</v>
      </c>
      <c r="F142" s="67" t="e">
        <f>INDEX(Base!ResultsTable,MAX(E$31:G$31)+$A142-1,MATCH(Selected_Stat,Base!Labels_Headers,0))</f>
        <v>#N/A</v>
      </c>
      <c r="G142" s="66" t="e">
        <f>INDEX(Opti!ResultsTable,MAX(F$31:H$31)+$A142-1,MATCH(Selected_Stat,Opti!Labels_Headers,0))</f>
        <v>#N/A</v>
      </c>
      <c r="H142" s="57" t="e">
        <f>INDEX(Opti!ResultsTable,MAX(G$31:I$31)+$A142-1,MATCH(Selected_Stat,Opti!Labels_Headers,0))</f>
        <v>#N/A</v>
      </c>
      <c r="I142" s="67" t="e">
        <f>INDEX(Opti!ResultsTable,MAX(H$31:J$31)+$A142-1,MATCH(Selected_Stat,Opti!Labels_Headers,0))</f>
        <v>#N/A</v>
      </c>
      <c r="J142" s="66" t="e">
        <f>INDEX(Opti!ResultsTable,MAX(I$31:K$31)+$A142-1,MATCH(Selected_Stat,Opti!Labels_Headers,0))</f>
        <v>#N/A</v>
      </c>
      <c r="K142" s="57" t="e">
        <f>INDEX(Opti!ResultsTable,MAX(J$31:L$31)+$A142-1,MATCH(Selected_Stat,Opti!Labels_Headers,0))</f>
        <v>#N/A</v>
      </c>
      <c r="L142" s="67" t="e">
        <f>INDEX(Opti!ResultsTable,MAX(K$31:M$31)+$A142-1,MATCH(Selected_Stat,Opti!Labels_Headers,0))</f>
        <v>#N/A</v>
      </c>
    </row>
    <row r="143" spans="1:12" hidden="1" x14ac:dyDescent="0.25">
      <c r="A143" s="71">
        <v>185</v>
      </c>
      <c r="B143" s="55" t="e">
        <f>INDEX(Base!ResultsTable,$E$31+$A143-1,MATCH(Selected_Stat,Base!Labels_Headers,0))</f>
        <v>#N/A</v>
      </c>
      <c r="C143" s="72" t="e">
        <f>INDEX(Base!ResultsTable,$E$31+$A143-1,MATCH(Selected_Stat,Base!Labels_Headers,0))</f>
        <v>#N/A</v>
      </c>
      <c r="D143" s="66" t="e">
        <f>INDEX(Base!ResultsTable,MAX(C$31:E$31)+$A143-1,MATCH(Selected_Stat,Base!Labels_Headers,0))</f>
        <v>#N/A</v>
      </c>
      <c r="E143" s="57" t="e">
        <f>INDEX(Base!ResultsTable,MAX(D$31:F$31)+$A143-1,MATCH(Selected_Stat,Base!Labels_Headers,0))</f>
        <v>#N/A</v>
      </c>
      <c r="F143" s="67" t="e">
        <f>INDEX(Base!ResultsTable,MAX(E$31:G$31)+$A143-1,MATCH(Selected_Stat,Base!Labels_Headers,0))</f>
        <v>#N/A</v>
      </c>
      <c r="G143" s="66" t="e">
        <f>INDEX(Opti!ResultsTable,MAX(F$31:H$31)+$A143-1,MATCH(Selected_Stat,Opti!Labels_Headers,0))</f>
        <v>#N/A</v>
      </c>
      <c r="H143" s="57" t="e">
        <f>INDEX(Opti!ResultsTable,MAX(G$31:I$31)+$A143-1,MATCH(Selected_Stat,Opti!Labels_Headers,0))</f>
        <v>#N/A</v>
      </c>
      <c r="I143" s="67" t="e">
        <f>INDEX(Opti!ResultsTable,MAX(H$31:J$31)+$A143-1,MATCH(Selected_Stat,Opti!Labels_Headers,0))</f>
        <v>#N/A</v>
      </c>
      <c r="J143" s="66" t="e">
        <f>INDEX(Opti!ResultsTable,MAX(I$31:K$31)+$A143-1,MATCH(Selected_Stat,Opti!Labels_Headers,0))</f>
        <v>#N/A</v>
      </c>
      <c r="K143" s="57" t="e">
        <f>INDEX(Opti!ResultsTable,MAX(J$31:L$31)+$A143-1,MATCH(Selected_Stat,Opti!Labels_Headers,0))</f>
        <v>#N/A</v>
      </c>
      <c r="L143" s="67" t="e">
        <f>INDEX(Opti!ResultsTable,MAX(K$31:M$31)+$A143-1,MATCH(Selected_Stat,Opti!Labels_Headers,0))</f>
        <v>#N/A</v>
      </c>
    </row>
    <row r="144" spans="1:12" hidden="1" x14ac:dyDescent="0.25">
      <c r="A144" s="71">
        <v>145</v>
      </c>
      <c r="B144" s="55" t="e">
        <f>INDEX(Base!ResultsTable,$E$31+$A144-1,MATCH(Selected_Stat,Base!Labels_Headers,0))</f>
        <v>#N/A</v>
      </c>
      <c r="C144" s="72" t="e">
        <f>INDEX(Base!ResultsTable,$E$31+$A144-1,MATCH(Selected_Stat,Base!Labels_Headers,0))</f>
        <v>#N/A</v>
      </c>
      <c r="D144" s="66" t="e">
        <f>INDEX(Base!ResultsTable,MAX(C$31:E$31)+$A144-1,MATCH(Selected_Stat,Base!Labels_Headers,0))</f>
        <v>#N/A</v>
      </c>
      <c r="E144" s="57" t="e">
        <f>INDEX(Base!ResultsTable,MAX(D$31:F$31)+$A144-1,MATCH(Selected_Stat,Base!Labels_Headers,0))</f>
        <v>#N/A</v>
      </c>
      <c r="F144" s="67" t="e">
        <f>INDEX(Base!ResultsTable,MAX(E$31:G$31)+$A144-1,MATCH(Selected_Stat,Base!Labels_Headers,0))</f>
        <v>#N/A</v>
      </c>
      <c r="G144" s="66" t="e">
        <f>INDEX(Opti!ResultsTable,MAX(F$31:H$31)+$A144-1,MATCH(Selected_Stat,Opti!Labels_Headers,0))</f>
        <v>#N/A</v>
      </c>
      <c r="H144" s="57" t="e">
        <f>INDEX(Opti!ResultsTable,MAX(G$31:I$31)+$A144-1,MATCH(Selected_Stat,Opti!Labels_Headers,0))</f>
        <v>#N/A</v>
      </c>
      <c r="I144" s="67" t="e">
        <f>INDEX(Opti!ResultsTable,MAX(H$31:J$31)+$A144-1,MATCH(Selected_Stat,Opti!Labels_Headers,0))</f>
        <v>#N/A</v>
      </c>
      <c r="J144" s="66" t="e">
        <f>INDEX(Opti!ResultsTable,MAX(I$31:K$31)+$A144-1,MATCH(Selected_Stat,Opti!Labels_Headers,0))</f>
        <v>#N/A</v>
      </c>
      <c r="K144" s="57" t="e">
        <f>INDEX(Opti!ResultsTable,MAX(J$31:L$31)+$A144-1,MATCH(Selected_Stat,Opti!Labels_Headers,0))</f>
        <v>#N/A</v>
      </c>
      <c r="L144" s="67" t="e">
        <f>INDEX(Opti!ResultsTable,MAX(K$31:M$31)+$A144-1,MATCH(Selected_Stat,Opti!Labels_Headers,0))</f>
        <v>#N/A</v>
      </c>
    </row>
    <row r="145" spans="1:12" hidden="1" x14ac:dyDescent="0.25">
      <c r="A145" s="71">
        <v>122</v>
      </c>
      <c r="B145" s="55" t="e">
        <f>INDEX(Base!ResultsTable,$E$31+$A145-1,MATCH(Selected_Stat,Base!Labels_Headers,0))</f>
        <v>#N/A</v>
      </c>
      <c r="C145" s="72" t="e">
        <f>INDEX(Base!ResultsTable,$E$31+$A145-1,MATCH(Selected_Stat,Base!Labels_Headers,0))</f>
        <v>#N/A</v>
      </c>
      <c r="D145" s="66" t="e">
        <f>INDEX(Base!ResultsTable,MAX(C$31:E$31)+$A145-1,MATCH(Selected_Stat,Base!Labels_Headers,0))</f>
        <v>#N/A</v>
      </c>
      <c r="E145" s="57" t="e">
        <f>INDEX(Base!ResultsTable,MAX(D$31:F$31)+$A145-1,MATCH(Selected_Stat,Base!Labels_Headers,0))</f>
        <v>#N/A</v>
      </c>
      <c r="F145" s="67" t="e">
        <f>INDEX(Base!ResultsTable,MAX(E$31:G$31)+$A145-1,MATCH(Selected_Stat,Base!Labels_Headers,0))</f>
        <v>#N/A</v>
      </c>
      <c r="G145" s="66" t="e">
        <f>INDEX(Opti!ResultsTable,MAX(F$31:H$31)+$A145-1,MATCH(Selected_Stat,Opti!Labels_Headers,0))</f>
        <v>#N/A</v>
      </c>
      <c r="H145" s="57" t="e">
        <f>INDEX(Opti!ResultsTable,MAX(G$31:I$31)+$A145-1,MATCH(Selected_Stat,Opti!Labels_Headers,0))</f>
        <v>#N/A</v>
      </c>
      <c r="I145" s="67" t="e">
        <f>INDEX(Opti!ResultsTable,MAX(H$31:J$31)+$A145-1,MATCH(Selected_Stat,Opti!Labels_Headers,0))</f>
        <v>#N/A</v>
      </c>
      <c r="J145" s="66" t="e">
        <f>INDEX(Opti!ResultsTable,MAX(I$31:K$31)+$A145-1,MATCH(Selected_Stat,Opti!Labels_Headers,0))</f>
        <v>#N/A</v>
      </c>
      <c r="K145" s="57" t="e">
        <f>INDEX(Opti!ResultsTable,MAX(J$31:L$31)+$A145-1,MATCH(Selected_Stat,Opti!Labels_Headers,0))</f>
        <v>#N/A</v>
      </c>
      <c r="L145" s="67" t="e">
        <f>INDEX(Opti!ResultsTable,MAX(K$31:M$31)+$A145-1,MATCH(Selected_Stat,Opti!Labels_Headers,0))</f>
        <v>#N/A</v>
      </c>
    </row>
    <row r="146" spans="1:12" hidden="1" x14ac:dyDescent="0.25">
      <c r="A146" s="71">
        <v>138</v>
      </c>
      <c r="B146" s="55" t="e">
        <f>INDEX(Base!ResultsTable,$E$31+$A146-1,MATCH(Selected_Stat,Base!Labels_Headers,0))</f>
        <v>#N/A</v>
      </c>
      <c r="C146" s="72" t="e">
        <f>INDEX(Base!ResultsTable,$E$31+$A146-1,MATCH(Selected_Stat,Base!Labels_Headers,0))</f>
        <v>#N/A</v>
      </c>
      <c r="D146" s="66" t="e">
        <f>INDEX(Base!ResultsTable,MAX(C$31:E$31)+$A146-1,MATCH(Selected_Stat,Base!Labels_Headers,0))</f>
        <v>#N/A</v>
      </c>
      <c r="E146" s="57" t="e">
        <f>INDEX(Base!ResultsTable,MAX(D$31:F$31)+$A146-1,MATCH(Selected_Stat,Base!Labels_Headers,0))</f>
        <v>#N/A</v>
      </c>
      <c r="F146" s="67" t="e">
        <f>INDEX(Base!ResultsTable,MAX(E$31:G$31)+$A146-1,MATCH(Selected_Stat,Base!Labels_Headers,0))</f>
        <v>#N/A</v>
      </c>
      <c r="G146" s="66" t="e">
        <f>INDEX(Opti!ResultsTable,MAX(F$31:H$31)+$A146-1,MATCH(Selected_Stat,Opti!Labels_Headers,0))</f>
        <v>#N/A</v>
      </c>
      <c r="H146" s="57" t="e">
        <f>INDEX(Opti!ResultsTable,MAX(G$31:I$31)+$A146-1,MATCH(Selected_Stat,Opti!Labels_Headers,0))</f>
        <v>#N/A</v>
      </c>
      <c r="I146" s="67" t="e">
        <f>INDEX(Opti!ResultsTable,MAX(H$31:J$31)+$A146-1,MATCH(Selected_Stat,Opti!Labels_Headers,0))</f>
        <v>#N/A</v>
      </c>
      <c r="J146" s="66" t="e">
        <f>INDEX(Opti!ResultsTable,MAX(I$31:K$31)+$A146-1,MATCH(Selected_Stat,Opti!Labels_Headers,0))</f>
        <v>#N/A</v>
      </c>
      <c r="K146" s="57" t="e">
        <f>INDEX(Opti!ResultsTable,MAX(J$31:L$31)+$A146-1,MATCH(Selected_Stat,Opti!Labels_Headers,0))</f>
        <v>#N/A</v>
      </c>
      <c r="L146" s="67" t="e">
        <f>INDEX(Opti!ResultsTable,MAX(K$31:M$31)+$A146-1,MATCH(Selected_Stat,Opti!Labels_Headers,0))</f>
        <v>#N/A</v>
      </c>
    </row>
    <row r="147" spans="1:12" hidden="1" x14ac:dyDescent="0.25">
      <c r="A147" s="71">
        <v>119</v>
      </c>
      <c r="B147" s="55" t="e">
        <f>INDEX(Base!ResultsTable,$E$31+$A147-1,MATCH(Selected_Stat,Base!Labels_Headers,0))</f>
        <v>#N/A</v>
      </c>
      <c r="C147" s="72" t="e">
        <f>INDEX(Base!ResultsTable,$E$31+$A147-1,MATCH(Selected_Stat,Base!Labels_Headers,0))</f>
        <v>#N/A</v>
      </c>
      <c r="D147" s="66" t="e">
        <f>INDEX(Base!ResultsTable,MAX(C$31:E$31)+$A147-1,MATCH(Selected_Stat,Base!Labels_Headers,0))</f>
        <v>#N/A</v>
      </c>
      <c r="E147" s="57" t="e">
        <f>INDEX(Base!ResultsTable,MAX(D$31:F$31)+$A147-1,MATCH(Selected_Stat,Base!Labels_Headers,0))</f>
        <v>#N/A</v>
      </c>
      <c r="F147" s="67" t="e">
        <f>INDEX(Base!ResultsTable,MAX(E$31:G$31)+$A147-1,MATCH(Selected_Stat,Base!Labels_Headers,0))</f>
        <v>#N/A</v>
      </c>
      <c r="G147" s="66" t="e">
        <f>INDEX(Opti!ResultsTable,MAX(F$31:H$31)+$A147-1,MATCH(Selected_Stat,Opti!Labels_Headers,0))</f>
        <v>#N/A</v>
      </c>
      <c r="H147" s="57" t="e">
        <f>INDEX(Opti!ResultsTable,MAX(G$31:I$31)+$A147-1,MATCH(Selected_Stat,Opti!Labels_Headers,0))</f>
        <v>#N/A</v>
      </c>
      <c r="I147" s="67" t="e">
        <f>INDEX(Opti!ResultsTable,MAX(H$31:J$31)+$A147-1,MATCH(Selected_Stat,Opti!Labels_Headers,0))</f>
        <v>#N/A</v>
      </c>
      <c r="J147" s="66" t="e">
        <f>INDEX(Opti!ResultsTable,MAX(I$31:K$31)+$A147-1,MATCH(Selected_Stat,Opti!Labels_Headers,0))</f>
        <v>#N/A</v>
      </c>
      <c r="K147" s="57" t="e">
        <f>INDEX(Opti!ResultsTable,MAX(J$31:L$31)+$A147-1,MATCH(Selected_Stat,Opti!Labels_Headers,0))</f>
        <v>#N/A</v>
      </c>
      <c r="L147" s="67" t="e">
        <f>INDEX(Opti!ResultsTable,MAX(K$31:M$31)+$A147-1,MATCH(Selected_Stat,Opti!Labels_Headers,0))</f>
        <v>#N/A</v>
      </c>
    </row>
    <row r="148" spans="1:12" hidden="1" x14ac:dyDescent="0.25">
      <c r="A148" s="71">
        <v>137</v>
      </c>
      <c r="B148" s="55" t="e">
        <f>INDEX(Base!ResultsTable,$E$31+$A148-1,MATCH(Selected_Stat,Base!Labels_Headers,0))</f>
        <v>#N/A</v>
      </c>
      <c r="C148" s="72" t="e">
        <f>INDEX(Base!ResultsTable,$E$31+$A148-1,MATCH(Selected_Stat,Base!Labels_Headers,0))</f>
        <v>#N/A</v>
      </c>
      <c r="D148" s="66" t="e">
        <f>INDEX(Base!ResultsTable,MAX(C$31:E$31)+$A148-1,MATCH(Selected_Stat,Base!Labels_Headers,0))</f>
        <v>#N/A</v>
      </c>
      <c r="E148" s="57" t="e">
        <f>INDEX(Base!ResultsTable,MAX(D$31:F$31)+$A148-1,MATCH(Selected_Stat,Base!Labels_Headers,0))</f>
        <v>#N/A</v>
      </c>
      <c r="F148" s="67" t="e">
        <f>INDEX(Base!ResultsTable,MAX(E$31:G$31)+$A148-1,MATCH(Selected_Stat,Base!Labels_Headers,0))</f>
        <v>#N/A</v>
      </c>
      <c r="G148" s="66" t="e">
        <f>INDEX(Opti!ResultsTable,MAX(F$31:H$31)+$A148-1,MATCH(Selected_Stat,Opti!Labels_Headers,0))</f>
        <v>#N/A</v>
      </c>
      <c r="H148" s="57" t="e">
        <f>INDEX(Opti!ResultsTable,MAX(G$31:I$31)+$A148-1,MATCH(Selected_Stat,Opti!Labels_Headers,0))</f>
        <v>#N/A</v>
      </c>
      <c r="I148" s="67" t="e">
        <f>INDEX(Opti!ResultsTable,MAX(H$31:J$31)+$A148-1,MATCH(Selected_Stat,Opti!Labels_Headers,0))</f>
        <v>#N/A</v>
      </c>
      <c r="J148" s="66" t="e">
        <f>INDEX(Opti!ResultsTable,MAX(I$31:K$31)+$A148-1,MATCH(Selected_Stat,Opti!Labels_Headers,0))</f>
        <v>#N/A</v>
      </c>
      <c r="K148" s="57" t="e">
        <f>INDEX(Opti!ResultsTable,MAX(J$31:L$31)+$A148-1,MATCH(Selected_Stat,Opti!Labels_Headers,0))</f>
        <v>#N/A</v>
      </c>
      <c r="L148" s="67" t="e">
        <f>INDEX(Opti!ResultsTable,MAX(K$31:M$31)+$A148-1,MATCH(Selected_Stat,Opti!Labels_Headers,0))</f>
        <v>#N/A</v>
      </c>
    </row>
    <row r="149" spans="1:12" hidden="1" x14ac:dyDescent="0.25">
      <c r="A149" s="71">
        <v>176</v>
      </c>
      <c r="B149" s="55" t="e">
        <f>INDEX(Base!ResultsTable,$E$31+$A149-1,MATCH(Selected_Stat,Base!Labels_Headers,0))</f>
        <v>#N/A</v>
      </c>
      <c r="C149" s="72" t="e">
        <f>INDEX(Base!ResultsTable,$E$31+$A149-1,MATCH(Selected_Stat,Base!Labels_Headers,0))</f>
        <v>#N/A</v>
      </c>
      <c r="D149" s="66" t="e">
        <f>INDEX(Base!ResultsTable,MAX(C$31:E$31)+$A149-1,MATCH(Selected_Stat,Base!Labels_Headers,0))</f>
        <v>#N/A</v>
      </c>
      <c r="E149" s="57" t="e">
        <f>INDEX(Base!ResultsTable,MAX(D$31:F$31)+$A149-1,MATCH(Selected_Stat,Base!Labels_Headers,0))</f>
        <v>#N/A</v>
      </c>
      <c r="F149" s="67" t="e">
        <f>INDEX(Base!ResultsTable,MAX(E$31:G$31)+$A149-1,MATCH(Selected_Stat,Base!Labels_Headers,0))</f>
        <v>#N/A</v>
      </c>
      <c r="G149" s="66" t="e">
        <f>INDEX(Opti!ResultsTable,MAX(F$31:H$31)+$A149-1,MATCH(Selected_Stat,Opti!Labels_Headers,0))</f>
        <v>#N/A</v>
      </c>
      <c r="H149" s="57" t="e">
        <f>INDEX(Opti!ResultsTable,MAX(G$31:I$31)+$A149-1,MATCH(Selected_Stat,Opti!Labels_Headers,0))</f>
        <v>#N/A</v>
      </c>
      <c r="I149" s="67" t="e">
        <f>INDEX(Opti!ResultsTable,MAX(H$31:J$31)+$A149-1,MATCH(Selected_Stat,Opti!Labels_Headers,0))</f>
        <v>#N/A</v>
      </c>
      <c r="J149" s="66" t="e">
        <f>INDEX(Opti!ResultsTable,MAX(I$31:K$31)+$A149-1,MATCH(Selected_Stat,Opti!Labels_Headers,0))</f>
        <v>#N/A</v>
      </c>
      <c r="K149" s="57" t="e">
        <f>INDEX(Opti!ResultsTable,MAX(J$31:L$31)+$A149-1,MATCH(Selected_Stat,Opti!Labels_Headers,0))</f>
        <v>#N/A</v>
      </c>
      <c r="L149" s="67" t="e">
        <f>INDEX(Opti!ResultsTable,MAX(K$31:M$31)+$A149-1,MATCH(Selected_Stat,Opti!Labels_Headers,0))</f>
        <v>#N/A</v>
      </c>
    </row>
    <row r="150" spans="1:12" hidden="1" x14ac:dyDescent="0.25">
      <c r="A150" s="71">
        <v>164</v>
      </c>
      <c r="B150" s="55" t="e">
        <f>INDEX(Base!ResultsTable,$E$31+$A150-1,MATCH(Selected_Stat,Base!Labels_Headers,0))</f>
        <v>#N/A</v>
      </c>
      <c r="C150" s="72" t="e">
        <f>INDEX(Base!ResultsTable,$E$31+$A150-1,MATCH(Selected_Stat,Base!Labels_Headers,0))</f>
        <v>#N/A</v>
      </c>
      <c r="D150" s="66" t="e">
        <f>INDEX(Base!ResultsTable,MAX(C$31:E$31)+$A150-1,MATCH(Selected_Stat,Base!Labels_Headers,0))</f>
        <v>#N/A</v>
      </c>
      <c r="E150" s="57" t="e">
        <f>INDEX(Base!ResultsTable,MAX(D$31:F$31)+$A150-1,MATCH(Selected_Stat,Base!Labels_Headers,0))</f>
        <v>#N/A</v>
      </c>
      <c r="F150" s="67" t="e">
        <f>INDEX(Base!ResultsTable,MAX(E$31:G$31)+$A150-1,MATCH(Selected_Stat,Base!Labels_Headers,0))</f>
        <v>#N/A</v>
      </c>
      <c r="G150" s="66" t="e">
        <f>INDEX(Opti!ResultsTable,MAX(F$31:H$31)+$A150-1,MATCH(Selected_Stat,Opti!Labels_Headers,0))</f>
        <v>#N/A</v>
      </c>
      <c r="H150" s="57" t="e">
        <f>INDEX(Opti!ResultsTable,MAX(G$31:I$31)+$A150-1,MATCH(Selected_Stat,Opti!Labels_Headers,0))</f>
        <v>#N/A</v>
      </c>
      <c r="I150" s="67" t="e">
        <f>INDEX(Opti!ResultsTable,MAX(H$31:J$31)+$A150-1,MATCH(Selected_Stat,Opti!Labels_Headers,0))</f>
        <v>#N/A</v>
      </c>
      <c r="J150" s="66" t="e">
        <f>INDEX(Opti!ResultsTable,MAX(I$31:K$31)+$A150-1,MATCH(Selected_Stat,Opti!Labels_Headers,0))</f>
        <v>#N/A</v>
      </c>
      <c r="K150" s="57" t="e">
        <f>INDEX(Opti!ResultsTable,MAX(J$31:L$31)+$A150-1,MATCH(Selected_Stat,Opti!Labels_Headers,0))</f>
        <v>#N/A</v>
      </c>
      <c r="L150" s="67" t="e">
        <f>INDEX(Opti!ResultsTable,MAX(K$31:M$31)+$A150-1,MATCH(Selected_Stat,Opti!Labels_Headers,0))</f>
        <v>#N/A</v>
      </c>
    </row>
    <row r="151" spans="1:12" hidden="1" x14ac:dyDescent="0.25">
      <c r="A151" s="71">
        <v>115</v>
      </c>
      <c r="B151" s="55" t="e">
        <f>INDEX(Base!ResultsTable,$E$31+$A151-1,MATCH(Selected_Stat,Base!Labels_Headers,0))</f>
        <v>#N/A</v>
      </c>
      <c r="C151" s="72" t="e">
        <f>INDEX(Base!ResultsTable,$E$31+$A151-1,MATCH(Selected_Stat,Base!Labels_Headers,0))</f>
        <v>#N/A</v>
      </c>
      <c r="D151" s="66" t="e">
        <f>INDEX(Base!ResultsTable,MAX(C$31:E$31)+$A151-1,MATCH(Selected_Stat,Base!Labels_Headers,0))</f>
        <v>#N/A</v>
      </c>
      <c r="E151" s="57" t="e">
        <f>INDEX(Base!ResultsTable,MAX(D$31:F$31)+$A151-1,MATCH(Selected_Stat,Base!Labels_Headers,0))</f>
        <v>#N/A</v>
      </c>
      <c r="F151" s="67" t="e">
        <f>INDEX(Base!ResultsTable,MAX(E$31:G$31)+$A151-1,MATCH(Selected_Stat,Base!Labels_Headers,0))</f>
        <v>#N/A</v>
      </c>
      <c r="G151" s="66" t="e">
        <f>INDEX(Opti!ResultsTable,MAX(F$31:H$31)+$A151-1,MATCH(Selected_Stat,Opti!Labels_Headers,0))</f>
        <v>#N/A</v>
      </c>
      <c r="H151" s="57" t="e">
        <f>INDEX(Opti!ResultsTable,MAX(G$31:I$31)+$A151-1,MATCH(Selected_Stat,Opti!Labels_Headers,0))</f>
        <v>#N/A</v>
      </c>
      <c r="I151" s="67" t="e">
        <f>INDEX(Opti!ResultsTable,MAX(H$31:J$31)+$A151-1,MATCH(Selected_Stat,Opti!Labels_Headers,0))</f>
        <v>#N/A</v>
      </c>
      <c r="J151" s="66" t="e">
        <f>INDEX(Opti!ResultsTable,MAX(I$31:K$31)+$A151-1,MATCH(Selected_Stat,Opti!Labels_Headers,0))</f>
        <v>#N/A</v>
      </c>
      <c r="K151" s="57" t="e">
        <f>INDEX(Opti!ResultsTable,MAX(J$31:L$31)+$A151-1,MATCH(Selected_Stat,Opti!Labels_Headers,0))</f>
        <v>#N/A</v>
      </c>
      <c r="L151" s="67" t="e">
        <f>INDEX(Opti!ResultsTable,MAX(K$31:M$31)+$A151-1,MATCH(Selected_Stat,Opti!Labels_Headers,0))</f>
        <v>#N/A</v>
      </c>
    </row>
    <row r="152" spans="1:12" hidden="1" x14ac:dyDescent="0.25">
      <c r="A152" s="71">
        <v>150</v>
      </c>
      <c r="B152" s="55" t="e">
        <f>INDEX(Base!ResultsTable,$E$31+$A152-1,MATCH(Selected_Stat,Base!Labels_Headers,0))</f>
        <v>#N/A</v>
      </c>
      <c r="C152" s="72" t="e">
        <f>INDEX(Base!ResultsTable,$E$31+$A152-1,MATCH(Selected_Stat,Base!Labels_Headers,0))</f>
        <v>#N/A</v>
      </c>
      <c r="D152" s="66" t="e">
        <f>INDEX(Base!ResultsTable,MAX(C$31:E$31)+$A152-1,MATCH(Selected_Stat,Base!Labels_Headers,0))</f>
        <v>#N/A</v>
      </c>
      <c r="E152" s="57" t="e">
        <f>INDEX(Base!ResultsTable,MAX(D$31:F$31)+$A152-1,MATCH(Selected_Stat,Base!Labels_Headers,0))</f>
        <v>#N/A</v>
      </c>
      <c r="F152" s="67" t="e">
        <f>INDEX(Base!ResultsTable,MAX(E$31:G$31)+$A152-1,MATCH(Selected_Stat,Base!Labels_Headers,0))</f>
        <v>#N/A</v>
      </c>
      <c r="G152" s="66" t="e">
        <f>INDEX(Opti!ResultsTable,MAX(F$31:H$31)+$A152-1,MATCH(Selected_Stat,Opti!Labels_Headers,0))</f>
        <v>#N/A</v>
      </c>
      <c r="H152" s="57" t="e">
        <f>INDEX(Opti!ResultsTable,MAX(G$31:I$31)+$A152-1,MATCH(Selected_Stat,Opti!Labels_Headers,0))</f>
        <v>#N/A</v>
      </c>
      <c r="I152" s="67" t="e">
        <f>INDEX(Opti!ResultsTable,MAX(H$31:J$31)+$A152-1,MATCH(Selected_Stat,Opti!Labels_Headers,0))</f>
        <v>#N/A</v>
      </c>
      <c r="J152" s="66" t="e">
        <f>INDEX(Opti!ResultsTable,MAX(I$31:K$31)+$A152-1,MATCH(Selected_Stat,Opti!Labels_Headers,0))</f>
        <v>#N/A</v>
      </c>
      <c r="K152" s="57" t="e">
        <f>INDEX(Opti!ResultsTable,MAX(J$31:L$31)+$A152-1,MATCH(Selected_Stat,Opti!Labels_Headers,0))</f>
        <v>#N/A</v>
      </c>
      <c r="L152" s="67" t="e">
        <f>INDEX(Opti!ResultsTable,MAX(K$31:M$31)+$A152-1,MATCH(Selected_Stat,Opti!Labels_Headers,0))</f>
        <v>#N/A</v>
      </c>
    </row>
    <row r="153" spans="1:12" hidden="1" x14ac:dyDescent="0.25">
      <c r="A153" s="71">
        <v>219</v>
      </c>
      <c r="B153" s="55" t="e">
        <f>INDEX(Base!ResultsTable,$E$31+$A153-1,MATCH(Selected_Stat,Base!Labels_Headers,0))</f>
        <v>#N/A</v>
      </c>
      <c r="C153" s="72" t="e">
        <f>INDEX(Base!ResultsTable,$E$31+$A153-1,MATCH(Selected_Stat,Base!Labels_Headers,0))</f>
        <v>#N/A</v>
      </c>
      <c r="D153" s="66" t="e">
        <f>INDEX(Base!ResultsTable,MAX(C$31:E$31)+$A153-1,MATCH(Selected_Stat,Base!Labels_Headers,0))</f>
        <v>#N/A</v>
      </c>
      <c r="E153" s="57" t="e">
        <f>INDEX(Base!ResultsTable,MAX(D$31:F$31)+$A153-1,MATCH(Selected_Stat,Base!Labels_Headers,0))</f>
        <v>#N/A</v>
      </c>
      <c r="F153" s="67" t="e">
        <f>INDEX(Base!ResultsTable,MAX(E$31:G$31)+$A153-1,MATCH(Selected_Stat,Base!Labels_Headers,0))</f>
        <v>#N/A</v>
      </c>
      <c r="G153" s="66" t="e">
        <f>INDEX(Opti!ResultsTable,MAX(F$31:H$31)+$A153-1,MATCH(Selected_Stat,Opti!Labels_Headers,0))</f>
        <v>#N/A</v>
      </c>
      <c r="H153" s="57" t="e">
        <f>INDEX(Opti!ResultsTable,MAX(G$31:I$31)+$A153-1,MATCH(Selected_Stat,Opti!Labels_Headers,0))</f>
        <v>#N/A</v>
      </c>
      <c r="I153" s="67" t="e">
        <f>INDEX(Opti!ResultsTable,MAX(H$31:J$31)+$A153-1,MATCH(Selected_Stat,Opti!Labels_Headers,0))</f>
        <v>#N/A</v>
      </c>
      <c r="J153" s="66" t="e">
        <f>INDEX(Opti!ResultsTable,MAX(I$31:K$31)+$A153-1,MATCH(Selected_Stat,Opti!Labels_Headers,0))</f>
        <v>#N/A</v>
      </c>
      <c r="K153" s="57" t="e">
        <f>INDEX(Opti!ResultsTable,MAX(J$31:L$31)+$A153-1,MATCH(Selected_Stat,Opti!Labels_Headers,0))</f>
        <v>#N/A</v>
      </c>
      <c r="L153" s="67" t="e">
        <f>INDEX(Opti!ResultsTable,MAX(K$31:M$31)+$A153-1,MATCH(Selected_Stat,Opti!Labels_Headers,0))</f>
        <v>#N/A</v>
      </c>
    </row>
    <row r="154" spans="1:12" hidden="1" x14ac:dyDescent="0.25">
      <c r="A154" s="71">
        <v>170</v>
      </c>
      <c r="B154" s="55" t="e">
        <f>INDEX(Base!ResultsTable,$E$31+$A154-1,MATCH(Selected_Stat,Base!Labels_Headers,0))</f>
        <v>#N/A</v>
      </c>
      <c r="C154" s="72" t="e">
        <f>INDEX(Base!ResultsTable,$E$31+$A154-1,MATCH(Selected_Stat,Base!Labels_Headers,0))</f>
        <v>#N/A</v>
      </c>
      <c r="D154" s="66" t="e">
        <f>INDEX(Base!ResultsTable,MAX(C$31:E$31)+$A154-1,MATCH(Selected_Stat,Base!Labels_Headers,0))</f>
        <v>#N/A</v>
      </c>
      <c r="E154" s="57" t="e">
        <f>INDEX(Base!ResultsTable,MAX(D$31:F$31)+$A154-1,MATCH(Selected_Stat,Base!Labels_Headers,0))</f>
        <v>#N/A</v>
      </c>
      <c r="F154" s="67" t="e">
        <f>INDEX(Base!ResultsTable,MAX(E$31:G$31)+$A154-1,MATCH(Selected_Stat,Base!Labels_Headers,0))</f>
        <v>#N/A</v>
      </c>
      <c r="G154" s="66" t="e">
        <f>INDEX(Opti!ResultsTable,MAX(F$31:H$31)+$A154-1,MATCH(Selected_Stat,Opti!Labels_Headers,0))</f>
        <v>#N/A</v>
      </c>
      <c r="H154" s="57" t="e">
        <f>INDEX(Opti!ResultsTable,MAX(G$31:I$31)+$A154-1,MATCH(Selected_Stat,Opti!Labels_Headers,0))</f>
        <v>#N/A</v>
      </c>
      <c r="I154" s="67" t="e">
        <f>INDEX(Opti!ResultsTable,MAX(H$31:J$31)+$A154-1,MATCH(Selected_Stat,Opti!Labels_Headers,0))</f>
        <v>#N/A</v>
      </c>
      <c r="J154" s="66" t="e">
        <f>INDEX(Opti!ResultsTable,MAX(I$31:K$31)+$A154-1,MATCH(Selected_Stat,Opti!Labels_Headers,0))</f>
        <v>#N/A</v>
      </c>
      <c r="K154" s="57" t="e">
        <f>INDEX(Opti!ResultsTable,MAX(J$31:L$31)+$A154-1,MATCH(Selected_Stat,Opti!Labels_Headers,0))</f>
        <v>#N/A</v>
      </c>
      <c r="L154" s="67" t="e">
        <f>INDEX(Opti!ResultsTable,MAX(K$31:M$31)+$A154-1,MATCH(Selected_Stat,Opti!Labels_Headers,0))</f>
        <v>#N/A</v>
      </c>
    </row>
    <row r="155" spans="1:12" hidden="1" x14ac:dyDescent="0.25">
      <c r="A155" s="71">
        <v>135</v>
      </c>
      <c r="B155" s="55" t="e">
        <f>INDEX(Base!ResultsTable,$E$31+$A155-1,MATCH(Selected_Stat,Base!Labels_Headers,0))</f>
        <v>#N/A</v>
      </c>
      <c r="C155" s="72" t="e">
        <f>INDEX(Base!ResultsTable,$E$31+$A155-1,MATCH(Selected_Stat,Base!Labels_Headers,0))</f>
        <v>#N/A</v>
      </c>
      <c r="D155" s="66" t="e">
        <f>INDEX(Base!ResultsTable,MAX(C$31:E$31)+$A155-1,MATCH(Selected_Stat,Base!Labels_Headers,0))</f>
        <v>#N/A</v>
      </c>
      <c r="E155" s="57" t="e">
        <f>INDEX(Base!ResultsTable,MAX(D$31:F$31)+$A155-1,MATCH(Selected_Stat,Base!Labels_Headers,0))</f>
        <v>#N/A</v>
      </c>
      <c r="F155" s="67" t="e">
        <f>INDEX(Base!ResultsTable,MAX(E$31:G$31)+$A155-1,MATCH(Selected_Stat,Base!Labels_Headers,0))</f>
        <v>#N/A</v>
      </c>
      <c r="G155" s="66" t="e">
        <f>INDEX(Opti!ResultsTable,MAX(F$31:H$31)+$A155-1,MATCH(Selected_Stat,Opti!Labels_Headers,0))</f>
        <v>#N/A</v>
      </c>
      <c r="H155" s="57" t="e">
        <f>INDEX(Opti!ResultsTable,MAX(G$31:I$31)+$A155-1,MATCH(Selected_Stat,Opti!Labels_Headers,0))</f>
        <v>#N/A</v>
      </c>
      <c r="I155" s="67" t="e">
        <f>INDEX(Opti!ResultsTable,MAX(H$31:J$31)+$A155-1,MATCH(Selected_Stat,Opti!Labels_Headers,0))</f>
        <v>#N/A</v>
      </c>
      <c r="J155" s="66" t="e">
        <f>INDEX(Opti!ResultsTable,MAX(I$31:K$31)+$A155-1,MATCH(Selected_Stat,Opti!Labels_Headers,0))</f>
        <v>#N/A</v>
      </c>
      <c r="K155" s="57" t="e">
        <f>INDEX(Opti!ResultsTable,MAX(J$31:L$31)+$A155-1,MATCH(Selected_Stat,Opti!Labels_Headers,0))</f>
        <v>#N/A</v>
      </c>
      <c r="L155" s="67" t="e">
        <f>INDEX(Opti!ResultsTable,MAX(K$31:M$31)+$A155-1,MATCH(Selected_Stat,Opti!Labels_Headers,0))</f>
        <v>#N/A</v>
      </c>
    </row>
    <row r="156" spans="1:12" hidden="1" x14ac:dyDescent="0.25">
      <c r="A156" s="71">
        <v>189</v>
      </c>
      <c r="B156" s="55" t="e">
        <f>INDEX(Base!ResultsTable,$E$31+$A156-1,MATCH(Selected_Stat,Base!Labels_Headers,0))</f>
        <v>#N/A</v>
      </c>
      <c r="C156" s="72" t="e">
        <f>INDEX(Base!ResultsTable,$E$31+$A156-1,MATCH(Selected_Stat,Base!Labels_Headers,0))</f>
        <v>#N/A</v>
      </c>
      <c r="D156" s="66" t="e">
        <f>INDEX(Base!ResultsTable,MAX(C$31:E$31)+$A156-1,MATCH(Selected_Stat,Base!Labels_Headers,0))</f>
        <v>#N/A</v>
      </c>
      <c r="E156" s="57" t="e">
        <f>INDEX(Base!ResultsTable,MAX(D$31:F$31)+$A156-1,MATCH(Selected_Stat,Base!Labels_Headers,0))</f>
        <v>#N/A</v>
      </c>
      <c r="F156" s="67" t="e">
        <f>INDEX(Base!ResultsTable,MAX(E$31:G$31)+$A156-1,MATCH(Selected_Stat,Base!Labels_Headers,0))</f>
        <v>#N/A</v>
      </c>
      <c r="G156" s="66" t="e">
        <f>INDEX(Opti!ResultsTable,MAX(F$31:H$31)+$A156-1,MATCH(Selected_Stat,Opti!Labels_Headers,0))</f>
        <v>#N/A</v>
      </c>
      <c r="H156" s="57" t="e">
        <f>INDEX(Opti!ResultsTable,MAX(G$31:I$31)+$A156-1,MATCH(Selected_Stat,Opti!Labels_Headers,0))</f>
        <v>#N/A</v>
      </c>
      <c r="I156" s="67" t="e">
        <f>INDEX(Opti!ResultsTable,MAX(H$31:J$31)+$A156-1,MATCH(Selected_Stat,Opti!Labels_Headers,0))</f>
        <v>#N/A</v>
      </c>
      <c r="J156" s="66" t="e">
        <f>INDEX(Opti!ResultsTable,MAX(I$31:K$31)+$A156-1,MATCH(Selected_Stat,Opti!Labels_Headers,0))</f>
        <v>#N/A</v>
      </c>
      <c r="K156" s="57" t="e">
        <f>INDEX(Opti!ResultsTable,MAX(J$31:L$31)+$A156-1,MATCH(Selected_Stat,Opti!Labels_Headers,0))</f>
        <v>#N/A</v>
      </c>
      <c r="L156" s="67" t="e">
        <f>INDEX(Opti!ResultsTable,MAX(K$31:M$31)+$A156-1,MATCH(Selected_Stat,Opti!Labels_Headers,0))</f>
        <v>#N/A</v>
      </c>
    </row>
    <row r="157" spans="1:12" hidden="1" x14ac:dyDescent="0.25">
      <c r="A157" s="71">
        <v>106</v>
      </c>
      <c r="B157" s="55" t="e">
        <f>INDEX(Base!ResultsTable,$E$31+$A157-1,MATCH(Selected_Stat,Base!Labels_Headers,0))</f>
        <v>#N/A</v>
      </c>
      <c r="C157" s="72" t="e">
        <f>INDEX(Base!ResultsTable,$E$31+$A157-1,MATCH(Selected_Stat,Base!Labels_Headers,0))</f>
        <v>#N/A</v>
      </c>
      <c r="D157" s="66" t="e">
        <f>INDEX(Base!ResultsTable,MAX(C$31:E$31)+$A157-1,MATCH(Selected_Stat,Base!Labels_Headers,0))</f>
        <v>#N/A</v>
      </c>
      <c r="E157" s="57" t="e">
        <f>INDEX(Base!ResultsTable,MAX(D$31:F$31)+$A157-1,MATCH(Selected_Stat,Base!Labels_Headers,0))</f>
        <v>#N/A</v>
      </c>
      <c r="F157" s="67" t="e">
        <f>INDEX(Base!ResultsTable,MAX(E$31:G$31)+$A157-1,MATCH(Selected_Stat,Base!Labels_Headers,0))</f>
        <v>#N/A</v>
      </c>
      <c r="G157" s="66" t="e">
        <f>INDEX(Opti!ResultsTable,MAX(F$31:H$31)+$A157-1,MATCH(Selected_Stat,Opti!Labels_Headers,0))</f>
        <v>#N/A</v>
      </c>
      <c r="H157" s="57" t="e">
        <f>INDEX(Opti!ResultsTable,MAX(G$31:I$31)+$A157-1,MATCH(Selected_Stat,Opti!Labels_Headers,0))</f>
        <v>#N/A</v>
      </c>
      <c r="I157" s="67" t="e">
        <f>INDEX(Opti!ResultsTable,MAX(H$31:J$31)+$A157-1,MATCH(Selected_Stat,Opti!Labels_Headers,0))</f>
        <v>#N/A</v>
      </c>
      <c r="J157" s="66" t="e">
        <f>INDEX(Opti!ResultsTable,MAX(I$31:K$31)+$A157-1,MATCH(Selected_Stat,Opti!Labels_Headers,0))</f>
        <v>#N/A</v>
      </c>
      <c r="K157" s="57" t="e">
        <f>INDEX(Opti!ResultsTable,MAX(J$31:L$31)+$A157-1,MATCH(Selected_Stat,Opti!Labels_Headers,0))</f>
        <v>#N/A</v>
      </c>
      <c r="L157" s="67" t="e">
        <f>INDEX(Opti!ResultsTable,MAX(K$31:M$31)+$A157-1,MATCH(Selected_Stat,Opti!Labels_Headers,0))</f>
        <v>#N/A</v>
      </c>
    </row>
    <row r="158" spans="1:12" hidden="1" x14ac:dyDescent="0.25">
      <c r="A158" s="71">
        <v>113</v>
      </c>
      <c r="B158" s="55" t="e">
        <f>INDEX(Base!ResultsTable,$E$31+$A158-1,MATCH(Selected_Stat,Base!Labels_Headers,0))</f>
        <v>#N/A</v>
      </c>
      <c r="C158" s="72" t="e">
        <f>INDEX(Base!ResultsTable,$E$31+$A158-1,MATCH(Selected_Stat,Base!Labels_Headers,0))</f>
        <v>#N/A</v>
      </c>
      <c r="D158" s="66" t="e">
        <f>INDEX(Base!ResultsTable,MAX(C$31:E$31)+$A158-1,MATCH(Selected_Stat,Base!Labels_Headers,0))</f>
        <v>#N/A</v>
      </c>
      <c r="E158" s="57" t="e">
        <f>INDEX(Base!ResultsTable,MAX(D$31:F$31)+$A158-1,MATCH(Selected_Stat,Base!Labels_Headers,0))</f>
        <v>#N/A</v>
      </c>
      <c r="F158" s="67" t="e">
        <f>INDEX(Base!ResultsTable,MAX(E$31:G$31)+$A158-1,MATCH(Selected_Stat,Base!Labels_Headers,0))</f>
        <v>#N/A</v>
      </c>
      <c r="G158" s="66" t="e">
        <f>INDEX(Opti!ResultsTable,MAX(F$31:H$31)+$A158-1,MATCH(Selected_Stat,Opti!Labels_Headers,0))</f>
        <v>#N/A</v>
      </c>
      <c r="H158" s="57" t="e">
        <f>INDEX(Opti!ResultsTable,MAX(G$31:I$31)+$A158-1,MATCH(Selected_Stat,Opti!Labels_Headers,0))</f>
        <v>#N/A</v>
      </c>
      <c r="I158" s="67" t="e">
        <f>INDEX(Opti!ResultsTable,MAX(H$31:J$31)+$A158-1,MATCH(Selected_Stat,Opti!Labels_Headers,0))</f>
        <v>#N/A</v>
      </c>
      <c r="J158" s="66" t="e">
        <f>INDEX(Opti!ResultsTable,MAX(I$31:K$31)+$A158-1,MATCH(Selected_Stat,Opti!Labels_Headers,0))</f>
        <v>#N/A</v>
      </c>
      <c r="K158" s="57" t="e">
        <f>INDEX(Opti!ResultsTable,MAX(J$31:L$31)+$A158-1,MATCH(Selected_Stat,Opti!Labels_Headers,0))</f>
        <v>#N/A</v>
      </c>
      <c r="L158" s="67" t="e">
        <f>INDEX(Opti!ResultsTable,MAX(K$31:M$31)+$A158-1,MATCH(Selected_Stat,Opti!Labels_Headers,0))</f>
        <v>#N/A</v>
      </c>
    </row>
    <row r="159" spans="1:12" hidden="1" x14ac:dyDescent="0.25">
      <c r="A159" s="71">
        <v>212</v>
      </c>
      <c r="B159" s="55" t="e">
        <f>INDEX(Base!ResultsTable,$E$31+$A159-1,MATCH(Selected_Stat,Base!Labels_Headers,0))</f>
        <v>#N/A</v>
      </c>
      <c r="C159" s="72" t="e">
        <f>INDEX(Base!ResultsTable,$E$31+$A159-1,MATCH(Selected_Stat,Base!Labels_Headers,0))</f>
        <v>#N/A</v>
      </c>
      <c r="D159" s="66" t="e">
        <f>INDEX(Base!ResultsTable,MAX(C$31:E$31)+$A159-1,MATCH(Selected_Stat,Base!Labels_Headers,0))</f>
        <v>#N/A</v>
      </c>
      <c r="E159" s="57" t="e">
        <f>INDEX(Base!ResultsTable,MAX(D$31:F$31)+$A159-1,MATCH(Selected_Stat,Base!Labels_Headers,0))</f>
        <v>#N/A</v>
      </c>
      <c r="F159" s="67" t="e">
        <f>INDEX(Base!ResultsTable,MAX(E$31:G$31)+$A159-1,MATCH(Selected_Stat,Base!Labels_Headers,0))</f>
        <v>#N/A</v>
      </c>
      <c r="G159" s="66" t="e">
        <f>INDEX(Opti!ResultsTable,MAX(F$31:H$31)+$A159-1,MATCH(Selected_Stat,Opti!Labels_Headers,0))</f>
        <v>#N/A</v>
      </c>
      <c r="H159" s="57" t="e">
        <f>INDEX(Opti!ResultsTable,MAX(G$31:I$31)+$A159-1,MATCH(Selected_Stat,Opti!Labels_Headers,0))</f>
        <v>#N/A</v>
      </c>
      <c r="I159" s="67" t="e">
        <f>INDEX(Opti!ResultsTable,MAX(H$31:J$31)+$A159-1,MATCH(Selected_Stat,Opti!Labels_Headers,0))</f>
        <v>#N/A</v>
      </c>
      <c r="J159" s="66" t="e">
        <f>INDEX(Opti!ResultsTable,MAX(I$31:K$31)+$A159-1,MATCH(Selected_Stat,Opti!Labels_Headers,0))</f>
        <v>#N/A</v>
      </c>
      <c r="K159" s="57" t="e">
        <f>INDEX(Opti!ResultsTable,MAX(J$31:L$31)+$A159-1,MATCH(Selected_Stat,Opti!Labels_Headers,0))</f>
        <v>#N/A</v>
      </c>
      <c r="L159" s="67" t="e">
        <f>INDEX(Opti!ResultsTable,MAX(K$31:M$31)+$A159-1,MATCH(Selected_Stat,Opti!Labels_Headers,0))</f>
        <v>#N/A</v>
      </c>
    </row>
    <row r="160" spans="1:12" hidden="1" x14ac:dyDescent="0.25">
      <c r="A160" s="71">
        <v>199</v>
      </c>
      <c r="B160" s="55" t="e">
        <f>INDEX(Base!ResultsTable,$E$31+$A160-1,MATCH(Selected_Stat,Base!Labels_Headers,0))</f>
        <v>#N/A</v>
      </c>
      <c r="C160" s="72" t="e">
        <f>INDEX(Base!ResultsTable,$E$31+$A160-1,MATCH(Selected_Stat,Base!Labels_Headers,0))</f>
        <v>#N/A</v>
      </c>
      <c r="D160" s="66" t="e">
        <f>INDEX(Base!ResultsTable,MAX(C$31:E$31)+$A160-1,MATCH(Selected_Stat,Base!Labels_Headers,0))</f>
        <v>#N/A</v>
      </c>
      <c r="E160" s="57" t="e">
        <f>INDEX(Base!ResultsTable,MAX(D$31:F$31)+$A160-1,MATCH(Selected_Stat,Base!Labels_Headers,0))</f>
        <v>#N/A</v>
      </c>
      <c r="F160" s="67" t="e">
        <f>INDEX(Base!ResultsTable,MAX(E$31:G$31)+$A160-1,MATCH(Selected_Stat,Base!Labels_Headers,0))</f>
        <v>#N/A</v>
      </c>
      <c r="G160" s="66" t="e">
        <f>INDEX(Opti!ResultsTable,MAX(F$31:H$31)+$A160-1,MATCH(Selected_Stat,Opti!Labels_Headers,0))</f>
        <v>#N/A</v>
      </c>
      <c r="H160" s="57" t="e">
        <f>INDEX(Opti!ResultsTable,MAX(G$31:I$31)+$A160-1,MATCH(Selected_Stat,Opti!Labels_Headers,0))</f>
        <v>#N/A</v>
      </c>
      <c r="I160" s="67" t="e">
        <f>INDEX(Opti!ResultsTable,MAX(H$31:J$31)+$A160-1,MATCH(Selected_Stat,Opti!Labels_Headers,0))</f>
        <v>#N/A</v>
      </c>
      <c r="J160" s="66" t="e">
        <f>INDEX(Opti!ResultsTable,MAX(I$31:K$31)+$A160-1,MATCH(Selected_Stat,Opti!Labels_Headers,0))</f>
        <v>#N/A</v>
      </c>
      <c r="K160" s="57" t="e">
        <f>INDEX(Opti!ResultsTable,MAX(J$31:L$31)+$A160-1,MATCH(Selected_Stat,Opti!Labels_Headers,0))</f>
        <v>#N/A</v>
      </c>
      <c r="L160" s="67" t="e">
        <f>INDEX(Opti!ResultsTable,MAX(K$31:M$31)+$A160-1,MATCH(Selected_Stat,Opti!Labels_Headers,0))</f>
        <v>#N/A</v>
      </c>
    </row>
    <row r="161" spans="1:12" hidden="1" x14ac:dyDescent="0.25">
      <c r="A161" s="71">
        <v>121</v>
      </c>
      <c r="B161" s="55" t="e">
        <f>INDEX(Base!ResultsTable,$E$31+$A161-1,MATCH(Selected_Stat,Base!Labels_Headers,0))</f>
        <v>#N/A</v>
      </c>
      <c r="C161" s="72" t="e">
        <f>INDEX(Base!ResultsTable,$E$31+$A161-1,MATCH(Selected_Stat,Base!Labels_Headers,0))</f>
        <v>#N/A</v>
      </c>
      <c r="D161" s="66" t="e">
        <f>INDEX(Base!ResultsTable,MAX(C$31:E$31)+$A161-1,MATCH(Selected_Stat,Base!Labels_Headers,0))</f>
        <v>#N/A</v>
      </c>
      <c r="E161" s="57" t="e">
        <f>INDEX(Base!ResultsTable,MAX(D$31:F$31)+$A161-1,MATCH(Selected_Stat,Base!Labels_Headers,0))</f>
        <v>#N/A</v>
      </c>
      <c r="F161" s="67" t="e">
        <f>INDEX(Base!ResultsTable,MAX(E$31:G$31)+$A161-1,MATCH(Selected_Stat,Base!Labels_Headers,0))</f>
        <v>#N/A</v>
      </c>
      <c r="G161" s="66" t="e">
        <f>INDEX(Opti!ResultsTable,MAX(F$31:H$31)+$A161-1,MATCH(Selected_Stat,Opti!Labels_Headers,0))</f>
        <v>#N/A</v>
      </c>
      <c r="H161" s="57" t="e">
        <f>INDEX(Opti!ResultsTable,MAX(G$31:I$31)+$A161-1,MATCH(Selected_Stat,Opti!Labels_Headers,0))</f>
        <v>#N/A</v>
      </c>
      <c r="I161" s="67" t="e">
        <f>INDEX(Opti!ResultsTable,MAX(H$31:J$31)+$A161-1,MATCH(Selected_Stat,Opti!Labels_Headers,0))</f>
        <v>#N/A</v>
      </c>
      <c r="J161" s="66" t="e">
        <f>INDEX(Opti!ResultsTable,MAX(I$31:K$31)+$A161-1,MATCH(Selected_Stat,Opti!Labels_Headers,0))</f>
        <v>#N/A</v>
      </c>
      <c r="K161" s="57" t="e">
        <f>INDEX(Opti!ResultsTable,MAX(J$31:L$31)+$A161-1,MATCH(Selected_Stat,Opti!Labels_Headers,0))</f>
        <v>#N/A</v>
      </c>
      <c r="L161" s="67" t="e">
        <f>INDEX(Opti!ResultsTable,MAX(K$31:M$31)+$A161-1,MATCH(Selected_Stat,Opti!Labels_Headers,0))</f>
        <v>#N/A</v>
      </c>
    </row>
    <row r="162" spans="1:12" hidden="1" x14ac:dyDescent="0.25">
      <c r="A162" s="71">
        <v>174</v>
      </c>
      <c r="B162" s="55" t="e">
        <f>INDEX(Base!ResultsTable,$E$31+$A162-1,MATCH(Selected_Stat,Base!Labels_Headers,0))</f>
        <v>#N/A</v>
      </c>
      <c r="C162" s="72" t="e">
        <f>INDEX(Base!ResultsTable,$E$31+$A162-1,MATCH(Selected_Stat,Base!Labels_Headers,0))</f>
        <v>#N/A</v>
      </c>
      <c r="D162" s="66" t="e">
        <f>INDEX(Base!ResultsTable,MAX(C$31:E$31)+$A162-1,MATCH(Selected_Stat,Base!Labels_Headers,0))</f>
        <v>#N/A</v>
      </c>
      <c r="E162" s="57" t="e">
        <f>INDEX(Base!ResultsTable,MAX(D$31:F$31)+$A162-1,MATCH(Selected_Stat,Base!Labels_Headers,0))</f>
        <v>#N/A</v>
      </c>
      <c r="F162" s="67" t="e">
        <f>INDEX(Base!ResultsTable,MAX(E$31:G$31)+$A162-1,MATCH(Selected_Stat,Base!Labels_Headers,0))</f>
        <v>#N/A</v>
      </c>
      <c r="G162" s="66" t="e">
        <f>INDEX(Opti!ResultsTable,MAX(F$31:H$31)+$A162-1,MATCH(Selected_Stat,Opti!Labels_Headers,0))</f>
        <v>#N/A</v>
      </c>
      <c r="H162" s="57" t="e">
        <f>INDEX(Opti!ResultsTable,MAX(G$31:I$31)+$A162-1,MATCH(Selected_Stat,Opti!Labels_Headers,0))</f>
        <v>#N/A</v>
      </c>
      <c r="I162" s="67" t="e">
        <f>INDEX(Opti!ResultsTable,MAX(H$31:J$31)+$A162-1,MATCH(Selected_Stat,Opti!Labels_Headers,0))</f>
        <v>#N/A</v>
      </c>
      <c r="J162" s="66" t="e">
        <f>INDEX(Opti!ResultsTable,MAX(I$31:K$31)+$A162-1,MATCH(Selected_Stat,Opti!Labels_Headers,0))</f>
        <v>#N/A</v>
      </c>
      <c r="K162" s="57" t="e">
        <f>INDEX(Opti!ResultsTable,MAX(J$31:L$31)+$A162-1,MATCH(Selected_Stat,Opti!Labels_Headers,0))</f>
        <v>#N/A</v>
      </c>
      <c r="L162" s="67" t="e">
        <f>INDEX(Opti!ResultsTable,MAX(K$31:M$31)+$A162-1,MATCH(Selected_Stat,Opti!Labels_Headers,0))</f>
        <v>#N/A</v>
      </c>
    </row>
    <row r="163" spans="1:12" hidden="1" x14ac:dyDescent="0.25">
      <c r="A163" s="71">
        <v>136</v>
      </c>
      <c r="B163" s="55" t="e">
        <f>INDEX(Base!ResultsTable,$E$31+$A163-1,MATCH(Selected_Stat,Base!Labels_Headers,0))</f>
        <v>#N/A</v>
      </c>
      <c r="C163" s="72" t="e">
        <f>INDEX(Base!ResultsTable,$E$31+$A163-1,MATCH(Selected_Stat,Base!Labels_Headers,0))</f>
        <v>#N/A</v>
      </c>
      <c r="D163" s="66" t="e">
        <f>INDEX(Base!ResultsTable,MAX(C$31:E$31)+$A163-1,MATCH(Selected_Stat,Base!Labels_Headers,0))</f>
        <v>#N/A</v>
      </c>
      <c r="E163" s="57" t="e">
        <f>INDEX(Base!ResultsTable,MAX(D$31:F$31)+$A163-1,MATCH(Selected_Stat,Base!Labels_Headers,0))</f>
        <v>#N/A</v>
      </c>
      <c r="F163" s="67" t="e">
        <f>INDEX(Base!ResultsTable,MAX(E$31:G$31)+$A163-1,MATCH(Selected_Stat,Base!Labels_Headers,0))</f>
        <v>#N/A</v>
      </c>
      <c r="G163" s="66" t="e">
        <f>INDEX(Opti!ResultsTable,MAX(F$31:H$31)+$A163-1,MATCH(Selected_Stat,Opti!Labels_Headers,0))</f>
        <v>#N/A</v>
      </c>
      <c r="H163" s="57" t="e">
        <f>INDEX(Opti!ResultsTable,MAX(G$31:I$31)+$A163-1,MATCH(Selected_Stat,Opti!Labels_Headers,0))</f>
        <v>#N/A</v>
      </c>
      <c r="I163" s="67" t="e">
        <f>INDEX(Opti!ResultsTable,MAX(H$31:J$31)+$A163-1,MATCH(Selected_Stat,Opti!Labels_Headers,0))</f>
        <v>#N/A</v>
      </c>
      <c r="J163" s="66" t="e">
        <f>INDEX(Opti!ResultsTable,MAX(I$31:K$31)+$A163-1,MATCH(Selected_Stat,Opti!Labels_Headers,0))</f>
        <v>#N/A</v>
      </c>
      <c r="K163" s="57" t="e">
        <f>INDEX(Opti!ResultsTable,MAX(J$31:L$31)+$A163-1,MATCH(Selected_Stat,Opti!Labels_Headers,0))</f>
        <v>#N/A</v>
      </c>
      <c r="L163" s="67" t="e">
        <f>INDEX(Opti!ResultsTable,MAX(K$31:M$31)+$A163-1,MATCH(Selected_Stat,Opti!Labels_Headers,0))</f>
        <v>#N/A</v>
      </c>
    </row>
    <row r="164" spans="1:12" hidden="1" x14ac:dyDescent="0.25">
      <c r="A164" s="71">
        <v>133</v>
      </c>
      <c r="B164" s="55" t="e">
        <f>INDEX(Base!ResultsTable,$E$31+$A164-1,MATCH(Selected_Stat,Base!Labels_Headers,0))</f>
        <v>#N/A</v>
      </c>
      <c r="C164" s="72" t="e">
        <f>INDEX(Base!ResultsTable,$E$31+$A164-1,MATCH(Selected_Stat,Base!Labels_Headers,0))</f>
        <v>#N/A</v>
      </c>
      <c r="D164" s="66" t="e">
        <f>INDEX(Base!ResultsTable,MAX(C$31:E$31)+$A164-1,MATCH(Selected_Stat,Base!Labels_Headers,0))</f>
        <v>#N/A</v>
      </c>
      <c r="E164" s="57" t="e">
        <f>INDEX(Base!ResultsTable,MAX(D$31:F$31)+$A164-1,MATCH(Selected_Stat,Base!Labels_Headers,0))</f>
        <v>#N/A</v>
      </c>
      <c r="F164" s="67" t="e">
        <f>INDEX(Base!ResultsTable,MAX(E$31:G$31)+$A164-1,MATCH(Selected_Stat,Base!Labels_Headers,0))</f>
        <v>#N/A</v>
      </c>
      <c r="G164" s="66" t="e">
        <f>INDEX(Opti!ResultsTable,MAX(F$31:H$31)+$A164-1,MATCH(Selected_Stat,Opti!Labels_Headers,0))</f>
        <v>#N/A</v>
      </c>
      <c r="H164" s="57" t="e">
        <f>INDEX(Opti!ResultsTable,MAX(G$31:I$31)+$A164-1,MATCH(Selected_Stat,Opti!Labels_Headers,0))</f>
        <v>#N/A</v>
      </c>
      <c r="I164" s="67" t="e">
        <f>INDEX(Opti!ResultsTable,MAX(H$31:J$31)+$A164-1,MATCH(Selected_Stat,Opti!Labels_Headers,0))</f>
        <v>#N/A</v>
      </c>
      <c r="J164" s="66" t="e">
        <f>INDEX(Opti!ResultsTable,MAX(I$31:K$31)+$A164-1,MATCH(Selected_Stat,Opti!Labels_Headers,0))</f>
        <v>#N/A</v>
      </c>
      <c r="K164" s="57" t="e">
        <f>INDEX(Opti!ResultsTable,MAX(J$31:L$31)+$A164-1,MATCH(Selected_Stat,Opti!Labels_Headers,0))</f>
        <v>#N/A</v>
      </c>
      <c r="L164" s="67" t="e">
        <f>INDEX(Opti!ResultsTable,MAX(K$31:M$31)+$A164-1,MATCH(Selected_Stat,Opti!Labels_Headers,0))</f>
        <v>#N/A</v>
      </c>
    </row>
    <row r="165" spans="1:12" hidden="1" x14ac:dyDescent="0.25">
      <c r="A165" s="71">
        <v>143</v>
      </c>
      <c r="B165" s="55" t="e">
        <f>INDEX(Base!ResultsTable,$E$31+$A165-1,MATCH(Selected_Stat,Base!Labels_Headers,0))</f>
        <v>#N/A</v>
      </c>
      <c r="C165" s="72" t="e">
        <f>INDEX(Base!ResultsTable,$E$31+$A165-1,MATCH(Selected_Stat,Base!Labels_Headers,0))</f>
        <v>#N/A</v>
      </c>
      <c r="D165" s="66" t="e">
        <f>INDEX(Base!ResultsTable,MAX(C$31:E$31)+$A165-1,MATCH(Selected_Stat,Base!Labels_Headers,0))</f>
        <v>#N/A</v>
      </c>
      <c r="E165" s="57" t="e">
        <f>INDEX(Base!ResultsTable,MAX(D$31:F$31)+$A165-1,MATCH(Selected_Stat,Base!Labels_Headers,0))</f>
        <v>#N/A</v>
      </c>
      <c r="F165" s="67" t="e">
        <f>INDEX(Base!ResultsTable,MAX(E$31:G$31)+$A165-1,MATCH(Selected_Stat,Base!Labels_Headers,0))</f>
        <v>#N/A</v>
      </c>
      <c r="G165" s="66" t="e">
        <f>INDEX(Opti!ResultsTable,MAX(F$31:H$31)+$A165-1,MATCH(Selected_Stat,Opti!Labels_Headers,0))</f>
        <v>#N/A</v>
      </c>
      <c r="H165" s="57" t="e">
        <f>INDEX(Opti!ResultsTable,MAX(G$31:I$31)+$A165-1,MATCH(Selected_Stat,Opti!Labels_Headers,0))</f>
        <v>#N/A</v>
      </c>
      <c r="I165" s="67" t="e">
        <f>INDEX(Opti!ResultsTable,MAX(H$31:J$31)+$A165-1,MATCH(Selected_Stat,Opti!Labels_Headers,0))</f>
        <v>#N/A</v>
      </c>
      <c r="J165" s="66" t="e">
        <f>INDEX(Opti!ResultsTable,MAX(I$31:K$31)+$A165-1,MATCH(Selected_Stat,Opti!Labels_Headers,0))</f>
        <v>#N/A</v>
      </c>
      <c r="K165" s="57" t="e">
        <f>INDEX(Opti!ResultsTable,MAX(J$31:L$31)+$A165-1,MATCH(Selected_Stat,Opti!Labels_Headers,0))</f>
        <v>#N/A</v>
      </c>
      <c r="L165" s="67" t="e">
        <f>INDEX(Opti!ResultsTable,MAX(K$31:M$31)+$A165-1,MATCH(Selected_Stat,Opti!Labels_Headers,0))</f>
        <v>#N/A</v>
      </c>
    </row>
    <row r="166" spans="1:12" hidden="1" x14ac:dyDescent="0.25">
      <c r="A166" s="71">
        <v>165</v>
      </c>
      <c r="B166" s="55" t="e">
        <f>INDEX(Base!ResultsTable,$E$31+$A166-1,MATCH(Selected_Stat,Base!Labels_Headers,0))</f>
        <v>#N/A</v>
      </c>
      <c r="C166" s="72" t="e">
        <f>INDEX(Base!ResultsTable,$E$31+$A166-1,MATCH(Selected_Stat,Base!Labels_Headers,0))</f>
        <v>#N/A</v>
      </c>
      <c r="D166" s="66" t="e">
        <f>INDEX(Base!ResultsTable,MAX(C$31:E$31)+$A166-1,MATCH(Selected_Stat,Base!Labels_Headers,0))</f>
        <v>#N/A</v>
      </c>
      <c r="E166" s="57" t="e">
        <f>INDEX(Base!ResultsTable,MAX(D$31:F$31)+$A166-1,MATCH(Selected_Stat,Base!Labels_Headers,0))</f>
        <v>#N/A</v>
      </c>
      <c r="F166" s="67" t="e">
        <f>INDEX(Base!ResultsTable,MAX(E$31:G$31)+$A166-1,MATCH(Selected_Stat,Base!Labels_Headers,0))</f>
        <v>#N/A</v>
      </c>
      <c r="G166" s="66" t="e">
        <f>INDEX(Opti!ResultsTable,MAX(F$31:H$31)+$A166-1,MATCH(Selected_Stat,Opti!Labels_Headers,0))</f>
        <v>#N/A</v>
      </c>
      <c r="H166" s="57" t="e">
        <f>INDEX(Opti!ResultsTable,MAX(G$31:I$31)+$A166-1,MATCH(Selected_Stat,Opti!Labels_Headers,0))</f>
        <v>#N/A</v>
      </c>
      <c r="I166" s="67" t="e">
        <f>INDEX(Opti!ResultsTable,MAX(H$31:J$31)+$A166-1,MATCH(Selected_Stat,Opti!Labels_Headers,0))</f>
        <v>#N/A</v>
      </c>
      <c r="J166" s="66" t="e">
        <f>INDEX(Opti!ResultsTable,MAX(I$31:K$31)+$A166-1,MATCH(Selected_Stat,Opti!Labels_Headers,0))</f>
        <v>#N/A</v>
      </c>
      <c r="K166" s="57" t="e">
        <f>INDEX(Opti!ResultsTable,MAX(J$31:L$31)+$A166-1,MATCH(Selected_Stat,Opti!Labels_Headers,0))</f>
        <v>#N/A</v>
      </c>
      <c r="L166" s="67" t="e">
        <f>INDEX(Opti!ResultsTable,MAX(K$31:M$31)+$A166-1,MATCH(Selected_Stat,Opti!Labels_Headers,0))</f>
        <v>#N/A</v>
      </c>
    </row>
    <row r="167" spans="1:12" hidden="1" x14ac:dyDescent="0.25">
      <c r="A167" s="71">
        <v>129</v>
      </c>
      <c r="B167" s="55" t="e">
        <f>INDEX(Base!ResultsTable,$E$31+$A167-1,MATCH(Selected_Stat,Base!Labels_Headers,0))</f>
        <v>#N/A</v>
      </c>
      <c r="C167" s="72" t="e">
        <f>INDEX(Base!ResultsTable,$E$31+$A167-1,MATCH(Selected_Stat,Base!Labels_Headers,0))</f>
        <v>#N/A</v>
      </c>
      <c r="D167" s="66" t="e">
        <f>INDEX(Base!ResultsTable,MAX(C$31:E$31)+$A167-1,MATCH(Selected_Stat,Base!Labels_Headers,0))</f>
        <v>#N/A</v>
      </c>
      <c r="E167" s="57" t="e">
        <f>INDEX(Base!ResultsTable,MAX(D$31:F$31)+$A167-1,MATCH(Selected_Stat,Base!Labels_Headers,0))</f>
        <v>#N/A</v>
      </c>
      <c r="F167" s="67" t="e">
        <f>INDEX(Base!ResultsTable,MAX(E$31:G$31)+$A167-1,MATCH(Selected_Stat,Base!Labels_Headers,0))</f>
        <v>#N/A</v>
      </c>
      <c r="G167" s="66" t="e">
        <f>INDEX(Opti!ResultsTable,MAX(F$31:H$31)+$A167-1,MATCH(Selected_Stat,Opti!Labels_Headers,0))</f>
        <v>#N/A</v>
      </c>
      <c r="H167" s="57" t="e">
        <f>INDEX(Opti!ResultsTable,MAX(G$31:I$31)+$A167-1,MATCH(Selected_Stat,Opti!Labels_Headers,0))</f>
        <v>#N/A</v>
      </c>
      <c r="I167" s="67" t="e">
        <f>INDEX(Opti!ResultsTable,MAX(H$31:J$31)+$A167-1,MATCH(Selected_Stat,Opti!Labels_Headers,0))</f>
        <v>#N/A</v>
      </c>
      <c r="J167" s="66" t="e">
        <f>INDEX(Opti!ResultsTable,MAX(I$31:K$31)+$A167-1,MATCH(Selected_Stat,Opti!Labels_Headers,0))</f>
        <v>#N/A</v>
      </c>
      <c r="K167" s="57" t="e">
        <f>INDEX(Opti!ResultsTable,MAX(J$31:L$31)+$A167-1,MATCH(Selected_Stat,Opti!Labels_Headers,0))</f>
        <v>#N/A</v>
      </c>
      <c r="L167" s="67" t="e">
        <f>INDEX(Opti!ResultsTable,MAX(K$31:M$31)+$A167-1,MATCH(Selected_Stat,Opti!Labels_Headers,0))</f>
        <v>#N/A</v>
      </c>
    </row>
    <row r="168" spans="1:12" hidden="1" x14ac:dyDescent="0.25">
      <c r="A168" s="71">
        <v>246</v>
      </c>
      <c r="B168" s="55" t="e">
        <f>INDEX(Base!ResultsTable,$E$31+$A168-1,MATCH(Selected_Stat,Base!Labels_Headers,0))</f>
        <v>#N/A</v>
      </c>
      <c r="C168" s="72" t="e">
        <f>INDEX(Base!ResultsTable,$E$31+$A168-1,MATCH(Selected_Stat,Base!Labels_Headers,0))</f>
        <v>#N/A</v>
      </c>
      <c r="D168" s="66" t="e">
        <f>INDEX(Base!ResultsTable,MAX(C$31:E$31)+$A168-1,MATCH(Selected_Stat,Base!Labels_Headers,0))</f>
        <v>#N/A</v>
      </c>
      <c r="E168" s="57" t="e">
        <f>INDEX(Base!ResultsTable,MAX(D$31:F$31)+$A168-1,MATCH(Selected_Stat,Base!Labels_Headers,0))</f>
        <v>#N/A</v>
      </c>
      <c r="F168" s="67" t="e">
        <f>INDEX(Base!ResultsTable,MAX(E$31:G$31)+$A168-1,MATCH(Selected_Stat,Base!Labels_Headers,0))</f>
        <v>#N/A</v>
      </c>
      <c r="G168" s="66" t="e">
        <f>INDEX(Opti!ResultsTable,MAX(F$31:H$31)+$A168-1,MATCH(Selected_Stat,Opti!Labels_Headers,0))</f>
        <v>#N/A</v>
      </c>
      <c r="H168" s="57" t="e">
        <f>INDEX(Opti!ResultsTable,MAX(G$31:I$31)+$A168-1,MATCH(Selected_Stat,Opti!Labels_Headers,0))</f>
        <v>#N/A</v>
      </c>
      <c r="I168" s="67" t="e">
        <f>INDEX(Opti!ResultsTable,MAX(H$31:J$31)+$A168-1,MATCH(Selected_Stat,Opti!Labels_Headers,0))</f>
        <v>#N/A</v>
      </c>
      <c r="J168" s="66" t="e">
        <f>INDEX(Opti!ResultsTable,MAX(I$31:K$31)+$A168-1,MATCH(Selected_Stat,Opti!Labels_Headers,0))</f>
        <v>#N/A</v>
      </c>
      <c r="K168" s="57" t="e">
        <f>INDEX(Opti!ResultsTable,MAX(J$31:L$31)+$A168-1,MATCH(Selected_Stat,Opti!Labels_Headers,0))</f>
        <v>#N/A</v>
      </c>
      <c r="L168" s="67" t="e">
        <f>INDEX(Opti!ResultsTable,MAX(K$31:M$31)+$A168-1,MATCH(Selected_Stat,Opti!Labels_Headers,0))</f>
        <v>#N/A</v>
      </c>
    </row>
    <row r="169" spans="1:12" hidden="1" x14ac:dyDescent="0.25">
      <c r="A169" s="71">
        <v>247</v>
      </c>
      <c r="B169" s="55" t="e">
        <f>INDEX(Base!ResultsTable,$E$31+$A169-1,MATCH(Selected_Stat,Base!Labels_Headers,0))</f>
        <v>#N/A</v>
      </c>
      <c r="C169" s="72" t="e">
        <f>INDEX(Base!ResultsTable,$E$31+$A169-1,MATCH(Selected_Stat,Base!Labels_Headers,0))</f>
        <v>#N/A</v>
      </c>
      <c r="D169" s="66" t="e">
        <f>INDEX(Base!ResultsTable,MAX(C$31:E$31)+$A169-1,MATCH(Selected_Stat,Base!Labels_Headers,0))</f>
        <v>#N/A</v>
      </c>
      <c r="E169" s="57" t="e">
        <f>INDEX(Base!ResultsTable,MAX(D$31:F$31)+$A169-1,MATCH(Selected_Stat,Base!Labels_Headers,0))</f>
        <v>#N/A</v>
      </c>
      <c r="F169" s="67" t="e">
        <f>INDEX(Base!ResultsTable,MAX(E$31:G$31)+$A169-1,MATCH(Selected_Stat,Base!Labels_Headers,0))</f>
        <v>#N/A</v>
      </c>
      <c r="G169" s="66" t="e">
        <f>INDEX(Opti!ResultsTable,MAX(F$31:H$31)+$A169-1,MATCH(Selected_Stat,Opti!Labels_Headers,0))</f>
        <v>#N/A</v>
      </c>
      <c r="H169" s="57" t="e">
        <f>INDEX(Opti!ResultsTable,MAX(G$31:I$31)+$A169-1,MATCH(Selected_Stat,Opti!Labels_Headers,0))</f>
        <v>#N/A</v>
      </c>
      <c r="I169" s="67" t="e">
        <f>INDEX(Opti!ResultsTable,MAX(H$31:J$31)+$A169-1,MATCH(Selected_Stat,Opti!Labels_Headers,0))</f>
        <v>#N/A</v>
      </c>
      <c r="J169" s="66" t="e">
        <f>INDEX(Opti!ResultsTable,MAX(I$31:K$31)+$A169-1,MATCH(Selected_Stat,Opti!Labels_Headers,0))</f>
        <v>#N/A</v>
      </c>
      <c r="K169" s="57" t="e">
        <f>INDEX(Opti!ResultsTable,MAX(J$31:L$31)+$A169-1,MATCH(Selected_Stat,Opti!Labels_Headers,0))</f>
        <v>#N/A</v>
      </c>
      <c r="L169" s="67" t="e">
        <f>INDEX(Opti!ResultsTable,MAX(K$31:M$31)+$A169-1,MATCH(Selected_Stat,Opti!Labels_Headers,0))</f>
        <v>#N/A</v>
      </c>
    </row>
    <row r="170" spans="1:12" hidden="1" x14ac:dyDescent="0.25">
      <c r="A170" s="71">
        <v>248</v>
      </c>
      <c r="B170" s="55" t="e">
        <f>INDEX(Base!ResultsTable,$E$31+$A170-1,MATCH(Selected_Stat,Base!Labels_Headers,0))</f>
        <v>#N/A</v>
      </c>
      <c r="C170" s="72" t="e">
        <f>INDEX(Base!ResultsTable,$E$31+$A170-1,MATCH(Selected_Stat,Base!Labels_Headers,0))</f>
        <v>#N/A</v>
      </c>
      <c r="D170" s="66" t="e">
        <f>INDEX(Base!ResultsTable,MAX(C$31:E$31)+$A170-1,MATCH(Selected_Stat,Base!Labels_Headers,0))</f>
        <v>#N/A</v>
      </c>
      <c r="E170" s="57" t="e">
        <f>INDEX(Base!ResultsTable,MAX(D$31:F$31)+$A170-1,MATCH(Selected_Stat,Base!Labels_Headers,0))</f>
        <v>#N/A</v>
      </c>
      <c r="F170" s="67" t="e">
        <f>INDEX(Base!ResultsTable,MAX(E$31:G$31)+$A170-1,MATCH(Selected_Stat,Base!Labels_Headers,0))</f>
        <v>#N/A</v>
      </c>
      <c r="G170" s="66" t="e">
        <f>INDEX(Opti!ResultsTable,MAX(F$31:H$31)+$A170-1,MATCH(Selected_Stat,Opti!Labels_Headers,0))</f>
        <v>#N/A</v>
      </c>
      <c r="H170" s="57" t="e">
        <f>INDEX(Opti!ResultsTable,MAX(G$31:I$31)+$A170-1,MATCH(Selected_Stat,Opti!Labels_Headers,0))</f>
        <v>#N/A</v>
      </c>
      <c r="I170" s="67" t="e">
        <f>INDEX(Opti!ResultsTable,MAX(H$31:J$31)+$A170-1,MATCH(Selected_Stat,Opti!Labels_Headers,0))</f>
        <v>#N/A</v>
      </c>
      <c r="J170" s="66" t="e">
        <f>INDEX(Opti!ResultsTable,MAX(I$31:K$31)+$A170-1,MATCH(Selected_Stat,Opti!Labels_Headers,0))</f>
        <v>#N/A</v>
      </c>
      <c r="K170" s="57" t="e">
        <f>INDEX(Opti!ResultsTable,MAX(J$31:L$31)+$A170-1,MATCH(Selected_Stat,Opti!Labels_Headers,0))</f>
        <v>#N/A</v>
      </c>
      <c r="L170" s="67" t="e">
        <f>INDEX(Opti!ResultsTable,MAX(K$31:M$31)+$A170-1,MATCH(Selected_Stat,Opti!Labels_Headers,0))</f>
        <v>#N/A</v>
      </c>
    </row>
    <row r="171" spans="1:12" hidden="1" x14ac:dyDescent="0.25">
      <c r="A171" s="71">
        <v>127</v>
      </c>
      <c r="B171" s="55" t="e">
        <f>INDEX(Base!ResultsTable,$E$31+$A171-1,MATCH(Selected_Stat,Base!Labels_Headers,0))</f>
        <v>#N/A</v>
      </c>
      <c r="C171" s="72" t="e">
        <f>INDEX(Base!ResultsTable,$E$31+$A171-1,MATCH(Selected_Stat,Base!Labels_Headers,0))</f>
        <v>#N/A</v>
      </c>
      <c r="D171" s="66" t="e">
        <f>INDEX(Base!ResultsTable,MAX(C$31:E$31)+$A171-1,MATCH(Selected_Stat,Base!Labels_Headers,0))</f>
        <v>#N/A</v>
      </c>
      <c r="E171" s="57" t="e">
        <f>INDEX(Base!ResultsTable,MAX(D$31:F$31)+$A171-1,MATCH(Selected_Stat,Base!Labels_Headers,0))</f>
        <v>#N/A</v>
      </c>
      <c r="F171" s="67" t="e">
        <f>INDEX(Base!ResultsTable,MAX(E$31:G$31)+$A171-1,MATCH(Selected_Stat,Base!Labels_Headers,0))</f>
        <v>#N/A</v>
      </c>
      <c r="G171" s="66" t="e">
        <f>INDEX(Opti!ResultsTable,MAX(F$31:H$31)+$A171-1,MATCH(Selected_Stat,Opti!Labels_Headers,0))</f>
        <v>#N/A</v>
      </c>
      <c r="H171" s="57" t="e">
        <f>INDEX(Opti!ResultsTable,MAX(G$31:I$31)+$A171-1,MATCH(Selected_Stat,Opti!Labels_Headers,0))</f>
        <v>#N/A</v>
      </c>
      <c r="I171" s="67" t="e">
        <f>INDEX(Opti!ResultsTable,MAX(H$31:J$31)+$A171-1,MATCH(Selected_Stat,Opti!Labels_Headers,0))</f>
        <v>#N/A</v>
      </c>
      <c r="J171" s="66" t="e">
        <f>INDEX(Opti!ResultsTable,MAX(I$31:K$31)+$A171-1,MATCH(Selected_Stat,Opti!Labels_Headers,0))</f>
        <v>#N/A</v>
      </c>
      <c r="K171" s="57" t="e">
        <f>INDEX(Opti!ResultsTable,MAX(J$31:L$31)+$A171-1,MATCH(Selected_Stat,Opti!Labels_Headers,0))</f>
        <v>#N/A</v>
      </c>
      <c r="L171" s="67" t="e">
        <f>INDEX(Opti!ResultsTable,MAX(K$31:M$31)+$A171-1,MATCH(Selected_Stat,Opti!Labels_Headers,0))</f>
        <v>#N/A</v>
      </c>
    </row>
    <row r="172" spans="1:12" hidden="1" x14ac:dyDescent="0.25">
      <c r="A172" s="71">
        <v>213</v>
      </c>
      <c r="B172" s="55" t="e">
        <f>INDEX(Base!ResultsTable,$E$31+$A172-1,MATCH(Selected_Stat,Base!Labels_Headers,0))</f>
        <v>#N/A</v>
      </c>
      <c r="C172" s="72" t="e">
        <f>INDEX(Base!ResultsTable,$E$31+$A172-1,MATCH(Selected_Stat,Base!Labels_Headers,0))</f>
        <v>#N/A</v>
      </c>
      <c r="D172" s="66" t="e">
        <f>INDEX(Base!ResultsTable,MAX(C$31:E$31)+$A172-1,MATCH(Selected_Stat,Base!Labels_Headers,0))</f>
        <v>#N/A</v>
      </c>
      <c r="E172" s="57" t="e">
        <f>INDEX(Base!ResultsTable,MAX(D$31:F$31)+$A172-1,MATCH(Selected_Stat,Base!Labels_Headers,0))</f>
        <v>#N/A</v>
      </c>
      <c r="F172" s="67" t="e">
        <f>INDEX(Base!ResultsTable,MAX(E$31:G$31)+$A172-1,MATCH(Selected_Stat,Base!Labels_Headers,0))</f>
        <v>#N/A</v>
      </c>
      <c r="G172" s="66" t="e">
        <f>INDEX(Opti!ResultsTable,MAX(F$31:H$31)+$A172-1,MATCH(Selected_Stat,Opti!Labels_Headers,0))</f>
        <v>#N/A</v>
      </c>
      <c r="H172" s="57" t="e">
        <f>INDEX(Opti!ResultsTable,MAX(G$31:I$31)+$A172-1,MATCH(Selected_Stat,Opti!Labels_Headers,0))</f>
        <v>#N/A</v>
      </c>
      <c r="I172" s="67" t="e">
        <f>INDEX(Opti!ResultsTable,MAX(H$31:J$31)+$A172-1,MATCH(Selected_Stat,Opti!Labels_Headers,0))</f>
        <v>#N/A</v>
      </c>
      <c r="J172" s="66" t="e">
        <f>INDEX(Opti!ResultsTable,MAX(I$31:K$31)+$A172-1,MATCH(Selected_Stat,Opti!Labels_Headers,0))</f>
        <v>#N/A</v>
      </c>
      <c r="K172" s="57" t="e">
        <f>INDEX(Opti!ResultsTable,MAX(J$31:L$31)+$A172-1,MATCH(Selected_Stat,Opti!Labels_Headers,0))</f>
        <v>#N/A</v>
      </c>
      <c r="L172" s="67" t="e">
        <f>INDEX(Opti!ResultsTable,MAX(K$31:M$31)+$A172-1,MATCH(Selected_Stat,Opti!Labels_Headers,0))</f>
        <v>#N/A</v>
      </c>
    </row>
    <row r="173" spans="1:12" hidden="1" x14ac:dyDescent="0.25">
      <c r="A173" s="71">
        <v>120</v>
      </c>
      <c r="B173" s="55" t="e">
        <f>INDEX(Base!ResultsTable,$E$31+$A173-1,MATCH(Selected_Stat,Base!Labels_Headers,0))</f>
        <v>#N/A</v>
      </c>
      <c r="C173" s="72" t="e">
        <f>INDEX(Base!ResultsTable,$E$31+$A173-1,MATCH(Selected_Stat,Base!Labels_Headers,0))</f>
        <v>#N/A</v>
      </c>
      <c r="D173" s="66" t="e">
        <f>INDEX(Base!ResultsTable,MAX(C$31:E$31)+$A173-1,MATCH(Selected_Stat,Base!Labels_Headers,0))</f>
        <v>#N/A</v>
      </c>
      <c r="E173" s="57" t="e">
        <f>INDEX(Base!ResultsTable,MAX(D$31:F$31)+$A173-1,MATCH(Selected_Stat,Base!Labels_Headers,0))</f>
        <v>#N/A</v>
      </c>
      <c r="F173" s="67" t="e">
        <f>INDEX(Base!ResultsTable,MAX(E$31:G$31)+$A173-1,MATCH(Selected_Stat,Base!Labels_Headers,0))</f>
        <v>#N/A</v>
      </c>
      <c r="G173" s="66" t="e">
        <f>INDEX(Opti!ResultsTable,MAX(F$31:H$31)+$A173-1,MATCH(Selected_Stat,Opti!Labels_Headers,0))</f>
        <v>#N/A</v>
      </c>
      <c r="H173" s="57" t="e">
        <f>INDEX(Opti!ResultsTable,MAX(G$31:I$31)+$A173-1,MATCH(Selected_Stat,Opti!Labels_Headers,0))</f>
        <v>#N/A</v>
      </c>
      <c r="I173" s="67" t="e">
        <f>INDEX(Opti!ResultsTable,MAX(H$31:J$31)+$A173-1,MATCH(Selected_Stat,Opti!Labels_Headers,0))</f>
        <v>#N/A</v>
      </c>
      <c r="J173" s="66" t="e">
        <f>INDEX(Opti!ResultsTable,MAX(I$31:K$31)+$A173-1,MATCH(Selected_Stat,Opti!Labels_Headers,0))</f>
        <v>#N/A</v>
      </c>
      <c r="K173" s="57" t="e">
        <f>INDEX(Opti!ResultsTable,MAX(J$31:L$31)+$A173-1,MATCH(Selected_Stat,Opti!Labels_Headers,0))</f>
        <v>#N/A</v>
      </c>
      <c r="L173" s="67" t="e">
        <f>INDEX(Opti!ResultsTable,MAX(K$31:M$31)+$A173-1,MATCH(Selected_Stat,Opti!Labels_Headers,0))</f>
        <v>#N/A</v>
      </c>
    </row>
    <row r="174" spans="1:12" hidden="1" x14ac:dyDescent="0.25">
      <c r="A174" s="71">
        <v>144</v>
      </c>
      <c r="B174" s="55" t="e">
        <f>INDEX(Base!ResultsTable,$E$31+$A174-1,MATCH(Selected_Stat,Base!Labels_Headers,0))</f>
        <v>#N/A</v>
      </c>
      <c r="C174" s="72" t="e">
        <f>INDEX(Base!ResultsTable,$E$31+$A174-1,MATCH(Selected_Stat,Base!Labels_Headers,0))</f>
        <v>#N/A</v>
      </c>
      <c r="D174" s="66" t="e">
        <f>INDEX(Base!ResultsTable,MAX(C$31:E$31)+$A174-1,MATCH(Selected_Stat,Base!Labels_Headers,0))</f>
        <v>#N/A</v>
      </c>
      <c r="E174" s="57" t="e">
        <f>INDEX(Base!ResultsTable,MAX(D$31:F$31)+$A174-1,MATCH(Selected_Stat,Base!Labels_Headers,0))</f>
        <v>#N/A</v>
      </c>
      <c r="F174" s="67" t="e">
        <f>INDEX(Base!ResultsTable,MAX(E$31:G$31)+$A174-1,MATCH(Selected_Stat,Base!Labels_Headers,0))</f>
        <v>#N/A</v>
      </c>
      <c r="G174" s="66" t="e">
        <f>INDEX(Opti!ResultsTable,MAX(F$31:H$31)+$A174-1,MATCH(Selected_Stat,Opti!Labels_Headers,0))</f>
        <v>#N/A</v>
      </c>
      <c r="H174" s="57" t="e">
        <f>INDEX(Opti!ResultsTable,MAX(G$31:I$31)+$A174-1,MATCH(Selected_Stat,Opti!Labels_Headers,0))</f>
        <v>#N/A</v>
      </c>
      <c r="I174" s="67" t="e">
        <f>INDEX(Opti!ResultsTable,MAX(H$31:J$31)+$A174-1,MATCH(Selected_Stat,Opti!Labels_Headers,0))</f>
        <v>#N/A</v>
      </c>
      <c r="J174" s="66" t="e">
        <f>INDEX(Opti!ResultsTable,MAX(I$31:K$31)+$A174-1,MATCH(Selected_Stat,Opti!Labels_Headers,0))</f>
        <v>#N/A</v>
      </c>
      <c r="K174" s="57" t="e">
        <f>INDEX(Opti!ResultsTable,MAX(J$31:L$31)+$A174-1,MATCH(Selected_Stat,Opti!Labels_Headers,0))</f>
        <v>#N/A</v>
      </c>
      <c r="L174" s="67" t="e">
        <f>INDEX(Opti!ResultsTable,MAX(K$31:M$31)+$A174-1,MATCH(Selected_Stat,Opti!Labels_Headers,0))</f>
        <v>#N/A</v>
      </c>
    </row>
    <row r="175" spans="1:12" hidden="1" x14ac:dyDescent="0.25">
      <c r="A175" s="71">
        <v>216</v>
      </c>
      <c r="B175" s="55" t="e">
        <f>INDEX(Base!ResultsTable,$E$31+$A175-1,MATCH(Selected_Stat,Base!Labels_Headers,0))</f>
        <v>#N/A</v>
      </c>
      <c r="C175" s="72" t="e">
        <f>INDEX(Base!ResultsTable,$E$31+$A175-1,MATCH(Selected_Stat,Base!Labels_Headers,0))</f>
        <v>#N/A</v>
      </c>
      <c r="D175" s="66" t="e">
        <f>INDEX(Base!ResultsTable,MAX(C$31:E$31)+$A175-1,MATCH(Selected_Stat,Base!Labels_Headers,0))</f>
        <v>#N/A</v>
      </c>
      <c r="E175" s="57" t="e">
        <f>INDEX(Base!ResultsTable,MAX(D$31:F$31)+$A175-1,MATCH(Selected_Stat,Base!Labels_Headers,0))</f>
        <v>#N/A</v>
      </c>
      <c r="F175" s="67" t="e">
        <f>INDEX(Base!ResultsTable,MAX(E$31:G$31)+$A175-1,MATCH(Selected_Stat,Base!Labels_Headers,0))</f>
        <v>#N/A</v>
      </c>
      <c r="G175" s="66" t="e">
        <f>INDEX(Opti!ResultsTable,MAX(F$31:H$31)+$A175-1,MATCH(Selected_Stat,Opti!Labels_Headers,0))</f>
        <v>#N/A</v>
      </c>
      <c r="H175" s="57" t="e">
        <f>INDEX(Opti!ResultsTable,MAX(G$31:I$31)+$A175-1,MATCH(Selected_Stat,Opti!Labels_Headers,0))</f>
        <v>#N/A</v>
      </c>
      <c r="I175" s="67" t="e">
        <f>INDEX(Opti!ResultsTable,MAX(H$31:J$31)+$A175-1,MATCH(Selected_Stat,Opti!Labels_Headers,0))</f>
        <v>#N/A</v>
      </c>
      <c r="J175" s="66" t="e">
        <f>INDEX(Opti!ResultsTable,MAX(I$31:K$31)+$A175-1,MATCH(Selected_Stat,Opti!Labels_Headers,0))</f>
        <v>#N/A</v>
      </c>
      <c r="K175" s="57" t="e">
        <f>INDEX(Opti!ResultsTable,MAX(J$31:L$31)+$A175-1,MATCH(Selected_Stat,Opti!Labels_Headers,0))</f>
        <v>#N/A</v>
      </c>
      <c r="L175" s="67" t="e">
        <f>INDEX(Opti!ResultsTable,MAX(K$31:M$31)+$A175-1,MATCH(Selected_Stat,Opti!Labels_Headers,0))</f>
        <v>#N/A</v>
      </c>
    </row>
    <row r="176" spans="1:12" hidden="1" x14ac:dyDescent="0.25">
      <c r="A176" s="71">
        <v>175</v>
      </c>
      <c r="B176" s="55" t="e">
        <f>INDEX(Base!ResultsTable,$E$31+$A176-1,MATCH(Selected_Stat,Base!Labels_Headers,0))</f>
        <v>#N/A</v>
      </c>
      <c r="C176" s="72" t="e">
        <f>INDEX(Base!ResultsTable,$E$31+$A176-1,MATCH(Selected_Stat,Base!Labels_Headers,0))</f>
        <v>#N/A</v>
      </c>
      <c r="D176" s="66" t="e">
        <f>INDEX(Base!ResultsTable,MAX(C$31:E$31)+$A176-1,MATCH(Selected_Stat,Base!Labels_Headers,0))</f>
        <v>#N/A</v>
      </c>
      <c r="E176" s="57" t="e">
        <f>INDEX(Base!ResultsTable,MAX(D$31:F$31)+$A176-1,MATCH(Selected_Stat,Base!Labels_Headers,0))</f>
        <v>#N/A</v>
      </c>
      <c r="F176" s="67" t="e">
        <f>INDEX(Base!ResultsTable,MAX(E$31:G$31)+$A176-1,MATCH(Selected_Stat,Base!Labels_Headers,0))</f>
        <v>#N/A</v>
      </c>
      <c r="G176" s="66" t="e">
        <f>INDEX(Opti!ResultsTable,MAX(F$31:H$31)+$A176-1,MATCH(Selected_Stat,Opti!Labels_Headers,0))</f>
        <v>#N/A</v>
      </c>
      <c r="H176" s="57" t="e">
        <f>INDEX(Opti!ResultsTable,MAX(G$31:I$31)+$A176-1,MATCH(Selected_Stat,Opti!Labels_Headers,0))</f>
        <v>#N/A</v>
      </c>
      <c r="I176" s="67" t="e">
        <f>INDEX(Opti!ResultsTable,MAX(H$31:J$31)+$A176-1,MATCH(Selected_Stat,Opti!Labels_Headers,0))</f>
        <v>#N/A</v>
      </c>
      <c r="J176" s="66" t="e">
        <f>INDEX(Opti!ResultsTable,MAX(I$31:K$31)+$A176-1,MATCH(Selected_Stat,Opti!Labels_Headers,0))</f>
        <v>#N/A</v>
      </c>
      <c r="K176" s="57" t="e">
        <f>INDEX(Opti!ResultsTable,MAX(J$31:L$31)+$A176-1,MATCH(Selected_Stat,Opti!Labels_Headers,0))</f>
        <v>#N/A</v>
      </c>
      <c r="L176" s="67" t="e">
        <f>INDEX(Opti!ResultsTable,MAX(K$31:M$31)+$A176-1,MATCH(Selected_Stat,Opti!Labels_Headers,0))</f>
        <v>#N/A</v>
      </c>
    </row>
    <row r="177" spans="1:12" hidden="1" x14ac:dyDescent="0.25">
      <c r="A177" s="71">
        <v>214</v>
      </c>
      <c r="B177" s="55" t="e">
        <f>INDEX(Base!ResultsTable,$E$31+$A177-1,MATCH(Selected_Stat,Base!Labels_Headers,0))</f>
        <v>#N/A</v>
      </c>
      <c r="C177" s="72" t="e">
        <f>INDEX(Base!ResultsTable,$E$31+$A177-1,MATCH(Selected_Stat,Base!Labels_Headers,0))</f>
        <v>#N/A</v>
      </c>
      <c r="D177" s="66" t="e">
        <f>INDEX(Base!ResultsTable,MAX(C$31:E$31)+$A177-1,MATCH(Selected_Stat,Base!Labels_Headers,0))</f>
        <v>#N/A</v>
      </c>
      <c r="E177" s="57" t="e">
        <f>INDEX(Base!ResultsTable,MAX(D$31:F$31)+$A177-1,MATCH(Selected_Stat,Base!Labels_Headers,0))</f>
        <v>#N/A</v>
      </c>
      <c r="F177" s="67" t="e">
        <f>INDEX(Base!ResultsTable,MAX(E$31:G$31)+$A177-1,MATCH(Selected_Stat,Base!Labels_Headers,0))</f>
        <v>#N/A</v>
      </c>
      <c r="G177" s="66" t="e">
        <f>INDEX(Opti!ResultsTable,MAX(F$31:H$31)+$A177-1,MATCH(Selected_Stat,Opti!Labels_Headers,0))</f>
        <v>#N/A</v>
      </c>
      <c r="H177" s="57" t="e">
        <f>INDEX(Opti!ResultsTable,MAX(G$31:I$31)+$A177-1,MATCH(Selected_Stat,Opti!Labels_Headers,0))</f>
        <v>#N/A</v>
      </c>
      <c r="I177" s="67" t="e">
        <f>INDEX(Opti!ResultsTable,MAX(H$31:J$31)+$A177-1,MATCH(Selected_Stat,Opti!Labels_Headers,0))</f>
        <v>#N/A</v>
      </c>
      <c r="J177" s="66" t="e">
        <f>INDEX(Opti!ResultsTable,MAX(I$31:K$31)+$A177-1,MATCH(Selected_Stat,Opti!Labels_Headers,0))</f>
        <v>#N/A</v>
      </c>
      <c r="K177" s="57" t="e">
        <f>INDEX(Opti!ResultsTable,MAX(J$31:L$31)+$A177-1,MATCH(Selected_Stat,Opti!Labels_Headers,0))</f>
        <v>#N/A</v>
      </c>
      <c r="L177" s="67" t="e">
        <f>INDEX(Opti!ResultsTable,MAX(K$31:M$31)+$A177-1,MATCH(Selected_Stat,Opti!Labels_Headers,0))</f>
        <v>#N/A</v>
      </c>
    </row>
    <row r="178" spans="1:12" hidden="1" x14ac:dyDescent="0.25">
      <c r="A178" s="71">
        <v>243</v>
      </c>
      <c r="B178" s="55" t="e">
        <f>INDEX(Base!ResultsTable,$E$31+$A178-1,MATCH(Selected_Stat,Base!Labels_Headers,0))</f>
        <v>#N/A</v>
      </c>
      <c r="C178" s="72" t="e">
        <f>INDEX(Base!ResultsTable,$E$31+$A178-1,MATCH(Selected_Stat,Base!Labels_Headers,0))</f>
        <v>#N/A</v>
      </c>
      <c r="D178" s="66" t="e">
        <f>INDEX(Base!ResultsTable,MAX(C$31:E$31)+$A178-1,MATCH(Selected_Stat,Base!Labels_Headers,0))</f>
        <v>#N/A</v>
      </c>
      <c r="E178" s="57" t="e">
        <f>INDEX(Base!ResultsTable,MAX(D$31:F$31)+$A178-1,MATCH(Selected_Stat,Base!Labels_Headers,0))</f>
        <v>#N/A</v>
      </c>
      <c r="F178" s="67" t="e">
        <f>INDEX(Base!ResultsTable,MAX(E$31:G$31)+$A178-1,MATCH(Selected_Stat,Base!Labels_Headers,0))</f>
        <v>#N/A</v>
      </c>
      <c r="G178" s="66" t="e">
        <f>INDEX(Opti!ResultsTable,MAX(F$31:H$31)+$A178-1,MATCH(Selected_Stat,Opti!Labels_Headers,0))</f>
        <v>#N/A</v>
      </c>
      <c r="H178" s="57" t="e">
        <f>INDEX(Opti!ResultsTable,MAX(G$31:I$31)+$A178-1,MATCH(Selected_Stat,Opti!Labels_Headers,0))</f>
        <v>#N/A</v>
      </c>
      <c r="I178" s="67" t="e">
        <f>INDEX(Opti!ResultsTable,MAX(H$31:J$31)+$A178-1,MATCH(Selected_Stat,Opti!Labels_Headers,0))</f>
        <v>#N/A</v>
      </c>
      <c r="J178" s="66" t="e">
        <f>INDEX(Opti!ResultsTable,MAX(I$31:K$31)+$A178-1,MATCH(Selected_Stat,Opti!Labels_Headers,0))</f>
        <v>#N/A</v>
      </c>
      <c r="K178" s="57" t="e">
        <f>INDEX(Opti!ResultsTable,MAX(J$31:L$31)+$A178-1,MATCH(Selected_Stat,Opti!Labels_Headers,0))</f>
        <v>#N/A</v>
      </c>
      <c r="L178" s="67" t="e">
        <f>INDEX(Opti!ResultsTable,MAX(K$31:M$31)+$A178-1,MATCH(Selected_Stat,Opti!Labels_Headers,0))</f>
        <v>#N/A</v>
      </c>
    </row>
    <row r="179" spans="1:12" hidden="1" x14ac:dyDescent="0.25">
      <c r="A179" s="71">
        <v>146</v>
      </c>
      <c r="B179" s="55" t="e">
        <f>INDEX(Base!ResultsTable,$E$31+$A179-1,MATCH(Selected_Stat,Base!Labels_Headers,0))</f>
        <v>#N/A</v>
      </c>
      <c r="C179" s="72" t="e">
        <f>INDEX(Base!ResultsTable,$E$31+$A179-1,MATCH(Selected_Stat,Base!Labels_Headers,0))</f>
        <v>#N/A</v>
      </c>
      <c r="D179" s="66" t="e">
        <f>INDEX(Base!ResultsTable,MAX(C$31:E$31)+$A179-1,MATCH(Selected_Stat,Base!Labels_Headers,0))</f>
        <v>#N/A</v>
      </c>
      <c r="E179" s="57" t="e">
        <f>INDEX(Base!ResultsTable,MAX(D$31:F$31)+$A179-1,MATCH(Selected_Stat,Base!Labels_Headers,0))</f>
        <v>#N/A</v>
      </c>
      <c r="F179" s="67" t="e">
        <f>INDEX(Base!ResultsTable,MAX(E$31:G$31)+$A179-1,MATCH(Selected_Stat,Base!Labels_Headers,0))</f>
        <v>#N/A</v>
      </c>
      <c r="G179" s="66" t="e">
        <f>INDEX(Opti!ResultsTable,MAX(F$31:H$31)+$A179-1,MATCH(Selected_Stat,Opti!Labels_Headers,0))</f>
        <v>#N/A</v>
      </c>
      <c r="H179" s="57" t="e">
        <f>INDEX(Opti!ResultsTable,MAX(G$31:I$31)+$A179-1,MATCH(Selected_Stat,Opti!Labels_Headers,0))</f>
        <v>#N/A</v>
      </c>
      <c r="I179" s="67" t="e">
        <f>INDEX(Opti!ResultsTable,MAX(H$31:J$31)+$A179-1,MATCH(Selected_Stat,Opti!Labels_Headers,0))</f>
        <v>#N/A</v>
      </c>
      <c r="J179" s="66" t="e">
        <f>INDEX(Opti!ResultsTable,MAX(I$31:K$31)+$A179-1,MATCH(Selected_Stat,Opti!Labels_Headers,0))</f>
        <v>#N/A</v>
      </c>
      <c r="K179" s="57" t="e">
        <f>INDEX(Opti!ResultsTable,MAX(J$31:L$31)+$A179-1,MATCH(Selected_Stat,Opti!Labels_Headers,0))</f>
        <v>#N/A</v>
      </c>
      <c r="L179" s="67" t="e">
        <f>INDEX(Opti!ResultsTable,MAX(K$31:M$31)+$A179-1,MATCH(Selected_Stat,Opti!Labels_Headers,0))</f>
        <v>#N/A</v>
      </c>
    </row>
    <row r="180" spans="1:12" hidden="1" x14ac:dyDescent="0.25">
      <c r="A180" s="71">
        <v>203</v>
      </c>
      <c r="B180" s="55" t="e">
        <f>INDEX(Base!ResultsTable,$E$31+$A180-1,MATCH(Selected_Stat,Base!Labels_Headers,0))</f>
        <v>#N/A</v>
      </c>
      <c r="C180" s="72" t="e">
        <f>INDEX(Base!ResultsTable,$E$31+$A180-1,MATCH(Selected_Stat,Base!Labels_Headers,0))</f>
        <v>#N/A</v>
      </c>
      <c r="D180" s="66" t="e">
        <f>INDEX(Base!ResultsTable,MAX(C$31:E$31)+$A180-1,MATCH(Selected_Stat,Base!Labels_Headers,0))</f>
        <v>#N/A</v>
      </c>
      <c r="E180" s="57" t="e">
        <f>INDEX(Base!ResultsTable,MAX(D$31:F$31)+$A180-1,MATCH(Selected_Stat,Base!Labels_Headers,0))</f>
        <v>#N/A</v>
      </c>
      <c r="F180" s="67" t="e">
        <f>INDEX(Base!ResultsTable,MAX(E$31:G$31)+$A180-1,MATCH(Selected_Stat,Base!Labels_Headers,0))</f>
        <v>#N/A</v>
      </c>
      <c r="G180" s="66" t="e">
        <f>INDEX(Opti!ResultsTable,MAX(F$31:H$31)+$A180-1,MATCH(Selected_Stat,Opti!Labels_Headers,0))</f>
        <v>#N/A</v>
      </c>
      <c r="H180" s="57" t="e">
        <f>INDEX(Opti!ResultsTable,MAX(G$31:I$31)+$A180-1,MATCH(Selected_Stat,Opti!Labels_Headers,0))</f>
        <v>#N/A</v>
      </c>
      <c r="I180" s="67" t="e">
        <f>INDEX(Opti!ResultsTable,MAX(H$31:J$31)+$A180-1,MATCH(Selected_Stat,Opti!Labels_Headers,0))</f>
        <v>#N/A</v>
      </c>
      <c r="J180" s="66" t="e">
        <f>INDEX(Opti!ResultsTable,MAX(I$31:K$31)+$A180-1,MATCH(Selected_Stat,Opti!Labels_Headers,0))</f>
        <v>#N/A</v>
      </c>
      <c r="K180" s="57" t="e">
        <f>INDEX(Opti!ResultsTable,MAX(J$31:L$31)+$A180-1,MATCH(Selected_Stat,Opti!Labels_Headers,0))</f>
        <v>#N/A</v>
      </c>
      <c r="L180" s="67" t="e">
        <f>INDEX(Opti!ResultsTable,MAX(K$31:M$31)+$A180-1,MATCH(Selected_Stat,Opti!Labels_Headers,0))</f>
        <v>#N/A</v>
      </c>
    </row>
    <row r="181" spans="1:12" hidden="1" x14ac:dyDescent="0.25">
      <c r="A181" s="71">
        <v>171</v>
      </c>
      <c r="B181" s="55" t="e">
        <f>INDEX(Base!ResultsTable,$E$31+$A181-1,MATCH(Selected_Stat,Base!Labels_Headers,0))</f>
        <v>#N/A</v>
      </c>
      <c r="C181" s="72" t="e">
        <f>INDEX(Base!ResultsTable,$E$31+$A181-1,MATCH(Selected_Stat,Base!Labels_Headers,0))</f>
        <v>#N/A</v>
      </c>
      <c r="D181" s="66" t="e">
        <f>INDEX(Base!ResultsTable,MAX(C$31:E$31)+$A181-1,MATCH(Selected_Stat,Base!Labels_Headers,0))</f>
        <v>#N/A</v>
      </c>
      <c r="E181" s="57" t="e">
        <f>INDEX(Base!ResultsTable,MAX(D$31:F$31)+$A181-1,MATCH(Selected_Stat,Base!Labels_Headers,0))</f>
        <v>#N/A</v>
      </c>
      <c r="F181" s="67" t="e">
        <f>INDEX(Base!ResultsTable,MAX(E$31:G$31)+$A181-1,MATCH(Selected_Stat,Base!Labels_Headers,0))</f>
        <v>#N/A</v>
      </c>
      <c r="G181" s="66" t="e">
        <f>INDEX(Opti!ResultsTable,MAX(F$31:H$31)+$A181-1,MATCH(Selected_Stat,Opti!Labels_Headers,0))</f>
        <v>#N/A</v>
      </c>
      <c r="H181" s="57" t="e">
        <f>INDEX(Opti!ResultsTable,MAX(G$31:I$31)+$A181-1,MATCH(Selected_Stat,Opti!Labels_Headers,0))</f>
        <v>#N/A</v>
      </c>
      <c r="I181" s="67" t="e">
        <f>INDEX(Opti!ResultsTable,MAX(H$31:J$31)+$A181-1,MATCH(Selected_Stat,Opti!Labels_Headers,0))</f>
        <v>#N/A</v>
      </c>
      <c r="J181" s="66" t="e">
        <f>INDEX(Opti!ResultsTable,MAX(I$31:K$31)+$A181-1,MATCH(Selected_Stat,Opti!Labels_Headers,0))</f>
        <v>#N/A</v>
      </c>
      <c r="K181" s="57" t="e">
        <f>INDEX(Opti!ResultsTable,MAX(J$31:L$31)+$A181-1,MATCH(Selected_Stat,Opti!Labels_Headers,0))</f>
        <v>#N/A</v>
      </c>
      <c r="L181" s="67" t="e">
        <f>INDEX(Opti!ResultsTable,MAX(K$31:M$31)+$A181-1,MATCH(Selected_Stat,Opti!Labels_Headers,0))</f>
        <v>#N/A</v>
      </c>
    </row>
    <row r="182" spans="1:12" hidden="1" x14ac:dyDescent="0.25">
      <c r="A182" s="71">
        <v>230</v>
      </c>
      <c r="B182" s="55" t="e">
        <f>INDEX(Base!ResultsTable,$E$31+$A182-1,MATCH(Selected_Stat,Base!Labels_Headers,0))</f>
        <v>#N/A</v>
      </c>
      <c r="C182" s="72" t="e">
        <f>INDEX(Base!ResultsTable,$E$31+$A182-1,MATCH(Selected_Stat,Base!Labels_Headers,0))</f>
        <v>#N/A</v>
      </c>
      <c r="D182" s="66" t="e">
        <f>INDEX(Base!ResultsTable,MAX(C$31:E$31)+$A182-1,MATCH(Selected_Stat,Base!Labels_Headers,0))</f>
        <v>#N/A</v>
      </c>
      <c r="E182" s="57" t="e">
        <f>INDEX(Base!ResultsTable,MAX(D$31:F$31)+$A182-1,MATCH(Selected_Stat,Base!Labels_Headers,0))</f>
        <v>#N/A</v>
      </c>
      <c r="F182" s="67" t="e">
        <f>INDEX(Base!ResultsTable,MAX(E$31:G$31)+$A182-1,MATCH(Selected_Stat,Base!Labels_Headers,0))</f>
        <v>#N/A</v>
      </c>
      <c r="G182" s="66" t="e">
        <f>INDEX(Opti!ResultsTable,MAX(F$31:H$31)+$A182-1,MATCH(Selected_Stat,Opti!Labels_Headers,0))</f>
        <v>#N/A</v>
      </c>
      <c r="H182" s="57" t="e">
        <f>INDEX(Opti!ResultsTable,MAX(G$31:I$31)+$A182-1,MATCH(Selected_Stat,Opti!Labels_Headers,0))</f>
        <v>#N/A</v>
      </c>
      <c r="I182" s="67" t="e">
        <f>INDEX(Opti!ResultsTable,MAX(H$31:J$31)+$A182-1,MATCH(Selected_Stat,Opti!Labels_Headers,0))</f>
        <v>#N/A</v>
      </c>
      <c r="J182" s="66" t="e">
        <f>INDEX(Opti!ResultsTable,MAX(I$31:K$31)+$A182-1,MATCH(Selected_Stat,Opti!Labels_Headers,0))</f>
        <v>#N/A</v>
      </c>
      <c r="K182" s="57" t="e">
        <f>INDEX(Opti!ResultsTable,MAX(J$31:L$31)+$A182-1,MATCH(Selected_Stat,Opti!Labels_Headers,0))</f>
        <v>#N/A</v>
      </c>
      <c r="L182" s="67" t="e">
        <f>INDEX(Opti!ResultsTable,MAX(K$31:M$31)+$A182-1,MATCH(Selected_Stat,Opti!Labels_Headers,0))</f>
        <v>#N/A</v>
      </c>
    </row>
    <row r="183" spans="1:12" hidden="1" x14ac:dyDescent="0.25">
      <c r="A183" s="71">
        <v>107</v>
      </c>
      <c r="B183" s="55" t="e">
        <f>INDEX(Base!ResultsTable,$E$31+$A183-1,MATCH(Selected_Stat,Base!Labels_Headers,0))</f>
        <v>#N/A</v>
      </c>
      <c r="C183" s="72" t="e">
        <f>INDEX(Base!ResultsTable,$E$31+$A183-1,MATCH(Selected_Stat,Base!Labels_Headers,0))</f>
        <v>#N/A</v>
      </c>
      <c r="D183" s="66" t="e">
        <f>INDEX(Base!ResultsTable,MAX(C$31:E$31)+$A183-1,MATCH(Selected_Stat,Base!Labels_Headers,0))</f>
        <v>#N/A</v>
      </c>
      <c r="E183" s="57" t="e">
        <f>INDEX(Base!ResultsTable,MAX(D$31:F$31)+$A183-1,MATCH(Selected_Stat,Base!Labels_Headers,0))</f>
        <v>#N/A</v>
      </c>
      <c r="F183" s="67" t="e">
        <f>INDEX(Base!ResultsTable,MAX(E$31:G$31)+$A183-1,MATCH(Selected_Stat,Base!Labels_Headers,0))</f>
        <v>#N/A</v>
      </c>
      <c r="G183" s="66" t="e">
        <f>INDEX(Opti!ResultsTable,MAX(F$31:H$31)+$A183-1,MATCH(Selected_Stat,Opti!Labels_Headers,0))</f>
        <v>#N/A</v>
      </c>
      <c r="H183" s="57" t="e">
        <f>INDEX(Opti!ResultsTable,MAX(G$31:I$31)+$A183-1,MATCH(Selected_Stat,Opti!Labels_Headers,0))</f>
        <v>#N/A</v>
      </c>
      <c r="I183" s="67" t="e">
        <f>INDEX(Opti!ResultsTable,MAX(H$31:J$31)+$A183-1,MATCH(Selected_Stat,Opti!Labels_Headers,0))</f>
        <v>#N/A</v>
      </c>
      <c r="J183" s="66" t="e">
        <f>INDEX(Opti!ResultsTable,MAX(I$31:K$31)+$A183-1,MATCH(Selected_Stat,Opti!Labels_Headers,0))</f>
        <v>#N/A</v>
      </c>
      <c r="K183" s="57" t="e">
        <f>INDEX(Opti!ResultsTable,MAX(J$31:L$31)+$A183-1,MATCH(Selected_Stat,Opti!Labels_Headers,0))</f>
        <v>#N/A</v>
      </c>
      <c r="L183" s="67" t="e">
        <f>INDEX(Opti!ResultsTable,MAX(K$31:M$31)+$A183-1,MATCH(Selected_Stat,Opti!Labels_Headers,0))</f>
        <v>#N/A</v>
      </c>
    </row>
    <row r="184" spans="1:12" hidden="1" x14ac:dyDescent="0.25">
      <c r="A184" s="71">
        <v>233</v>
      </c>
      <c r="B184" s="55" t="e">
        <f>INDEX(Base!ResultsTable,$E$31+$A184-1,MATCH(Selected_Stat,Base!Labels_Headers,0))</f>
        <v>#N/A</v>
      </c>
      <c r="C184" s="72" t="e">
        <f>INDEX(Base!ResultsTable,$E$31+$A184-1,MATCH(Selected_Stat,Base!Labels_Headers,0))</f>
        <v>#N/A</v>
      </c>
      <c r="D184" s="66" t="e">
        <f>INDEX(Base!ResultsTable,MAX(C$31:E$31)+$A184-1,MATCH(Selected_Stat,Base!Labels_Headers,0))</f>
        <v>#N/A</v>
      </c>
      <c r="E184" s="57" t="e">
        <f>INDEX(Base!ResultsTable,MAX(D$31:F$31)+$A184-1,MATCH(Selected_Stat,Base!Labels_Headers,0))</f>
        <v>#N/A</v>
      </c>
      <c r="F184" s="67" t="e">
        <f>INDEX(Base!ResultsTable,MAX(E$31:G$31)+$A184-1,MATCH(Selected_Stat,Base!Labels_Headers,0))</f>
        <v>#N/A</v>
      </c>
      <c r="G184" s="66" t="e">
        <f>INDEX(Opti!ResultsTable,MAX(F$31:H$31)+$A184-1,MATCH(Selected_Stat,Opti!Labels_Headers,0))</f>
        <v>#N/A</v>
      </c>
      <c r="H184" s="57" t="e">
        <f>INDEX(Opti!ResultsTable,MAX(G$31:I$31)+$A184-1,MATCH(Selected_Stat,Opti!Labels_Headers,0))</f>
        <v>#N/A</v>
      </c>
      <c r="I184" s="67" t="e">
        <f>INDEX(Opti!ResultsTable,MAX(H$31:J$31)+$A184-1,MATCH(Selected_Stat,Opti!Labels_Headers,0))</f>
        <v>#N/A</v>
      </c>
      <c r="J184" s="66" t="e">
        <f>INDEX(Opti!ResultsTable,MAX(I$31:K$31)+$A184-1,MATCH(Selected_Stat,Opti!Labels_Headers,0))</f>
        <v>#N/A</v>
      </c>
      <c r="K184" s="57" t="e">
        <f>INDEX(Opti!ResultsTable,MAX(J$31:L$31)+$A184-1,MATCH(Selected_Stat,Opti!Labels_Headers,0))</f>
        <v>#N/A</v>
      </c>
      <c r="L184" s="67" t="e">
        <f>INDEX(Opti!ResultsTable,MAX(K$31:M$31)+$A184-1,MATCH(Selected_Stat,Opti!Labels_Headers,0))</f>
        <v>#N/A</v>
      </c>
    </row>
    <row r="185" spans="1:12" hidden="1" x14ac:dyDescent="0.25">
      <c r="A185" s="71">
        <v>190</v>
      </c>
      <c r="B185" s="55" t="e">
        <f>INDEX(Base!ResultsTable,$E$31+$A185-1,MATCH(Selected_Stat,Base!Labels_Headers,0))</f>
        <v>#N/A</v>
      </c>
      <c r="C185" s="72" t="e">
        <f>INDEX(Base!ResultsTable,$E$31+$A185-1,MATCH(Selected_Stat,Base!Labels_Headers,0))</f>
        <v>#N/A</v>
      </c>
      <c r="D185" s="66" t="e">
        <f>INDEX(Base!ResultsTable,MAX(C$31:E$31)+$A185-1,MATCH(Selected_Stat,Base!Labels_Headers,0))</f>
        <v>#N/A</v>
      </c>
      <c r="E185" s="57" t="e">
        <f>INDEX(Base!ResultsTable,MAX(D$31:F$31)+$A185-1,MATCH(Selected_Stat,Base!Labels_Headers,0))</f>
        <v>#N/A</v>
      </c>
      <c r="F185" s="67" t="e">
        <f>INDEX(Base!ResultsTable,MAX(E$31:G$31)+$A185-1,MATCH(Selected_Stat,Base!Labels_Headers,0))</f>
        <v>#N/A</v>
      </c>
      <c r="G185" s="66" t="e">
        <f>INDEX(Opti!ResultsTable,MAX(F$31:H$31)+$A185-1,MATCH(Selected_Stat,Opti!Labels_Headers,0))</f>
        <v>#N/A</v>
      </c>
      <c r="H185" s="57" t="e">
        <f>INDEX(Opti!ResultsTable,MAX(G$31:I$31)+$A185-1,MATCH(Selected_Stat,Opti!Labels_Headers,0))</f>
        <v>#N/A</v>
      </c>
      <c r="I185" s="67" t="e">
        <f>INDEX(Opti!ResultsTable,MAX(H$31:J$31)+$A185-1,MATCH(Selected_Stat,Opti!Labels_Headers,0))</f>
        <v>#N/A</v>
      </c>
      <c r="J185" s="66" t="e">
        <f>INDEX(Opti!ResultsTable,MAX(I$31:K$31)+$A185-1,MATCH(Selected_Stat,Opti!Labels_Headers,0))</f>
        <v>#N/A</v>
      </c>
      <c r="K185" s="57" t="e">
        <f>INDEX(Opti!ResultsTable,MAX(J$31:L$31)+$A185-1,MATCH(Selected_Stat,Opti!Labels_Headers,0))</f>
        <v>#N/A</v>
      </c>
      <c r="L185" s="67" t="e">
        <f>INDEX(Opti!ResultsTable,MAX(K$31:M$31)+$A185-1,MATCH(Selected_Stat,Opti!Labels_Headers,0))</f>
        <v>#N/A</v>
      </c>
    </row>
    <row r="186" spans="1:12" hidden="1" x14ac:dyDescent="0.25">
      <c r="A186" s="71">
        <v>222</v>
      </c>
      <c r="B186" s="55" t="e">
        <f>INDEX(Base!ResultsTable,$E$31+$A186-1,MATCH(Selected_Stat,Base!Labels_Headers,0))</f>
        <v>#N/A</v>
      </c>
      <c r="C186" s="72" t="e">
        <f>INDEX(Base!ResultsTable,$E$31+$A186-1,MATCH(Selected_Stat,Base!Labels_Headers,0))</f>
        <v>#N/A</v>
      </c>
      <c r="D186" s="66" t="e">
        <f>INDEX(Base!ResultsTable,MAX(C$31:E$31)+$A186-1,MATCH(Selected_Stat,Base!Labels_Headers,0))</f>
        <v>#N/A</v>
      </c>
      <c r="E186" s="57" t="e">
        <f>INDEX(Base!ResultsTable,MAX(D$31:F$31)+$A186-1,MATCH(Selected_Stat,Base!Labels_Headers,0))</f>
        <v>#N/A</v>
      </c>
      <c r="F186" s="67" t="e">
        <f>INDEX(Base!ResultsTable,MAX(E$31:G$31)+$A186-1,MATCH(Selected_Stat,Base!Labels_Headers,0))</f>
        <v>#N/A</v>
      </c>
      <c r="G186" s="66" t="e">
        <f>INDEX(Opti!ResultsTable,MAX(F$31:H$31)+$A186-1,MATCH(Selected_Stat,Opti!Labels_Headers,0))</f>
        <v>#N/A</v>
      </c>
      <c r="H186" s="57" t="e">
        <f>INDEX(Opti!ResultsTable,MAX(G$31:I$31)+$A186-1,MATCH(Selected_Stat,Opti!Labels_Headers,0))</f>
        <v>#N/A</v>
      </c>
      <c r="I186" s="67" t="e">
        <f>INDEX(Opti!ResultsTable,MAX(H$31:J$31)+$A186-1,MATCH(Selected_Stat,Opti!Labels_Headers,0))</f>
        <v>#N/A</v>
      </c>
      <c r="J186" s="66" t="e">
        <f>INDEX(Opti!ResultsTable,MAX(I$31:K$31)+$A186-1,MATCH(Selected_Stat,Opti!Labels_Headers,0))</f>
        <v>#N/A</v>
      </c>
      <c r="K186" s="57" t="e">
        <f>INDEX(Opti!ResultsTable,MAX(J$31:L$31)+$A186-1,MATCH(Selected_Stat,Opti!Labels_Headers,0))</f>
        <v>#N/A</v>
      </c>
      <c r="L186" s="67" t="e">
        <f>INDEX(Opti!ResultsTable,MAX(K$31:M$31)+$A186-1,MATCH(Selected_Stat,Opti!Labels_Headers,0))</f>
        <v>#N/A</v>
      </c>
    </row>
    <row r="187" spans="1:12" hidden="1" x14ac:dyDescent="0.25">
      <c r="A187" s="71">
        <v>211</v>
      </c>
      <c r="B187" s="55" t="e">
        <f>INDEX(Base!ResultsTable,$E$31+$A187-1,MATCH(Selected_Stat,Base!Labels_Headers,0))</f>
        <v>#N/A</v>
      </c>
      <c r="C187" s="72" t="e">
        <f>INDEX(Base!ResultsTable,$E$31+$A187-1,MATCH(Selected_Stat,Base!Labels_Headers,0))</f>
        <v>#N/A</v>
      </c>
      <c r="D187" s="66" t="e">
        <f>INDEX(Base!ResultsTable,MAX(C$31:E$31)+$A187-1,MATCH(Selected_Stat,Base!Labels_Headers,0))</f>
        <v>#N/A</v>
      </c>
      <c r="E187" s="57" t="e">
        <f>INDEX(Base!ResultsTable,MAX(D$31:F$31)+$A187-1,MATCH(Selected_Stat,Base!Labels_Headers,0))</f>
        <v>#N/A</v>
      </c>
      <c r="F187" s="67" t="e">
        <f>INDEX(Base!ResultsTable,MAX(E$31:G$31)+$A187-1,MATCH(Selected_Stat,Base!Labels_Headers,0))</f>
        <v>#N/A</v>
      </c>
      <c r="G187" s="66" t="e">
        <f>INDEX(Opti!ResultsTable,MAX(F$31:H$31)+$A187-1,MATCH(Selected_Stat,Opti!Labels_Headers,0))</f>
        <v>#N/A</v>
      </c>
      <c r="H187" s="57" t="e">
        <f>INDEX(Opti!ResultsTable,MAX(G$31:I$31)+$A187-1,MATCH(Selected_Stat,Opti!Labels_Headers,0))</f>
        <v>#N/A</v>
      </c>
      <c r="I187" s="67" t="e">
        <f>INDEX(Opti!ResultsTable,MAX(H$31:J$31)+$A187-1,MATCH(Selected_Stat,Opti!Labels_Headers,0))</f>
        <v>#N/A</v>
      </c>
      <c r="J187" s="66" t="e">
        <f>INDEX(Opti!ResultsTable,MAX(I$31:K$31)+$A187-1,MATCH(Selected_Stat,Opti!Labels_Headers,0))</f>
        <v>#N/A</v>
      </c>
      <c r="K187" s="57" t="e">
        <f>INDEX(Opti!ResultsTable,MAX(J$31:L$31)+$A187-1,MATCH(Selected_Stat,Opti!Labels_Headers,0))</f>
        <v>#N/A</v>
      </c>
      <c r="L187" s="67" t="e">
        <f>INDEX(Opti!ResultsTable,MAX(K$31:M$31)+$A187-1,MATCH(Selected_Stat,Opti!Labels_Headers,0))</f>
        <v>#N/A</v>
      </c>
    </row>
    <row r="188" spans="1:12" hidden="1" x14ac:dyDescent="0.25">
      <c r="A188" s="71">
        <v>205</v>
      </c>
      <c r="B188" s="55" t="e">
        <f>INDEX(Base!ResultsTable,$E$31+$A188-1,MATCH(Selected_Stat,Base!Labels_Headers,0))</f>
        <v>#N/A</v>
      </c>
      <c r="C188" s="72" t="e">
        <f>INDEX(Base!ResultsTable,$E$31+$A188-1,MATCH(Selected_Stat,Base!Labels_Headers,0))</f>
        <v>#N/A</v>
      </c>
      <c r="D188" s="66" t="e">
        <f>INDEX(Base!ResultsTable,MAX(C$31:E$31)+$A188-1,MATCH(Selected_Stat,Base!Labels_Headers,0))</f>
        <v>#N/A</v>
      </c>
      <c r="E188" s="57" t="e">
        <f>INDEX(Base!ResultsTable,MAX(D$31:F$31)+$A188-1,MATCH(Selected_Stat,Base!Labels_Headers,0))</f>
        <v>#N/A</v>
      </c>
      <c r="F188" s="67" t="e">
        <f>INDEX(Base!ResultsTable,MAX(E$31:G$31)+$A188-1,MATCH(Selected_Stat,Base!Labels_Headers,0))</f>
        <v>#N/A</v>
      </c>
      <c r="G188" s="66" t="e">
        <f>INDEX(Opti!ResultsTable,MAX(F$31:H$31)+$A188-1,MATCH(Selected_Stat,Opti!Labels_Headers,0))</f>
        <v>#N/A</v>
      </c>
      <c r="H188" s="57" t="e">
        <f>INDEX(Opti!ResultsTable,MAX(G$31:I$31)+$A188-1,MATCH(Selected_Stat,Opti!Labels_Headers,0))</f>
        <v>#N/A</v>
      </c>
      <c r="I188" s="67" t="e">
        <f>INDEX(Opti!ResultsTable,MAX(H$31:J$31)+$A188-1,MATCH(Selected_Stat,Opti!Labels_Headers,0))</f>
        <v>#N/A</v>
      </c>
      <c r="J188" s="66" t="e">
        <f>INDEX(Opti!ResultsTable,MAX(I$31:K$31)+$A188-1,MATCH(Selected_Stat,Opti!Labels_Headers,0))</f>
        <v>#N/A</v>
      </c>
      <c r="K188" s="57" t="e">
        <f>INDEX(Opti!ResultsTable,MAX(J$31:L$31)+$A188-1,MATCH(Selected_Stat,Opti!Labels_Headers,0))</f>
        <v>#N/A</v>
      </c>
      <c r="L188" s="67" t="e">
        <f>INDEX(Opti!ResultsTable,MAX(K$31:M$31)+$A188-1,MATCH(Selected_Stat,Opti!Labels_Headers,0))</f>
        <v>#N/A</v>
      </c>
    </row>
    <row r="189" spans="1:12" hidden="1" x14ac:dyDescent="0.25">
      <c r="A189" s="71">
        <v>109</v>
      </c>
      <c r="B189" s="55" t="e">
        <f>INDEX(Base!ResultsTable,$E$31+$A189-1,MATCH(Selected_Stat,Base!Labels_Headers,0))</f>
        <v>#N/A</v>
      </c>
      <c r="C189" s="72" t="e">
        <f>INDEX(Base!ResultsTable,$E$31+$A189-1,MATCH(Selected_Stat,Base!Labels_Headers,0))</f>
        <v>#N/A</v>
      </c>
      <c r="D189" s="66" t="e">
        <f>INDEX(Base!ResultsTable,MAX(C$31:E$31)+$A189-1,MATCH(Selected_Stat,Base!Labels_Headers,0))</f>
        <v>#N/A</v>
      </c>
      <c r="E189" s="57" t="e">
        <f>INDEX(Base!ResultsTable,MAX(D$31:F$31)+$A189-1,MATCH(Selected_Stat,Base!Labels_Headers,0))</f>
        <v>#N/A</v>
      </c>
      <c r="F189" s="67" t="e">
        <f>INDEX(Base!ResultsTable,MAX(E$31:G$31)+$A189-1,MATCH(Selected_Stat,Base!Labels_Headers,0))</f>
        <v>#N/A</v>
      </c>
      <c r="G189" s="66" t="e">
        <f>INDEX(Opti!ResultsTable,MAX(F$31:H$31)+$A189-1,MATCH(Selected_Stat,Opti!Labels_Headers,0))</f>
        <v>#N/A</v>
      </c>
      <c r="H189" s="57" t="e">
        <f>INDEX(Opti!ResultsTable,MAX(G$31:I$31)+$A189-1,MATCH(Selected_Stat,Opti!Labels_Headers,0))</f>
        <v>#N/A</v>
      </c>
      <c r="I189" s="67" t="e">
        <f>INDEX(Opti!ResultsTable,MAX(H$31:J$31)+$A189-1,MATCH(Selected_Stat,Opti!Labels_Headers,0))</f>
        <v>#N/A</v>
      </c>
      <c r="J189" s="66" t="e">
        <f>INDEX(Opti!ResultsTable,MAX(I$31:K$31)+$A189-1,MATCH(Selected_Stat,Opti!Labels_Headers,0))</f>
        <v>#N/A</v>
      </c>
      <c r="K189" s="57" t="e">
        <f>INDEX(Opti!ResultsTable,MAX(J$31:L$31)+$A189-1,MATCH(Selected_Stat,Opti!Labels_Headers,0))</f>
        <v>#N/A</v>
      </c>
      <c r="L189" s="67" t="e">
        <f>INDEX(Opti!ResultsTable,MAX(K$31:M$31)+$A189-1,MATCH(Selected_Stat,Opti!Labels_Headers,0))</f>
        <v>#N/A</v>
      </c>
    </row>
    <row r="190" spans="1:12" hidden="1" x14ac:dyDescent="0.25">
      <c r="A190" s="71">
        <v>215</v>
      </c>
      <c r="B190" s="55" t="e">
        <f>INDEX(Base!ResultsTable,$E$31+$A190-1,MATCH(Selected_Stat,Base!Labels_Headers,0))</f>
        <v>#N/A</v>
      </c>
      <c r="C190" s="72" t="e">
        <f>INDEX(Base!ResultsTable,$E$31+$A190-1,MATCH(Selected_Stat,Base!Labels_Headers,0))</f>
        <v>#N/A</v>
      </c>
      <c r="D190" s="66" t="e">
        <f>INDEX(Base!ResultsTable,MAX(C$31:E$31)+$A190-1,MATCH(Selected_Stat,Base!Labels_Headers,0))</f>
        <v>#N/A</v>
      </c>
      <c r="E190" s="57" t="e">
        <f>INDEX(Base!ResultsTable,MAX(D$31:F$31)+$A190-1,MATCH(Selected_Stat,Base!Labels_Headers,0))</f>
        <v>#N/A</v>
      </c>
      <c r="F190" s="67" t="e">
        <f>INDEX(Base!ResultsTable,MAX(E$31:G$31)+$A190-1,MATCH(Selected_Stat,Base!Labels_Headers,0))</f>
        <v>#N/A</v>
      </c>
      <c r="G190" s="66" t="e">
        <f>INDEX(Opti!ResultsTable,MAX(F$31:H$31)+$A190-1,MATCH(Selected_Stat,Opti!Labels_Headers,0))</f>
        <v>#N/A</v>
      </c>
      <c r="H190" s="57" t="e">
        <f>INDEX(Opti!ResultsTable,MAX(G$31:I$31)+$A190-1,MATCH(Selected_Stat,Opti!Labels_Headers,0))</f>
        <v>#N/A</v>
      </c>
      <c r="I190" s="67" t="e">
        <f>INDEX(Opti!ResultsTable,MAX(H$31:J$31)+$A190-1,MATCH(Selected_Stat,Opti!Labels_Headers,0))</f>
        <v>#N/A</v>
      </c>
      <c r="J190" s="66" t="e">
        <f>INDEX(Opti!ResultsTable,MAX(I$31:K$31)+$A190-1,MATCH(Selected_Stat,Opti!Labels_Headers,0))</f>
        <v>#N/A</v>
      </c>
      <c r="K190" s="57" t="e">
        <f>INDEX(Opti!ResultsTable,MAX(J$31:L$31)+$A190-1,MATCH(Selected_Stat,Opti!Labels_Headers,0))</f>
        <v>#N/A</v>
      </c>
      <c r="L190" s="67" t="e">
        <f>INDEX(Opti!ResultsTable,MAX(K$31:M$31)+$A190-1,MATCH(Selected_Stat,Opti!Labels_Headers,0))</f>
        <v>#N/A</v>
      </c>
    </row>
    <row r="191" spans="1:12" hidden="1" x14ac:dyDescent="0.25">
      <c r="A191" s="71">
        <v>114</v>
      </c>
      <c r="B191" s="55" t="e">
        <f>INDEX(Base!ResultsTable,$E$31+$A191-1,MATCH(Selected_Stat,Base!Labels_Headers,0))</f>
        <v>#N/A</v>
      </c>
      <c r="C191" s="72" t="e">
        <f>INDEX(Base!ResultsTable,$E$31+$A191-1,MATCH(Selected_Stat,Base!Labels_Headers,0))</f>
        <v>#N/A</v>
      </c>
      <c r="D191" s="66" t="e">
        <f>INDEX(Base!ResultsTable,MAX(C$31:E$31)+$A191-1,MATCH(Selected_Stat,Base!Labels_Headers,0))</f>
        <v>#N/A</v>
      </c>
      <c r="E191" s="57" t="e">
        <f>INDEX(Base!ResultsTable,MAX(D$31:F$31)+$A191-1,MATCH(Selected_Stat,Base!Labels_Headers,0))</f>
        <v>#N/A</v>
      </c>
      <c r="F191" s="67" t="e">
        <f>INDEX(Base!ResultsTable,MAX(E$31:G$31)+$A191-1,MATCH(Selected_Stat,Base!Labels_Headers,0))</f>
        <v>#N/A</v>
      </c>
      <c r="G191" s="66" t="e">
        <f>INDEX(Opti!ResultsTable,MAX(F$31:H$31)+$A191-1,MATCH(Selected_Stat,Opti!Labels_Headers,0))</f>
        <v>#N/A</v>
      </c>
      <c r="H191" s="57" t="e">
        <f>INDEX(Opti!ResultsTable,MAX(G$31:I$31)+$A191-1,MATCH(Selected_Stat,Opti!Labels_Headers,0))</f>
        <v>#N/A</v>
      </c>
      <c r="I191" s="67" t="e">
        <f>INDEX(Opti!ResultsTable,MAX(H$31:J$31)+$A191-1,MATCH(Selected_Stat,Opti!Labels_Headers,0))</f>
        <v>#N/A</v>
      </c>
      <c r="J191" s="66" t="e">
        <f>INDEX(Opti!ResultsTable,MAX(I$31:K$31)+$A191-1,MATCH(Selected_Stat,Opti!Labels_Headers,0))</f>
        <v>#N/A</v>
      </c>
      <c r="K191" s="57" t="e">
        <f>INDEX(Opti!ResultsTable,MAX(J$31:L$31)+$A191-1,MATCH(Selected_Stat,Opti!Labels_Headers,0))</f>
        <v>#N/A</v>
      </c>
      <c r="L191" s="67" t="e">
        <f>INDEX(Opti!ResultsTable,MAX(K$31:M$31)+$A191-1,MATCH(Selected_Stat,Opti!Labels_Headers,0))</f>
        <v>#N/A</v>
      </c>
    </row>
    <row r="192" spans="1:12" hidden="1" x14ac:dyDescent="0.25">
      <c r="A192" s="71">
        <v>196</v>
      </c>
      <c r="B192" s="55" t="e">
        <f>INDEX(Base!ResultsTable,$E$31+$A192-1,MATCH(Selected_Stat,Base!Labels_Headers,0))</f>
        <v>#N/A</v>
      </c>
      <c r="C192" s="72" t="e">
        <f>INDEX(Base!ResultsTable,$E$31+$A192-1,MATCH(Selected_Stat,Base!Labels_Headers,0))</f>
        <v>#N/A</v>
      </c>
      <c r="D192" s="66" t="e">
        <f>INDEX(Base!ResultsTable,MAX(C$31:E$31)+$A192-1,MATCH(Selected_Stat,Base!Labels_Headers,0))</f>
        <v>#N/A</v>
      </c>
      <c r="E192" s="57" t="e">
        <f>INDEX(Base!ResultsTable,MAX(D$31:F$31)+$A192-1,MATCH(Selected_Stat,Base!Labels_Headers,0))</f>
        <v>#N/A</v>
      </c>
      <c r="F192" s="67" t="e">
        <f>INDEX(Base!ResultsTable,MAX(E$31:G$31)+$A192-1,MATCH(Selected_Stat,Base!Labels_Headers,0))</f>
        <v>#N/A</v>
      </c>
      <c r="G192" s="66" t="e">
        <f>INDEX(Opti!ResultsTable,MAX(F$31:H$31)+$A192-1,MATCH(Selected_Stat,Opti!Labels_Headers,0))</f>
        <v>#N/A</v>
      </c>
      <c r="H192" s="57" t="e">
        <f>INDEX(Opti!ResultsTable,MAX(G$31:I$31)+$A192-1,MATCH(Selected_Stat,Opti!Labels_Headers,0))</f>
        <v>#N/A</v>
      </c>
      <c r="I192" s="67" t="e">
        <f>INDEX(Opti!ResultsTable,MAX(H$31:J$31)+$A192-1,MATCH(Selected_Stat,Opti!Labels_Headers,0))</f>
        <v>#N/A</v>
      </c>
      <c r="J192" s="66" t="e">
        <f>INDEX(Opti!ResultsTable,MAX(I$31:K$31)+$A192-1,MATCH(Selected_Stat,Opti!Labels_Headers,0))</f>
        <v>#N/A</v>
      </c>
      <c r="K192" s="57" t="e">
        <f>INDEX(Opti!ResultsTable,MAX(J$31:L$31)+$A192-1,MATCH(Selected_Stat,Opti!Labels_Headers,0))</f>
        <v>#N/A</v>
      </c>
      <c r="L192" s="67" t="e">
        <f>INDEX(Opti!ResultsTable,MAX(K$31:M$31)+$A192-1,MATCH(Selected_Stat,Opti!Labels_Headers,0))</f>
        <v>#N/A</v>
      </c>
    </row>
    <row r="193" spans="1:12" hidden="1" x14ac:dyDescent="0.25">
      <c r="A193" s="71">
        <v>242</v>
      </c>
      <c r="B193" s="55" t="e">
        <f>INDEX(Base!ResultsTable,$E$31+$A193-1,MATCH(Selected_Stat,Base!Labels_Headers,0))</f>
        <v>#N/A</v>
      </c>
      <c r="C193" s="72" t="e">
        <f>INDEX(Base!ResultsTable,$E$31+$A193-1,MATCH(Selected_Stat,Base!Labels_Headers,0))</f>
        <v>#N/A</v>
      </c>
      <c r="D193" s="66" t="e">
        <f>INDEX(Base!ResultsTable,MAX(C$31:E$31)+$A193-1,MATCH(Selected_Stat,Base!Labels_Headers,0))</f>
        <v>#N/A</v>
      </c>
      <c r="E193" s="57" t="e">
        <f>INDEX(Base!ResultsTable,MAX(D$31:F$31)+$A193-1,MATCH(Selected_Stat,Base!Labels_Headers,0))</f>
        <v>#N/A</v>
      </c>
      <c r="F193" s="67" t="e">
        <f>INDEX(Base!ResultsTable,MAX(E$31:G$31)+$A193-1,MATCH(Selected_Stat,Base!Labels_Headers,0))</f>
        <v>#N/A</v>
      </c>
      <c r="G193" s="66" t="e">
        <f>INDEX(Opti!ResultsTable,MAX(F$31:H$31)+$A193-1,MATCH(Selected_Stat,Opti!Labels_Headers,0))</f>
        <v>#N/A</v>
      </c>
      <c r="H193" s="57" t="e">
        <f>INDEX(Opti!ResultsTable,MAX(G$31:I$31)+$A193-1,MATCH(Selected_Stat,Opti!Labels_Headers,0))</f>
        <v>#N/A</v>
      </c>
      <c r="I193" s="67" t="e">
        <f>INDEX(Opti!ResultsTable,MAX(H$31:J$31)+$A193-1,MATCH(Selected_Stat,Opti!Labels_Headers,0))</f>
        <v>#N/A</v>
      </c>
      <c r="J193" s="66" t="e">
        <f>INDEX(Opti!ResultsTable,MAX(I$31:K$31)+$A193-1,MATCH(Selected_Stat,Opti!Labels_Headers,0))</f>
        <v>#N/A</v>
      </c>
      <c r="K193" s="57" t="e">
        <f>INDEX(Opti!ResultsTable,MAX(J$31:L$31)+$A193-1,MATCH(Selected_Stat,Opti!Labels_Headers,0))</f>
        <v>#N/A</v>
      </c>
      <c r="L193" s="67" t="e">
        <f>INDEX(Opti!ResultsTable,MAX(K$31:M$31)+$A193-1,MATCH(Selected_Stat,Opti!Labels_Headers,0))</f>
        <v>#N/A</v>
      </c>
    </row>
    <row r="194" spans="1:12" hidden="1" x14ac:dyDescent="0.25">
      <c r="A194" s="71">
        <v>158</v>
      </c>
      <c r="B194" s="55" t="e">
        <f>INDEX(Base!ResultsTable,$E$31+$A194-1,MATCH(Selected_Stat,Base!Labels_Headers,0))</f>
        <v>#N/A</v>
      </c>
      <c r="C194" s="72" t="e">
        <f>INDEX(Base!ResultsTable,$E$31+$A194-1,MATCH(Selected_Stat,Base!Labels_Headers,0))</f>
        <v>#N/A</v>
      </c>
      <c r="D194" s="66" t="e">
        <f>INDEX(Base!ResultsTable,MAX(C$31:E$31)+$A194-1,MATCH(Selected_Stat,Base!Labels_Headers,0))</f>
        <v>#N/A</v>
      </c>
      <c r="E194" s="57" t="e">
        <f>INDEX(Base!ResultsTable,MAX(D$31:F$31)+$A194-1,MATCH(Selected_Stat,Base!Labels_Headers,0))</f>
        <v>#N/A</v>
      </c>
      <c r="F194" s="67" t="e">
        <f>INDEX(Base!ResultsTable,MAX(E$31:G$31)+$A194-1,MATCH(Selected_Stat,Base!Labels_Headers,0))</f>
        <v>#N/A</v>
      </c>
      <c r="G194" s="66" t="e">
        <f>INDEX(Opti!ResultsTable,MAX(F$31:H$31)+$A194-1,MATCH(Selected_Stat,Opti!Labels_Headers,0))</f>
        <v>#N/A</v>
      </c>
      <c r="H194" s="57" t="e">
        <f>INDEX(Opti!ResultsTable,MAX(G$31:I$31)+$A194-1,MATCH(Selected_Stat,Opti!Labels_Headers,0))</f>
        <v>#N/A</v>
      </c>
      <c r="I194" s="67" t="e">
        <f>INDEX(Opti!ResultsTable,MAX(H$31:J$31)+$A194-1,MATCH(Selected_Stat,Opti!Labels_Headers,0))</f>
        <v>#N/A</v>
      </c>
      <c r="J194" s="66" t="e">
        <f>INDEX(Opti!ResultsTable,MAX(I$31:K$31)+$A194-1,MATCH(Selected_Stat,Opti!Labels_Headers,0))</f>
        <v>#N/A</v>
      </c>
      <c r="K194" s="57" t="e">
        <f>INDEX(Opti!ResultsTable,MAX(J$31:L$31)+$A194-1,MATCH(Selected_Stat,Opti!Labels_Headers,0))</f>
        <v>#N/A</v>
      </c>
      <c r="L194" s="67" t="e">
        <f>INDEX(Opti!ResultsTable,MAX(K$31:M$31)+$A194-1,MATCH(Selected_Stat,Opti!Labels_Headers,0))</f>
        <v>#N/A</v>
      </c>
    </row>
    <row r="195" spans="1:12" hidden="1" x14ac:dyDescent="0.25">
      <c r="A195" s="71">
        <v>198</v>
      </c>
      <c r="B195" s="55" t="e">
        <f>INDEX(Base!ResultsTable,$E$31+$A195-1,MATCH(Selected_Stat,Base!Labels_Headers,0))</f>
        <v>#N/A</v>
      </c>
      <c r="C195" s="72" t="e">
        <f>INDEX(Base!ResultsTable,$E$31+$A195-1,MATCH(Selected_Stat,Base!Labels_Headers,0))</f>
        <v>#N/A</v>
      </c>
      <c r="D195" s="66" t="e">
        <f>INDEX(Base!ResultsTable,MAX(C$31:E$31)+$A195-1,MATCH(Selected_Stat,Base!Labels_Headers,0))</f>
        <v>#N/A</v>
      </c>
      <c r="E195" s="57" t="e">
        <f>INDEX(Base!ResultsTable,MAX(D$31:F$31)+$A195-1,MATCH(Selected_Stat,Base!Labels_Headers,0))</f>
        <v>#N/A</v>
      </c>
      <c r="F195" s="67" t="e">
        <f>INDEX(Base!ResultsTable,MAX(E$31:G$31)+$A195-1,MATCH(Selected_Stat,Base!Labels_Headers,0))</f>
        <v>#N/A</v>
      </c>
      <c r="G195" s="66" t="e">
        <f>INDEX(Opti!ResultsTable,MAX(F$31:H$31)+$A195-1,MATCH(Selected_Stat,Opti!Labels_Headers,0))</f>
        <v>#N/A</v>
      </c>
      <c r="H195" s="57" t="e">
        <f>INDEX(Opti!ResultsTable,MAX(G$31:I$31)+$A195-1,MATCH(Selected_Stat,Opti!Labels_Headers,0))</f>
        <v>#N/A</v>
      </c>
      <c r="I195" s="67" t="e">
        <f>INDEX(Opti!ResultsTable,MAX(H$31:J$31)+$A195-1,MATCH(Selected_Stat,Opti!Labels_Headers,0))</f>
        <v>#N/A</v>
      </c>
      <c r="J195" s="66" t="e">
        <f>INDEX(Opti!ResultsTable,MAX(I$31:K$31)+$A195-1,MATCH(Selected_Stat,Opti!Labels_Headers,0))</f>
        <v>#N/A</v>
      </c>
      <c r="K195" s="57" t="e">
        <f>INDEX(Opti!ResultsTable,MAX(J$31:L$31)+$A195-1,MATCH(Selected_Stat,Opti!Labels_Headers,0))</f>
        <v>#N/A</v>
      </c>
      <c r="L195" s="67" t="e">
        <f>INDEX(Opti!ResultsTable,MAX(K$31:M$31)+$A195-1,MATCH(Selected_Stat,Opti!Labels_Headers,0))</f>
        <v>#N/A</v>
      </c>
    </row>
    <row r="196" spans="1:12" hidden="1" x14ac:dyDescent="0.25">
      <c r="A196" s="71">
        <v>207</v>
      </c>
      <c r="B196" s="55" t="e">
        <f>INDEX(Base!ResultsTable,$E$31+$A196-1,MATCH(Selected_Stat,Base!Labels_Headers,0))</f>
        <v>#N/A</v>
      </c>
      <c r="C196" s="72" t="e">
        <f>INDEX(Base!ResultsTable,$E$31+$A196-1,MATCH(Selected_Stat,Base!Labels_Headers,0))</f>
        <v>#N/A</v>
      </c>
      <c r="D196" s="66" t="e">
        <f>INDEX(Base!ResultsTable,MAX(C$31:E$31)+$A196-1,MATCH(Selected_Stat,Base!Labels_Headers,0))</f>
        <v>#N/A</v>
      </c>
      <c r="E196" s="57" t="e">
        <f>INDEX(Base!ResultsTable,MAX(D$31:F$31)+$A196-1,MATCH(Selected_Stat,Base!Labels_Headers,0))</f>
        <v>#N/A</v>
      </c>
      <c r="F196" s="67" t="e">
        <f>INDEX(Base!ResultsTable,MAX(E$31:G$31)+$A196-1,MATCH(Selected_Stat,Base!Labels_Headers,0))</f>
        <v>#N/A</v>
      </c>
      <c r="G196" s="66" t="e">
        <f>INDEX(Opti!ResultsTable,MAX(F$31:H$31)+$A196-1,MATCH(Selected_Stat,Opti!Labels_Headers,0))</f>
        <v>#N/A</v>
      </c>
      <c r="H196" s="57" t="e">
        <f>INDEX(Opti!ResultsTable,MAX(G$31:I$31)+$A196-1,MATCH(Selected_Stat,Opti!Labels_Headers,0))</f>
        <v>#N/A</v>
      </c>
      <c r="I196" s="67" t="e">
        <f>INDEX(Opti!ResultsTable,MAX(H$31:J$31)+$A196-1,MATCH(Selected_Stat,Opti!Labels_Headers,0))</f>
        <v>#N/A</v>
      </c>
      <c r="J196" s="66" t="e">
        <f>INDEX(Opti!ResultsTable,MAX(I$31:K$31)+$A196-1,MATCH(Selected_Stat,Opti!Labels_Headers,0))</f>
        <v>#N/A</v>
      </c>
      <c r="K196" s="57" t="e">
        <f>INDEX(Opti!ResultsTable,MAX(J$31:L$31)+$A196-1,MATCH(Selected_Stat,Opti!Labels_Headers,0))</f>
        <v>#N/A</v>
      </c>
      <c r="L196" s="67" t="e">
        <f>INDEX(Opti!ResultsTable,MAX(K$31:M$31)+$A196-1,MATCH(Selected_Stat,Opti!Labels_Headers,0))</f>
        <v>#N/A</v>
      </c>
    </row>
    <row r="197" spans="1:12" hidden="1" x14ac:dyDescent="0.25">
      <c r="A197" s="71">
        <v>240</v>
      </c>
      <c r="B197" s="55" t="e">
        <f>INDEX(Base!ResultsTable,$E$31+$A197-1,MATCH(Selected_Stat,Base!Labels_Headers,0))</f>
        <v>#N/A</v>
      </c>
      <c r="C197" s="72" t="e">
        <f>INDEX(Base!ResultsTable,$E$31+$A197-1,MATCH(Selected_Stat,Base!Labels_Headers,0))</f>
        <v>#N/A</v>
      </c>
      <c r="D197" s="66" t="e">
        <f>INDEX(Base!ResultsTable,MAX(C$31:E$31)+$A197-1,MATCH(Selected_Stat,Base!Labels_Headers,0))</f>
        <v>#N/A</v>
      </c>
      <c r="E197" s="57" t="e">
        <f>INDEX(Base!ResultsTable,MAX(D$31:F$31)+$A197-1,MATCH(Selected_Stat,Base!Labels_Headers,0))</f>
        <v>#N/A</v>
      </c>
      <c r="F197" s="67" t="e">
        <f>INDEX(Base!ResultsTable,MAX(E$31:G$31)+$A197-1,MATCH(Selected_Stat,Base!Labels_Headers,0))</f>
        <v>#N/A</v>
      </c>
      <c r="G197" s="66" t="e">
        <f>INDEX(Opti!ResultsTable,MAX(F$31:H$31)+$A197-1,MATCH(Selected_Stat,Opti!Labels_Headers,0))</f>
        <v>#N/A</v>
      </c>
      <c r="H197" s="57" t="e">
        <f>INDEX(Opti!ResultsTable,MAX(G$31:I$31)+$A197-1,MATCH(Selected_Stat,Opti!Labels_Headers,0))</f>
        <v>#N/A</v>
      </c>
      <c r="I197" s="67" t="e">
        <f>INDEX(Opti!ResultsTable,MAX(H$31:J$31)+$A197-1,MATCH(Selected_Stat,Opti!Labels_Headers,0))</f>
        <v>#N/A</v>
      </c>
      <c r="J197" s="66" t="e">
        <f>INDEX(Opti!ResultsTable,MAX(I$31:K$31)+$A197-1,MATCH(Selected_Stat,Opti!Labels_Headers,0))</f>
        <v>#N/A</v>
      </c>
      <c r="K197" s="57" t="e">
        <f>INDEX(Opti!ResultsTable,MAX(J$31:L$31)+$A197-1,MATCH(Selected_Stat,Opti!Labels_Headers,0))</f>
        <v>#N/A</v>
      </c>
      <c r="L197" s="67" t="e">
        <f>INDEX(Opti!ResultsTable,MAX(K$31:M$31)+$A197-1,MATCH(Selected_Stat,Opti!Labels_Headers,0))</f>
        <v>#N/A</v>
      </c>
    </row>
    <row r="198" spans="1:12" hidden="1" x14ac:dyDescent="0.25">
      <c r="A198" s="71">
        <v>241</v>
      </c>
      <c r="B198" s="55" t="e">
        <f>INDEX(Base!ResultsTable,$E$31+$A198-1,MATCH(Selected_Stat,Base!Labels_Headers,0))</f>
        <v>#N/A</v>
      </c>
      <c r="C198" s="72" t="e">
        <f>INDEX(Base!ResultsTable,$E$31+$A198-1,MATCH(Selected_Stat,Base!Labels_Headers,0))</f>
        <v>#N/A</v>
      </c>
      <c r="D198" s="66" t="e">
        <f>INDEX(Base!ResultsTable,MAX(C$31:E$31)+$A198-1,MATCH(Selected_Stat,Base!Labels_Headers,0))</f>
        <v>#N/A</v>
      </c>
      <c r="E198" s="57" t="e">
        <f>INDEX(Base!ResultsTable,MAX(D$31:F$31)+$A198-1,MATCH(Selected_Stat,Base!Labels_Headers,0))</f>
        <v>#N/A</v>
      </c>
      <c r="F198" s="67" t="e">
        <f>INDEX(Base!ResultsTable,MAX(E$31:G$31)+$A198-1,MATCH(Selected_Stat,Base!Labels_Headers,0))</f>
        <v>#N/A</v>
      </c>
      <c r="G198" s="66" t="e">
        <f>INDEX(Opti!ResultsTable,MAX(F$31:H$31)+$A198-1,MATCH(Selected_Stat,Opti!Labels_Headers,0))</f>
        <v>#N/A</v>
      </c>
      <c r="H198" s="57" t="e">
        <f>INDEX(Opti!ResultsTable,MAX(G$31:I$31)+$A198-1,MATCH(Selected_Stat,Opti!Labels_Headers,0))</f>
        <v>#N/A</v>
      </c>
      <c r="I198" s="67" t="e">
        <f>INDEX(Opti!ResultsTable,MAX(H$31:J$31)+$A198-1,MATCH(Selected_Stat,Opti!Labels_Headers,0))</f>
        <v>#N/A</v>
      </c>
      <c r="J198" s="66" t="e">
        <f>INDEX(Opti!ResultsTable,MAX(I$31:K$31)+$A198-1,MATCH(Selected_Stat,Opti!Labels_Headers,0))</f>
        <v>#N/A</v>
      </c>
      <c r="K198" s="57" t="e">
        <f>INDEX(Opti!ResultsTable,MAX(J$31:L$31)+$A198-1,MATCH(Selected_Stat,Opti!Labels_Headers,0))</f>
        <v>#N/A</v>
      </c>
      <c r="L198" s="67" t="e">
        <f>INDEX(Opti!ResultsTable,MAX(K$31:M$31)+$A198-1,MATCH(Selected_Stat,Opti!Labels_Headers,0))</f>
        <v>#N/A</v>
      </c>
    </row>
    <row r="199" spans="1:12" hidden="1" x14ac:dyDescent="0.25">
      <c r="A199" s="71">
        <v>105</v>
      </c>
      <c r="B199" s="55" t="e">
        <f>INDEX(Base!ResultsTable,$E$31+$A199-1,MATCH(Selected_Stat,Base!Labels_Headers,0))</f>
        <v>#N/A</v>
      </c>
      <c r="C199" s="72" t="e">
        <f>INDEX(Base!ResultsTable,$E$31+$A199-1,MATCH(Selected_Stat,Base!Labels_Headers,0))</f>
        <v>#N/A</v>
      </c>
      <c r="D199" s="66" t="e">
        <f>INDEX(Base!ResultsTable,MAX(C$31:E$31)+$A199-1,MATCH(Selected_Stat,Base!Labels_Headers,0))</f>
        <v>#N/A</v>
      </c>
      <c r="E199" s="57" t="e">
        <f>INDEX(Base!ResultsTable,MAX(D$31:F$31)+$A199-1,MATCH(Selected_Stat,Base!Labels_Headers,0))</f>
        <v>#N/A</v>
      </c>
      <c r="F199" s="67" t="e">
        <f>INDEX(Base!ResultsTable,MAX(E$31:G$31)+$A199-1,MATCH(Selected_Stat,Base!Labels_Headers,0))</f>
        <v>#N/A</v>
      </c>
      <c r="G199" s="66" t="e">
        <f>INDEX(Opti!ResultsTable,MAX(F$31:H$31)+$A199-1,MATCH(Selected_Stat,Opti!Labels_Headers,0))</f>
        <v>#N/A</v>
      </c>
      <c r="H199" s="57" t="e">
        <f>INDEX(Opti!ResultsTable,MAX(G$31:I$31)+$A199-1,MATCH(Selected_Stat,Opti!Labels_Headers,0))</f>
        <v>#N/A</v>
      </c>
      <c r="I199" s="67" t="e">
        <f>INDEX(Opti!ResultsTable,MAX(H$31:J$31)+$A199-1,MATCH(Selected_Stat,Opti!Labels_Headers,0))</f>
        <v>#N/A</v>
      </c>
      <c r="J199" s="66" t="e">
        <f>INDEX(Opti!ResultsTable,MAX(I$31:K$31)+$A199-1,MATCH(Selected_Stat,Opti!Labels_Headers,0))</f>
        <v>#N/A</v>
      </c>
      <c r="K199" s="57" t="e">
        <f>INDEX(Opti!ResultsTable,MAX(J$31:L$31)+$A199-1,MATCH(Selected_Stat,Opti!Labels_Headers,0))</f>
        <v>#N/A</v>
      </c>
      <c r="L199" s="67" t="e">
        <f>INDEX(Opti!ResultsTable,MAX(K$31:M$31)+$A199-1,MATCH(Selected_Stat,Opti!Labels_Headers,0))</f>
        <v>#N/A</v>
      </c>
    </row>
    <row r="200" spans="1:12" hidden="1" x14ac:dyDescent="0.25">
      <c r="A200" s="71">
        <v>234</v>
      </c>
      <c r="B200" s="55" t="e">
        <f>INDEX(Base!ResultsTable,$E$31+$A200-1,MATCH(Selected_Stat,Base!Labels_Headers,0))</f>
        <v>#N/A</v>
      </c>
      <c r="C200" s="72" t="e">
        <f>INDEX(Base!ResultsTable,$E$31+$A200-1,MATCH(Selected_Stat,Base!Labels_Headers,0))</f>
        <v>#N/A</v>
      </c>
      <c r="D200" s="66" t="e">
        <f>INDEX(Base!ResultsTable,MAX(C$31:E$31)+$A200-1,MATCH(Selected_Stat,Base!Labels_Headers,0))</f>
        <v>#N/A</v>
      </c>
      <c r="E200" s="57" t="e">
        <f>INDEX(Base!ResultsTable,MAX(D$31:F$31)+$A200-1,MATCH(Selected_Stat,Base!Labels_Headers,0))</f>
        <v>#N/A</v>
      </c>
      <c r="F200" s="67" t="e">
        <f>INDEX(Base!ResultsTable,MAX(E$31:G$31)+$A200-1,MATCH(Selected_Stat,Base!Labels_Headers,0))</f>
        <v>#N/A</v>
      </c>
      <c r="G200" s="66" t="e">
        <f>INDEX(Opti!ResultsTable,MAX(F$31:H$31)+$A200-1,MATCH(Selected_Stat,Opti!Labels_Headers,0))</f>
        <v>#N/A</v>
      </c>
      <c r="H200" s="57" t="e">
        <f>INDEX(Opti!ResultsTable,MAX(G$31:I$31)+$A200-1,MATCH(Selected_Stat,Opti!Labels_Headers,0))</f>
        <v>#N/A</v>
      </c>
      <c r="I200" s="67" t="e">
        <f>INDEX(Opti!ResultsTable,MAX(H$31:J$31)+$A200-1,MATCH(Selected_Stat,Opti!Labels_Headers,0))</f>
        <v>#N/A</v>
      </c>
      <c r="J200" s="66" t="e">
        <f>INDEX(Opti!ResultsTable,MAX(I$31:K$31)+$A200-1,MATCH(Selected_Stat,Opti!Labels_Headers,0))</f>
        <v>#N/A</v>
      </c>
      <c r="K200" s="57" t="e">
        <f>INDEX(Opti!ResultsTable,MAX(J$31:L$31)+$A200-1,MATCH(Selected_Stat,Opti!Labels_Headers,0))</f>
        <v>#N/A</v>
      </c>
      <c r="L200" s="67" t="e">
        <f>INDEX(Opti!ResultsTable,MAX(K$31:M$31)+$A200-1,MATCH(Selected_Stat,Opti!Labels_Headers,0))</f>
        <v>#N/A</v>
      </c>
    </row>
    <row r="201" spans="1:12" hidden="1" x14ac:dyDescent="0.25">
      <c r="A201" s="71">
        <v>179</v>
      </c>
      <c r="B201" s="55" t="e">
        <f>INDEX(Base!ResultsTable,$E$31+$A201-1,MATCH(Selected_Stat,Base!Labels_Headers,0))</f>
        <v>#N/A</v>
      </c>
      <c r="C201" s="72" t="e">
        <f>INDEX(Base!ResultsTable,$E$31+$A201-1,MATCH(Selected_Stat,Base!Labels_Headers,0))</f>
        <v>#N/A</v>
      </c>
      <c r="D201" s="66" t="e">
        <f>INDEX(Base!ResultsTable,MAX(C$31:E$31)+$A201-1,MATCH(Selected_Stat,Base!Labels_Headers,0))</f>
        <v>#N/A</v>
      </c>
      <c r="E201" s="57" t="e">
        <f>INDEX(Base!ResultsTable,MAX(D$31:F$31)+$A201-1,MATCH(Selected_Stat,Base!Labels_Headers,0))</f>
        <v>#N/A</v>
      </c>
      <c r="F201" s="67" t="e">
        <f>INDEX(Base!ResultsTable,MAX(E$31:G$31)+$A201-1,MATCH(Selected_Stat,Base!Labels_Headers,0))</f>
        <v>#N/A</v>
      </c>
      <c r="G201" s="66" t="e">
        <f>INDEX(Opti!ResultsTable,MAX(F$31:H$31)+$A201-1,MATCH(Selected_Stat,Opti!Labels_Headers,0))</f>
        <v>#N/A</v>
      </c>
      <c r="H201" s="57" t="e">
        <f>INDEX(Opti!ResultsTable,MAX(G$31:I$31)+$A201-1,MATCH(Selected_Stat,Opti!Labels_Headers,0))</f>
        <v>#N/A</v>
      </c>
      <c r="I201" s="67" t="e">
        <f>INDEX(Opti!ResultsTable,MAX(H$31:J$31)+$A201-1,MATCH(Selected_Stat,Opti!Labels_Headers,0))</f>
        <v>#N/A</v>
      </c>
      <c r="J201" s="66" t="e">
        <f>INDEX(Opti!ResultsTable,MAX(I$31:K$31)+$A201-1,MATCH(Selected_Stat,Opti!Labels_Headers,0))</f>
        <v>#N/A</v>
      </c>
      <c r="K201" s="57" t="e">
        <f>INDEX(Opti!ResultsTable,MAX(J$31:L$31)+$A201-1,MATCH(Selected_Stat,Opti!Labels_Headers,0))</f>
        <v>#N/A</v>
      </c>
      <c r="L201" s="67" t="e">
        <f>INDEX(Opti!ResultsTable,MAX(K$31:M$31)+$A201-1,MATCH(Selected_Stat,Opti!Labels_Headers,0))</f>
        <v>#N/A</v>
      </c>
    </row>
    <row r="202" spans="1:12" hidden="1" x14ac:dyDescent="0.25">
      <c r="A202" s="71">
        <v>226</v>
      </c>
      <c r="B202" s="55" t="e">
        <f>INDEX(Base!ResultsTable,$E$31+$A202-1,MATCH(Selected_Stat,Base!Labels_Headers,0))</f>
        <v>#N/A</v>
      </c>
      <c r="C202" s="72" t="e">
        <f>INDEX(Base!ResultsTable,$E$31+$A202-1,MATCH(Selected_Stat,Base!Labels_Headers,0))</f>
        <v>#N/A</v>
      </c>
      <c r="D202" s="66" t="e">
        <f>INDEX(Base!ResultsTable,MAX(C$31:E$31)+$A202-1,MATCH(Selected_Stat,Base!Labels_Headers,0))</f>
        <v>#N/A</v>
      </c>
      <c r="E202" s="57" t="e">
        <f>INDEX(Base!ResultsTable,MAX(D$31:F$31)+$A202-1,MATCH(Selected_Stat,Base!Labels_Headers,0))</f>
        <v>#N/A</v>
      </c>
      <c r="F202" s="67" t="e">
        <f>INDEX(Base!ResultsTable,MAX(E$31:G$31)+$A202-1,MATCH(Selected_Stat,Base!Labels_Headers,0))</f>
        <v>#N/A</v>
      </c>
      <c r="G202" s="66" t="e">
        <f>INDEX(Opti!ResultsTable,MAX(F$31:H$31)+$A202-1,MATCH(Selected_Stat,Opti!Labels_Headers,0))</f>
        <v>#N/A</v>
      </c>
      <c r="H202" s="57" t="e">
        <f>INDEX(Opti!ResultsTable,MAX(G$31:I$31)+$A202-1,MATCH(Selected_Stat,Opti!Labels_Headers,0))</f>
        <v>#N/A</v>
      </c>
      <c r="I202" s="67" t="e">
        <f>INDEX(Opti!ResultsTable,MAX(H$31:J$31)+$A202-1,MATCH(Selected_Stat,Opti!Labels_Headers,0))</f>
        <v>#N/A</v>
      </c>
      <c r="J202" s="66" t="e">
        <f>INDEX(Opti!ResultsTable,MAX(I$31:K$31)+$A202-1,MATCH(Selected_Stat,Opti!Labels_Headers,0))</f>
        <v>#N/A</v>
      </c>
      <c r="K202" s="57" t="e">
        <f>INDEX(Opti!ResultsTable,MAX(J$31:L$31)+$A202-1,MATCH(Selected_Stat,Opti!Labels_Headers,0))</f>
        <v>#N/A</v>
      </c>
      <c r="L202" s="67" t="e">
        <f>INDEX(Opti!ResultsTable,MAX(K$31:M$31)+$A202-1,MATCH(Selected_Stat,Opti!Labels_Headers,0))</f>
        <v>#N/A</v>
      </c>
    </row>
    <row r="203" spans="1:12" hidden="1" x14ac:dyDescent="0.25">
      <c r="A203" s="71">
        <v>139</v>
      </c>
      <c r="B203" s="55" t="e">
        <f>INDEX(Base!ResultsTable,$E$31+$A203-1,MATCH(Selected_Stat,Base!Labels_Headers,0))</f>
        <v>#N/A</v>
      </c>
      <c r="C203" s="72" t="e">
        <f>INDEX(Base!ResultsTable,$E$31+$A203-1,MATCH(Selected_Stat,Base!Labels_Headers,0))</f>
        <v>#N/A</v>
      </c>
      <c r="D203" s="66" t="e">
        <f>INDEX(Base!ResultsTable,MAX(C$31:E$31)+$A203-1,MATCH(Selected_Stat,Base!Labels_Headers,0))</f>
        <v>#N/A</v>
      </c>
      <c r="E203" s="57" t="e">
        <f>INDEX(Base!ResultsTable,MAX(D$31:F$31)+$A203-1,MATCH(Selected_Stat,Base!Labels_Headers,0))</f>
        <v>#N/A</v>
      </c>
      <c r="F203" s="67" t="e">
        <f>INDEX(Base!ResultsTable,MAX(E$31:G$31)+$A203-1,MATCH(Selected_Stat,Base!Labels_Headers,0))</f>
        <v>#N/A</v>
      </c>
      <c r="G203" s="66" t="e">
        <f>INDEX(Opti!ResultsTable,MAX(F$31:H$31)+$A203-1,MATCH(Selected_Stat,Opti!Labels_Headers,0))</f>
        <v>#N/A</v>
      </c>
      <c r="H203" s="57" t="e">
        <f>INDEX(Opti!ResultsTable,MAX(G$31:I$31)+$A203-1,MATCH(Selected_Stat,Opti!Labels_Headers,0))</f>
        <v>#N/A</v>
      </c>
      <c r="I203" s="67" t="e">
        <f>INDEX(Opti!ResultsTable,MAX(H$31:J$31)+$A203-1,MATCH(Selected_Stat,Opti!Labels_Headers,0))</f>
        <v>#N/A</v>
      </c>
      <c r="J203" s="66" t="e">
        <f>INDEX(Opti!ResultsTable,MAX(I$31:K$31)+$A203-1,MATCH(Selected_Stat,Opti!Labels_Headers,0))</f>
        <v>#N/A</v>
      </c>
      <c r="K203" s="57" t="e">
        <f>INDEX(Opti!ResultsTable,MAX(J$31:L$31)+$A203-1,MATCH(Selected_Stat,Opti!Labels_Headers,0))</f>
        <v>#N/A</v>
      </c>
      <c r="L203" s="67" t="e">
        <f>INDEX(Opti!ResultsTable,MAX(K$31:M$31)+$A203-1,MATCH(Selected_Stat,Opti!Labels_Headers,0))</f>
        <v>#N/A</v>
      </c>
    </row>
    <row r="204" spans="1:12" hidden="1" x14ac:dyDescent="0.25">
      <c r="A204" s="71">
        <v>228</v>
      </c>
      <c r="B204" s="55" t="e">
        <f>INDEX(Base!ResultsTable,$E$31+$A204-1,MATCH(Selected_Stat,Base!Labels_Headers,0))</f>
        <v>#N/A</v>
      </c>
      <c r="C204" s="72" t="e">
        <f>INDEX(Base!ResultsTable,$E$31+$A204-1,MATCH(Selected_Stat,Base!Labels_Headers,0))</f>
        <v>#N/A</v>
      </c>
      <c r="D204" s="66" t="e">
        <f>INDEX(Base!ResultsTable,MAX(C$31:E$31)+$A204-1,MATCH(Selected_Stat,Base!Labels_Headers,0))</f>
        <v>#N/A</v>
      </c>
      <c r="E204" s="57" t="e">
        <f>INDEX(Base!ResultsTable,MAX(D$31:F$31)+$A204-1,MATCH(Selected_Stat,Base!Labels_Headers,0))</f>
        <v>#N/A</v>
      </c>
      <c r="F204" s="67" t="e">
        <f>INDEX(Base!ResultsTable,MAX(E$31:G$31)+$A204-1,MATCH(Selected_Stat,Base!Labels_Headers,0))</f>
        <v>#N/A</v>
      </c>
      <c r="G204" s="66" t="e">
        <f>INDEX(Opti!ResultsTable,MAX(F$31:H$31)+$A204-1,MATCH(Selected_Stat,Opti!Labels_Headers,0))</f>
        <v>#N/A</v>
      </c>
      <c r="H204" s="57" t="e">
        <f>INDEX(Opti!ResultsTable,MAX(G$31:I$31)+$A204-1,MATCH(Selected_Stat,Opti!Labels_Headers,0))</f>
        <v>#N/A</v>
      </c>
      <c r="I204" s="67" t="e">
        <f>INDEX(Opti!ResultsTable,MAX(H$31:J$31)+$A204-1,MATCH(Selected_Stat,Opti!Labels_Headers,0))</f>
        <v>#N/A</v>
      </c>
      <c r="J204" s="66" t="e">
        <f>INDEX(Opti!ResultsTable,MAX(I$31:K$31)+$A204-1,MATCH(Selected_Stat,Opti!Labels_Headers,0))</f>
        <v>#N/A</v>
      </c>
      <c r="K204" s="57" t="e">
        <f>INDEX(Opti!ResultsTable,MAX(J$31:L$31)+$A204-1,MATCH(Selected_Stat,Opti!Labels_Headers,0))</f>
        <v>#N/A</v>
      </c>
      <c r="L204" s="67" t="e">
        <f>INDEX(Opti!ResultsTable,MAX(K$31:M$31)+$A204-1,MATCH(Selected_Stat,Opti!Labels_Headers,0))</f>
        <v>#N/A</v>
      </c>
    </row>
    <row r="205" spans="1:12" hidden="1" x14ac:dyDescent="0.25">
      <c r="A205" s="71">
        <v>237</v>
      </c>
      <c r="B205" s="55" t="e">
        <f>INDEX(Base!ResultsTable,$E$31+$A205-1,MATCH(Selected_Stat,Base!Labels_Headers,0))</f>
        <v>#N/A</v>
      </c>
      <c r="C205" s="72" t="e">
        <f>INDEX(Base!ResultsTable,$E$31+$A205-1,MATCH(Selected_Stat,Base!Labels_Headers,0))</f>
        <v>#N/A</v>
      </c>
      <c r="D205" s="66" t="e">
        <f>INDEX(Base!ResultsTable,MAX(C$31:E$31)+$A205-1,MATCH(Selected_Stat,Base!Labels_Headers,0))</f>
        <v>#N/A</v>
      </c>
      <c r="E205" s="57" t="e">
        <f>INDEX(Base!ResultsTable,MAX(D$31:F$31)+$A205-1,MATCH(Selected_Stat,Base!Labels_Headers,0))</f>
        <v>#N/A</v>
      </c>
      <c r="F205" s="67" t="e">
        <f>INDEX(Base!ResultsTable,MAX(E$31:G$31)+$A205-1,MATCH(Selected_Stat,Base!Labels_Headers,0))</f>
        <v>#N/A</v>
      </c>
      <c r="G205" s="66" t="e">
        <f>INDEX(Opti!ResultsTable,MAX(F$31:H$31)+$A205-1,MATCH(Selected_Stat,Opti!Labels_Headers,0))</f>
        <v>#N/A</v>
      </c>
      <c r="H205" s="57" t="e">
        <f>INDEX(Opti!ResultsTable,MAX(G$31:I$31)+$A205-1,MATCH(Selected_Stat,Opti!Labels_Headers,0))</f>
        <v>#N/A</v>
      </c>
      <c r="I205" s="67" t="e">
        <f>INDEX(Opti!ResultsTable,MAX(H$31:J$31)+$A205-1,MATCH(Selected_Stat,Opti!Labels_Headers,0))</f>
        <v>#N/A</v>
      </c>
      <c r="J205" s="66" t="e">
        <f>INDEX(Opti!ResultsTable,MAX(I$31:K$31)+$A205-1,MATCH(Selected_Stat,Opti!Labels_Headers,0))</f>
        <v>#N/A</v>
      </c>
      <c r="K205" s="57" t="e">
        <f>INDEX(Opti!ResultsTable,MAX(J$31:L$31)+$A205-1,MATCH(Selected_Stat,Opti!Labels_Headers,0))</f>
        <v>#N/A</v>
      </c>
      <c r="L205" s="67" t="e">
        <f>INDEX(Opti!ResultsTable,MAX(K$31:M$31)+$A205-1,MATCH(Selected_Stat,Opti!Labels_Headers,0))</f>
        <v>#N/A</v>
      </c>
    </row>
    <row r="206" spans="1:12" hidden="1" x14ac:dyDescent="0.25">
      <c r="A206" s="71">
        <v>224</v>
      </c>
      <c r="B206" s="55" t="e">
        <f>INDEX(Base!ResultsTable,$E$31+$A206-1,MATCH(Selected_Stat,Base!Labels_Headers,0))</f>
        <v>#N/A</v>
      </c>
      <c r="C206" s="72" t="e">
        <f>INDEX(Base!ResultsTable,$E$31+$A206-1,MATCH(Selected_Stat,Base!Labels_Headers,0))</f>
        <v>#N/A</v>
      </c>
      <c r="D206" s="66" t="e">
        <f>INDEX(Base!ResultsTable,MAX(C$31:E$31)+$A206-1,MATCH(Selected_Stat,Base!Labels_Headers,0))</f>
        <v>#N/A</v>
      </c>
      <c r="E206" s="57" t="e">
        <f>INDEX(Base!ResultsTable,MAX(D$31:F$31)+$A206-1,MATCH(Selected_Stat,Base!Labels_Headers,0))</f>
        <v>#N/A</v>
      </c>
      <c r="F206" s="67" t="e">
        <f>INDEX(Base!ResultsTable,MAX(E$31:G$31)+$A206-1,MATCH(Selected_Stat,Base!Labels_Headers,0))</f>
        <v>#N/A</v>
      </c>
      <c r="G206" s="66" t="e">
        <f>INDEX(Opti!ResultsTable,MAX(F$31:H$31)+$A206-1,MATCH(Selected_Stat,Opti!Labels_Headers,0))</f>
        <v>#N/A</v>
      </c>
      <c r="H206" s="57" t="e">
        <f>INDEX(Opti!ResultsTable,MAX(G$31:I$31)+$A206-1,MATCH(Selected_Stat,Opti!Labels_Headers,0))</f>
        <v>#N/A</v>
      </c>
      <c r="I206" s="67" t="e">
        <f>INDEX(Opti!ResultsTable,MAX(H$31:J$31)+$A206-1,MATCH(Selected_Stat,Opti!Labels_Headers,0))</f>
        <v>#N/A</v>
      </c>
      <c r="J206" s="66" t="e">
        <f>INDEX(Opti!ResultsTable,MAX(I$31:K$31)+$A206-1,MATCH(Selected_Stat,Opti!Labels_Headers,0))</f>
        <v>#N/A</v>
      </c>
      <c r="K206" s="57" t="e">
        <f>INDEX(Opti!ResultsTable,MAX(J$31:L$31)+$A206-1,MATCH(Selected_Stat,Opti!Labels_Headers,0))</f>
        <v>#N/A</v>
      </c>
      <c r="L206" s="67" t="e">
        <f>INDEX(Opti!ResultsTable,MAX(K$31:M$31)+$A206-1,MATCH(Selected_Stat,Opti!Labels_Headers,0))</f>
        <v>#N/A</v>
      </c>
    </row>
    <row r="207" spans="1:12" hidden="1" x14ac:dyDescent="0.25">
      <c r="A207" s="71">
        <v>236</v>
      </c>
      <c r="B207" s="55" t="e">
        <f>INDEX(Base!ResultsTable,$E$31+$A207-1,MATCH(Selected_Stat,Base!Labels_Headers,0))</f>
        <v>#N/A</v>
      </c>
      <c r="C207" s="72" t="e">
        <f>INDEX(Base!ResultsTable,$E$31+$A207-1,MATCH(Selected_Stat,Base!Labels_Headers,0))</f>
        <v>#N/A</v>
      </c>
      <c r="D207" s="66" t="e">
        <f>INDEX(Base!ResultsTable,MAX(C$31:E$31)+$A207-1,MATCH(Selected_Stat,Base!Labels_Headers,0))</f>
        <v>#N/A</v>
      </c>
      <c r="E207" s="57" t="e">
        <f>INDEX(Base!ResultsTable,MAX(D$31:F$31)+$A207-1,MATCH(Selected_Stat,Base!Labels_Headers,0))</f>
        <v>#N/A</v>
      </c>
      <c r="F207" s="67" t="e">
        <f>INDEX(Base!ResultsTable,MAX(E$31:G$31)+$A207-1,MATCH(Selected_Stat,Base!Labels_Headers,0))</f>
        <v>#N/A</v>
      </c>
      <c r="G207" s="66" t="e">
        <f>INDEX(Opti!ResultsTable,MAX(F$31:H$31)+$A207-1,MATCH(Selected_Stat,Opti!Labels_Headers,0))</f>
        <v>#N/A</v>
      </c>
      <c r="H207" s="57" t="e">
        <f>INDEX(Opti!ResultsTable,MAX(G$31:I$31)+$A207-1,MATCH(Selected_Stat,Opti!Labels_Headers,0))</f>
        <v>#N/A</v>
      </c>
      <c r="I207" s="67" t="e">
        <f>INDEX(Opti!ResultsTable,MAX(H$31:J$31)+$A207-1,MATCH(Selected_Stat,Opti!Labels_Headers,0))</f>
        <v>#N/A</v>
      </c>
      <c r="J207" s="66" t="e">
        <f>INDEX(Opti!ResultsTable,MAX(I$31:K$31)+$A207-1,MATCH(Selected_Stat,Opti!Labels_Headers,0))</f>
        <v>#N/A</v>
      </c>
      <c r="K207" s="57" t="e">
        <f>INDEX(Opti!ResultsTable,MAX(J$31:L$31)+$A207-1,MATCH(Selected_Stat,Opti!Labels_Headers,0))</f>
        <v>#N/A</v>
      </c>
      <c r="L207" s="67" t="e">
        <f>INDEX(Opti!ResultsTable,MAX(K$31:M$31)+$A207-1,MATCH(Selected_Stat,Opti!Labels_Headers,0))</f>
        <v>#N/A</v>
      </c>
    </row>
    <row r="208" spans="1:12" hidden="1" x14ac:dyDescent="0.25">
      <c r="A208" s="71">
        <v>125</v>
      </c>
      <c r="B208" s="55" t="e">
        <f>INDEX(Base!ResultsTable,$E$31+$A208-1,MATCH(Selected_Stat,Base!Labels_Headers,0))</f>
        <v>#N/A</v>
      </c>
      <c r="C208" s="72" t="e">
        <f>INDEX(Base!ResultsTable,$E$31+$A208-1,MATCH(Selected_Stat,Base!Labels_Headers,0))</f>
        <v>#N/A</v>
      </c>
      <c r="D208" s="66" t="e">
        <f>INDEX(Base!ResultsTable,MAX(C$31:E$31)+$A208-1,MATCH(Selected_Stat,Base!Labels_Headers,0))</f>
        <v>#N/A</v>
      </c>
      <c r="E208" s="57" t="e">
        <f>INDEX(Base!ResultsTable,MAX(D$31:F$31)+$A208-1,MATCH(Selected_Stat,Base!Labels_Headers,0))</f>
        <v>#N/A</v>
      </c>
      <c r="F208" s="67" t="e">
        <f>INDEX(Base!ResultsTable,MAX(E$31:G$31)+$A208-1,MATCH(Selected_Stat,Base!Labels_Headers,0))</f>
        <v>#N/A</v>
      </c>
      <c r="G208" s="66" t="e">
        <f>INDEX(Opti!ResultsTable,MAX(F$31:H$31)+$A208-1,MATCH(Selected_Stat,Opti!Labels_Headers,0))</f>
        <v>#N/A</v>
      </c>
      <c r="H208" s="57" t="e">
        <f>INDEX(Opti!ResultsTable,MAX(G$31:I$31)+$A208-1,MATCH(Selected_Stat,Opti!Labels_Headers,0))</f>
        <v>#N/A</v>
      </c>
      <c r="I208" s="67" t="e">
        <f>INDEX(Opti!ResultsTable,MAX(H$31:J$31)+$A208-1,MATCH(Selected_Stat,Opti!Labels_Headers,0))</f>
        <v>#N/A</v>
      </c>
      <c r="J208" s="66" t="e">
        <f>INDEX(Opti!ResultsTable,MAX(I$31:K$31)+$A208-1,MATCH(Selected_Stat,Opti!Labels_Headers,0))</f>
        <v>#N/A</v>
      </c>
      <c r="K208" s="57" t="e">
        <f>INDEX(Opti!ResultsTable,MAX(J$31:L$31)+$A208-1,MATCH(Selected_Stat,Opti!Labels_Headers,0))</f>
        <v>#N/A</v>
      </c>
      <c r="L208" s="67" t="e">
        <f>INDEX(Opti!ResultsTable,MAX(K$31:M$31)+$A208-1,MATCH(Selected_Stat,Opti!Labels_Headers,0))</f>
        <v>#N/A</v>
      </c>
    </row>
    <row r="209" spans="1:12" hidden="1" x14ac:dyDescent="0.25">
      <c r="A209" s="71">
        <v>206</v>
      </c>
      <c r="B209" s="55" t="e">
        <f>INDEX(Base!ResultsTable,$E$31+$A209-1,MATCH(Selected_Stat,Base!Labels_Headers,0))</f>
        <v>#N/A</v>
      </c>
      <c r="C209" s="72" t="e">
        <f>INDEX(Base!ResultsTable,$E$31+$A209-1,MATCH(Selected_Stat,Base!Labels_Headers,0))</f>
        <v>#N/A</v>
      </c>
      <c r="D209" s="66" t="e">
        <f>INDEX(Base!ResultsTable,MAX(C$31:E$31)+$A209-1,MATCH(Selected_Stat,Base!Labels_Headers,0))</f>
        <v>#N/A</v>
      </c>
      <c r="E209" s="57" t="e">
        <f>INDEX(Base!ResultsTable,MAX(D$31:F$31)+$A209-1,MATCH(Selected_Stat,Base!Labels_Headers,0))</f>
        <v>#N/A</v>
      </c>
      <c r="F209" s="67" t="e">
        <f>INDEX(Base!ResultsTable,MAX(E$31:G$31)+$A209-1,MATCH(Selected_Stat,Base!Labels_Headers,0))</f>
        <v>#N/A</v>
      </c>
      <c r="G209" s="66" t="e">
        <f>INDEX(Opti!ResultsTable,MAX(F$31:H$31)+$A209-1,MATCH(Selected_Stat,Opti!Labels_Headers,0))</f>
        <v>#N/A</v>
      </c>
      <c r="H209" s="57" t="e">
        <f>INDEX(Opti!ResultsTable,MAX(G$31:I$31)+$A209-1,MATCH(Selected_Stat,Opti!Labels_Headers,0))</f>
        <v>#N/A</v>
      </c>
      <c r="I209" s="67" t="e">
        <f>INDEX(Opti!ResultsTable,MAX(H$31:J$31)+$A209-1,MATCH(Selected_Stat,Opti!Labels_Headers,0))</f>
        <v>#N/A</v>
      </c>
      <c r="J209" s="66" t="e">
        <f>INDEX(Opti!ResultsTable,MAX(I$31:K$31)+$A209-1,MATCH(Selected_Stat,Opti!Labels_Headers,0))</f>
        <v>#N/A</v>
      </c>
      <c r="K209" s="57" t="e">
        <f>INDEX(Opti!ResultsTable,MAX(J$31:L$31)+$A209-1,MATCH(Selected_Stat,Opti!Labels_Headers,0))</f>
        <v>#N/A</v>
      </c>
      <c r="L209" s="67" t="e">
        <f>INDEX(Opti!ResultsTable,MAX(K$31:M$31)+$A209-1,MATCH(Selected_Stat,Opti!Labels_Headers,0))</f>
        <v>#N/A</v>
      </c>
    </row>
    <row r="210" spans="1:12" hidden="1" x14ac:dyDescent="0.25">
      <c r="A210" s="71">
        <v>148</v>
      </c>
      <c r="B210" s="55" t="e">
        <f>INDEX(Base!ResultsTable,$E$31+$A210-1,MATCH(Selected_Stat,Base!Labels_Headers,0))</f>
        <v>#N/A</v>
      </c>
      <c r="C210" s="72" t="e">
        <f>INDEX(Base!ResultsTable,$E$31+$A210-1,MATCH(Selected_Stat,Base!Labels_Headers,0))</f>
        <v>#N/A</v>
      </c>
      <c r="D210" s="66" t="e">
        <f>INDEX(Base!ResultsTable,MAX(C$31:E$31)+$A210-1,MATCH(Selected_Stat,Base!Labels_Headers,0))</f>
        <v>#N/A</v>
      </c>
      <c r="E210" s="57" t="e">
        <f>INDEX(Base!ResultsTable,MAX(D$31:F$31)+$A210-1,MATCH(Selected_Stat,Base!Labels_Headers,0))</f>
        <v>#N/A</v>
      </c>
      <c r="F210" s="67" t="e">
        <f>INDEX(Base!ResultsTable,MAX(E$31:G$31)+$A210-1,MATCH(Selected_Stat,Base!Labels_Headers,0))</f>
        <v>#N/A</v>
      </c>
      <c r="G210" s="66" t="e">
        <f>INDEX(Opti!ResultsTable,MAX(F$31:H$31)+$A210-1,MATCH(Selected_Stat,Opti!Labels_Headers,0))</f>
        <v>#N/A</v>
      </c>
      <c r="H210" s="57" t="e">
        <f>INDEX(Opti!ResultsTable,MAX(G$31:I$31)+$A210-1,MATCH(Selected_Stat,Opti!Labels_Headers,0))</f>
        <v>#N/A</v>
      </c>
      <c r="I210" s="67" t="e">
        <f>INDEX(Opti!ResultsTable,MAX(H$31:J$31)+$A210-1,MATCH(Selected_Stat,Opti!Labels_Headers,0))</f>
        <v>#N/A</v>
      </c>
      <c r="J210" s="66" t="e">
        <f>INDEX(Opti!ResultsTable,MAX(I$31:K$31)+$A210-1,MATCH(Selected_Stat,Opti!Labels_Headers,0))</f>
        <v>#N/A</v>
      </c>
      <c r="K210" s="57" t="e">
        <f>INDEX(Opti!ResultsTable,MAX(J$31:L$31)+$A210-1,MATCH(Selected_Stat,Opti!Labels_Headers,0))</f>
        <v>#N/A</v>
      </c>
      <c r="L210" s="67" t="e">
        <f>INDEX(Opti!ResultsTable,MAX(K$31:M$31)+$A210-1,MATCH(Selected_Stat,Opti!Labels_Headers,0))</f>
        <v>#N/A</v>
      </c>
    </row>
    <row r="211" spans="1:12" hidden="1" x14ac:dyDescent="0.25">
      <c r="A211" s="71">
        <v>238</v>
      </c>
      <c r="B211" s="55" t="e">
        <f>INDEX(Base!ResultsTable,$E$31+$A211-1,MATCH(Selected_Stat,Base!Labels_Headers,0))</f>
        <v>#N/A</v>
      </c>
      <c r="C211" s="72" t="e">
        <f>INDEX(Base!ResultsTable,$E$31+$A211-1,MATCH(Selected_Stat,Base!Labels_Headers,0))</f>
        <v>#N/A</v>
      </c>
      <c r="D211" s="66" t="e">
        <f>INDEX(Base!ResultsTable,MAX(C$31:E$31)+$A211-1,MATCH(Selected_Stat,Base!Labels_Headers,0))</f>
        <v>#N/A</v>
      </c>
      <c r="E211" s="57" t="e">
        <f>INDEX(Base!ResultsTable,MAX(D$31:F$31)+$A211-1,MATCH(Selected_Stat,Base!Labels_Headers,0))</f>
        <v>#N/A</v>
      </c>
      <c r="F211" s="67" t="e">
        <f>INDEX(Base!ResultsTable,MAX(E$31:G$31)+$A211-1,MATCH(Selected_Stat,Base!Labels_Headers,0))</f>
        <v>#N/A</v>
      </c>
      <c r="G211" s="66" t="e">
        <f>INDEX(Opti!ResultsTable,MAX(F$31:H$31)+$A211-1,MATCH(Selected_Stat,Opti!Labels_Headers,0))</f>
        <v>#N/A</v>
      </c>
      <c r="H211" s="57" t="e">
        <f>INDEX(Opti!ResultsTable,MAX(G$31:I$31)+$A211-1,MATCH(Selected_Stat,Opti!Labels_Headers,0))</f>
        <v>#N/A</v>
      </c>
      <c r="I211" s="67" t="e">
        <f>INDEX(Opti!ResultsTable,MAX(H$31:J$31)+$A211-1,MATCH(Selected_Stat,Opti!Labels_Headers,0))</f>
        <v>#N/A</v>
      </c>
      <c r="J211" s="66" t="e">
        <f>INDEX(Opti!ResultsTable,MAX(I$31:K$31)+$A211-1,MATCH(Selected_Stat,Opti!Labels_Headers,0))</f>
        <v>#N/A</v>
      </c>
      <c r="K211" s="57" t="e">
        <f>INDEX(Opti!ResultsTable,MAX(J$31:L$31)+$A211-1,MATCH(Selected_Stat,Opti!Labels_Headers,0))</f>
        <v>#N/A</v>
      </c>
      <c r="L211" s="67" t="e">
        <f>INDEX(Opti!ResultsTable,MAX(K$31:M$31)+$A211-1,MATCH(Selected_Stat,Opti!Labels_Headers,0))</f>
        <v>#N/A</v>
      </c>
    </row>
    <row r="212" spans="1:12" hidden="1" x14ac:dyDescent="0.25">
      <c r="A212" s="71">
        <v>186</v>
      </c>
      <c r="B212" s="55" t="e">
        <f>INDEX(Base!ResultsTable,$E$31+$A212-1,MATCH(Selected_Stat,Base!Labels_Headers,0))</f>
        <v>#N/A</v>
      </c>
      <c r="C212" s="72" t="e">
        <f>INDEX(Base!ResultsTable,$E$31+$A212-1,MATCH(Selected_Stat,Base!Labels_Headers,0))</f>
        <v>#N/A</v>
      </c>
      <c r="D212" s="66" t="e">
        <f>INDEX(Base!ResultsTable,MAX(C$31:E$31)+$A212-1,MATCH(Selected_Stat,Base!Labels_Headers,0))</f>
        <v>#N/A</v>
      </c>
      <c r="E212" s="57" t="e">
        <f>INDEX(Base!ResultsTable,MAX(D$31:F$31)+$A212-1,MATCH(Selected_Stat,Base!Labels_Headers,0))</f>
        <v>#N/A</v>
      </c>
      <c r="F212" s="67" t="e">
        <f>INDEX(Base!ResultsTable,MAX(E$31:G$31)+$A212-1,MATCH(Selected_Stat,Base!Labels_Headers,0))</f>
        <v>#N/A</v>
      </c>
      <c r="G212" s="66" t="e">
        <f>INDEX(Opti!ResultsTable,MAX(F$31:H$31)+$A212-1,MATCH(Selected_Stat,Opti!Labels_Headers,0))</f>
        <v>#N/A</v>
      </c>
      <c r="H212" s="57" t="e">
        <f>INDEX(Opti!ResultsTable,MAX(G$31:I$31)+$A212-1,MATCH(Selected_Stat,Opti!Labels_Headers,0))</f>
        <v>#N/A</v>
      </c>
      <c r="I212" s="67" t="e">
        <f>INDEX(Opti!ResultsTable,MAX(H$31:J$31)+$A212-1,MATCH(Selected_Stat,Opti!Labels_Headers,0))</f>
        <v>#N/A</v>
      </c>
      <c r="J212" s="66" t="e">
        <f>INDEX(Opti!ResultsTable,MAX(I$31:K$31)+$A212-1,MATCH(Selected_Stat,Opti!Labels_Headers,0))</f>
        <v>#N/A</v>
      </c>
      <c r="K212" s="57" t="e">
        <f>INDEX(Opti!ResultsTable,MAX(J$31:L$31)+$A212-1,MATCH(Selected_Stat,Opti!Labels_Headers,0))</f>
        <v>#N/A</v>
      </c>
      <c r="L212" s="67" t="e">
        <f>INDEX(Opti!ResultsTable,MAX(K$31:M$31)+$A212-1,MATCH(Selected_Stat,Opti!Labels_Headers,0))</f>
        <v>#N/A</v>
      </c>
    </row>
    <row r="213" spans="1:12" hidden="1" x14ac:dyDescent="0.25">
      <c r="A213" s="71">
        <v>239</v>
      </c>
      <c r="B213" s="55" t="e">
        <f>INDEX(Base!ResultsTable,$E$31+$A213-1,MATCH(Selected_Stat,Base!Labels_Headers,0))</f>
        <v>#N/A</v>
      </c>
      <c r="C213" s="72" t="e">
        <f>INDEX(Base!ResultsTable,$E$31+$A213-1,MATCH(Selected_Stat,Base!Labels_Headers,0))</f>
        <v>#N/A</v>
      </c>
      <c r="D213" s="66" t="e">
        <f>INDEX(Base!ResultsTable,MAX(C$31:E$31)+$A213-1,MATCH(Selected_Stat,Base!Labels_Headers,0))</f>
        <v>#N/A</v>
      </c>
      <c r="E213" s="57" t="e">
        <f>INDEX(Base!ResultsTable,MAX(D$31:F$31)+$A213-1,MATCH(Selected_Stat,Base!Labels_Headers,0))</f>
        <v>#N/A</v>
      </c>
      <c r="F213" s="67" t="e">
        <f>INDEX(Base!ResultsTable,MAX(E$31:G$31)+$A213-1,MATCH(Selected_Stat,Base!Labels_Headers,0))</f>
        <v>#N/A</v>
      </c>
      <c r="G213" s="66" t="e">
        <f>INDEX(Opti!ResultsTable,MAX(F$31:H$31)+$A213-1,MATCH(Selected_Stat,Opti!Labels_Headers,0))</f>
        <v>#N/A</v>
      </c>
      <c r="H213" s="57" t="e">
        <f>INDEX(Opti!ResultsTable,MAX(G$31:I$31)+$A213-1,MATCH(Selected_Stat,Opti!Labels_Headers,0))</f>
        <v>#N/A</v>
      </c>
      <c r="I213" s="67" t="e">
        <f>INDEX(Opti!ResultsTable,MAX(H$31:J$31)+$A213-1,MATCH(Selected_Stat,Opti!Labels_Headers,0))</f>
        <v>#N/A</v>
      </c>
      <c r="J213" s="66" t="e">
        <f>INDEX(Opti!ResultsTable,MAX(I$31:K$31)+$A213-1,MATCH(Selected_Stat,Opti!Labels_Headers,0))</f>
        <v>#N/A</v>
      </c>
      <c r="K213" s="57" t="e">
        <f>INDEX(Opti!ResultsTable,MAX(J$31:L$31)+$A213-1,MATCH(Selected_Stat,Opti!Labels_Headers,0))</f>
        <v>#N/A</v>
      </c>
      <c r="L213" s="67" t="e">
        <f>INDEX(Opti!ResultsTable,MAX(K$31:M$31)+$A213-1,MATCH(Selected_Stat,Opti!Labels_Headers,0))</f>
        <v>#N/A</v>
      </c>
    </row>
    <row r="214" spans="1:12" hidden="1" x14ac:dyDescent="0.25">
      <c r="A214" s="71">
        <v>201</v>
      </c>
      <c r="B214" s="55" t="e">
        <f>INDEX(Base!ResultsTable,$E$31+$A214-1,MATCH(Selected_Stat,Base!Labels_Headers,0))</f>
        <v>#N/A</v>
      </c>
      <c r="C214" s="72" t="e">
        <f>INDEX(Base!ResultsTable,$E$31+$A214-1,MATCH(Selected_Stat,Base!Labels_Headers,0))</f>
        <v>#N/A</v>
      </c>
      <c r="D214" s="66" t="e">
        <f>INDEX(Base!ResultsTable,MAX(C$31:E$31)+$A214-1,MATCH(Selected_Stat,Base!Labels_Headers,0))</f>
        <v>#N/A</v>
      </c>
      <c r="E214" s="57" t="e">
        <f>INDEX(Base!ResultsTable,MAX(D$31:F$31)+$A214-1,MATCH(Selected_Stat,Base!Labels_Headers,0))</f>
        <v>#N/A</v>
      </c>
      <c r="F214" s="67" t="e">
        <f>INDEX(Base!ResultsTable,MAX(E$31:G$31)+$A214-1,MATCH(Selected_Stat,Base!Labels_Headers,0))</f>
        <v>#N/A</v>
      </c>
      <c r="G214" s="66" t="e">
        <f>INDEX(Opti!ResultsTable,MAX(F$31:H$31)+$A214-1,MATCH(Selected_Stat,Opti!Labels_Headers,0))</f>
        <v>#N/A</v>
      </c>
      <c r="H214" s="57" t="e">
        <f>INDEX(Opti!ResultsTable,MAX(G$31:I$31)+$A214-1,MATCH(Selected_Stat,Opti!Labels_Headers,0))</f>
        <v>#N/A</v>
      </c>
      <c r="I214" s="67" t="e">
        <f>INDEX(Opti!ResultsTable,MAX(H$31:J$31)+$A214-1,MATCH(Selected_Stat,Opti!Labels_Headers,0))</f>
        <v>#N/A</v>
      </c>
      <c r="J214" s="66" t="e">
        <f>INDEX(Opti!ResultsTable,MAX(I$31:K$31)+$A214-1,MATCH(Selected_Stat,Opti!Labels_Headers,0))</f>
        <v>#N/A</v>
      </c>
      <c r="K214" s="57" t="e">
        <f>INDEX(Opti!ResultsTable,MAX(J$31:L$31)+$A214-1,MATCH(Selected_Stat,Opti!Labels_Headers,0))</f>
        <v>#N/A</v>
      </c>
      <c r="L214" s="67" t="e">
        <f>INDEX(Opti!ResultsTable,MAX(K$31:M$31)+$A214-1,MATCH(Selected_Stat,Opti!Labels_Headers,0))</f>
        <v>#N/A</v>
      </c>
    </row>
    <row r="215" spans="1:12" hidden="1" x14ac:dyDescent="0.25">
      <c r="A215" s="71">
        <v>181</v>
      </c>
      <c r="B215" s="55" t="e">
        <f>INDEX(Base!ResultsTable,$E$31+$A215-1,MATCH(Selected_Stat,Base!Labels_Headers,0))</f>
        <v>#N/A</v>
      </c>
      <c r="C215" s="72" t="e">
        <f>INDEX(Base!ResultsTable,$E$31+$A215-1,MATCH(Selected_Stat,Base!Labels_Headers,0))</f>
        <v>#N/A</v>
      </c>
      <c r="D215" s="66" t="e">
        <f>INDEX(Base!ResultsTable,MAX(C$31:E$31)+$A215-1,MATCH(Selected_Stat,Base!Labels_Headers,0))</f>
        <v>#N/A</v>
      </c>
      <c r="E215" s="57" t="e">
        <f>INDEX(Base!ResultsTable,MAX(D$31:F$31)+$A215-1,MATCH(Selected_Stat,Base!Labels_Headers,0))</f>
        <v>#N/A</v>
      </c>
      <c r="F215" s="67" t="e">
        <f>INDEX(Base!ResultsTable,MAX(E$31:G$31)+$A215-1,MATCH(Selected_Stat,Base!Labels_Headers,0))</f>
        <v>#N/A</v>
      </c>
      <c r="G215" s="66" t="e">
        <f>INDEX(Opti!ResultsTable,MAX(F$31:H$31)+$A215-1,MATCH(Selected_Stat,Opti!Labels_Headers,0))</f>
        <v>#N/A</v>
      </c>
      <c r="H215" s="57" t="e">
        <f>INDEX(Opti!ResultsTable,MAX(G$31:I$31)+$A215-1,MATCH(Selected_Stat,Opti!Labels_Headers,0))</f>
        <v>#N/A</v>
      </c>
      <c r="I215" s="67" t="e">
        <f>INDEX(Opti!ResultsTable,MAX(H$31:J$31)+$A215-1,MATCH(Selected_Stat,Opti!Labels_Headers,0))</f>
        <v>#N/A</v>
      </c>
      <c r="J215" s="66" t="e">
        <f>INDEX(Opti!ResultsTable,MAX(I$31:K$31)+$A215-1,MATCH(Selected_Stat,Opti!Labels_Headers,0))</f>
        <v>#N/A</v>
      </c>
      <c r="K215" s="57" t="e">
        <f>INDEX(Opti!ResultsTable,MAX(J$31:L$31)+$A215-1,MATCH(Selected_Stat,Opti!Labels_Headers,0))</f>
        <v>#N/A</v>
      </c>
      <c r="L215" s="67" t="e">
        <f>INDEX(Opti!ResultsTable,MAX(K$31:M$31)+$A215-1,MATCH(Selected_Stat,Opti!Labels_Headers,0))</f>
        <v>#N/A</v>
      </c>
    </row>
    <row r="216" spans="1:12" hidden="1" x14ac:dyDescent="0.25">
      <c r="A216" s="71">
        <v>195</v>
      </c>
      <c r="B216" s="55" t="e">
        <f>INDEX(Base!ResultsTable,$E$31+$A216-1,MATCH(Selected_Stat,Base!Labels_Headers,0))</f>
        <v>#N/A</v>
      </c>
      <c r="C216" s="72" t="e">
        <f>INDEX(Base!ResultsTable,$E$31+$A216-1,MATCH(Selected_Stat,Base!Labels_Headers,0))</f>
        <v>#N/A</v>
      </c>
      <c r="D216" s="66" t="e">
        <f>INDEX(Base!ResultsTable,MAX(C$31:E$31)+$A216-1,MATCH(Selected_Stat,Base!Labels_Headers,0))</f>
        <v>#N/A</v>
      </c>
      <c r="E216" s="57" t="e">
        <f>INDEX(Base!ResultsTable,MAX(D$31:F$31)+$A216-1,MATCH(Selected_Stat,Base!Labels_Headers,0))</f>
        <v>#N/A</v>
      </c>
      <c r="F216" s="67" t="e">
        <f>INDEX(Base!ResultsTable,MAX(E$31:G$31)+$A216-1,MATCH(Selected_Stat,Base!Labels_Headers,0))</f>
        <v>#N/A</v>
      </c>
      <c r="G216" s="66" t="e">
        <f>INDEX(Opti!ResultsTable,MAX(F$31:H$31)+$A216-1,MATCH(Selected_Stat,Opti!Labels_Headers,0))</f>
        <v>#N/A</v>
      </c>
      <c r="H216" s="57" t="e">
        <f>INDEX(Opti!ResultsTable,MAX(G$31:I$31)+$A216-1,MATCH(Selected_Stat,Opti!Labels_Headers,0))</f>
        <v>#N/A</v>
      </c>
      <c r="I216" s="67" t="e">
        <f>INDEX(Opti!ResultsTable,MAX(H$31:J$31)+$A216-1,MATCH(Selected_Stat,Opti!Labels_Headers,0))</f>
        <v>#N/A</v>
      </c>
      <c r="J216" s="66" t="e">
        <f>INDEX(Opti!ResultsTable,MAX(I$31:K$31)+$A216-1,MATCH(Selected_Stat,Opti!Labels_Headers,0))</f>
        <v>#N/A</v>
      </c>
      <c r="K216" s="57" t="e">
        <f>INDEX(Opti!ResultsTable,MAX(J$31:L$31)+$A216-1,MATCH(Selected_Stat,Opti!Labels_Headers,0))</f>
        <v>#N/A</v>
      </c>
      <c r="L216" s="67" t="e">
        <f>INDEX(Opti!ResultsTable,MAX(K$31:M$31)+$A216-1,MATCH(Selected_Stat,Opti!Labels_Headers,0))</f>
        <v>#N/A</v>
      </c>
    </row>
    <row r="217" spans="1:12" hidden="1" x14ac:dyDescent="0.25">
      <c r="A217" s="71">
        <v>147</v>
      </c>
      <c r="B217" s="55" t="e">
        <f>INDEX(Base!ResultsTable,$E$31+$A217-1,MATCH(Selected_Stat,Base!Labels_Headers,0))</f>
        <v>#N/A</v>
      </c>
      <c r="C217" s="72" t="e">
        <f>INDEX(Base!ResultsTable,$E$31+$A217-1,MATCH(Selected_Stat,Base!Labels_Headers,0))</f>
        <v>#N/A</v>
      </c>
      <c r="D217" s="66" t="e">
        <f>INDEX(Base!ResultsTable,MAX(C$31:E$31)+$A217-1,MATCH(Selected_Stat,Base!Labels_Headers,0))</f>
        <v>#N/A</v>
      </c>
      <c r="E217" s="57" t="e">
        <f>INDEX(Base!ResultsTable,MAX(D$31:F$31)+$A217-1,MATCH(Selected_Stat,Base!Labels_Headers,0))</f>
        <v>#N/A</v>
      </c>
      <c r="F217" s="67" t="e">
        <f>INDEX(Base!ResultsTable,MAX(E$31:G$31)+$A217-1,MATCH(Selected_Stat,Base!Labels_Headers,0))</f>
        <v>#N/A</v>
      </c>
      <c r="G217" s="66" t="e">
        <f>INDEX(Opti!ResultsTable,MAX(F$31:H$31)+$A217-1,MATCH(Selected_Stat,Opti!Labels_Headers,0))</f>
        <v>#N/A</v>
      </c>
      <c r="H217" s="57" t="e">
        <f>INDEX(Opti!ResultsTable,MAX(G$31:I$31)+$A217-1,MATCH(Selected_Stat,Opti!Labels_Headers,0))</f>
        <v>#N/A</v>
      </c>
      <c r="I217" s="67" t="e">
        <f>INDEX(Opti!ResultsTable,MAX(H$31:J$31)+$A217-1,MATCH(Selected_Stat,Opti!Labels_Headers,0))</f>
        <v>#N/A</v>
      </c>
      <c r="J217" s="66" t="e">
        <f>INDEX(Opti!ResultsTable,MAX(I$31:K$31)+$A217-1,MATCH(Selected_Stat,Opti!Labels_Headers,0))</f>
        <v>#N/A</v>
      </c>
      <c r="K217" s="57" t="e">
        <f>INDEX(Opti!ResultsTable,MAX(J$31:L$31)+$A217-1,MATCH(Selected_Stat,Opti!Labels_Headers,0))</f>
        <v>#N/A</v>
      </c>
      <c r="L217" s="67" t="e">
        <f>INDEX(Opti!ResultsTable,MAX(K$31:M$31)+$A217-1,MATCH(Selected_Stat,Opti!Labels_Headers,0))</f>
        <v>#N/A</v>
      </c>
    </row>
    <row r="218" spans="1:12" hidden="1" x14ac:dyDescent="0.25">
      <c r="A218" s="71">
        <v>157</v>
      </c>
      <c r="B218" s="55" t="e">
        <f>INDEX(Base!ResultsTable,$E$31+$A218-1,MATCH(Selected_Stat,Base!Labels_Headers,0))</f>
        <v>#N/A</v>
      </c>
      <c r="C218" s="72" t="e">
        <f>INDEX(Base!ResultsTable,$E$31+$A218-1,MATCH(Selected_Stat,Base!Labels_Headers,0))</f>
        <v>#N/A</v>
      </c>
      <c r="D218" s="66" t="e">
        <f>INDEX(Base!ResultsTable,MAX(C$31:E$31)+$A218-1,MATCH(Selected_Stat,Base!Labels_Headers,0))</f>
        <v>#N/A</v>
      </c>
      <c r="E218" s="57" t="e">
        <f>INDEX(Base!ResultsTable,MAX(D$31:F$31)+$A218-1,MATCH(Selected_Stat,Base!Labels_Headers,0))</f>
        <v>#N/A</v>
      </c>
      <c r="F218" s="67" t="e">
        <f>INDEX(Base!ResultsTable,MAX(E$31:G$31)+$A218-1,MATCH(Selected_Stat,Base!Labels_Headers,0))</f>
        <v>#N/A</v>
      </c>
      <c r="G218" s="66" t="e">
        <f>INDEX(Opti!ResultsTable,MAX(F$31:H$31)+$A218-1,MATCH(Selected_Stat,Opti!Labels_Headers,0))</f>
        <v>#N/A</v>
      </c>
      <c r="H218" s="57" t="e">
        <f>INDEX(Opti!ResultsTable,MAX(G$31:I$31)+$A218-1,MATCH(Selected_Stat,Opti!Labels_Headers,0))</f>
        <v>#N/A</v>
      </c>
      <c r="I218" s="67" t="e">
        <f>INDEX(Opti!ResultsTable,MAX(H$31:J$31)+$A218-1,MATCH(Selected_Stat,Opti!Labels_Headers,0))</f>
        <v>#N/A</v>
      </c>
      <c r="J218" s="66" t="e">
        <f>INDEX(Opti!ResultsTable,MAX(I$31:K$31)+$A218-1,MATCH(Selected_Stat,Opti!Labels_Headers,0))</f>
        <v>#N/A</v>
      </c>
      <c r="K218" s="57" t="e">
        <f>INDEX(Opti!ResultsTable,MAX(J$31:L$31)+$A218-1,MATCH(Selected_Stat,Opti!Labels_Headers,0))</f>
        <v>#N/A</v>
      </c>
      <c r="L218" s="67" t="e">
        <f>INDEX(Opti!ResultsTable,MAX(K$31:M$31)+$A218-1,MATCH(Selected_Stat,Opti!Labels_Headers,0))</f>
        <v>#N/A</v>
      </c>
    </row>
    <row r="219" spans="1:12" hidden="1" x14ac:dyDescent="0.25">
      <c r="A219" s="71">
        <v>163</v>
      </c>
      <c r="B219" s="55" t="e">
        <f>INDEX(Base!ResultsTable,$E$31+$A219-1,MATCH(Selected_Stat,Base!Labels_Headers,0))</f>
        <v>#N/A</v>
      </c>
      <c r="C219" s="72" t="e">
        <f>INDEX(Base!ResultsTable,$E$31+$A219-1,MATCH(Selected_Stat,Base!Labels_Headers,0))</f>
        <v>#N/A</v>
      </c>
      <c r="D219" s="66" t="e">
        <f>INDEX(Base!ResultsTable,MAX(C$31:E$31)+$A219-1,MATCH(Selected_Stat,Base!Labels_Headers,0))</f>
        <v>#N/A</v>
      </c>
      <c r="E219" s="57" t="e">
        <f>INDEX(Base!ResultsTable,MAX(D$31:F$31)+$A219-1,MATCH(Selected_Stat,Base!Labels_Headers,0))</f>
        <v>#N/A</v>
      </c>
      <c r="F219" s="67" t="e">
        <f>INDEX(Base!ResultsTable,MAX(E$31:G$31)+$A219-1,MATCH(Selected_Stat,Base!Labels_Headers,0))</f>
        <v>#N/A</v>
      </c>
      <c r="G219" s="66" t="e">
        <f>INDEX(Opti!ResultsTable,MAX(F$31:H$31)+$A219-1,MATCH(Selected_Stat,Opti!Labels_Headers,0))</f>
        <v>#N/A</v>
      </c>
      <c r="H219" s="57" t="e">
        <f>INDEX(Opti!ResultsTable,MAX(G$31:I$31)+$A219-1,MATCH(Selected_Stat,Opti!Labels_Headers,0))</f>
        <v>#N/A</v>
      </c>
      <c r="I219" s="67" t="e">
        <f>INDEX(Opti!ResultsTable,MAX(H$31:J$31)+$A219-1,MATCH(Selected_Stat,Opti!Labels_Headers,0))</f>
        <v>#N/A</v>
      </c>
      <c r="J219" s="66" t="e">
        <f>INDEX(Opti!ResultsTable,MAX(I$31:K$31)+$A219-1,MATCH(Selected_Stat,Opti!Labels_Headers,0))</f>
        <v>#N/A</v>
      </c>
      <c r="K219" s="57" t="e">
        <f>INDEX(Opti!ResultsTable,MAX(J$31:L$31)+$A219-1,MATCH(Selected_Stat,Opti!Labels_Headers,0))</f>
        <v>#N/A</v>
      </c>
      <c r="L219" s="67" t="e">
        <f>INDEX(Opti!ResultsTable,MAX(K$31:M$31)+$A219-1,MATCH(Selected_Stat,Opti!Labels_Headers,0))</f>
        <v>#N/A</v>
      </c>
    </row>
    <row r="220" spans="1:12" hidden="1" x14ac:dyDescent="0.25">
      <c r="A220" s="71">
        <v>116</v>
      </c>
      <c r="B220" s="55" t="e">
        <f>INDEX(Base!ResultsTable,$E$31+$A220-1,MATCH(Selected_Stat,Base!Labels_Headers,0))</f>
        <v>#N/A</v>
      </c>
      <c r="C220" s="72" t="e">
        <f>INDEX(Base!ResultsTable,$E$31+$A220-1,MATCH(Selected_Stat,Base!Labels_Headers,0))</f>
        <v>#N/A</v>
      </c>
      <c r="D220" s="66" t="e">
        <f>INDEX(Base!ResultsTable,MAX(C$31:E$31)+$A220-1,MATCH(Selected_Stat,Base!Labels_Headers,0))</f>
        <v>#N/A</v>
      </c>
      <c r="E220" s="57" t="e">
        <f>INDEX(Base!ResultsTable,MAX(D$31:F$31)+$A220-1,MATCH(Selected_Stat,Base!Labels_Headers,0))</f>
        <v>#N/A</v>
      </c>
      <c r="F220" s="67" t="e">
        <f>INDEX(Base!ResultsTable,MAX(E$31:G$31)+$A220-1,MATCH(Selected_Stat,Base!Labels_Headers,0))</f>
        <v>#N/A</v>
      </c>
      <c r="G220" s="66" t="e">
        <f>INDEX(Opti!ResultsTable,MAX(F$31:H$31)+$A220-1,MATCH(Selected_Stat,Opti!Labels_Headers,0))</f>
        <v>#N/A</v>
      </c>
      <c r="H220" s="57" t="e">
        <f>INDEX(Opti!ResultsTable,MAX(G$31:I$31)+$A220-1,MATCH(Selected_Stat,Opti!Labels_Headers,0))</f>
        <v>#N/A</v>
      </c>
      <c r="I220" s="67" t="e">
        <f>INDEX(Opti!ResultsTable,MAX(H$31:J$31)+$A220-1,MATCH(Selected_Stat,Opti!Labels_Headers,0))</f>
        <v>#N/A</v>
      </c>
      <c r="J220" s="66" t="e">
        <f>INDEX(Opti!ResultsTable,MAX(I$31:K$31)+$A220-1,MATCH(Selected_Stat,Opti!Labels_Headers,0))</f>
        <v>#N/A</v>
      </c>
      <c r="K220" s="57" t="e">
        <f>INDEX(Opti!ResultsTable,MAX(J$31:L$31)+$A220-1,MATCH(Selected_Stat,Opti!Labels_Headers,0))</f>
        <v>#N/A</v>
      </c>
      <c r="L220" s="67" t="e">
        <f>INDEX(Opti!ResultsTable,MAX(K$31:M$31)+$A220-1,MATCH(Selected_Stat,Opti!Labels_Headers,0))</f>
        <v>#N/A</v>
      </c>
    </row>
    <row r="221" spans="1:12" hidden="1" x14ac:dyDescent="0.25">
      <c r="A221" s="71">
        <v>134</v>
      </c>
      <c r="B221" s="55" t="e">
        <f>INDEX(Base!ResultsTable,$E$31+$A221-1,MATCH(Selected_Stat,Base!Labels_Headers,0))</f>
        <v>#N/A</v>
      </c>
      <c r="C221" s="72" t="e">
        <f>INDEX(Base!ResultsTable,$E$31+$A221-1,MATCH(Selected_Stat,Base!Labels_Headers,0))</f>
        <v>#N/A</v>
      </c>
      <c r="D221" s="66" t="e">
        <f>INDEX(Base!ResultsTable,MAX(C$31:E$31)+$A221-1,MATCH(Selected_Stat,Base!Labels_Headers,0))</f>
        <v>#N/A</v>
      </c>
      <c r="E221" s="57" t="e">
        <f>INDEX(Base!ResultsTable,MAX(D$31:F$31)+$A221-1,MATCH(Selected_Stat,Base!Labels_Headers,0))</f>
        <v>#N/A</v>
      </c>
      <c r="F221" s="67" t="e">
        <f>INDEX(Base!ResultsTable,MAX(E$31:G$31)+$A221-1,MATCH(Selected_Stat,Base!Labels_Headers,0))</f>
        <v>#N/A</v>
      </c>
      <c r="G221" s="66" t="e">
        <f>INDEX(Opti!ResultsTable,MAX(F$31:H$31)+$A221-1,MATCH(Selected_Stat,Opti!Labels_Headers,0))</f>
        <v>#N/A</v>
      </c>
      <c r="H221" s="57" t="e">
        <f>INDEX(Opti!ResultsTable,MAX(G$31:I$31)+$A221-1,MATCH(Selected_Stat,Opti!Labels_Headers,0))</f>
        <v>#N/A</v>
      </c>
      <c r="I221" s="67" t="e">
        <f>INDEX(Opti!ResultsTable,MAX(H$31:J$31)+$A221-1,MATCH(Selected_Stat,Opti!Labels_Headers,0))</f>
        <v>#N/A</v>
      </c>
      <c r="J221" s="66" t="e">
        <f>INDEX(Opti!ResultsTable,MAX(I$31:K$31)+$A221-1,MATCH(Selected_Stat,Opti!Labels_Headers,0))</f>
        <v>#N/A</v>
      </c>
      <c r="K221" s="57" t="e">
        <f>INDEX(Opti!ResultsTable,MAX(J$31:L$31)+$A221-1,MATCH(Selected_Stat,Opti!Labels_Headers,0))</f>
        <v>#N/A</v>
      </c>
      <c r="L221" s="67" t="e">
        <f>INDEX(Opti!ResultsTable,MAX(K$31:M$31)+$A221-1,MATCH(Selected_Stat,Opti!Labels_Headers,0))</f>
        <v>#N/A</v>
      </c>
    </row>
    <row r="222" spans="1:12" hidden="1" x14ac:dyDescent="0.25">
      <c r="A222" s="71">
        <v>188</v>
      </c>
      <c r="B222" s="55" t="e">
        <f>INDEX(Base!ResultsTable,$E$31+$A222-1,MATCH(Selected_Stat,Base!Labels_Headers,0))</f>
        <v>#N/A</v>
      </c>
      <c r="C222" s="72" t="e">
        <f>INDEX(Base!ResultsTable,$E$31+$A222-1,MATCH(Selected_Stat,Base!Labels_Headers,0))</f>
        <v>#N/A</v>
      </c>
      <c r="D222" s="66" t="e">
        <f>INDEX(Base!ResultsTable,MAX(C$31:E$31)+$A222-1,MATCH(Selected_Stat,Base!Labels_Headers,0))</f>
        <v>#N/A</v>
      </c>
      <c r="E222" s="57" t="e">
        <f>INDEX(Base!ResultsTable,MAX(D$31:F$31)+$A222-1,MATCH(Selected_Stat,Base!Labels_Headers,0))</f>
        <v>#N/A</v>
      </c>
      <c r="F222" s="67" t="e">
        <f>INDEX(Base!ResultsTable,MAX(E$31:G$31)+$A222-1,MATCH(Selected_Stat,Base!Labels_Headers,0))</f>
        <v>#N/A</v>
      </c>
      <c r="G222" s="66" t="e">
        <f>INDEX(Opti!ResultsTable,MAX(F$31:H$31)+$A222-1,MATCH(Selected_Stat,Opti!Labels_Headers,0))</f>
        <v>#N/A</v>
      </c>
      <c r="H222" s="57" t="e">
        <f>INDEX(Opti!ResultsTable,MAX(G$31:I$31)+$A222-1,MATCH(Selected_Stat,Opti!Labels_Headers,0))</f>
        <v>#N/A</v>
      </c>
      <c r="I222" s="67" t="e">
        <f>INDEX(Opti!ResultsTable,MAX(H$31:J$31)+$A222-1,MATCH(Selected_Stat,Opti!Labels_Headers,0))</f>
        <v>#N/A</v>
      </c>
      <c r="J222" s="66" t="e">
        <f>INDEX(Opti!ResultsTable,MAX(I$31:K$31)+$A222-1,MATCH(Selected_Stat,Opti!Labels_Headers,0))</f>
        <v>#N/A</v>
      </c>
      <c r="K222" s="57" t="e">
        <f>INDEX(Opti!ResultsTable,MAX(J$31:L$31)+$A222-1,MATCH(Selected_Stat,Opti!Labels_Headers,0))</f>
        <v>#N/A</v>
      </c>
      <c r="L222" s="67" t="e">
        <f>INDEX(Opti!ResultsTable,MAX(K$31:M$31)+$A222-1,MATCH(Selected_Stat,Opti!Labels_Headers,0))</f>
        <v>#N/A</v>
      </c>
    </row>
    <row r="223" spans="1:12" hidden="1" x14ac:dyDescent="0.25">
      <c r="A223" s="71">
        <v>194</v>
      </c>
      <c r="B223" s="55" t="e">
        <f>INDEX(Base!ResultsTable,$E$31+$A223-1,MATCH(Selected_Stat,Base!Labels_Headers,0))</f>
        <v>#N/A</v>
      </c>
      <c r="C223" s="72" t="e">
        <f>INDEX(Base!ResultsTable,$E$31+$A223-1,MATCH(Selected_Stat,Base!Labels_Headers,0))</f>
        <v>#N/A</v>
      </c>
      <c r="D223" s="66" t="e">
        <f>INDEX(Base!ResultsTable,MAX(C$31:E$31)+$A223-1,MATCH(Selected_Stat,Base!Labels_Headers,0))</f>
        <v>#N/A</v>
      </c>
      <c r="E223" s="57" t="e">
        <f>INDEX(Base!ResultsTable,MAX(D$31:F$31)+$A223-1,MATCH(Selected_Stat,Base!Labels_Headers,0))</f>
        <v>#N/A</v>
      </c>
      <c r="F223" s="67" t="e">
        <f>INDEX(Base!ResultsTable,MAX(E$31:G$31)+$A223-1,MATCH(Selected_Stat,Base!Labels_Headers,0))</f>
        <v>#N/A</v>
      </c>
      <c r="G223" s="66" t="e">
        <f>INDEX(Opti!ResultsTable,MAX(F$31:H$31)+$A223-1,MATCH(Selected_Stat,Opti!Labels_Headers,0))</f>
        <v>#N/A</v>
      </c>
      <c r="H223" s="57" t="e">
        <f>INDEX(Opti!ResultsTable,MAX(G$31:I$31)+$A223-1,MATCH(Selected_Stat,Opti!Labels_Headers,0))</f>
        <v>#N/A</v>
      </c>
      <c r="I223" s="67" t="e">
        <f>INDEX(Opti!ResultsTable,MAX(H$31:J$31)+$A223-1,MATCH(Selected_Stat,Opti!Labels_Headers,0))</f>
        <v>#N/A</v>
      </c>
      <c r="J223" s="66" t="e">
        <f>INDEX(Opti!ResultsTable,MAX(I$31:K$31)+$A223-1,MATCH(Selected_Stat,Opti!Labels_Headers,0))</f>
        <v>#N/A</v>
      </c>
      <c r="K223" s="57" t="e">
        <f>INDEX(Opti!ResultsTable,MAX(J$31:L$31)+$A223-1,MATCH(Selected_Stat,Opti!Labels_Headers,0))</f>
        <v>#N/A</v>
      </c>
      <c r="L223" s="67" t="e">
        <f>INDEX(Opti!ResultsTable,MAX(K$31:M$31)+$A223-1,MATCH(Selected_Stat,Opti!Labels_Headers,0))</f>
        <v>#N/A</v>
      </c>
    </row>
    <row r="224" spans="1:12" hidden="1" x14ac:dyDescent="0.25">
      <c r="A224" s="71">
        <v>204</v>
      </c>
      <c r="B224" s="55" t="e">
        <f>INDEX(Base!ResultsTable,$E$31+$A224-1,MATCH(Selected_Stat,Base!Labels_Headers,0))</f>
        <v>#N/A</v>
      </c>
      <c r="C224" s="72" t="e">
        <f>INDEX(Base!ResultsTable,$E$31+$A224-1,MATCH(Selected_Stat,Base!Labels_Headers,0))</f>
        <v>#N/A</v>
      </c>
      <c r="D224" s="66" t="e">
        <f>INDEX(Base!ResultsTable,MAX(C$31:E$31)+$A224-1,MATCH(Selected_Stat,Base!Labels_Headers,0))</f>
        <v>#N/A</v>
      </c>
      <c r="E224" s="57" t="e">
        <f>INDEX(Base!ResultsTable,MAX(D$31:F$31)+$A224-1,MATCH(Selected_Stat,Base!Labels_Headers,0))</f>
        <v>#N/A</v>
      </c>
      <c r="F224" s="67" t="e">
        <f>INDEX(Base!ResultsTable,MAX(E$31:G$31)+$A224-1,MATCH(Selected_Stat,Base!Labels_Headers,0))</f>
        <v>#N/A</v>
      </c>
      <c r="G224" s="66" t="e">
        <f>INDEX(Opti!ResultsTable,MAX(F$31:H$31)+$A224-1,MATCH(Selected_Stat,Opti!Labels_Headers,0))</f>
        <v>#N/A</v>
      </c>
      <c r="H224" s="57" t="e">
        <f>INDEX(Opti!ResultsTable,MAX(G$31:I$31)+$A224-1,MATCH(Selected_Stat,Opti!Labels_Headers,0))</f>
        <v>#N/A</v>
      </c>
      <c r="I224" s="67" t="e">
        <f>INDEX(Opti!ResultsTable,MAX(H$31:J$31)+$A224-1,MATCH(Selected_Stat,Opti!Labels_Headers,0))</f>
        <v>#N/A</v>
      </c>
      <c r="J224" s="66" t="e">
        <f>INDEX(Opti!ResultsTable,MAX(I$31:K$31)+$A224-1,MATCH(Selected_Stat,Opti!Labels_Headers,0))</f>
        <v>#N/A</v>
      </c>
      <c r="K224" s="57" t="e">
        <f>INDEX(Opti!ResultsTable,MAX(J$31:L$31)+$A224-1,MATCH(Selected_Stat,Opti!Labels_Headers,0))</f>
        <v>#N/A</v>
      </c>
      <c r="L224" s="67" t="e">
        <f>INDEX(Opti!ResultsTable,MAX(K$31:M$31)+$A224-1,MATCH(Selected_Stat,Opti!Labels_Headers,0))</f>
        <v>#N/A</v>
      </c>
    </row>
    <row r="225" spans="1:12" hidden="1" x14ac:dyDescent="0.25">
      <c r="A225" s="71">
        <v>229</v>
      </c>
      <c r="B225" s="55" t="e">
        <f>INDEX(Base!ResultsTable,$E$31+$A225-1,MATCH(Selected_Stat,Base!Labels_Headers,0))</f>
        <v>#N/A</v>
      </c>
      <c r="C225" s="72" t="e">
        <f>INDEX(Base!ResultsTable,$E$31+$A225-1,MATCH(Selected_Stat,Base!Labels_Headers,0))</f>
        <v>#N/A</v>
      </c>
      <c r="D225" s="66" t="e">
        <f>INDEX(Base!ResultsTable,MAX(C$31:E$31)+$A225-1,MATCH(Selected_Stat,Base!Labels_Headers,0))</f>
        <v>#N/A</v>
      </c>
      <c r="E225" s="57" t="e">
        <f>INDEX(Base!ResultsTable,MAX(D$31:F$31)+$A225-1,MATCH(Selected_Stat,Base!Labels_Headers,0))</f>
        <v>#N/A</v>
      </c>
      <c r="F225" s="67" t="e">
        <f>INDEX(Base!ResultsTable,MAX(E$31:G$31)+$A225-1,MATCH(Selected_Stat,Base!Labels_Headers,0))</f>
        <v>#N/A</v>
      </c>
      <c r="G225" s="66" t="e">
        <f>INDEX(Opti!ResultsTable,MAX(F$31:H$31)+$A225-1,MATCH(Selected_Stat,Opti!Labels_Headers,0))</f>
        <v>#N/A</v>
      </c>
      <c r="H225" s="57" t="e">
        <f>INDEX(Opti!ResultsTable,MAX(G$31:I$31)+$A225-1,MATCH(Selected_Stat,Opti!Labels_Headers,0))</f>
        <v>#N/A</v>
      </c>
      <c r="I225" s="67" t="e">
        <f>INDEX(Opti!ResultsTable,MAX(H$31:J$31)+$A225-1,MATCH(Selected_Stat,Opti!Labels_Headers,0))</f>
        <v>#N/A</v>
      </c>
      <c r="J225" s="66" t="e">
        <f>INDEX(Opti!ResultsTable,MAX(I$31:K$31)+$A225-1,MATCH(Selected_Stat,Opti!Labels_Headers,0))</f>
        <v>#N/A</v>
      </c>
      <c r="K225" s="57" t="e">
        <f>INDEX(Opti!ResultsTable,MAX(J$31:L$31)+$A225-1,MATCH(Selected_Stat,Opti!Labels_Headers,0))</f>
        <v>#N/A</v>
      </c>
      <c r="L225" s="67" t="e">
        <f>INDEX(Opti!ResultsTable,MAX(K$31:M$31)+$A225-1,MATCH(Selected_Stat,Opti!Labels_Headers,0))</f>
        <v>#N/A</v>
      </c>
    </row>
    <row r="226" spans="1:12" hidden="1" x14ac:dyDescent="0.25">
      <c r="A226" s="71">
        <v>152</v>
      </c>
      <c r="B226" s="55" t="e">
        <f>INDEX(Base!ResultsTable,$E$31+$A226-1,MATCH(Selected_Stat,Base!Labels_Headers,0))</f>
        <v>#N/A</v>
      </c>
      <c r="C226" s="72" t="e">
        <f>INDEX(Base!ResultsTable,$E$31+$A226-1,MATCH(Selected_Stat,Base!Labels_Headers,0))</f>
        <v>#N/A</v>
      </c>
      <c r="D226" s="66" t="e">
        <f>INDEX(Base!ResultsTable,MAX(C$31:E$31)+$A226-1,MATCH(Selected_Stat,Base!Labels_Headers,0))</f>
        <v>#N/A</v>
      </c>
      <c r="E226" s="57" t="e">
        <f>INDEX(Base!ResultsTable,MAX(D$31:F$31)+$A226-1,MATCH(Selected_Stat,Base!Labels_Headers,0))</f>
        <v>#N/A</v>
      </c>
      <c r="F226" s="67" t="e">
        <f>INDEX(Base!ResultsTable,MAX(E$31:G$31)+$A226-1,MATCH(Selected_Stat,Base!Labels_Headers,0))</f>
        <v>#N/A</v>
      </c>
      <c r="G226" s="66" t="e">
        <f>INDEX(Opti!ResultsTable,MAX(F$31:H$31)+$A226-1,MATCH(Selected_Stat,Opti!Labels_Headers,0))</f>
        <v>#N/A</v>
      </c>
      <c r="H226" s="57" t="e">
        <f>INDEX(Opti!ResultsTable,MAX(G$31:I$31)+$A226-1,MATCH(Selected_Stat,Opti!Labels_Headers,0))</f>
        <v>#N/A</v>
      </c>
      <c r="I226" s="67" t="e">
        <f>INDEX(Opti!ResultsTable,MAX(H$31:J$31)+$A226-1,MATCH(Selected_Stat,Opti!Labels_Headers,0))</f>
        <v>#N/A</v>
      </c>
      <c r="J226" s="66" t="e">
        <f>INDEX(Opti!ResultsTable,MAX(I$31:K$31)+$A226-1,MATCH(Selected_Stat,Opti!Labels_Headers,0))</f>
        <v>#N/A</v>
      </c>
      <c r="K226" s="57" t="e">
        <f>INDEX(Opti!ResultsTable,MAX(J$31:L$31)+$A226-1,MATCH(Selected_Stat,Opti!Labels_Headers,0))</f>
        <v>#N/A</v>
      </c>
      <c r="L226" s="67" t="e">
        <f>INDEX(Opti!ResultsTable,MAX(K$31:M$31)+$A226-1,MATCH(Selected_Stat,Opti!Labels_Headers,0))</f>
        <v>#N/A</v>
      </c>
    </row>
    <row r="227" spans="1:12" hidden="1" x14ac:dyDescent="0.25">
      <c r="A227" s="71">
        <v>151</v>
      </c>
      <c r="B227" s="55" t="e">
        <f>INDEX(Base!ResultsTable,$E$31+$A227-1,MATCH(Selected_Stat,Base!Labels_Headers,0))</f>
        <v>#N/A</v>
      </c>
      <c r="C227" s="72" t="e">
        <f>INDEX(Base!ResultsTable,$E$31+$A227-1,MATCH(Selected_Stat,Base!Labels_Headers,0))</f>
        <v>#N/A</v>
      </c>
      <c r="D227" s="66" t="e">
        <f>INDEX(Base!ResultsTable,MAX(C$31:E$31)+$A227-1,MATCH(Selected_Stat,Base!Labels_Headers,0))</f>
        <v>#N/A</v>
      </c>
      <c r="E227" s="57" t="e">
        <f>INDEX(Base!ResultsTable,MAX(D$31:F$31)+$A227-1,MATCH(Selected_Stat,Base!Labels_Headers,0))</f>
        <v>#N/A</v>
      </c>
      <c r="F227" s="67" t="e">
        <f>INDEX(Base!ResultsTable,MAX(E$31:G$31)+$A227-1,MATCH(Selected_Stat,Base!Labels_Headers,0))</f>
        <v>#N/A</v>
      </c>
      <c r="G227" s="66" t="e">
        <f>INDEX(Opti!ResultsTable,MAX(F$31:H$31)+$A227-1,MATCH(Selected_Stat,Opti!Labels_Headers,0))</f>
        <v>#N/A</v>
      </c>
      <c r="H227" s="57" t="e">
        <f>INDEX(Opti!ResultsTable,MAX(G$31:I$31)+$A227-1,MATCH(Selected_Stat,Opti!Labels_Headers,0))</f>
        <v>#N/A</v>
      </c>
      <c r="I227" s="67" t="e">
        <f>INDEX(Opti!ResultsTable,MAX(H$31:J$31)+$A227-1,MATCH(Selected_Stat,Opti!Labels_Headers,0))</f>
        <v>#N/A</v>
      </c>
      <c r="J227" s="66" t="e">
        <f>INDEX(Opti!ResultsTable,MAX(I$31:K$31)+$A227-1,MATCH(Selected_Stat,Opti!Labels_Headers,0))</f>
        <v>#N/A</v>
      </c>
      <c r="K227" s="57" t="e">
        <f>INDEX(Opti!ResultsTable,MAX(J$31:L$31)+$A227-1,MATCH(Selected_Stat,Opti!Labels_Headers,0))</f>
        <v>#N/A</v>
      </c>
      <c r="L227" s="67" t="e">
        <f>INDEX(Opti!ResultsTable,MAX(K$31:M$31)+$A227-1,MATCH(Selected_Stat,Opti!Labels_Headers,0))</f>
        <v>#N/A</v>
      </c>
    </row>
    <row r="228" spans="1:12" hidden="1" x14ac:dyDescent="0.25">
      <c r="A228" s="71">
        <v>141</v>
      </c>
      <c r="B228" s="55" t="e">
        <f>INDEX(Base!ResultsTable,$E$31+$A228-1,MATCH(Selected_Stat,Base!Labels_Headers,0))</f>
        <v>#N/A</v>
      </c>
      <c r="C228" s="72" t="e">
        <f>INDEX(Base!ResultsTable,$E$31+$A228-1,MATCH(Selected_Stat,Base!Labels_Headers,0))</f>
        <v>#N/A</v>
      </c>
      <c r="D228" s="66" t="e">
        <f>INDEX(Base!ResultsTable,MAX(C$31:E$31)+$A228-1,MATCH(Selected_Stat,Base!Labels_Headers,0))</f>
        <v>#N/A</v>
      </c>
      <c r="E228" s="57" t="e">
        <f>INDEX(Base!ResultsTable,MAX(D$31:F$31)+$A228-1,MATCH(Selected_Stat,Base!Labels_Headers,0))</f>
        <v>#N/A</v>
      </c>
      <c r="F228" s="67" t="e">
        <f>INDEX(Base!ResultsTable,MAX(E$31:G$31)+$A228-1,MATCH(Selected_Stat,Base!Labels_Headers,0))</f>
        <v>#N/A</v>
      </c>
      <c r="G228" s="66" t="e">
        <f>INDEX(Opti!ResultsTable,MAX(F$31:H$31)+$A228-1,MATCH(Selected_Stat,Opti!Labels_Headers,0))</f>
        <v>#N/A</v>
      </c>
      <c r="H228" s="57" t="e">
        <f>INDEX(Opti!ResultsTable,MAX(G$31:I$31)+$A228-1,MATCH(Selected_Stat,Opti!Labels_Headers,0))</f>
        <v>#N/A</v>
      </c>
      <c r="I228" s="67" t="e">
        <f>INDEX(Opti!ResultsTable,MAX(H$31:J$31)+$A228-1,MATCH(Selected_Stat,Opti!Labels_Headers,0))</f>
        <v>#N/A</v>
      </c>
      <c r="J228" s="66" t="e">
        <f>INDEX(Opti!ResultsTable,MAX(I$31:K$31)+$A228-1,MATCH(Selected_Stat,Opti!Labels_Headers,0))</f>
        <v>#N/A</v>
      </c>
      <c r="K228" s="57" t="e">
        <f>INDEX(Opti!ResultsTable,MAX(J$31:L$31)+$A228-1,MATCH(Selected_Stat,Opti!Labels_Headers,0))</f>
        <v>#N/A</v>
      </c>
      <c r="L228" s="67" t="e">
        <f>INDEX(Opti!ResultsTable,MAX(K$31:M$31)+$A228-1,MATCH(Selected_Stat,Opti!Labels_Headers,0))</f>
        <v>#N/A</v>
      </c>
    </row>
    <row r="229" spans="1:12" hidden="1" x14ac:dyDescent="0.25">
      <c r="A229" s="71">
        <v>142</v>
      </c>
      <c r="B229" s="55" t="e">
        <f>INDEX(Base!ResultsTable,$E$31+$A229-1,MATCH(Selected_Stat,Base!Labels_Headers,0))</f>
        <v>#N/A</v>
      </c>
      <c r="C229" s="72" t="e">
        <f>INDEX(Base!ResultsTable,$E$31+$A229-1,MATCH(Selected_Stat,Base!Labels_Headers,0))</f>
        <v>#N/A</v>
      </c>
      <c r="D229" s="66" t="e">
        <f>INDEX(Base!ResultsTable,MAX(C$31:E$31)+$A229-1,MATCH(Selected_Stat,Base!Labels_Headers,0))</f>
        <v>#N/A</v>
      </c>
      <c r="E229" s="57" t="e">
        <f>INDEX(Base!ResultsTable,MAX(D$31:F$31)+$A229-1,MATCH(Selected_Stat,Base!Labels_Headers,0))</f>
        <v>#N/A</v>
      </c>
      <c r="F229" s="67" t="e">
        <f>INDEX(Base!ResultsTable,MAX(E$31:G$31)+$A229-1,MATCH(Selected_Stat,Base!Labels_Headers,0))</f>
        <v>#N/A</v>
      </c>
      <c r="G229" s="66" t="e">
        <f>INDEX(Opti!ResultsTable,MAX(F$31:H$31)+$A229-1,MATCH(Selected_Stat,Opti!Labels_Headers,0))</f>
        <v>#N/A</v>
      </c>
      <c r="H229" s="57" t="e">
        <f>INDEX(Opti!ResultsTable,MAX(G$31:I$31)+$A229-1,MATCH(Selected_Stat,Opti!Labels_Headers,0))</f>
        <v>#N/A</v>
      </c>
      <c r="I229" s="67" t="e">
        <f>INDEX(Opti!ResultsTable,MAX(H$31:J$31)+$A229-1,MATCH(Selected_Stat,Opti!Labels_Headers,0))</f>
        <v>#N/A</v>
      </c>
      <c r="J229" s="66" t="e">
        <f>INDEX(Opti!ResultsTable,MAX(I$31:K$31)+$A229-1,MATCH(Selected_Stat,Opti!Labels_Headers,0))</f>
        <v>#N/A</v>
      </c>
      <c r="K229" s="57" t="e">
        <f>INDEX(Opti!ResultsTable,MAX(J$31:L$31)+$A229-1,MATCH(Selected_Stat,Opti!Labels_Headers,0))</f>
        <v>#N/A</v>
      </c>
      <c r="L229" s="67" t="e">
        <f>INDEX(Opti!ResultsTable,MAX(K$31:M$31)+$A229-1,MATCH(Selected_Stat,Opti!Labels_Headers,0))</f>
        <v>#N/A</v>
      </c>
    </row>
    <row r="230" spans="1:12" hidden="1" x14ac:dyDescent="0.25">
      <c r="A230" s="71">
        <v>177</v>
      </c>
      <c r="B230" s="55" t="e">
        <f>INDEX(Base!ResultsTable,$E$31+$A230-1,MATCH(Selected_Stat,Base!Labels_Headers,0))</f>
        <v>#N/A</v>
      </c>
      <c r="C230" s="72" t="e">
        <f>INDEX(Base!ResultsTable,$E$31+$A230-1,MATCH(Selected_Stat,Base!Labels_Headers,0))</f>
        <v>#N/A</v>
      </c>
      <c r="D230" s="66" t="e">
        <f>INDEX(Base!ResultsTable,MAX(C$31:E$31)+$A230-1,MATCH(Selected_Stat,Base!Labels_Headers,0))</f>
        <v>#N/A</v>
      </c>
      <c r="E230" s="57" t="e">
        <f>INDEX(Base!ResultsTable,MAX(D$31:F$31)+$A230-1,MATCH(Selected_Stat,Base!Labels_Headers,0))</f>
        <v>#N/A</v>
      </c>
      <c r="F230" s="67" t="e">
        <f>INDEX(Base!ResultsTable,MAX(E$31:G$31)+$A230-1,MATCH(Selected_Stat,Base!Labels_Headers,0))</f>
        <v>#N/A</v>
      </c>
      <c r="G230" s="66" t="e">
        <f>INDEX(Opti!ResultsTable,MAX(F$31:H$31)+$A230-1,MATCH(Selected_Stat,Opti!Labels_Headers,0))</f>
        <v>#N/A</v>
      </c>
      <c r="H230" s="57" t="e">
        <f>INDEX(Opti!ResultsTable,MAX(G$31:I$31)+$A230-1,MATCH(Selected_Stat,Opti!Labels_Headers,0))</f>
        <v>#N/A</v>
      </c>
      <c r="I230" s="67" t="e">
        <f>INDEX(Opti!ResultsTable,MAX(H$31:J$31)+$A230-1,MATCH(Selected_Stat,Opti!Labels_Headers,0))</f>
        <v>#N/A</v>
      </c>
      <c r="J230" s="66" t="e">
        <f>INDEX(Opti!ResultsTable,MAX(I$31:K$31)+$A230-1,MATCH(Selected_Stat,Opti!Labels_Headers,0))</f>
        <v>#N/A</v>
      </c>
      <c r="K230" s="57" t="e">
        <f>INDEX(Opti!ResultsTable,MAX(J$31:L$31)+$A230-1,MATCH(Selected_Stat,Opti!Labels_Headers,0))</f>
        <v>#N/A</v>
      </c>
      <c r="L230" s="67" t="e">
        <f>INDEX(Opti!ResultsTable,MAX(K$31:M$31)+$A230-1,MATCH(Selected_Stat,Opti!Labels_Headers,0))</f>
        <v>#N/A</v>
      </c>
    </row>
    <row r="231" spans="1:12" hidden="1" x14ac:dyDescent="0.25">
      <c r="A231" s="71">
        <v>172</v>
      </c>
      <c r="B231" s="55" t="e">
        <f>INDEX(Base!ResultsTable,$E$31+$A231-1,MATCH(Selected_Stat,Base!Labels_Headers,0))</f>
        <v>#N/A</v>
      </c>
      <c r="C231" s="72" t="e">
        <f>INDEX(Base!ResultsTable,$E$31+$A231-1,MATCH(Selected_Stat,Base!Labels_Headers,0))</f>
        <v>#N/A</v>
      </c>
      <c r="D231" s="66" t="e">
        <f>INDEX(Base!ResultsTable,MAX(C$31:E$31)+$A231-1,MATCH(Selected_Stat,Base!Labels_Headers,0))</f>
        <v>#N/A</v>
      </c>
      <c r="E231" s="57" t="e">
        <f>INDEX(Base!ResultsTable,MAX(D$31:F$31)+$A231-1,MATCH(Selected_Stat,Base!Labels_Headers,0))</f>
        <v>#N/A</v>
      </c>
      <c r="F231" s="67" t="e">
        <f>INDEX(Base!ResultsTable,MAX(E$31:G$31)+$A231-1,MATCH(Selected_Stat,Base!Labels_Headers,0))</f>
        <v>#N/A</v>
      </c>
      <c r="G231" s="66" t="e">
        <f>INDEX(Opti!ResultsTable,MAX(F$31:H$31)+$A231-1,MATCH(Selected_Stat,Opti!Labels_Headers,0))</f>
        <v>#N/A</v>
      </c>
      <c r="H231" s="57" t="e">
        <f>INDEX(Opti!ResultsTable,MAX(G$31:I$31)+$A231-1,MATCH(Selected_Stat,Opti!Labels_Headers,0))</f>
        <v>#N/A</v>
      </c>
      <c r="I231" s="67" t="e">
        <f>INDEX(Opti!ResultsTable,MAX(H$31:J$31)+$A231-1,MATCH(Selected_Stat,Opti!Labels_Headers,0))</f>
        <v>#N/A</v>
      </c>
      <c r="J231" s="66" t="e">
        <f>INDEX(Opti!ResultsTable,MAX(I$31:K$31)+$A231-1,MATCH(Selected_Stat,Opti!Labels_Headers,0))</f>
        <v>#N/A</v>
      </c>
      <c r="K231" s="57" t="e">
        <f>INDEX(Opti!ResultsTable,MAX(J$31:L$31)+$A231-1,MATCH(Selected_Stat,Opti!Labels_Headers,0))</f>
        <v>#N/A</v>
      </c>
      <c r="L231" s="67" t="e">
        <f>INDEX(Opti!ResultsTable,MAX(K$31:M$31)+$A231-1,MATCH(Selected_Stat,Opti!Labels_Headers,0))</f>
        <v>#N/A</v>
      </c>
    </row>
    <row r="232" spans="1:12" hidden="1" x14ac:dyDescent="0.25">
      <c r="A232" s="71">
        <v>191</v>
      </c>
      <c r="B232" s="55" t="e">
        <f>INDEX(Base!ResultsTable,$E$31+$A232-1,MATCH(Selected_Stat,Base!Labels_Headers,0))</f>
        <v>#N/A</v>
      </c>
      <c r="C232" s="72" t="e">
        <f>INDEX(Base!ResultsTable,$E$31+$A232-1,MATCH(Selected_Stat,Base!Labels_Headers,0))</f>
        <v>#N/A</v>
      </c>
      <c r="D232" s="66" t="e">
        <f>INDEX(Base!ResultsTable,MAX(C$31:E$31)+$A232-1,MATCH(Selected_Stat,Base!Labels_Headers,0))</f>
        <v>#N/A</v>
      </c>
      <c r="E232" s="57" t="e">
        <f>INDEX(Base!ResultsTable,MAX(D$31:F$31)+$A232-1,MATCH(Selected_Stat,Base!Labels_Headers,0))</f>
        <v>#N/A</v>
      </c>
      <c r="F232" s="67" t="e">
        <f>INDEX(Base!ResultsTable,MAX(E$31:G$31)+$A232-1,MATCH(Selected_Stat,Base!Labels_Headers,0))</f>
        <v>#N/A</v>
      </c>
      <c r="G232" s="66" t="e">
        <f>INDEX(Opti!ResultsTable,MAX(F$31:H$31)+$A232-1,MATCH(Selected_Stat,Opti!Labels_Headers,0))</f>
        <v>#N/A</v>
      </c>
      <c r="H232" s="57" t="e">
        <f>INDEX(Opti!ResultsTable,MAX(G$31:I$31)+$A232-1,MATCH(Selected_Stat,Opti!Labels_Headers,0))</f>
        <v>#N/A</v>
      </c>
      <c r="I232" s="67" t="e">
        <f>INDEX(Opti!ResultsTable,MAX(H$31:J$31)+$A232-1,MATCH(Selected_Stat,Opti!Labels_Headers,0))</f>
        <v>#N/A</v>
      </c>
      <c r="J232" s="66" t="e">
        <f>INDEX(Opti!ResultsTable,MAX(I$31:K$31)+$A232-1,MATCH(Selected_Stat,Opti!Labels_Headers,0))</f>
        <v>#N/A</v>
      </c>
      <c r="K232" s="57" t="e">
        <f>INDEX(Opti!ResultsTable,MAX(J$31:L$31)+$A232-1,MATCH(Selected_Stat,Opti!Labels_Headers,0))</f>
        <v>#N/A</v>
      </c>
      <c r="L232" s="67" t="e">
        <f>INDEX(Opti!ResultsTable,MAX(K$31:M$31)+$A232-1,MATCH(Selected_Stat,Opti!Labels_Headers,0))</f>
        <v>#N/A</v>
      </c>
    </row>
    <row r="233" spans="1:12" hidden="1" x14ac:dyDescent="0.25">
      <c r="A233" s="71">
        <v>180</v>
      </c>
      <c r="B233" s="55" t="e">
        <f>INDEX(Base!ResultsTable,$E$31+$A233-1,MATCH(Selected_Stat,Base!Labels_Headers,0))</f>
        <v>#N/A</v>
      </c>
      <c r="C233" s="72" t="e">
        <f>INDEX(Base!ResultsTable,$E$31+$A233-1,MATCH(Selected_Stat,Base!Labels_Headers,0))</f>
        <v>#N/A</v>
      </c>
      <c r="D233" s="66" t="e">
        <f>INDEX(Base!ResultsTable,MAX(C$31:E$31)+$A233-1,MATCH(Selected_Stat,Base!Labels_Headers,0))</f>
        <v>#N/A</v>
      </c>
      <c r="E233" s="57" t="e">
        <f>INDEX(Base!ResultsTable,MAX(D$31:F$31)+$A233-1,MATCH(Selected_Stat,Base!Labels_Headers,0))</f>
        <v>#N/A</v>
      </c>
      <c r="F233" s="67" t="e">
        <f>INDEX(Base!ResultsTable,MAX(E$31:G$31)+$A233-1,MATCH(Selected_Stat,Base!Labels_Headers,0))</f>
        <v>#N/A</v>
      </c>
      <c r="G233" s="66" t="e">
        <f>INDEX(Opti!ResultsTable,MAX(F$31:H$31)+$A233-1,MATCH(Selected_Stat,Opti!Labels_Headers,0))</f>
        <v>#N/A</v>
      </c>
      <c r="H233" s="57" t="e">
        <f>INDEX(Opti!ResultsTable,MAX(G$31:I$31)+$A233-1,MATCH(Selected_Stat,Opti!Labels_Headers,0))</f>
        <v>#N/A</v>
      </c>
      <c r="I233" s="67" t="e">
        <f>INDEX(Opti!ResultsTable,MAX(H$31:J$31)+$A233-1,MATCH(Selected_Stat,Opti!Labels_Headers,0))</f>
        <v>#N/A</v>
      </c>
      <c r="J233" s="66" t="e">
        <f>INDEX(Opti!ResultsTable,MAX(I$31:K$31)+$A233-1,MATCH(Selected_Stat,Opti!Labels_Headers,0))</f>
        <v>#N/A</v>
      </c>
      <c r="K233" s="57" t="e">
        <f>INDEX(Opti!ResultsTable,MAX(J$31:L$31)+$A233-1,MATCH(Selected_Stat,Opti!Labels_Headers,0))</f>
        <v>#N/A</v>
      </c>
      <c r="L233" s="67" t="e">
        <f>INDEX(Opti!ResultsTable,MAX(K$31:M$31)+$A233-1,MATCH(Selected_Stat,Opti!Labels_Headers,0))</f>
        <v>#N/A</v>
      </c>
    </row>
    <row r="234" spans="1:12" hidden="1" x14ac:dyDescent="0.25">
      <c r="A234" s="71">
        <v>128</v>
      </c>
      <c r="B234" s="55" t="e">
        <f>INDEX(Base!ResultsTable,$E$31+$A234-1,MATCH(Selected_Stat,Base!Labels_Headers,0))</f>
        <v>#N/A</v>
      </c>
      <c r="C234" s="72" t="e">
        <f>INDEX(Base!ResultsTable,$E$31+$A234-1,MATCH(Selected_Stat,Base!Labels_Headers,0))</f>
        <v>#N/A</v>
      </c>
      <c r="D234" s="66" t="e">
        <f>INDEX(Base!ResultsTable,MAX(C$31:E$31)+$A234-1,MATCH(Selected_Stat,Base!Labels_Headers,0))</f>
        <v>#N/A</v>
      </c>
      <c r="E234" s="57" t="e">
        <f>INDEX(Base!ResultsTable,MAX(D$31:F$31)+$A234-1,MATCH(Selected_Stat,Base!Labels_Headers,0))</f>
        <v>#N/A</v>
      </c>
      <c r="F234" s="67" t="e">
        <f>INDEX(Base!ResultsTable,MAX(E$31:G$31)+$A234-1,MATCH(Selected_Stat,Base!Labels_Headers,0))</f>
        <v>#N/A</v>
      </c>
      <c r="G234" s="66" t="e">
        <f>INDEX(Opti!ResultsTable,MAX(F$31:H$31)+$A234-1,MATCH(Selected_Stat,Opti!Labels_Headers,0))</f>
        <v>#N/A</v>
      </c>
      <c r="H234" s="57" t="e">
        <f>INDEX(Opti!ResultsTable,MAX(G$31:I$31)+$A234-1,MATCH(Selected_Stat,Opti!Labels_Headers,0))</f>
        <v>#N/A</v>
      </c>
      <c r="I234" s="67" t="e">
        <f>INDEX(Opti!ResultsTable,MAX(H$31:J$31)+$A234-1,MATCH(Selected_Stat,Opti!Labels_Headers,0))</f>
        <v>#N/A</v>
      </c>
      <c r="J234" s="66" t="e">
        <f>INDEX(Opti!ResultsTable,MAX(I$31:K$31)+$A234-1,MATCH(Selected_Stat,Opti!Labels_Headers,0))</f>
        <v>#N/A</v>
      </c>
      <c r="K234" s="57" t="e">
        <f>INDEX(Opti!ResultsTable,MAX(J$31:L$31)+$A234-1,MATCH(Selected_Stat,Opti!Labels_Headers,0))</f>
        <v>#N/A</v>
      </c>
      <c r="L234" s="67" t="e">
        <f>INDEX(Opti!ResultsTable,MAX(K$31:M$31)+$A234-1,MATCH(Selected_Stat,Opti!Labels_Headers,0))</f>
        <v>#N/A</v>
      </c>
    </row>
    <row r="235" spans="1:12" hidden="1" x14ac:dyDescent="0.25">
      <c r="A235" s="71">
        <v>202</v>
      </c>
      <c r="B235" s="55" t="e">
        <f>INDEX(Base!ResultsTable,$E$31+$A235-1,MATCH(Selected_Stat,Base!Labels_Headers,0))</f>
        <v>#N/A</v>
      </c>
      <c r="C235" s="72" t="e">
        <f>INDEX(Base!ResultsTable,$E$31+$A235-1,MATCH(Selected_Stat,Base!Labels_Headers,0))</f>
        <v>#N/A</v>
      </c>
      <c r="D235" s="66" t="e">
        <f>INDEX(Base!ResultsTable,MAX(C$31:E$31)+$A235-1,MATCH(Selected_Stat,Base!Labels_Headers,0))</f>
        <v>#N/A</v>
      </c>
      <c r="E235" s="57" t="e">
        <f>INDEX(Base!ResultsTable,MAX(D$31:F$31)+$A235-1,MATCH(Selected_Stat,Base!Labels_Headers,0))</f>
        <v>#N/A</v>
      </c>
      <c r="F235" s="67" t="e">
        <f>INDEX(Base!ResultsTable,MAX(E$31:G$31)+$A235-1,MATCH(Selected_Stat,Base!Labels_Headers,0))</f>
        <v>#N/A</v>
      </c>
      <c r="G235" s="66" t="e">
        <f>INDEX(Opti!ResultsTable,MAX(F$31:H$31)+$A235-1,MATCH(Selected_Stat,Opti!Labels_Headers,0))</f>
        <v>#N/A</v>
      </c>
      <c r="H235" s="57" t="e">
        <f>INDEX(Opti!ResultsTable,MAX(G$31:I$31)+$A235-1,MATCH(Selected_Stat,Opti!Labels_Headers,0))</f>
        <v>#N/A</v>
      </c>
      <c r="I235" s="67" t="e">
        <f>INDEX(Opti!ResultsTable,MAX(H$31:J$31)+$A235-1,MATCH(Selected_Stat,Opti!Labels_Headers,0))</f>
        <v>#N/A</v>
      </c>
      <c r="J235" s="66" t="e">
        <f>INDEX(Opti!ResultsTable,MAX(I$31:K$31)+$A235-1,MATCH(Selected_Stat,Opti!Labels_Headers,0))</f>
        <v>#N/A</v>
      </c>
      <c r="K235" s="57" t="e">
        <f>INDEX(Opti!ResultsTable,MAX(J$31:L$31)+$A235-1,MATCH(Selected_Stat,Opti!Labels_Headers,0))</f>
        <v>#N/A</v>
      </c>
      <c r="L235" s="67" t="e">
        <f>INDEX(Opti!ResultsTable,MAX(K$31:M$31)+$A235-1,MATCH(Selected_Stat,Opti!Labels_Headers,0))</f>
        <v>#N/A</v>
      </c>
    </row>
    <row r="236" spans="1:12" hidden="1" x14ac:dyDescent="0.25">
      <c r="A236" s="71">
        <v>245</v>
      </c>
      <c r="B236" s="55" t="e">
        <f>INDEX(Base!ResultsTable,$E$31+$A236-1,MATCH(Selected_Stat,Base!Labels_Headers,0))</f>
        <v>#N/A</v>
      </c>
      <c r="C236" s="72" t="e">
        <f>INDEX(Base!ResultsTable,$E$31+$A236-1,MATCH(Selected_Stat,Base!Labels_Headers,0))</f>
        <v>#N/A</v>
      </c>
      <c r="D236" s="66" t="e">
        <f>INDEX(Base!ResultsTable,MAX(C$31:E$31)+$A236-1,MATCH(Selected_Stat,Base!Labels_Headers,0))</f>
        <v>#N/A</v>
      </c>
      <c r="E236" s="57" t="e">
        <f>INDEX(Base!ResultsTable,MAX(D$31:F$31)+$A236-1,MATCH(Selected_Stat,Base!Labels_Headers,0))</f>
        <v>#N/A</v>
      </c>
      <c r="F236" s="67" t="e">
        <f>INDEX(Base!ResultsTable,MAX(E$31:G$31)+$A236-1,MATCH(Selected_Stat,Base!Labels_Headers,0))</f>
        <v>#N/A</v>
      </c>
      <c r="G236" s="66" t="e">
        <f>INDEX(Opti!ResultsTable,MAX(F$31:H$31)+$A236-1,MATCH(Selected_Stat,Opti!Labels_Headers,0))</f>
        <v>#N/A</v>
      </c>
      <c r="H236" s="57" t="e">
        <f>INDEX(Opti!ResultsTable,MAX(G$31:I$31)+$A236-1,MATCH(Selected_Stat,Opti!Labels_Headers,0))</f>
        <v>#N/A</v>
      </c>
      <c r="I236" s="67" t="e">
        <f>INDEX(Opti!ResultsTable,MAX(H$31:J$31)+$A236-1,MATCH(Selected_Stat,Opti!Labels_Headers,0))</f>
        <v>#N/A</v>
      </c>
      <c r="J236" s="66" t="e">
        <f>INDEX(Opti!ResultsTable,MAX(I$31:K$31)+$A236-1,MATCH(Selected_Stat,Opti!Labels_Headers,0))</f>
        <v>#N/A</v>
      </c>
      <c r="K236" s="57" t="e">
        <f>INDEX(Opti!ResultsTable,MAX(J$31:L$31)+$A236-1,MATCH(Selected_Stat,Opti!Labels_Headers,0))</f>
        <v>#N/A</v>
      </c>
      <c r="L236" s="67" t="e">
        <f>INDEX(Opti!ResultsTable,MAX(K$31:M$31)+$A236-1,MATCH(Selected_Stat,Opti!Labels_Headers,0))</f>
        <v>#N/A</v>
      </c>
    </row>
    <row r="237" spans="1:12" hidden="1" x14ac:dyDescent="0.25">
      <c r="A237" s="71">
        <v>209</v>
      </c>
      <c r="B237" s="55" t="e">
        <f>INDEX(Base!ResultsTable,$E$31+$A237-1,MATCH(Selected_Stat,Base!Labels_Headers,0))</f>
        <v>#N/A</v>
      </c>
      <c r="C237" s="72" t="e">
        <f>INDEX(Base!ResultsTable,$E$31+$A237-1,MATCH(Selected_Stat,Base!Labels_Headers,0))</f>
        <v>#N/A</v>
      </c>
      <c r="D237" s="66" t="e">
        <f>INDEX(Base!ResultsTable,MAX(C$31:E$31)+$A237-1,MATCH(Selected_Stat,Base!Labels_Headers,0))</f>
        <v>#N/A</v>
      </c>
      <c r="E237" s="57" t="e">
        <f>INDEX(Base!ResultsTable,MAX(D$31:F$31)+$A237-1,MATCH(Selected_Stat,Base!Labels_Headers,0))</f>
        <v>#N/A</v>
      </c>
      <c r="F237" s="67" t="e">
        <f>INDEX(Base!ResultsTable,MAX(E$31:G$31)+$A237-1,MATCH(Selected_Stat,Base!Labels_Headers,0))</f>
        <v>#N/A</v>
      </c>
      <c r="G237" s="66" t="e">
        <f>INDEX(Opti!ResultsTable,MAX(F$31:H$31)+$A237-1,MATCH(Selected_Stat,Opti!Labels_Headers,0))</f>
        <v>#N/A</v>
      </c>
      <c r="H237" s="57" t="e">
        <f>INDEX(Opti!ResultsTable,MAX(G$31:I$31)+$A237-1,MATCH(Selected_Stat,Opti!Labels_Headers,0))</f>
        <v>#N/A</v>
      </c>
      <c r="I237" s="67" t="e">
        <f>INDEX(Opti!ResultsTable,MAX(H$31:J$31)+$A237-1,MATCH(Selected_Stat,Opti!Labels_Headers,0))</f>
        <v>#N/A</v>
      </c>
      <c r="J237" s="66" t="e">
        <f>INDEX(Opti!ResultsTable,MAX(I$31:K$31)+$A237-1,MATCH(Selected_Stat,Opti!Labels_Headers,0))</f>
        <v>#N/A</v>
      </c>
      <c r="K237" s="57" t="e">
        <f>INDEX(Opti!ResultsTable,MAX(J$31:L$31)+$A237-1,MATCH(Selected_Stat,Opti!Labels_Headers,0))</f>
        <v>#N/A</v>
      </c>
      <c r="L237" s="67" t="e">
        <f>INDEX(Opti!ResultsTable,MAX(K$31:M$31)+$A237-1,MATCH(Selected_Stat,Opti!Labels_Headers,0))</f>
        <v>#N/A</v>
      </c>
    </row>
    <row r="238" spans="1:12" hidden="1" x14ac:dyDescent="0.25">
      <c r="A238" s="71">
        <v>161</v>
      </c>
      <c r="B238" s="55" t="e">
        <f>INDEX(Base!ResultsTable,$E$31+$A238-1,MATCH(Selected_Stat,Base!Labels_Headers,0))</f>
        <v>#N/A</v>
      </c>
      <c r="C238" s="72" t="e">
        <f>INDEX(Base!ResultsTable,$E$31+$A238-1,MATCH(Selected_Stat,Base!Labels_Headers,0))</f>
        <v>#N/A</v>
      </c>
      <c r="D238" s="66" t="e">
        <f>INDEX(Base!ResultsTable,MAX(C$31:E$31)+$A238-1,MATCH(Selected_Stat,Base!Labels_Headers,0))</f>
        <v>#N/A</v>
      </c>
      <c r="E238" s="57" t="e">
        <f>INDEX(Base!ResultsTable,MAX(D$31:F$31)+$A238-1,MATCH(Selected_Stat,Base!Labels_Headers,0))</f>
        <v>#N/A</v>
      </c>
      <c r="F238" s="67" t="e">
        <f>INDEX(Base!ResultsTable,MAX(E$31:G$31)+$A238-1,MATCH(Selected_Stat,Base!Labels_Headers,0))</f>
        <v>#N/A</v>
      </c>
      <c r="G238" s="66" t="e">
        <f>INDEX(Opti!ResultsTable,MAX(F$31:H$31)+$A238-1,MATCH(Selected_Stat,Opti!Labels_Headers,0))</f>
        <v>#N/A</v>
      </c>
      <c r="H238" s="57" t="e">
        <f>INDEX(Opti!ResultsTable,MAX(G$31:I$31)+$A238-1,MATCH(Selected_Stat,Opti!Labels_Headers,0))</f>
        <v>#N/A</v>
      </c>
      <c r="I238" s="67" t="e">
        <f>INDEX(Opti!ResultsTable,MAX(H$31:J$31)+$A238-1,MATCH(Selected_Stat,Opti!Labels_Headers,0))</f>
        <v>#N/A</v>
      </c>
      <c r="J238" s="66" t="e">
        <f>INDEX(Opti!ResultsTable,MAX(I$31:K$31)+$A238-1,MATCH(Selected_Stat,Opti!Labels_Headers,0))</f>
        <v>#N/A</v>
      </c>
      <c r="K238" s="57" t="e">
        <f>INDEX(Opti!ResultsTable,MAX(J$31:L$31)+$A238-1,MATCH(Selected_Stat,Opti!Labels_Headers,0))</f>
        <v>#N/A</v>
      </c>
      <c r="L238" s="67" t="e">
        <f>INDEX(Opti!ResultsTable,MAX(K$31:M$31)+$A238-1,MATCH(Selected_Stat,Opti!Labels_Headers,0))</f>
        <v>#N/A</v>
      </c>
    </row>
    <row r="239" spans="1:12" hidden="1" x14ac:dyDescent="0.25">
      <c r="A239" s="71">
        <v>220</v>
      </c>
      <c r="B239" s="55" t="e">
        <f>INDEX(Base!ResultsTable,$E$31+$A239-1,MATCH(Selected_Stat,Base!Labels_Headers,0))</f>
        <v>#N/A</v>
      </c>
      <c r="C239" s="72" t="e">
        <f>INDEX(Base!ResultsTable,$E$31+$A239-1,MATCH(Selected_Stat,Base!Labels_Headers,0))</f>
        <v>#N/A</v>
      </c>
      <c r="D239" s="66" t="e">
        <f>INDEX(Base!ResultsTable,MAX(C$31:E$31)+$A239-1,MATCH(Selected_Stat,Base!Labels_Headers,0))</f>
        <v>#N/A</v>
      </c>
      <c r="E239" s="57" t="e">
        <f>INDEX(Base!ResultsTable,MAX(D$31:F$31)+$A239-1,MATCH(Selected_Stat,Base!Labels_Headers,0))</f>
        <v>#N/A</v>
      </c>
      <c r="F239" s="67" t="e">
        <f>INDEX(Base!ResultsTable,MAX(E$31:G$31)+$A239-1,MATCH(Selected_Stat,Base!Labels_Headers,0))</f>
        <v>#N/A</v>
      </c>
      <c r="G239" s="66" t="e">
        <f>INDEX(Opti!ResultsTable,MAX(F$31:H$31)+$A239-1,MATCH(Selected_Stat,Opti!Labels_Headers,0))</f>
        <v>#N/A</v>
      </c>
      <c r="H239" s="57" t="e">
        <f>INDEX(Opti!ResultsTable,MAX(G$31:I$31)+$A239-1,MATCH(Selected_Stat,Opti!Labels_Headers,0))</f>
        <v>#N/A</v>
      </c>
      <c r="I239" s="67" t="e">
        <f>INDEX(Opti!ResultsTable,MAX(H$31:J$31)+$A239-1,MATCH(Selected_Stat,Opti!Labels_Headers,0))</f>
        <v>#N/A</v>
      </c>
      <c r="J239" s="66" t="e">
        <f>INDEX(Opti!ResultsTable,MAX(I$31:K$31)+$A239-1,MATCH(Selected_Stat,Opti!Labels_Headers,0))</f>
        <v>#N/A</v>
      </c>
      <c r="K239" s="57" t="e">
        <f>INDEX(Opti!ResultsTable,MAX(J$31:L$31)+$A239-1,MATCH(Selected_Stat,Opti!Labels_Headers,0))</f>
        <v>#N/A</v>
      </c>
      <c r="L239" s="67" t="e">
        <f>INDEX(Opti!ResultsTable,MAX(K$31:M$31)+$A239-1,MATCH(Selected_Stat,Opti!Labels_Headers,0))</f>
        <v>#N/A</v>
      </c>
    </row>
    <row r="240" spans="1:12" hidden="1" x14ac:dyDescent="0.25">
      <c r="A240" s="71">
        <v>124</v>
      </c>
      <c r="B240" s="55" t="e">
        <f>INDEX(Base!ResultsTable,$E$31+$A240-1,MATCH(Selected_Stat,Base!Labels_Headers,0))</f>
        <v>#N/A</v>
      </c>
      <c r="C240" s="72" t="e">
        <f>INDEX(Base!ResultsTable,$E$31+$A240-1,MATCH(Selected_Stat,Base!Labels_Headers,0))</f>
        <v>#N/A</v>
      </c>
      <c r="D240" s="66" t="e">
        <f>INDEX(Base!ResultsTable,MAX(C$31:E$31)+$A240-1,MATCH(Selected_Stat,Base!Labels_Headers,0))</f>
        <v>#N/A</v>
      </c>
      <c r="E240" s="57" t="e">
        <f>INDEX(Base!ResultsTable,MAX(D$31:F$31)+$A240-1,MATCH(Selected_Stat,Base!Labels_Headers,0))</f>
        <v>#N/A</v>
      </c>
      <c r="F240" s="67" t="e">
        <f>INDEX(Base!ResultsTable,MAX(E$31:G$31)+$A240-1,MATCH(Selected_Stat,Base!Labels_Headers,0))</f>
        <v>#N/A</v>
      </c>
      <c r="G240" s="66" t="e">
        <f>INDEX(Opti!ResultsTable,MAX(F$31:H$31)+$A240-1,MATCH(Selected_Stat,Opti!Labels_Headers,0))</f>
        <v>#N/A</v>
      </c>
      <c r="H240" s="57" t="e">
        <f>INDEX(Opti!ResultsTable,MAX(G$31:I$31)+$A240-1,MATCH(Selected_Stat,Opti!Labels_Headers,0))</f>
        <v>#N/A</v>
      </c>
      <c r="I240" s="67" t="e">
        <f>INDEX(Opti!ResultsTable,MAX(H$31:J$31)+$A240-1,MATCH(Selected_Stat,Opti!Labels_Headers,0))</f>
        <v>#N/A</v>
      </c>
      <c r="J240" s="66" t="e">
        <f>INDEX(Opti!ResultsTable,MAX(I$31:K$31)+$A240-1,MATCH(Selected_Stat,Opti!Labels_Headers,0))</f>
        <v>#N/A</v>
      </c>
      <c r="K240" s="57" t="e">
        <f>INDEX(Opti!ResultsTable,MAX(J$31:L$31)+$A240-1,MATCH(Selected_Stat,Opti!Labels_Headers,0))</f>
        <v>#N/A</v>
      </c>
      <c r="L240" s="67" t="e">
        <f>INDEX(Opti!ResultsTable,MAX(K$31:M$31)+$A240-1,MATCH(Selected_Stat,Opti!Labels_Headers,0))</f>
        <v>#N/A</v>
      </c>
    </row>
    <row r="241" spans="1:12" hidden="1" x14ac:dyDescent="0.25">
      <c r="A241" s="71">
        <v>140</v>
      </c>
      <c r="B241" s="55" t="e">
        <f>INDEX(Base!ResultsTable,$E$31+$A241-1,MATCH(Selected_Stat,Base!Labels_Headers,0))</f>
        <v>#N/A</v>
      </c>
      <c r="C241" s="72" t="e">
        <f>INDEX(Base!ResultsTable,$E$31+$A241-1,MATCH(Selected_Stat,Base!Labels_Headers,0))</f>
        <v>#N/A</v>
      </c>
      <c r="D241" s="66" t="e">
        <f>INDEX(Base!ResultsTable,MAX(C$31:E$31)+$A241-1,MATCH(Selected_Stat,Base!Labels_Headers,0))</f>
        <v>#N/A</v>
      </c>
      <c r="E241" s="57" t="e">
        <f>INDEX(Base!ResultsTable,MAX(D$31:F$31)+$A241-1,MATCH(Selected_Stat,Base!Labels_Headers,0))</f>
        <v>#N/A</v>
      </c>
      <c r="F241" s="67" t="e">
        <f>INDEX(Base!ResultsTable,MAX(E$31:G$31)+$A241-1,MATCH(Selected_Stat,Base!Labels_Headers,0))</f>
        <v>#N/A</v>
      </c>
      <c r="G241" s="66" t="e">
        <f>INDEX(Opti!ResultsTable,MAX(F$31:H$31)+$A241-1,MATCH(Selected_Stat,Opti!Labels_Headers,0))</f>
        <v>#N/A</v>
      </c>
      <c r="H241" s="57" t="e">
        <f>INDEX(Opti!ResultsTable,MAX(G$31:I$31)+$A241-1,MATCH(Selected_Stat,Opti!Labels_Headers,0))</f>
        <v>#N/A</v>
      </c>
      <c r="I241" s="67" t="e">
        <f>INDEX(Opti!ResultsTable,MAX(H$31:J$31)+$A241-1,MATCH(Selected_Stat,Opti!Labels_Headers,0))</f>
        <v>#N/A</v>
      </c>
      <c r="J241" s="66" t="e">
        <f>INDEX(Opti!ResultsTable,MAX(I$31:K$31)+$A241-1,MATCH(Selected_Stat,Opti!Labels_Headers,0))</f>
        <v>#N/A</v>
      </c>
      <c r="K241" s="57" t="e">
        <f>INDEX(Opti!ResultsTable,MAX(J$31:L$31)+$A241-1,MATCH(Selected_Stat,Opti!Labels_Headers,0))</f>
        <v>#N/A</v>
      </c>
      <c r="L241" s="67" t="e">
        <f>INDEX(Opti!ResultsTable,MAX(K$31:M$31)+$A241-1,MATCH(Selected_Stat,Opti!Labels_Headers,0))</f>
        <v>#N/A</v>
      </c>
    </row>
    <row r="242" spans="1:12" hidden="1" x14ac:dyDescent="0.25">
      <c r="A242" s="71">
        <v>232</v>
      </c>
      <c r="B242" s="55" t="e">
        <f>INDEX(Base!ResultsTable,$E$31+$A242-1,MATCH(Selected_Stat,Base!Labels_Headers,0))</f>
        <v>#N/A</v>
      </c>
      <c r="C242" s="72" t="e">
        <f>INDEX(Base!ResultsTable,$E$31+$A242-1,MATCH(Selected_Stat,Base!Labels_Headers,0))</f>
        <v>#N/A</v>
      </c>
      <c r="D242" s="66" t="e">
        <f>INDEX(Base!ResultsTable,MAX(C$31:E$31)+$A242-1,MATCH(Selected_Stat,Base!Labels_Headers,0))</f>
        <v>#N/A</v>
      </c>
      <c r="E242" s="57" t="e">
        <f>INDEX(Base!ResultsTable,MAX(D$31:F$31)+$A242-1,MATCH(Selected_Stat,Base!Labels_Headers,0))</f>
        <v>#N/A</v>
      </c>
      <c r="F242" s="67" t="e">
        <f>INDEX(Base!ResultsTable,MAX(E$31:G$31)+$A242-1,MATCH(Selected_Stat,Base!Labels_Headers,0))</f>
        <v>#N/A</v>
      </c>
      <c r="G242" s="66" t="e">
        <f>INDEX(Opti!ResultsTable,MAX(F$31:H$31)+$A242-1,MATCH(Selected_Stat,Opti!Labels_Headers,0))</f>
        <v>#N/A</v>
      </c>
      <c r="H242" s="57" t="e">
        <f>INDEX(Opti!ResultsTable,MAX(G$31:I$31)+$A242-1,MATCH(Selected_Stat,Opti!Labels_Headers,0))</f>
        <v>#N/A</v>
      </c>
      <c r="I242" s="67" t="e">
        <f>INDEX(Opti!ResultsTable,MAX(H$31:J$31)+$A242-1,MATCH(Selected_Stat,Opti!Labels_Headers,0))</f>
        <v>#N/A</v>
      </c>
      <c r="J242" s="66" t="e">
        <f>INDEX(Opti!ResultsTable,MAX(I$31:K$31)+$A242-1,MATCH(Selected_Stat,Opti!Labels_Headers,0))</f>
        <v>#N/A</v>
      </c>
      <c r="K242" s="57" t="e">
        <f>INDEX(Opti!ResultsTable,MAX(J$31:L$31)+$A242-1,MATCH(Selected_Stat,Opti!Labels_Headers,0))</f>
        <v>#N/A</v>
      </c>
      <c r="L242" s="67" t="e">
        <f>INDEX(Opti!ResultsTable,MAX(K$31:M$31)+$A242-1,MATCH(Selected_Stat,Opti!Labels_Headers,0))</f>
        <v>#N/A</v>
      </c>
    </row>
    <row r="243" spans="1:12" hidden="1" x14ac:dyDescent="0.25">
      <c r="A243" s="71">
        <v>197</v>
      </c>
      <c r="B243" s="55" t="e">
        <f>INDEX(Base!ResultsTable,$E$31+$A243-1,MATCH(Selected_Stat,Base!Labels_Headers,0))</f>
        <v>#N/A</v>
      </c>
      <c r="C243" s="72" t="e">
        <f>INDEX(Base!ResultsTable,$E$31+$A243-1,MATCH(Selected_Stat,Base!Labels_Headers,0))</f>
        <v>#N/A</v>
      </c>
      <c r="D243" s="66" t="e">
        <f>INDEX(Base!ResultsTable,MAX(C$31:E$31)+$A243-1,MATCH(Selected_Stat,Base!Labels_Headers,0))</f>
        <v>#N/A</v>
      </c>
      <c r="E243" s="57" t="e">
        <f>INDEX(Base!ResultsTable,MAX(D$31:F$31)+$A243-1,MATCH(Selected_Stat,Base!Labels_Headers,0))</f>
        <v>#N/A</v>
      </c>
      <c r="F243" s="67" t="e">
        <f>INDEX(Base!ResultsTable,MAX(E$31:G$31)+$A243-1,MATCH(Selected_Stat,Base!Labels_Headers,0))</f>
        <v>#N/A</v>
      </c>
      <c r="G243" s="66" t="e">
        <f>INDEX(Opti!ResultsTable,MAX(F$31:H$31)+$A243-1,MATCH(Selected_Stat,Opti!Labels_Headers,0))</f>
        <v>#N/A</v>
      </c>
      <c r="H243" s="57" t="e">
        <f>INDEX(Opti!ResultsTable,MAX(G$31:I$31)+$A243-1,MATCH(Selected_Stat,Opti!Labels_Headers,0))</f>
        <v>#N/A</v>
      </c>
      <c r="I243" s="67" t="e">
        <f>INDEX(Opti!ResultsTable,MAX(H$31:J$31)+$A243-1,MATCH(Selected_Stat,Opti!Labels_Headers,0))</f>
        <v>#N/A</v>
      </c>
      <c r="J243" s="66" t="e">
        <f>INDEX(Opti!ResultsTable,MAX(I$31:K$31)+$A243-1,MATCH(Selected_Stat,Opti!Labels_Headers,0))</f>
        <v>#N/A</v>
      </c>
      <c r="K243" s="57" t="e">
        <f>INDEX(Opti!ResultsTable,MAX(J$31:L$31)+$A243-1,MATCH(Selected_Stat,Opti!Labels_Headers,0))</f>
        <v>#N/A</v>
      </c>
      <c r="L243" s="67" t="e">
        <f>INDEX(Opti!ResultsTable,MAX(K$31:M$31)+$A243-1,MATCH(Selected_Stat,Opti!Labels_Headers,0))</f>
        <v>#N/A</v>
      </c>
    </row>
    <row r="244" spans="1:12" hidden="1" x14ac:dyDescent="0.25">
      <c r="A244" s="71">
        <v>112</v>
      </c>
      <c r="B244" s="55" t="e">
        <f>INDEX(Base!ResultsTable,$E$31+$A244-1,MATCH(Selected_Stat,Base!Labels_Headers,0))</f>
        <v>#N/A</v>
      </c>
      <c r="C244" s="72" t="e">
        <f>INDEX(Base!ResultsTable,$E$31+$A244-1,MATCH(Selected_Stat,Base!Labels_Headers,0))</f>
        <v>#N/A</v>
      </c>
      <c r="D244" s="66" t="e">
        <f>INDEX(Base!ResultsTable,MAX(C$31:E$31)+$A244-1,MATCH(Selected_Stat,Base!Labels_Headers,0))</f>
        <v>#N/A</v>
      </c>
      <c r="E244" s="57" t="e">
        <f>INDEX(Base!ResultsTable,MAX(D$31:F$31)+$A244-1,MATCH(Selected_Stat,Base!Labels_Headers,0))</f>
        <v>#N/A</v>
      </c>
      <c r="F244" s="67" t="e">
        <f>INDEX(Base!ResultsTable,MAX(E$31:G$31)+$A244-1,MATCH(Selected_Stat,Base!Labels_Headers,0))</f>
        <v>#N/A</v>
      </c>
      <c r="G244" s="66" t="e">
        <f>INDEX(Opti!ResultsTable,MAX(F$31:H$31)+$A244-1,MATCH(Selected_Stat,Opti!Labels_Headers,0))</f>
        <v>#N/A</v>
      </c>
      <c r="H244" s="57" t="e">
        <f>INDEX(Opti!ResultsTable,MAX(G$31:I$31)+$A244-1,MATCH(Selected_Stat,Opti!Labels_Headers,0))</f>
        <v>#N/A</v>
      </c>
      <c r="I244" s="67" t="e">
        <f>INDEX(Opti!ResultsTable,MAX(H$31:J$31)+$A244-1,MATCH(Selected_Stat,Opti!Labels_Headers,0))</f>
        <v>#N/A</v>
      </c>
      <c r="J244" s="66" t="e">
        <f>INDEX(Opti!ResultsTable,MAX(I$31:K$31)+$A244-1,MATCH(Selected_Stat,Opti!Labels_Headers,0))</f>
        <v>#N/A</v>
      </c>
      <c r="K244" s="57" t="e">
        <f>INDEX(Opti!ResultsTable,MAX(J$31:L$31)+$A244-1,MATCH(Selected_Stat,Opti!Labels_Headers,0))</f>
        <v>#N/A</v>
      </c>
      <c r="L244" s="67" t="e">
        <f>INDEX(Opti!ResultsTable,MAX(K$31:M$31)+$A244-1,MATCH(Selected_Stat,Opti!Labels_Headers,0))</f>
        <v>#N/A</v>
      </c>
    </row>
    <row r="245" spans="1:12" hidden="1" x14ac:dyDescent="0.25">
      <c r="A245" s="71">
        <v>162</v>
      </c>
      <c r="B245" s="55" t="e">
        <f>INDEX(Base!ResultsTable,$E$31+$A245-1,MATCH(Selected_Stat,Base!Labels_Headers,0))</f>
        <v>#N/A</v>
      </c>
      <c r="C245" s="72" t="e">
        <f>INDEX(Base!ResultsTable,$E$31+$A245-1,MATCH(Selected_Stat,Base!Labels_Headers,0))</f>
        <v>#N/A</v>
      </c>
      <c r="D245" s="66" t="e">
        <f>INDEX(Base!ResultsTable,MAX(C$31:E$31)+$A245-1,MATCH(Selected_Stat,Base!Labels_Headers,0))</f>
        <v>#N/A</v>
      </c>
      <c r="E245" s="57" t="e">
        <f>INDEX(Base!ResultsTable,MAX(D$31:F$31)+$A245-1,MATCH(Selected_Stat,Base!Labels_Headers,0))</f>
        <v>#N/A</v>
      </c>
      <c r="F245" s="67" t="e">
        <f>INDEX(Base!ResultsTable,MAX(E$31:G$31)+$A245-1,MATCH(Selected_Stat,Base!Labels_Headers,0))</f>
        <v>#N/A</v>
      </c>
      <c r="G245" s="66" t="e">
        <f>INDEX(Opti!ResultsTable,MAX(F$31:H$31)+$A245-1,MATCH(Selected_Stat,Opti!Labels_Headers,0))</f>
        <v>#N/A</v>
      </c>
      <c r="H245" s="57" t="e">
        <f>INDEX(Opti!ResultsTable,MAX(G$31:I$31)+$A245-1,MATCH(Selected_Stat,Opti!Labels_Headers,0))</f>
        <v>#N/A</v>
      </c>
      <c r="I245" s="67" t="e">
        <f>INDEX(Opti!ResultsTable,MAX(H$31:J$31)+$A245-1,MATCH(Selected_Stat,Opti!Labels_Headers,0))</f>
        <v>#N/A</v>
      </c>
      <c r="J245" s="66" t="e">
        <f>INDEX(Opti!ResultsTable,MAX(I$31:K$31)+$A245-1,MATCH(Selected_Stat,Opti!Labels_Headers,0))</f>
        <v>#N/A</v>
      </c>
      <c r="K245" s="57" t="e">
        <f>INDEX(Opti!ResultsTable,MAX(J$31:L$31)+$A245-1,MATCH(Selected_Stat,Opti!Labels_Headers,0))</f>
        <v>#N/A</v>
      </c>
      <c r="L245" s="67" t="e">
        <f>INDEX(Opti!ResultsTable,MAX(K$31:M$31)+$A245-1,MATCH(Selected_Stat,Opti!Labels_Headers,0))</f>
        <v>#N/A</v>
      </c>
    </row>
    <row r="246" spans="1:12" hidden="1" x14ac:dyDescent="0.25">
      <c r="A246" s="71">
        <v>126</v>
      </c>
      <c r="B246" s="55" t="e">
        <f>INDEX(Base!ResultsTable,$E$31+$A246-1,MATCH(Selected_Stat,Base!Labels_Headers,0))</f>
        <v>#N/A</v>
      </c>
      <c r="C246" s="72" t="e">
        <f>INDEX(Base!ResultsTable,$E$31+$A246-1,MATCH(Selected_Stat,Base!Labels_Headers,0))</f>
        <v>#N/A</v>
      </c>
      <c r="D246" s="66" t="e">
        <f>INDEX(Base!ResultsTable,MAX(C$31:E$31)+$A246-1,MATCH(Selected_Stat,Base!Labels_Headers,0))</f>
        <v>#N/A</v>
      </c>
      <c r="E246" s="57" t="e">
        <f>INDEX(Base!ResultsTable,MAX(D$31:F$31)+$A246-1,MATCH(Selected_Stat,Base!Labels_Headers,0))</f>
        <v>#N/A</v>
      </c>
      <c r="F246" s="67" t="e">
        <f>INDEX(Base!ResultsTable,MAX(E$31:G$31)+$A246-1,MATCH(Selected_Stat,Base!Labels_Headers,0))</f>
        <v>#N/A</v>
      </c>
      <c r="G246" s="66" t="e">
        <f>INDEX(Opti!ResultsTable,MAX(F$31:H$31)+$A246-1,MATCH(Selected_Stat,Opti!Labels_Headers,0))</f>
        <v>#N/A</v>
      </c>
      <c r="H246" s="57" t="e">
        <f>INDEX(Opti!ResultsTable,MAX(G$31:I$31)+$A246-1,MATCH(Selected_Stat,Opti!Labels_Headers,0))</f>
        <v>#N/A</v>
      </c>
      <c r="I246" s="67" t="e">
        <f>INDEX(Opti!ResultsTable,MAX(H$31:J$31)+$A246-1,MATCH(Selected_Stat,Opti!Labels_Headers,0))</f>
        <v>#N/A</v>
      </c>
      <c r="J246" s="66" t="e">
        <f>INDEX(Opti!ResultsTable,MAX(I$31:K$31)+$A246-1,MATCH(Selected_Stat,Opti!Labels_Headers,0))</f>
        <v>#N/A</v>
      </c>
      <c r="K246" s="57" t="e">
        <f>INDEX(Opti!ResultsTable,MAX(J$31:L$31)+$A246-1,MATCH(Selected_Stat,Opti!Labels_Headers,0))</f>
        <v>#N/A</v>
      </c>
      <c r="L246" s="67" t="e">
        <f>INDEX(Opti!ResultsTable,MAX(K$31:M$31)+$A246-1,MATCH(Selected_Stat,Opti!Labels_Headers,0))</f>
        <v>#N/A</v>
      </c>
    </row>
    <row r="247" spans="1:12" hidden="1" x14ac:dyDescent="0.25">
      <c r="A247" s="71">
        <v>208</v>
      </c>
      <c r="B247" s="55" t="e">
        <f>INDEX(Base!ResultsTable,$E$31+$A247-1,MATCH(Selected_Stat,Base!Labels_Headers,0))</f>
        <v>#N/A</v>
      </c>
      <c r="C247" s="72" t="e">
        <f>INDEX(Base!ResultsTable,$E$31+$A247-1,MATCH(Selected_Stat,Base!Labels_Headers,0))</f>
        <v>#N/A</v>
      </c>
      <c r="D247" s="66" t="e">
        <f>INDEX(Base!ResultsTable,MAX(C$31:E$31)+$A247-1,MATCH(Selected_Stat,Base!Labels_Headers,0))</f>
        <v>#N/A</v>
      </c>
      <c r="E247" s="57" t="e">
        <f>INDEX(Base!ResultsTable,MAX(D$31:F$31)+$A247-1,MATCH(Selected_Stat,Base!Labels_Headers,0))</f>
        <v>#N/A</v>
      </c>
      <c r="F247" s="67" t="e">
        <f>INDEX(Base!ResultsTable,MAX(E$31:G$31)+$A247-1,MATCH(Selected_Stat,Base!Labels_Headers,0))</f>
        <v>#N/A</v>
      </c>
      <c r="G247" s="66" t="e">
        <f>INDEX(Opti!ResultsTable,MAX(F$31:H$31)+$A247-1,MATCH(Selected_Stat,Opti!Labels_Headers,0))</f>
        <v>#N/A</v>
      </c>
      <c r="H247" s="57" t="e">
        <f>INDEX(Opti!ResultsTable,MAX(G$31:I$31)+$A247-1,MATCH(Selected_Stat,Opti!Labels_Headers,0))</f>
        <v>#N/A</v>
      </c>
      <c r="I247" s="67" t="e">
        <f>INDEX(Opti!ResultsTable,MAX(H$31:J$31)+$A247-1,MATCH(Selected_Stat,Opti!Labels_Headers,0))</f>
        <v>#N/A</v>
      </c>
      <c r="J247" s="66" t="e">
        <f>INDEX(Opti!ResultsTable,MAX(I$31:K$31)+$A247-1,MATCH(Selected_Stat,Opti!Labels_Headers,0))</f>
        <v>#N/A</v>
      </c>
      <c r="K247" s="57" t="e">
        <f>INDEX(Opti!ResultsTable,MAX(J$31:L$31)+$A247-1,MATCH(Selected_Stat,Opti!Labels_Headers,0))</f>
        <v>#N/A</v>
      </c>
      <c r="L247" s="67" t="e">
        <f>INDEX(Opti!ResultsTable,MAX(K$31:M$31)+$A247-1,MATCH(Selected_Stat,Opti!Labels_Headers,0))</f>
        <v>#N/A</v>
      </c>
    </row>
    <row r="248" spans="1:12" hidden="1" x14ac:dyDescent="0.25">
      <c r="A248" s="71">
        <v>166</v>
      </c>
      <c r="B248" s="55" t="e">
        <f>INDEX(Base!ResultsTable,$E$31+$A248-1,MATCH(Selected_Stat,Base!Labels_Headers,0))</f>
        <v>#N/A</v>
      </c>
      <c r="C248" s="72" t="e">
        <f>INDEX(Base!ResultsTable,$E$31+$A248-1,MATCH(Selected_Stat,Base!Labels_Headers,0))</f>
        <v>#N/A</v>
      </c>
      <c r="D248" s="66" t="e">
        <f>INDEX(Base!ResultsTable,MAX(C$31:E$31)+$A248-1,MATCH(Selected_Stat,Base!Labels_Headers,0))</f>
        <v>#N/A</v>
      </c>
      <c r="E248" s="57" t="e">
        <f>INDEX(Base!ResultsTable,MAX(D$31:F$31)+$A248-1,MATCH(Selected_Stat,Base!Labels_Headers,0))</f>
        <v>#N/A</v>
      </c>
      <c r="F248" s="67" t="e">
        <f>INDEX(Base!ResultsTable,MAX(E$31:G$31)+$A248-1,MATCH(Selected_Stat,Base!Labels_Headers,0))</f>
        <v>#N/A</v>
      </c>
      <c r="G248" s="66" t="e">
        <f>INDEX(Opti!ResultsTable,MAX(F$31:H$31)+$A248-1,MATCH(Selected_Stat,Opti!Labels_Headers,0))</f>
        <v>#N/A</v>
      </c>
      <c r="H248" s="57" t="e">
        <f>INDEX(Opti!ResultsTable,MAX(G$31:I$31)+$A248-1,MATCH(Selected_Stat,Opti!Labels_Headers,0))</f>
        <v>#N/A</v>
      </c>
      <c r="I248" s="67" t="e">
        <f>INDEX(Opti!ResultsTable,MAX(H$31:J$31)+$A248-1,MATCH(Selected_Stat,Opti!Labels_Headers,0))</f>
        <v>#N/A</v>
      </c>
      <c r="J248" s="66" t="e">
        <f>INDEX(Opti!ResultsTable,MAX(I$31:K$31)+$A248-1,MATCH(Selected_Stat,Opti!Labels_Headers,0))</f>
        <v>#N/A</v>
      </c>
      <c r="K248" s="57" t="e">
        <f>INDEX(Opti!ResultsTable,MAX(J$31:L$31)+$A248-1,MATCH(Selected_Stat,Opti!Labels_Headers,0))</f>
        <v>#N/A</v>
      </c>
      <c r="L248" s="67" t="e">
        <f>INDEX(Opti!ResultsTable,MAX(K$31:M$31)+$A248-1,MATCH(Selected_Stat,Opti!Labels_Headers,0))</f>
        <v>#N/A</v>
      </c>
    </row>
    <row r="249" spans="1:12" hidden="1" x14ac:dyDescent="0.25">
      <c r="A249" s="71">
        <v>132</v>
      </c>
      <c r="B249" s="55" t="e">
        <f>INDEX(Base!ResultsTable,$E$31+$A249-1,MATCH(Selected_Stat,Base!Labels_Headers,0))</f>
        <v>#N/A</v>
      </c>
      <c r="C249" s="72" t="e">
        <f>INDEX(Base!ResultsTable,$E$31+$A249-1,MATCH(Selected_Stat,Base!Labels_Headers,0))</f>
        <v>#N/A</v>
      </c>
      <c r="D249" s="66" t="e">
        <f>INDEX(Base!ResultsTable,MAX(C$31:E$31)+$A249-1,MATCH(Selected_Stat,Base!Labels_Headers,0))</f>
        <v>#N/A</v>
      </c>
      <c r="E249" s="57" t="e">
        <f>INDEX(Base!ResultsTable,MAX(D$31:F$31)+$A249-1,MATCH(Selected_Stat,Base!Labels_Headers,0))</f>
        <v>#N/A</v>
      </c>
      <c r="F249" s="67" t="e">
        <f>INDEX(Base!ResultsTable,MAX(E$31:G$31)+$A249-1,MATCH(Selected_Stat,Base!Labels_Headers,0))</f>
        <v>#N/A</v>
      </c>
      <c r="G249" s="66" t="e">
        <f>INDEX(Opti!ResultsTable,MAX(F$31:H$31)+$A249-1,MATCH(Selected_Stat,Opti!Labels_Headers,0))</f>
        <v>#N/A</v>
      </c>
      <c r="H249" s="57" t="e">
        <f>INDEX(Opti!ResultsTable,MAX(G$31:I$31)+$A249-1,MATCH(Selected_Stat,Opti!Labels_Headers,0))</f>
        <v>#N/A</v>
      </c>
      <c r="I249" s="67" t="e">
        <f>INDEX(Opti!ResultsTable,MAX(H$31:J$31)+$A249-1,MATCH(Selected_Stat,Opti!Labels_Headers,0))</f>
        <v>#N/A</v>
      </c>
      <c r="J249" s="66" t="e">
        <f>INDEX(Opti!ResultsTable,MAX(I$31:K$31)+$A249-1,MATCH(Selected_Stat,Opti!Labels_Headers,0))</f>
        <v>#N/A</v>
      </c>
      <c r="K249" s="57" t="e">
        <f>INDEX(Opti!ResultsTable,MAX(J$31:L$31)+$A249-1,MATCH(Selected_Stat,Opti!Labels_Headers,0))</f>
        <v>#N/A</v>
      </c>
      <c r="L249" s="67" t="e">
        <f>INDEX(Opti!ResultsTable,MAX(K$31:M$31)+$A249-1,MATCH(Selected_Stat,Opti!Labels_Headers,0))</f>
        <v>#N/A</v>
      </c>
    </row>
    <row r="250" spans="1:12" hidden="1" x14ac:dyDescent="0.25">
      <c r="A250" s="71">
        <v>235</v>
      </c>
      <c r="B250" s="55" t="e">
        <f>INDEX(Base!ResultsTable,$E$31+$A250-1,MATCH(Selected_Stat,Base!Labels_Headers,0))</f>
        <v>#N/A</v>
      </c>
      <c r="C250" s="72" t="e">
        <f>INDEX(Base!ResultsTable,$E$31+$A250-1,MATCH(Selected_Stat,Base!Labels_Headers,0))</f>
        <v>#N/A</v>
      </c>
      <c r="D250" s="66" t="e">
        <f>INDEX(Base!ResultsTable,MAX(C$31:E$31)+$A250-1,MATCH(Selected_Stat,Base!Labels_Headers,0))</f>
        <v>#N/A</v>
      </c>
      <c r="E250" s="57" t="e">
        <f>INDEX(Base!ResultsTable,MAX(D$31:F$31)+$A250-1,MATCH(Selected_Stat,Base!Labels_Headers,0))</f>
        <v>#N/A</v>
      </c>
      <c r="F250" s="67" t="e">
        <f>INDEX(Base!ResultsTable,MAX(E$31:G$31)+$A250-1,MATCH(Selected_Stat,Base!Labels_Headers,0))</f>
        <v>#N/A</v>
      </c>
      <c r="G250" s="66" t="e">
        <f>INDEX(Opti!ResultsTable,MAX(F$31:H$31)+$A250-1,MATCH(Selected_Stat,Opti!Labels_Headers,0))</f>
        <v>#N/A</v>
      </c>
      <c r="H250" s="57" t="e">
        <f>INDEX(Opti!ResultsTable,MAX(G$31:I$31)+$A250-1,MATCH(Selected_Stat,Opti!Labels_Headers,0))</f>
        <v>#N/A</v>
      </c>
      <c r="I250" s="67" t="e">
        <f>INDEX(Opti!ResultsTable,MAX(H$31:J$31)+$A250-1,MATCH(Selected_Stat,Opti!Labels_Headers,0))</f>
        <v>#N/A</v>
      </c>
      <c r="J250" s="66" t="e">
        <f>INDEX(Opti!ResultsTable,MAX(I$31:K$31)+$A250-1,MATCH(Selected_Stat,Opti!Labels_Headers,0))</f>
        <v>#N/A</v>
      </c>
      <c r="K250" s="57" t="e">
        <f>INDEX(Opti!ResultsTable,MAX(J$31:L$31)+$A250-1,MATCH(Selected_Stat,Opti!Labels_Headers,0))</f>
        <v>#N/A</v>
      </c>
      <c r="L250" s="67" t="e">
        <f>INDEX(Opti!ResultsTable,MAX(K$31:M$31)+$A250-1,MATCH(Selected_Stat,Opti!Labels_Headers,0))</f>
        <v>#N/A</v>
      </c>
    </row>
    <row r="251" spans="1:12" hidden="1" x14ac:dyDescent="0.25">
      <c r="A251" s="71">
        <v>153</v>
      </c>
      <c r="B251" s="55" t="e">
        <f>INDEX(Base!ResultsTable,$E$31+$A251-1,MATCH(Selected_Stat,Base!Labels_Headers,0))</f>
        <v>#N/A</v>
      </c>
      <c r="C251" s="72" t="e">
        <f>INDEX(Base!ResultsTable,$E$31+$A251-1,MATCH(Selected_Stat,Base!Labels_Headers,0))</f>
        <v>#N/A</v>
      </c>
      <c r="D251" s="66" t="e">
        <f>INDEX(Base!ResultsTable,MAX(C$31:E$31)+$A251-1,MATCH(Selected_Stat,Base!Labels_Headers,0))</f>
        <v>#N/A</v>
      </c>
      <c r="E251" s="57" t="e">
        <f>INDEX(Base!ResultsTable,MAX(D$31:F$31)+$A251-1,MATCH(Selected_Stat,Base!Labels_Headers,0))</f>
        <v>#N/A</v>
      </c>
      <c r="F251" s="67" t="e">
        <f>INDEX(Base!ResultsTable,MAX(E$31:G$31)+$A251-1,MATCH(Selected_Stat,Base!Labels_Headers,0))</f>
        <v>#N/A</v>
      </c>
      <c r="G251" s="66" t="e">
        <f>INDEX(Opti!ResultsTable,MAX(F$31:H$31)+$A251-1,MATCH(Selected_Stat,Opti!Labels_Headers,0))</f>
        <v>#N/A</v>
      </c>
      <c r="H251" s="57" t="e">
        <f>INDEX(Opti!ResultsTable,MAX(G$31:I$31)+$A251-1,MATCH(Selected_Stat,Opti!Labels_Headers,0))</f>
        <v>#N/A</v>
      </c>
      <c r="I251" s="67" t="e">
        <f>INDEX(Opti!ResultsTable,MAX(H$31:J$31)+$A251-1,MATCH(Selected_Stat,Opti!Labels_Headers,0))</f>
        <v>#N/A</v>
      </c>
      <c r="J251" s="66" t="e">
        <f>INDEX(Opti!ResultsTable,MAX(I$31:K$31)+$A251-1,MATCH(Selected_Stat,Opti!Labels_Headers,0))</f>
        <v>#N/A</v>
      </c>
      <c r="K251" s="57" t="e">
        <f>INDEX(Opti!ResultsTable,MAX(J$31:L$31)+$A251-1,MATCH(Selected_Stat,Opti!Labels_Headers,0))</f>
        <v>#N/A</v>
      </c>
      <c r="L251" s="67" t="e">
        <f>INDEX(Opti!ResultsTable,MAX(K$31:M$31)+$A251-1,MATCH(Selected_Stat,Opti!Labels_Headers,0))</f>
        <v>#N/A</v>
      </c>
    </row>
    <row r="252" spans="1:12" hidden="1" x14ac:dyDescent="0.25">
      <c r="A252" s="71">
        <v>111</v>
      </c>
      <c r="B252" s="55" t="e">
        <f>INDEX(Base!ResultsTable,$E$31+$A252-1,MATCH(Selected_Stat,Base!Labels_Headers,0))</f>
        <v>#N/A</v>
      </c>
      <c r="C252" s="72" t="e">
        <f>INDEX(Base!ResultsTable,$E$31+$A252-1,MATCH(Selected_Stat,Base!Labels_Headers,0))</f>
        <v>#N/A</v>
      </c>
      <c r="D252" s="66" t="e">
        <f>INDEX(Base!ResultsTable,MAX(C$31:E$31)+$A252-1,MATCH(Selected_Stat,Base!Labels_Headers,0))</f>
        <v>#N/A</v>
      </c>
      <c r="E252" s="57" t="e">
        <f>INDEX(Base!ResultsTable,MAX(D$31:F$31)+$A252-1,MATCH(Selected_Stat,Base!Labels_Headers,0))</f>
        <v>#N/A</v>
      </c>
      <c r="F252" s="67" t="e">
        <f>INDEX(Base!ResultsTable,MAX(E$31:G$31)+$A252-1,MATCH(Selected_Stat,Base!Labels_Headers,0))</f>
        <v>#N/A</v>
      </c>
      <c r="G252" s="66" t="e">
        <f>INDEX(Opti!ResultsTable,MAX(F$31:H$31)+$A252-1,MATCH(Selected_Stat,Opti!Labels_Headers,0))</f>
        <v>#N/A</v>
      </c>
      <c r="H252" s="57" t="e">
        <f>INDEX(Opti!ResultsTable,MAX(G$31:I$31)+$A252-1,MATCH(Selected_Stat,Opti!Labels_Headers,0))</f>
        <v>#N/A</v>
      </c>
      <c r="I252" s="67" t="e">
        <f>INDEX(Opti!ResultsTable,MAX(H$31:J$31)+$A252-1,MATCH(Selected_Stat,Opti!Labels_Headers,0))</f>
        <v>#N/A</v>
      </c>
      <c r="J252" s="66" t="e">
        <f>INDEX(Opti!ResultsTable,MAX(I$31:K$31)+$A252-1,MATCH(Selected_Stat,Opti!Labels_Headers,0))</f>
        <v>#N/A</v>
      </c>
      <c r="K252" s="57" t="e">
        <f>INDEX(Opti!ResultsTable,MAX(J$31:L$31)+$A252-1,MATCH(Selected_Stat,Opti!Labels_Headers,0))</f>
        <v>#N/A</v>
      </c>
      <c r="L252" s="67" t="e">
        <f>INDEX(Opti!ResultsTable,MAX(K$31:M$31)+$A252-1,MATCH(Selected_Stat,Opti!Labels_Headers,0))</f>
        <v>#N/A</v>
      </c>
    </row>
    <row r="253" spans="1:12" hidden="1" x14ac:dyDescent="0.25">
      <c r="A253" s="71">
        <v>104</v>
      </c>
      <c r="B253" s="55" t="e">
        <f>INDEX(Base!ResultsTable,$E$31+$A253-1,MATCH(Selected_Stat,Base!Labels_Headers,0))</f>
        <v>#N/A</v>
      </c>
      <c r="C253" s="72" t="e">
        <f>INDEX(Base!ResultsTable,$E$31+$A253-1,MATCH(Selected_Stat,Base!Labels_Headers,0))</f>
        <v>#N/A</v>
      </c>
      <c r="D253" s="66" t="e">
        <f>INDEX(Base!ResultsTable,MAX(C$31:E$31)+$A253-1,MATCH(Selected_Stat,Base!Labels_Headers,0))</f>
        <v>#N/A</v>
      </c>
      <c r="E253" s="57" t="e">
        <f>INDEX(Base!ResultsTable,MAX(D$31:F$31)+$A253-1,MATCH(Selected_Stat,Base!Labels_Headers,0))</f>
        <v>#N/A</v>
      </c>
      <c r="F253" s="67" t="e">
        <f>INDEX(Base!ResultsTable,MAX(E$31:G$31)+$A253-1,MATCH(Selected_Stat,Base!Labels_Headers,0))</f>
        <v>#N/A</v>
      </c>
      <c r="G253" s="66" t="e">
        <f>INDEX(Opti!ResultsTable,MAX(F$31:H$31)+$A253-1,MATCH(Selected_Stat,Opti!Labels_Headers,0))</f>
        <v>#N/A</v>
      </c>
      <c r="H253" s="57" t="e">
        <f>INDEX(Opti!ResultsTable,MAX(G$31:I$31)+$A253-1,MATCH(Selected_Stat,Opti!Labels_Headers,0))</f>
        <v>#N/A</v>
      </c>
      <c r="I253" s="67" t="e">
        <f>INDEX(Opti!ResultsTable,MAX(H$31:J$31)+$A253-1,MATCH(Selected_Stat,Opti!Labels_Headers,0))</f>
        <v>#N/A</v>
      </c>
      <c r="J253" s="66" t="e">
        <f>INDEX(Opti!ResultsTable,MAX(I$31:K$31)+$A253-1,MATCH(Selected_Stat,Opti!Labels_Headers,0))</f>
        <v>#N/A</v>
      </c>
      <c r="K253" s="57" t="e">
        <f>INDEX(Opti!ResultsTable,MAX(J$31:L$31)+$A253-1,MATCH(Selected_Stat,Opti!Labels_Headers,0))</f>
        <v>#N/A</v>
      </c>
      <c r="L253" s="67" t="e">
        <f>INDEX(Opti!ResultsTable,MAX(K$31:M$31)+$A253-1,MATCH(Selected_Stat,Opti!Labels_Headers,0))</f>
        <v>#N/A</v>
      </c>
    </row>
    <row r="254" spans="1:12" hidden="1" x14ac:dyDescent="0.25">
      <c r="A254" s="71">
        <v>167</v>
      </c>
      <c r="B254" s="55" t="e">
        <f>INDEX(Base!ResultsTable,$E$31+$A254-1,MATCH(Selected_Stat,Base!Labels_Headers,0))</f>
        <v>#N/A</v>
      </c>
      <c r="C254" s="72" t="e">
        <f>INDEX(Base!ResultsTable,$E$31+$A254-1,MATCH(Selected_Stat,Base!Labels_Headers,0))</f>
        <v>#N/A</v>
      </c>
      <c r="D254" s="66" t="e">
        <f>INDEX(Base!ResultsTable,MAX(C$31:E$31)+$A254-1,MATCH(Selected_Stat,Base!Labels_Headers,0))</f>
        <v>#N/A</v>
      </c>
      <c r="E254" s="57" t="e">
        <f>INDEX(Base!ResultsTable,MAX(D$31:F$31)+$A254-1,MATCH(Selected_Stat,Base!Labels_Headers,0))</f>
        <v>#N/A</v>
      </c>
      <c r="F254" s="67" t="e">
        <f>INDEX(Base!ResultsTable,MAX(E$31:G$31)+$A254-1,MATCH(Selected_Stat,Base!Labels_Headers,0))</f>
        <v>#N/A</v>
      </c>
      <c r="G254" s="66" t="e">
        <f>INDEX(Opti!ResultsTable,MAX(F$31:H$31)+$A254-1,MATCH(Selected_Stat,Opti!Labels_Headers,0))</f>
        <v>#N/A</v>
      </c>
      <c r="H254" s="57" t="e">
        <f>INDEX(Opti!ResultsTable,MAX(G$31:I$31)+$A254-1,MATCH(Selected_Stat,Opti!Labels_Headers,0))</f>
        <v>#N/A</v>
      </c>
      <c r="I254" s="67" t="e">
        <f>INDEX(Opti!ResultsTable,MAX(H$31:J$31)+$A254-1,MATCH(Selected_Stat,Opti!Labels_Headers,0))</f>
        <v>#N/A</v>
      </c>
      <c r="J254" s="66" t="e">
        <f>INDEX(Opti!ResultsTable,MAX(I$31:K$31)+$A254-1,MATCH(Selected_Stat,Opti!Labels_Headers,0))</f>
        <v>#N/A</v>
      </c>
      <c r="K254" s="57" t="e">
        <f>INDEX(Opti!ResultsTable,MAX(J$31:L$31)+$A254-1,MATCH(Selected_Stat,Opti!Labels_Headers,0))</f>
        <v>#N/A</v>
      </c>
      <c r="L254" s="67" t="e">
        <f>INDEX(Opti!ResultsTable,MAX(K$31:M$31)+$A254-1,MATCH(Selected_Stat,Opti!Labels_Headers,0))</f>
        <v>#N/A</v>
      </c>
    </row>
    <row r="255" spans="1:12" hidden="1" x14ac:dyDescent="0.25">
      <c r="A255" s="71">
        <v>217</v>
      </c>
      <c r="B255" s="55" t="e">
        <f>INDEX(Base!ResultsTable,$E$31+$A255-1,MATCH(Selected_Stat,Base!Labels_Headers,0))</f>
        <v>#N/A</v>
      </c>
      <c r="C255" s="72" t="e">
        <f>INDEX(Base!ResultsTable,$E$31+$A255-1,MATCH(Selected_Stat,Base!Labels_Headers,0))</f>
        <v>#N/A</v>
      </c>
      <c r="D255" s="66" t="e">
        <f>INDEX(Base!ResultsTable,MAX(C$31:E$31)+$A255-1,MATCH(Selected_Stat,Base!Labels_Headers,0))</f>
        <v>#N/A</v>
      </c>
      <c r="E255" s="57" t="e">
        <f>INDEX(Base!ResultsTable,MAX(D$31:F$31)+$A255-1,MATCH(Selected_Stat,Base!Labels_Headers,0))</f>
        <v>#N/A</v>
      </c>
      <c r="F255" s="67" t="e">
        <f>INDEX(Base!ResultsTable,MAX(E$31:G$31)+$A255-1,MATCH(Selected_Stat,Base!Labels_Headers,0))</f>
        <v>#N/A</v>
      </c>
      <c r="G255" s="66" t="e">
        <f>INDEX(Opti!ResultsTable,MAX(F$31:H$31)+$A255-1,MATCH(Selected_Stat,Opti!Labels_Headers,0))</f>
        <v>#N/A</v>
      </c>
      <c r="H255" s="57" t="e">
        <f>INDEX(Opti!ResultsTable,MAX(G$31:I$31)+$A255-1,MATCH(Selected_Stat,Opti!Labels_Headers,0))</f>
        <v>#N/A</v>
      </c>
      <c r="I255" s="67" t="e">
        <f>INDEX(Opti!ResultsTable,MAX(H$31:J$31)+$A255-1,MATCH(Selected_Stat,Opti!Labels_Headers,0))</f>
        <v>#N/A</v>
      </c>
      <c r="J255" s="66" t="e">
        <f>INDEX(Opti!ResultsTable,MAX(I$31:K$31)+$A255-1,MATCH(Selected_Stat,Opti!Labels_Headers,0))</f>
        <v>#N/A</v>
      </c>
      <c r="K255" s="57" t="e">
        <f>INDEX(Opti!ResultsTable,MAX(J$31:L$31)+$A255-1,MATCH(Selected_Stat,Opti!Labels_Headers,0))</f>
        <v>#N/A</v>
      </c>
      <c r="L255" s="67" t="e">
        <f>INDEX(Opti!ResultsTable,MAX(K$31:M$31)+$A255-1,MATCH(Selected_Stat,Opti!Labels_Headers,0))</f>
        <v>#N/A</v>
      </c>
    </row>
    <row r="256" spans="1:12" hidden="1" x14ac:dyDescent="0.25">
      <c r="A256" s="71">
        <v>118</v>
      </c>
      <c r="B256" s="55" t="e">
        <f>INDEX(Base!ResultsTable,$E$31+$A256-1,MATCH(Selected_Stat,Base!Labels_Headers,0))</f>
        <v>#N/A</v>
      </c>
      <c r="C256" s="72" t="e">
        <f>INDEX(Base!ResultsTable,$E$31+$A256-1,MATCH(Selected_Stat,Base!Labels_Headers,0))</f>
        <v>#N/A</v>
      </c>
      <c r="D256" s="66" t="e">
        <f>INDEX(Base!ResultsTable,MAX(C$31:E$31)+$A256-1,MATCH(Selected_Stat,Base!Labels_Headers,0))</f>
        <v>#N/A</v>
      </c>
      <c r="E256" s="57" t="e">
        <f>INDEX(Base!ResultsTable,MAX(D$31:F$31)+$A256-1,MATCH(Selected_Stat,Base!Labels_Headers,0))</f>
        <v>#N/A</v>
      </c>
      <c r="F256" s="67" t="e">
        <f>INDEX(Base!ResultsTable,MAX(E$31:G$31)+$A256-1,MATCH(Selected_Stat,Base!Labels_Headers,0))</f>
        <v>#N/A</v>
      </c>
      <c r="G256" s="66" t="e">
        <f>INDEX(Opti!ResultsTable,MAX(F$31:H$31)+$A256-1,MATCH(Selected_Stat,Opti!Labels_Headers,0))</f>
        <v>#N/A</v>
      </c>
      <c r="H256" s="57" t="e">
        <f>INDEX(Opti!ResultsTable,MAX(G$31:I$31)+$A256-1,MATCH(Selected_Stat,Opti!Labels_Headers,0))</f>
        <v>#N/A</v>
      </c>
      <c r="I256" s="67" t="e">
        <f>INDEX(Opti!ResultsTable,MAX(H$31:J$31)+$A256-1,MATCH(Selected_Stat,Opti!Labels_Headers,0))</f>
        <v>#N/A</v>
      </c>
      <c r="J256" s="66" t="e">
        <f>INDEX(Opti!ResultsTable,MAX(I$31:K$31)+$A256-1,MATCH(Selected_Stat,Opti!Labels_Headers,0))</f>
        <v>#N/A</v>
      </c>
      <c r="K256" s="57" t="e">
        <f>INDEX(Opti!ResultsTable,MAX(J$31:L$31)+$A256-1,MATCH(Selected_Stat,Opti!Labels_Headers,0))</f>
        <v>#N/A</v>
      </c>
      <c r="L256" s="67" t="e">
        <f>INDEX(Opti!ResultsTable,MAX(K$31:M$31)+$A256-1,MATCH(Selected_Stat,Opti!Labels_Headers,0))</f>
        <v>#N/A</v>
      </c>
    </row>
    <row r="257" spans="1:12" hidden="1" x14ac:dyDescent="0.25">
      <c r="A257" s="71">
        <v>155</v>
      </c>
      <c r="B257" s="55" t="e">
        <f>INDEX(Base!ResultsTable,$E$31+$A257-1,MATCH(Selected_Stat,Base!Labels_Headers,0))</f>
        <v>#N/A</v>
      </c>
      <c r="C257" s="72" t="e">
        <f>INDEX(Base!ResultsTable,$E$31+$A257-1,MATCH(Selected_Stat,Base!Labels_Headers,0))</f>
        <v>#N/A</v>
      </c>
      <c r="D257" s="66" t="e">
        <f>INDEX(Base!ResultsTable,MAX(C$31:E$31)+$A257-1,MATCH(Selected_Stat,Base!Labels_Headers,0))</f>
        <v>#N/A</v>
      </c>
      <c r="E257" s="57" t="e">
        <f>INDEX(Base!ResultsTable,MAX(D$31:F$31)+$A257-1,MATCH(Selected_Stat,Base!Labels_Headers,0))</f>
        <v>#N/A</v>
      </c>
      <c r="F257" s="67" t="e">
        <f>INDEX(Base!ResultsTable,MAX(E$31:G$31)+$A257-1,MATCH(Selected_Stat,Base!Labels_Headers,0))</f>
        <v>#N/A</v>
      </c>
      <c r="G257" s="66" t="e">
        <f>INDEX(Opti!ResultsTable,MAX(F$31:H$31)+$A257-1,MATCH(Selected_Stat,Opti!Labels_Headers,0))</f>
        <v>#N/A</v>
      </c>
      <c r="H257" s="57" t="e">
        <f>INDEX(Opti!ResultsTable,MAX(G$31:I$31)+$A257-1,MATCH(Selected_Stat,Opti!Labels_Headers,0))</f>
        <v>#N/A</v>
      </c>
      <c r="I257" s="67" t="e">
        <f>INDEX(Opti!ResultsTable,MAX(H$31:J$31)+$A257-1,MATCH(Selected_Stat,Opti!Labels_Headers,0))</f>
        <v>#N/A</v>
      </c>
      <c r="J257" s="66" t="e">
        <f>INDEX(Opti!ResultsTable,MAX(I$31:K$31)+$A257-1,MATCH(Selected_Stat,Opti!Labels_Headers,0))</f>
        <v>#N/A</v>
      </c>
      <c r="K257" s="57" t="e">
        <f>INDEX(Opti!ResultsTable,MAX(J$31:L$31)+$A257-1,MATCH(Selected_Stat,Opti!Labels_Headers,0))</f>
        <v>#N/A</v>
      </c>
      <c r="L257" s="67" t="e">
        <f>INDEX(Opti!ResultsTable,MAX(K$31:M$31)+$A257-1,MATCH(Selected_Stat,Opti!Labels_Headers,0))</f>
        <v>#N/A</v>
      </c>
    </row>
    <row r="258" spans="1:12" hidden="1" x14ac:dyDescent="0.25">
      <c r="A258" s="71">
        <v>156</v>
      </c>
      <c r="B258" s="55" t="e">
        <f>INDEX(Base!ResultsTable,$E$31+$A258-1,MATCH(Selected_Stat,Base!Labels_Headers,0))</f>
        <v>#N/A</v>
      </c>
      <c r="C258" s="72" t="e">
        <f>INDEX(Base!ResultsTable,$E$31+$A258-1,MATCH(Selected_Stat,Base!Labels_Headers,0))</f>
        <v>#N/A</v>
      </c>
      <c r="D258" s="66" t="e">
        <f>INDEX(Base!ResultsTable,MAX(C$31:E$31)+$A258-1,MATCH(Selected_Stat,Base!Labels_Headers,0))</f>
        <v>#N/A</v>
      </c>
      <c r="E258" s="57" t="e">
        <f>INDEX(Base!ResultsTable,MAX(D$31:F$31)+$A258-1,MATCH(Selected_Stat,Base!Labels_Headers,0))</f>
        <v>#N/A</v>
      </c>
      <c r="F258" s="67" t="e">
        <f>INDEX(Base!ResultsTable,MAX(E$31:G$31)+$A258-1,MATCH(Selected_Stat,Base!Labels_Headers,0))</f>
        <v>#N/A</v>
      </c>
      <c r="G258" s="66" t="e">
        <f>INDEX(Opti!ResultsTable,MAX(F$31:H$31)+$A258-1,MATCH(Selected_Stat,Opti!Labels_Headers,0))</f>
        <v>#N/A</v>
      </c>
      <c r="H258" s="57" t="e">
        <f>INDEX(Opti!ResultsTable,MAX(G$31:I$31)+$A258-1,MATCH(Selected_Stat,Opti!Labels_Headers,0))</f>
        <v>#N/A</v>
      </c>
      <c r="I258" s="67" t="e">
        <f>INDEX(Opti!ResultsTable,MAX(H$31:J$31)+$A258-1,MATCH(Selected_Stat,Opti!Labels_Headers,0))</f>
        <v>#N/A</v>
      </c>
      <c r="J258" s="66" t="e">
        <f>INDEX(Opti!ResultsTable,MAX(I$31:K$31)+$A258-1,MATCH(Selected_Stat,Opti!Labels_Headers,0))</f>
        <v>#N/A</v>
      </c>
      <c r="K258" s="57" t="e">
        <f>INDEX(Opti!ResultsTable,MAX(J$31:L$31)+$A258-1,MATCH(Selected_Stat,Opti!Labels_Headers,0))</f>
        <v>#N/A</v>
      </c>
      <c r="L258" s="67" t="e">
        <f>INDEX(Opti!ResultsTable,MAX(K$31:M$31)+$A258-1,MATCH(Selected_Stat,Opti!Labels_Headers,0))</f>
        <v>#N/A</v>
      </c>
    </row>
    <row r="259" spans="1:12" hidden="1" x14ac:dyDescent="0.25">
      <c r="A259" s="71">
        <v>123</v>
      </c>
      <c r="B259" s="55" t="e">
        <f>INDEX(Base!ResultsTable,$E$31+$A259-1,MATCH(Selected_Stat,Base!Labels_Headers,0))</f>
        <v>#N/A</v>
      </c>
      <c r="C259" s="72" t="e">
        <f>INDEX(Base!ResultsTable,$E$31+$A259-1,MATCH(Selected_Stat,Base!Labels_Headers,0))</f>
        <v>#N/A</v>
      </c>
      <c r="D259" s="66" t="e">
        <f>INDEX(Base!ResultsTable,MAX(C$31:E$31)+$A259-1,MATCH(Selected_Stat,Base!Labels_Headers,0))</f>
        <v>#N/A</v>
      </c>
      <c r="E259" s="57" t="e">
        <f>INDEX(Base!ResultsTable,MAX(D$31:F$31)+$A259-1,MATCH(Selected_Stat,Base!Labels_Headers,0))</f>
        <v>#N/A</v>
      </c>
      <c r="F259" s="67" t="e">
        <f>INDEX(Base!ResultsTable,MAX(E$31:G$31)+$A259-1,MATCH(Selected_Stat,Base!Labels_Headers,0))</f>
        <v>#N/A</v>
      </c>
      <c r="G259" s="66" t="e">
        <f>INDEX(Opti!ResultsTable,MAX(F$31:H$31)+$A259-1,MATCH(Selected_Stat,Opti!Labels_Headers,0))</f>
        <v>#N/A</v>
      </c>
      <c r="H259" s="57" t="e">
        <f>INDEX(Opti!ResultsTable,MAX(G$31:I$31)+$A259-1,MATCH(Selected_Stat,Opti!Labels_Headers,0))</f>
        <v>#N/A</v>
      </c>
      <c r="I259" s="67" t="e">
        <f>INDEX(Opti!ResultsTable,MAX(H$31:J$31)+$A259-1,MATCH(Selected_Stat,Opti!Labels_Headers,0))</f>
        <v>#N/A</v>
      </c>
      <c r="J259" s="66" t="e">
        <f>INDEX(Opti!ResultsTable,MAX(I$31:K$31)+$A259-1,MATCH(Selected_Stat,Opti!Labels_Headers,0))</f>
        <v>#N/A</v>
      </c>
      <c r="K259" s="57" t="e">
        <f>INDEX(Opti!ResultsTable,MAX(J$31:L$31)+$A259-1,MATCH(Selected_Stat,Opti!Labels_Headers,0))</f>
        <v>#N/A</v>
      </c>
      <c r="L259" s="67" t="e">
        <f>INDEX(Opti!ResultsTable,MAX(K$31:M$31)+$A259-1,MATCH(Selected_Stat,Opti!Labels_Headers,0))</f>
        <v>#N/A</v>
      </c>
    </row>
    <row r="260" spans="1:12" hidden="1" x14ac:dyDescent="0.25">
      <c r="A260" s="71">
        <v>131</v>
      </c>
      <c r="B260" s="55" t="e">
        <f>INDEX(Base!ResultsTable,$E$31+$A260-1,MATCH(Selected_Stat,Base!Labels_Headers,0))</f>
        <v>#N/A</v>
      </c>
      <c r="C260" s="72" t="e">
        <f>INDEX(Base!ResultsTable,$E$31+$A260-1,MATCH(Selected_Stat,Base!Labels_Headers,0))</f>
        <v>#N/A</v>
      </c>
      <c r="D260" s="66" t="e">
        <f>INDEX(Base!ResultsTable,MAX(C$31:E$31)+$A260-1,MATCH(Selected_Stat,Base!Labels_Headers,0))</f>
        <v>#N/A</v>
      </c>
      <c r="E260" s="57" t="e">
        <f>INDEX(Base!ResultsTable,MAX(D$31:F$31)+$A260-1,MATCH(Selected_Stat,Base!Labels_Headers,0))</f>
        <v>#N/A</v>
      </c>
      <c r="F260" s="67" t="e">
        <f>INDEX(Base!ResultsTable,MAX(E$31:G$31)+$A260-1,MATCH(Selected_Stat,Base!Labels_Headers,0))</f>
        <v>#N/A</v>
      </c>
      <c r="G260" s="66" t="e">
        <f>INDEX(Opti!ResultsTable,MAX(F$31:H$31)+$A260-1,MATCH(Selected_Stat,Opti!Labels_Headers,0))</f>
        <v>#N/A</v>
      </c>
      <c r="H260" s="57" t="e">
        <f>INDEX(Opti!ResultsTable,MAX(G$31:I$31)+$A260-1,MATCH(Selected_Stat,Opti!Labels_Headers,0))</f>
        <v>#N/A</v>
      </c>
      <c r="I260" s="67" t="e">
        <f>INDEX(Opti!ResultsTable,MAX(H$31:J$31)+$A260-1,MATCH(Selected_Stat,Opti!Labels_Headers,0))</f>
        <v>#N/A</v>
      </c>
      <c r="J260" s="66" t="e">
        <f>INDEX(Opti!ResultsTable,MAX(I$31:K$31)+$A260-1,MATCH(Selected_Stat,Opti!Labels_Headers,0))</f>
        <v>#N/A</v>
      </c>
      <c r="K260" s="57" t="e">
        <f>INDEX(Opti!ResultsTable,MAX(J$31:L$31)+$A260-1,MATCH(Selected_Stat,Opti!Labels_Headers,0))</f>
        <v>#N/A</v>
      </c>
      <c r="L260" s="67" t="e">
        <f>INDEX(Opti!ResultsTable,MAX(K$31:M$31)+$A260-1,MATCH(Selected_Stat,Opti!Labels_Headers,0))</f>
        <v>#N/A</v>
      </c>
    </row>
    <row r="261" spans="1:12" hidden="1" x14ac:dyDescent="0.25">
      <c r="A261" s="71">
        <v>159</v>
      </c>
      <c r="B261" s="55" t="e">
        <f>INDEX(Base!ResultsTable,$E$31+$A261-1,MATCH(Selected_Stat,Base!Labels_Headers,0))</f>
        <v>#N/A</v>
      </c>
      <c r="C261" s="72" t="e">
        <f>INDEX(Base!ResultsTable,$E$31+$A261-1,MATCH(Selected_Stat,Base!Labels_Headers,0))</f>
        <v>#N/A</v>
      </c>
      <c r="D261" s="66" t="e">
        <f>INDEX(Base!ResultsTable,MAX(C$31:E$31)+$A261-1,MATCH(Selected_Stat,Base!Labels_Headers,0))</f>
        <v>#N/A</v>
      </c>
      <c r="E261" s="57" t="e">
        <f>INDEX(Base!ResultsTable,MAX(D$31:F$31)+$A261-1,MATCH(Selected_Stat,Base!Labels_Headers,0))</f>
        <v>#N/A</v>
      </c>
      <c r="F261" s="67" t="e">
        <f>INDEX(Base!ResultsTable,MAX(E$31:G$31)+$A261-1,MATCH(Selected_Stat,Base!Labels_Headers,0))</f>
        <v>#N/A</v>
      </c>
      <c r="G261" s="66" t="e">
        <f>INDEX(Opti!ResultsTable,MAX(F$31:H$31)+$A261-1,MATCH(Selected_Stat,Opti!Labels_Headers,0))</f>
        <v>#N/A</v>
      </c>
      <c r="H261" s="57" t="e">
        <f>INDEX(Opti!ResultsTable,MAX(G$31:I$31)+$A261-1,MATCH(Selected_Stat,Opti!Labels_Headers,0))</f>
        <v>#N/A</v>
      </c>
      <c r="I261" s="67" t="e">
        <f>INDEX(Opti!ResultsTable,MAX(H$31:J$31)+$A261-1,MATCH(Selected_Stat,Opti!Labels_Headers,0))</f>
        <v>#N/A</v>
      </c>
      <c r="J261" s="66" t="e">
        <f>INDEX(Opti!ResultsTable,MAX(I$31:K$31)+$A261-1,MATCH(Selected_Stat,Opti!Labels_Headers,0))</f>
        <v>#N/A</v>
      </c>
      <c r="K261" s="57" t="e">
        <f>INDEX(Opti!ResultsTable,MAX(J$31:L$31)+$A261-1,MATCH(Selected_Stat,Opti!Labels_Headers,0))</f>
        <v>#N/A</v>
      </c>
      <c r="L261" s="67" t="e">
        <f>INDEX(Opti!ResultsTable,MAX(K$31:M$31)+$A261-1,MATCH(Selected_Stat,Opti!Labels_Headers,0))</f>
        <v>#N/A</v>
      </c>
    </row>
    <row r="262" spans="1:12" hidden="1" x14ac:dyDescent="0.25">
      <c r="A262" s="71">
        <v>117</v>
      </c>
      <c r="B262" s="55" t="e">
        <f>INDEX(Base!ResultsTable,$E$31+$A262-1,MATCH(Selected_Stat,Base!Labels_Headers,0))</f>
        <v>#N/A</v>
      </c>
      <c r="C262" s="72" t="e">
        <f>INDEX(Base!ResultsTable,$E$31+$A262-1,MATCH(Selected_Stat,Base!Labels_Headers,0))</f>
        <v>#N/A</v>
      </c>
      <c r="D262" s="66" t="e">
        <f>INDEX(Base!ResultsTable,MAX(C$31:E$31)+$A262-1,MATCH(Selected_Stat,Base!Labels_Headers,0))</f>
        <v>#N/A</v>
      </c>
      <c r="E262" s="57" t="e">
        <f>INDEX(Base!ResultsTable,MAX(D$31:F$31)+$A262-1,MATCH(Selected_Stat,Base!Labels_Headers,0))</f>
        <v>#N/A</v>
      </c>
      <c r="F262" s="67" t="e">
        <f>INDEX(Base!ResultsTable,MAX(E$31:G$31)+$A262-1,MATCH(Selected_Stat,Base!Labels_Headers,0))</f>
        <v>#N/A</v>
      </c>
      <c r="G262" s="66" t="e">
        <f>INDEX(Opti!ResultsTable,MAX(F$31:H$31)+$A262-1,MATCH(Selected_Stat,Opti!Labels_Headers,0))</f>
        <v>#N/A</v>
      </c>
      <c r="H262" s="57" t="e">
        <f>INDEX(Opti!ResultsTable,MAX(G$31:I$31)+$A262-1,MATCH(Selected_Stat,Opti!Labels_Headers,0))</f>
        <v>#N/A</v>
      </c>
      <c r="I262" s="67" t="e">
        <f>INDEX(Opti!ResultsTable,MAX(H$31:J$31)+$A262-1,MATCH(Selected_Stat,Opti!Labels_Headers,0))</f>
        <v>#N/A</v>
      </c>
      <c r="J262" s="66" t="e">
        <f>INDEX(Opti!ResultsTable,MAX(I$31:K$31)+$A262-1,MATCH(Selected_Stat,Opti!Labels_Headers,0))</f>
        <v>#N/A</v>
      </c>
      <c r="K262" s="57" t="e">
        <f>INDEX(Opti!ResultsTable,MAX(J$31:L$31)+$A262-1,MATCH(Selected_Stat,Opti!Labels_Headers,0))</f>
        <v>#N/A</v>
      </c>
      <c r="L262" s="67" t="e">
        <f>INDEX(Opti!ResultsTable,MAX(K$31:M$31)+$A262-1,MATCH(Selected_Stat,Opti!Labels_Headers,0))</f>
        <v>#N/A</v>
      </c>
    </row>
    <row r="263" spans="1:12" hidden="1" x14ac:dyDescent="0.25">
      <c r="A263" s="71">
        <v>184</v>
      </c>
      <c r="B263" s="55" t="e">
        <f>INDEX(Base!ResultsTable,$E$31+$A263-1,MATCH(Selected_Stat,Base!Labels_Headers,0))</f>
        <v>#N/A</v>
      </c>
      <c r="C263" s="72" t="e">
        <f>INDEX(Base!ResultsTable,$E$31+$A263-1,MATCH(Selected_Stat,Base!Labels_Headers,0))</f>
        <v>#N/A</v>
      </c>
      <c r="D263" s="66" t="e">
        <f>INDEX(Base!ResultsTable,MAX(C$31:E$31)+$A263-1,MATCH(Selected_Stat,Base!Labels_Headers,0))</f>
        <v>#N/A</v>
      </c>
      <c r="E263" s="57" t="e">
        <f>INDEX(Base!ResultsTable,MAX(D$31:F$31)+$A263-1,MATCH(Selected_Stat,Base!Labels_Headers,0))</f>
        <v>#N/A</v>
      </c>
      <c r="F263" s="67" t="e">
        <f>INDEX(Base!ResultsTable,MAX(E$31:G$31)+$A263-1,MATCH(Selected_Stat,Base!Labels_Headers,0))</f>
        <v>#N/A</v>
      </c>
      <c r="G263" s="66" t="e">
        <f>INDEX(Opti!ResultsTable,MAX(F$31:H$31)+$A263-1,MATCH(Selected_Stat,Opti!Labels_Headers,0))</f>
        <v>#N/A</v>
      </c>
      <c r="H263" s="57" t="e">
        <f>INDEX(Opti!ResultsTable,MAX(G$31:I$31)+$A263-1,MATCH(Selected_Stat,Opti!Labels_Headers,0))</f>
        <v>#N/A</v>
      </c>
      <c r="I263" s="67" t="e">
        <f>INDEX(Opti!ResultsTable,MAX(H$31:J$31)+$A263-1,MATCH(Selected_Stat,Opti!Labels_Headers,0))</f>
        <v>#N/A</v>
      </c>
      <c r="J263" s="66" t="e">
        <f>INDEX(Opti!ResultsTable,MAX(I$31:K$31)+$A263-1,MATCH(Selected_Stat,Opti!Labels_Headers,0))</f>
        <v>#N/A</v>
      </c>
      <c r="K263" s="57" t="e">
        <f>INDEX(Opti!ResultsTable,MAX(J$31:L$31)+$A263-1,MATCH(Selected_Stat,Opti!Labels_Headers,0))</f>
        <v>#N/A</v>
      </c>
      <c r="L263" s="67" t="e">
        <f>INDEX(Opti!ResultsTable,MAX(K$31:M$31)+$A263-1,MATCH(Selected_Stat,Opti!Labels_Headers,0))</f>
        <v>#N/A</v>
      </c>
    </row>
    <row r="264" spans="1:12" hidden="1" x14ac:dyDescent="0.25">
      <c r="A264" s="71">
        <v>149</v>
      </c>
      <c r="B264" s="55" t="e">
        <f>INDEX(Base!ResultsTable,$E$31+$A264-1,MATCH(Selected_Stat,Base!Labels_Headers,0))</f>
        <v>#N/A</v>
      </c>
      <c r="C264" s="72" t="e">
        <f>INDEX(Base!ResultsTable,$E$31+$A264-1,MATCH(Selected_Stat,Base!Labels_Headers,0))</f>
        <v>#N/A</v>
      </c>
      <c r="D264" s="66" t="e">
        <f>INDEX(Base!ResultsTable,MAX(C$31:E$31)+$A264-1,MATCH(Selected_Stat,Base!Labels_Headers,0))</f>
        <v>#N/A</v>
      </c>
      <c r="E264" s="57" t="e">
        <f>INDEX(Base!ResultsTable,MAX(D$31:F$31)+$A264-1,MATCH(Selected_Stat,Base!Labels_Headers,0))</f>
        <v>#N/A</v>
      </c>
      <c r="F264" s="67" t="e">
        <f>INDEX(Base!ResultsTable,MAX(E$31:G$31)+$A264-1,MATCH(Selected_Stat,Base!Labels_Headers,0))</f>
        <v>#N/A</v>
      </c>
      <c r="G264" s="66" t="e">
        <f>INDEX(Opti!ResultsTable,MAX(F$31:H$31)+$A264-1,MATCH(Selected_Stat,Opti!Labels_Headers,0))</f>
        <v>#N/A</v>
      </c>
      <c r="H264" s="57" t="e">
        <f>INDEX(Opti!ResultsTable,MAX(G$31:I$31)+$A264-1,MATCH(Selected_Stat,Opti!Labels_Headers,0))</f>
        <v>#N/A</v>
      </c>
      <c r="I264" s="67" t="e">
        <f>INDEX(Opti!ResultsTable,MAX(H$31:J$31)+$A264-1,MATCH(Selected_Stat,Opti!Labels_Headers,0))</f>
        <v>#N/A</v>
      </c>
      <c r="J264" s="66" t="e">
        <f>INDEX(Opti!ResultsTable,MAX(I$31:K$31)+$A264-1,MATCH(Selected_Stat,Opti!Labels_Headers,0))</f>
        <v>#N/A</v>
      </c>
      <c r="K264" s="57" t="e">
        <f>INDEX(Opti!ResultsTable,MAX(J$31:L$31)+$A264-1,MATCH(Selected_Stat,Opti!Labels_Headers,0))</f>
        <v>#N/A</v>
      </c>
      <c r="L264" s="67" t="e">
        <f>INDEX(Opti!ResultsTable,MAX(K$31:M$31)+$A264-1,MATCH(Selected_Stat,Opti!Labels_Headers,0))</f>
        <v>#N/A</v>
      </c>
    </row>
    <row r="265" spans="1:12" hidden="1" x14ac:dyDescent="0.25">
      <c r="A265" s="71">
        <v>178</v>
      </c>
      <c r="B265" s="55" t="e">
        <f>INDEX(Base!ResultsTable,$E$31+$A265-1,MATCH(Selected_Stat,Base!Labels_Headers,0))</f>
        <v>#N/A</v>
      </c>
      <c r="C265" s="72" t="e">
        <f>INDEX(Base!ResultsTable,$E$31+$A265-1,MATCH(Selected_Stat,Base!Labels_Headers,0))</f>
        <v>#N/A</v>
      </c>
      <c r="D265" s="66" t="e">
        <f>INDEX(Base!ResultsTable,MAX(C$31:E$31)+$A265-1,MATCH(Selected_Stat,Base!Labels_Headers,0))</f>
        <v>#N/A</v>
      </c>
      <c r="E265" s="57" t="e">
        <f>INDEX(Base!ResultsTable,MAX(D$31:F$31)+$A265-1,MATCH(Selected_Stat,Base!Labels_Headers,0))</f>
        <v>#N/A</v>
      </c>
      <c r="F265" s="67" t="e">
        <f>INDEX(Base!ResultsTable,MAX(E$31:G$31)+$A265-1,MATCH(Selected_Stat,Base!Labels_Headers,0))</f>
        <v>#N/A</v>
      </c>
      <c r="G265" s="66" t="e">
        <f>INDEX(Opti!ResultsTable,MAX(F$31:H$31)+$A265-1,MATCH(Selected_Stat,Opti!Labels_Headers,0))</f>
        <v>#N/A</v>
      </c>
      <c r="H265" s="57" t="e">
        <f>INDEX(Opti!ResultsTable,MAX(G$31:I$31)+$A265-1,MATCH(Selected_Stat,Opti!Labels_Headers,0))</f>
        <v>#N/A</v>
      </c>
      <c r="I265" s="67" t="e">
        <f>INDEX(Opti!ResultsTable,MAX(H$31:J$31)+$A265-1,MATCH(Selected_Stat,Opti!Labels_Headers,0))</f>
        <v>#N/A</v>
      </c>
      <c r="J265" s="66" t="e">
        <f>INDEX(Opti!ResultsTable,MAX(I$31:K$31)+$A265-1,MATCH(Selected_Stat,Opti!Labels_Headers,0))</f>
        <v>#N/A</v>
      </c>
      <c r="K265" s="57" t="e">
        <f>INDEX(Opti!ResultsTable,MAX(J$31:L$31)+$A265-1,MATCH(Selected_Stat,Opti!Labels_Headers,0))</f>
        <v>#N/A</v>
      </c>
      <c r="L265" s="67" t="e">
        <f>INDEX(Opti!ResultsTable,MAX(K$31:M$31)+$A265-1,MATCH(Selected_Stat,Opti!Labels_Headers,0))</f>
        <v>#N/A</v>
      </c>
    </row>
    <row r="266" spans="1:12" hidden="1" x14ac:dyDescent="0.25">
      <c r="A266" s="71">
        <v>223</v>
      </c>
      <c r="B266" s="55" t="e">
        <f>INDEX(Base!ResultsTable,$E$31+$A266-1,MATCH(Selected_Stat,Base!Labels_Headers,0))</f>
        <v>#N/A</v>
      </c>
      <c r="C266" s="72" t="e">
        <f>INDEX(Base!ResultsTable,$E$31+$A266-1,MATCH(Selected_Stat,Base!Labels_Headers,0))</f>
        <v>#N/A</v>
      </c>
      <c r="D266" s="66" t="e">
        <f>INDEX(Base!ResultsTable,MAX(C$31:E$31)+$A266-1,MATCH(Selected_Stat,Base!Labels_Headers,0))</f>
        <v>#N/A</v>
      </c>
      <c r="E266" s="57" t="e">
        <f>INDEX(Base!ResultsTable,MAX(D$31:F$31)+$A266-1,MATCH(Selected_Stat,Base!Labels_Headers,0))</f>
        <v>#N/A</v>
      </c>
      <c r="F266" s="67" t="e">
        <f>INDEX(Base!ResultsTable,MAX(E$31:G$31)+$A266-1,MATCH(Selected_Stat,Base!Labels_Headers,0))</f>
        <v>#N/A</v>
      </c>
      <c r="G266" s="66" t="e">
        <f>INDEX(Opti!ResultsTable,MAX(F$31:H$31)+$A266-1,MATCH(Selected_Stat,Opti!Labels_Headers,0))</f>
        <v>#N/A</v>
      </c>
      <c r="H266" s="57" t="e">
        <f>INDEX(Opti!ResultsTable,MAX(G$31:I$31)+$A266-1,MATCH(Selected_Stat,Opti!Labels_Headers,0))</f>
        <v>#N/A</v>
      </c>
      <c r="I266" s="67" t="e">
        <f>INDEX(Opti!ResultsTable,MAX(H$31:J$31)+$A266-1,MATCH(Selected_Stat,Opti!Labels_Headers,0))</f>
        <v>#N/A</v>
      </c>
      <c r="J266" s="66" t="e">
        <f>INDEX(Opti!ResultsTable,MAX(I$31:K$31)+$A266-1,MATCH(Selected_Stat,Opti!Labels_Headers,0))</f>
        <v>#N/A</v>
      </c>
      <c r="K266" s="57" t="e">
        <f>INDEX(Opti!ResultsTable,MAX(J$31:L$31)+$A266-1,MATCH(Selected_Stat,Opti!Labels_Headers,0))</f>
        <v>#N/A</v>
      </c>
      <c r="L266" s="67" t="e">
        <f>INDEX(Opti!ResultsTable,MAX(K$31:M$31)+$A266-1,MATCH(Selected_Stat,Opti!Labels_Headers,0))</f>
        <v>#N/A</v>
      </c>
    </row>
    <row r="267" spans="1:12" hidden="1" x14ac:dyDescent="0.25">
      <c r="A267" s="71">
        <v>173</v>
      </c>
      <c r="B267" s="55" t="e">
        <f>INDEX(Base!ResultsTable,$E$31+$A267-1,MATCH(Selected_Stat,Base!Labels_Headers,0))</f>
        <v>#N/A</v>
      </c>
      <c r="C267" s="72" t="e">
        <f>INDEX(Base!ResultsTable,$E$31+$A267-1,MATCH(Selected_Stat,Base!Labels_Headers,0))</f>
        <v>#N/A</v>
      </c>
      <c r="D267" s="66" t="e">
        <f>INDEX(Base!ResultsTable,MAX(C$31:E$31)+$A267-1,MATCH(Selected_Stat,Base!Labels_Headers,0))</f>
        <v>#N/A</v>
      </c>
      <c r="E267" s="57" t="e">
        <f>INDEX(Base!ResultsTable,MAX(D$31:F$31)+$A267-1,MATCH(Selected_Stat,Base!Labels_Headers,0))</f>
        <v>#N/A</v>
      </c>
      <c r="F267" s="67" t="e">
        <f>INDEX(Base!ResultsTable,MAX(E$31:G$31)+$A267-1,MATCH(Selected_Stat,Base!Labels_Headers,0))</f>
        <v>#N/A</v>
      </c>
      <c r="G267" s="66" t="e">
        <f>INDEX(Opti!ResultsTable,MAX(F$31:H$31)+$A267-1,MATCH(Selected_Stat,Opti!Labels_Headers,0))</f>
        <v>#N/A</v>
      </c>
      <c r="H267" s="57" t="e">
        <f>INDEX(Opti!ResultsTable,MAX(G$31:I$31)+$A267-1,MATCH(Selected_Stat,Opti!Labels_Headers,0))</f>
        <v>#N/A</v>
      </c>
      <c r="I267" s="67" t="e">
        <f>INDEX(Opti!ResultsTable,MAX(H$31:J$31)+$A267-1,MATCH(Selected_Stat,Opti!Labels_Headers,0))</f>
        <v>#N/A</v>
      </c>
      <c r="J267" s="66" t="e">
        <f>INDEX(Opti!ResultsTable,MAX(I$31:K$31)+$A267-1,MATCH(Selected_Stat,Opti!Labels_Headers,0))</f>
        <v>#N/A</v>
      </c>
      <c r="K267" s="57" t="e">
        <f>INDEX(Opti!ResultsTable,MAX(J$31:L$31)+$A267-1,MATCH(Selected_Stat,Opti!Labels_Headers,0))</f>
        <v>#N/A</v>
      </c>
      <c r="L267" s="67" t="e">
        <f>INDEX(Opti!ResultsTable,MAX(K$31:M$31)+$A267-1,MATCH(Selected_Stat,Opti!Labels_Headers,0))</f>
        <v>#N/A</v>
      </c>
    </row>
    <row r="268" spans="1:12" hidden="1" x14ac:dyDescent="0.25">
      <c r="A268" s="71">
        <v>182</v>
      </c>
      <c r="B268" s="55" t="e">
        <f>INDEX(Base!ResultsTable,$E$31+$A268-1,MATCH(Selected_Stat,Base!Labels_Headers,0))</f>
        <v>#N/A</v>
      </c>
      <c r="C268" s="72" t="e">
        <f>INDEX(Base!ResultsTable,$E$31+$A268-1,MATCH(Selected_Stat,Base!Labels_Headers,0))</f>
        <v>#N/A</v>
      </c>
      <c r="D268" s="66" t="e">
        <f>INDEX(Base!ResultsTable,MAX(C$31:E$31)+$A268-1,MATCH(Selected_Stat,Base!Labels_Headers,0))</f>
        <v>#N/A</v>
      </c>
      <c r="E268" s="57" t="e">
        <f>INDEX(Base!ResultsTable,MAX(D$31:F$31)+$A268-1,MATCH(Selected_Stat,Base!Labels_Headers,0))</f>
        <v>#N/A</v>
      </c>
      <c r="F268" s="67" t="e">
        <f>INDEX(Base!ResultsTable,MAX(E$31:G$31)+$A268-1,MATCH(Selected_Stat,Base!Labels_Headers,0))</f>
        <v>#N/A</v>
      </c>
      <c r="G268" s="66" t="e">
        <f>INDEX(Opti!ResultsTable,MAX(F$31:H$31)+$A268-1,MATCH(Selected_Stat,Opti!Labels_Headers,0))</f>
        <v>#N/A</v>
      </c>
      <c r="H268" s="57" t="e">
        <f>INDEX(Opti!ResultsTable,MAX(G$31:I$31)+$A268-1,MATCH(Selected_Stat,Opti!Labels_Headers,0))</f>
        <v>#N/A</v>
      </c>
      <c r="I268" s="67" t="e">
        <f>INDEX(Opti!ResultsTable,MAX(H$31:J$31)+$A268-1,MATCH(Selected_Stat,Opti!Labels_Headers,0))</f>
        <v>#N/A</v>
      </c>
      <c r="J268" s="66" t="e">
        <f>INDEX(Opti!ResultsTable,MAX(I$31:K$31)+$A268-1,MATCH(Selected_Stat,Opti!Labels_Headers,0))</f>
        <v>#N/A</v>
      </c>
      <c r="K268" s="57" t="e">
        <f>INDEX(Opti!ResultsTable,MAX(J$31:L$31)+$A268-1,MATCH(Selected_Stat,Opti!Labels_Headers,0))</f>
        <v>#N/A</v>
      </c>
      <c r="L268" s="67" t="e">
        <f>INDEX(Opti!ResultsTable,MAX(K$31:M$31)+$A268-1,MATCH(Selected_Stat,Opti!Labels_Headers,0))</f>
        <v>#N/A</v>
      </c>
    </row>
    <row r="269" spans="1:12" hidden="1" x14ac:dyDescent="0.25">
      <c r="A269" s="71">
        <v>221</v>
      </c>
      <c r="B269" s="55" t="e">
        <f>INDEX(Base!ResultsTable,$E$31+$A269-1,MATCH(Selected_Stat,Base!Labels_Headers,0))</f>
        <v>#N/A</v>
      </c>
      <c r="C269" s="72" t="e">
        <f>INDEX(Base!ResultsTable,$E$31+$A269-1,MATCH(Selected_Stat,Base!Labels_Headers,0))</f>
        <v>#N/A</v>
      </c>
      <c r="D269" s="66" t="e">
        <f>INDEX(Base!ResultsTable,MAX(C$31:E$31)+$A269-1,MATCH(Selected_Stat,Base!Labels_Headers,0))</f>
        <v>#N/A</v>
      </c>
      <c r="E269" s="57" t="e">
        <f>INDEX(Base!ResultsTable,MAX(D$31:F$31)+$A269-1,MATCH(Selected_Stat,Base!Labels_Headers,0))</f>
        <v>#N/A</v>
      </c>
      <c r="F269" s="67" t="e">
        <f>INDEX(Base!ResultsTable,MAX(E$31:G$31)+$A269-1,MATCH(Selected_Stat,Base!Labels_Headers,0))</f>
        <v>#N/A</v>
      </c>
      <c r="G269" s="66" t="e">
        <f>INDEX(Opti!ResultsTable,MAX(F$31:H$31)+$A269-1,MATCH(Selected_Stat,Opti!Labels_Headers,0))</f>
        <v>#N/A</v>
      </c>
      <c r="H269" s="57" t="e">
        <f>INDEX(Opti!ResultsTable,MAX(G$31:I$31)+$A269-1,MATCH(Selected_Stat,Opti!Labels_Headers,0))</f>
        <v>#N/A</v>
      </c>
      <c r="I269" s="67" t="e">
        <f>INDEX(Opti!ResultsTable,MAX(H$31:J$31)+$A269-1,MATCH(Selected_Stat,Opti!Labels_Headers,0))</f>
        <v>#N/A</v>
      </c>
      <c r="J269" s="66" t="e">
        <f>INDEX(Opti!ResultsTable,MAX(I$31:K$31)+$A269-1,MATCH(Selected_Stat,Opti!Labels_Headers,0))</f>
        <v>#N/A</v>
      </c>
      <c r="K269" s="57" t="e">
        <f>INDEX(Opti!ResultsTable,MAX(J$31:L$31)+$A269-1,MATCH(Selected_Stat,Opti!Labels_Headers,0))</f>
        <v>#N/A</v>
      </c>
      <c r="L269" s="67" t="e">
        <f>INDEX(Opti!ResultsTable,MAX(K$31:M$31)+$A269-1,MATCH(Selected_Stat,Opti!Labels_Headers,0))</f>
        <v>#N/A</v>
      </c>
    </row>
    <row r="270" spans="1:12" hidden="1" x14ac:dyDescent="0.25">
      <c r="A270" s="71">
        <v>160</v>
      </c>
      <c r="B270" s="55" t="e">
        <f>INDEX(Base!ResultsTable,$E$31+$A270-1,MATCH(Selected_Stat,Base!Labels_Headers,0))</f>
        <v>#N/A</v>
      </c>
      <c r="C270" s="72" t="e">
        <f>INDEX(Base!ResultsTable,$E$31+$A270-1,MATCH(Selected_Stat,Base!Labels_Headers,0))</f>
        <v>#N/A</v>
      </c>
      <c r="D270" s="66" t="e">
        <f>INDEX(Base!ResultsTable,MAX(C$31:E$31)+$A270-1,MATCH(Selected_Stat,Base!Labels_Headers,0))</f>
        <v>#N/A</v>
      </c>
      <c r="E270" s="57" t="e">
        <f>INDEX(Base!ResultsTable,MAX(D$31:F$31)+$A270-1,MATCH(Selected_Stat,Base!Labels_Headers,0))</f>
        <v>#N/A</v>
      </c>
      <c r="F270" s="67" t="e">
        <f>INDEX(Base!ResultsTable,MAX(E$31:G$31)+$A270-1,MATCH(Selected_Stat,Base!Labels_Headers,0))</f>
        <v>#N/A</v>
      </c>
      <c r="G270" s="66" t="e">
        <f>INDEX(Opti!ResultsTable,MAX(F$31:H$31)+$A270-1,MATCH(Selected_Stat,Opti!Labels_Headers,0))</f>
        <v>#N/A</v>
      </c>
      <c r="H270" s="57" t="e">
        <f>INDEX(Opti!ResultsTable,MAX(G$31:I$31)+$A270-1,MATCH(Selected_Stat,Opti!Labels_Headers,0))</f>
        <v>#N/A</v>
      </c>
      <c r="I270" s="67" t="e">
        <f>INDEX(Opti!ResultsTable,MAX(H$31:J$31)+$A270-1,MATCH(Selected_Stat,Opti!Labels_Headers,0))</f>
        <v>#N/A</v>
      </c>
      <c r="J270" s="66" t="e">
        <f>INDEX(Opti!ResultsTable,MAX(I$31:K$31)+$A270-1,MATCH(Selected_Stat,Opti!Labels_Headers,0))</f>
        <v>#N/A</v>
      </c>
      <c r="K270" s="57" t="e">
        <f>INDEX(Opti!ResultsTable,MAX(J$31:L$31)+$A270-1,MATCH(Selected_Stat,Opti!Labels_Headers,0))</f>
        <v>#N/A</v>
      </c>
      <c r="L270" s="67" t="e">
        <f>INDEX(Opti!ResultsTable,MAX(K$31:M$31)+$A270-1,MATCH(Selected_Stat,Opti!Labels_Headers,0))</f>
        <v>#N/A</v>
      </c>
    </row>
    <row r="271" spans="1:12" hidden="1" x14ac:dyDescent="0.25">
      <c r="A271" s="71">
        <v>225</v>
      </c>
      <c r="B271" s="55" t="e">
        <f>INDEX(Base!ResultsTable,$E$31+$A271-1,MATCH(Selected_Stat,Base!Labels_Headers,0))</f>
        <v>#N/A</v>
      </c>
      <c r="C271" s="72" t="e">
        <f>INDEX(Base!ResultsTable,$E$31+$A271-1,MATCH(Selected_Stat,Base!Labels_Headers,0))</f>
        <v>#N/A</v>
      </c>
      <c r="D271" s="66" t="e">
        <f>INDEX(Base!ResultsTable,MAX(C$31:E$31)+$A271-1,MATCH(Selected_Stat,Base!Labels_Headers,0))</f>
        <v>#N/A</v>
      </c>
      <c r="E271" s="57" t="e">
        <f>INDEX(Base!ResultsTable,MAX(D$31:F$31)+$A271-1,MATCH(Selected_Stat,Base!Labels_Headers,0))</f>
        <v>#N/A</v>
      </c>
      <c r="F271" s="67" t="e">
        <f>INDEX(Base!ResultsTable,MAX(E$31:G$31)+$A271-1,MATCH(Selected_Stat,Base!Labels_Headers,0))</f>
        <v>#N/A</v>
      </c>
      <c r="G271" s="66" t="e">
        <f>INDEX(Opti!ResultsTable,MAX(F$31:H$31)+$A271-1,MATCH(Selected_Stat,Opti!Labels_Headers,0))</f>
        <v>#N/A</v>
      </c>
      <c r="H271" s="57" t="e">
        <f>INDEX(Opti!ResultsTable,MAX(G$31:I$31)+$A271-1,MATCH(Selected_Stat,Opti!Labels_Headers,0))</f>
        <v>#N/A</v>
      </c>
      <c r="I271" s="67" t="e">
        <f>INDEX(Opti!ResultsTable,MAX(H$31:J$31)+$A271-1,MATCH(Selected_Stat,Opti!Labels_Headers,0))</f>
        <v>#N/A</v>
      </c>
      <c r="J271" s="66" t="e">
        <f>INDEX(Opti!ResultsTable,MAX(I$31:K$31)+$A271-1,MATCH(Selected_Stat,Opti!Labels_Headers,0))</f>
        <v>#N/A</v>
      </c>
      <c r="K271" s="57" t="e">
        <f>INDEX(Opti!ResultsTable,MAX(J$31:L$31)+$A271-1,MATCH(Selected_Stat,Opti!Labels_Headers,0))</f>
        <v>#N/A</v>
      </c>
      <c r="L271" s="67" t="e">
        <f>INDEX(Opti!ResultsTable,MAX(K$31:M$31)+$A271-1,MATCH(Selected_Stat,Opti!Labels_Headers,0))</f>
        <v>#N/A</v>
      </c>
    </row>
    <row r="272" spans="1:12" hidden="1" x14ac:dyDescent="0.25">
      <c r="A272" s="71">
        <v>244</v>
      </c>
      <c r="B272" s="55" t="e">
        <f>INDEX(Base!ResultsTable,$E$31+$A272-1,MATCH(Selected_Stat,Base!Labels_Headers,0))</f>
        <v>#N/A</v>
      </c>
      <c r="C272" s="72" t="e">
        <f>INDEX(Base!ResultsTable,$E$31+$A272-1,MATCH(Selected_Stat,Base!Labels_Headers,0))</f>
        <v>#N/A</v>
      </c>
      <c r="D272" s="66" t="e">
        <f>INDEX(Base!ResultsTable,MAX(C$31:E$31)+$A272-1,MATCH(Selected_Stat,Base!Labels_Headers,0))</f>
        <v>#N/A</v>
      </c>
      <c r="E272" s="57" t="e">
        <f>INDEX(Base!ResultsTable,MAX(D$31:F$31)+$A272-1,MATCH(Selected_Stat,Base!Labels_Headers,0))</f>
        <v>#N/A</v>
      </c>
      <c r="F272" s="67" t="e">
        <f>INDEX(Base!ResultsTable,MAX(E$31:G$31)+$A272-1,MATCH(Selected_Stat,Base!Labels_Headers,0))</f>
        <v>#N/A</v>
      </c>
      <c r="G272" s="66" t="e">
        <f>INDEX(Opti!ResultsTable,MAX(F$31:H$31)+$A272-1,MATCH(Selected_Stat,Opti!Labels_Headers,0))</f>
        <v>#N/A</v>
      </c>
      <c r="H272" s="57" t="e">
        <f>INDEX(Opti!ResultsTable,MAX(G$31:I$31)+$A272-1,MATCH(Selected_Stat,Opti!Labels_Headers,0))</f>
        <v>#N/A</v>
      </c>
      <c r="I272" s="67" t="e">
        <f>INDEX(Opti!ResultsTable,MAX(H$31:J$31)+$A272-1,MATCH(Selected_Stat,Opti!Labels_Headers,0))</f>
        <v>#N/A</v>
      </c>
      <c r="J272" s="66" t="e">
        <f>INDEX(Opti!ResultsTable,MAX(I$31:K$31)+$A272-1,MATCH(Selected_Stat,Opti!Labels_Headers,0))</f>
        <v>#N/A</v>
      </c>
      <c r="K272" s="57" t="e">
        <f>INDEX(Opti!ResultsTable,MAX(J$31:L$31)+$A272-1,MATCH(Selected_Stat,Opti!Labels_Headers,0))</f>
        <v>#N/A</v>
      </c>
      <c r="L272" s="67" t="e">
        <f>INDEX(Opti!ResultsTable,MAX(K$31:M$31)+$A272-1,MATCH(Selected_Stat,Opti!Labels_Headers,0))</f>
        <v>#N/A</v>
      </c>
    </row>
    <row r="273" spans="1:12" hidden="1" x14ac:dyDescent="0.25">
      <c r="A273" s="71">
        <v>187</v>
      </c>
      <c r="B273" s="55" t="e">
        <f>INDEX(Base!ResultsTable,$E$31+$A273-1,MATCH(Selected_Stat,Base!Labels_Headers,0))</f>
        <v>#N/A</v>
      </c>
      <c r="C273" s="72" t="e">
        <f>INDEX(Base!ResultsTable,$E$31+$A273-1,MATCH(Selected_Stat,Base!Labels_Headers,0))</f>
        <v>#N/A</v>
      </c>
      <c r="D273" s="66" t="e">
        <f>INDEX(Base!ResultsTable,MAX(C$31:E$31)+$A273-1,MATCH(Selected_Stat,Base!Labels_Headers,0))</f>
        <v>#N/A</v>
      </c>
      <c r="E273" s="57" t="e">
        <f>INDEX(Base!ResultsTable,MAX(D$31:F$31)+$A273-1,MATCH(Selected_Stat,Base!Labels_Headers,0))</f>
        <v>#N/A</v>
      </c>
      <c r="F273" s="67" t="e">
        <f>INDEX(Base!ResultsTable,MAX(E$31:G$31)+$A273-1,MATCH(Selected_Stat,Base!Labels_Headers,0))</f>
        <v>#N/A</v>
      </c>
      <c r="G273" s="66" t="e">
        <f>INDEX(Opti!ResultsTable,MAX(F$31:H$31)+$A273-1,MATCH(Selected_Stat,Opti!Labels_Headers,0))</f>
        <v>#N/A</v>
      </c>
      <c r="H273" s="57" t="e">
        <f>INDEX(Opti!ResultsTable,MAX(G$31:I$31)+$A273-1,MATCH(Selected_Stat,Opti!Labels_Headers,0))</f>
        <v>#N/A</v>
      </c>
      <c r="I273" s="67" t="e">
        <f>INDEX(Opti!ResultsTable,MAX(H$31:J$31)+$A273-1,MATCH(Selected_Stat,Opti!Labels_Headers,0))</f>
        <v>#N/A</v>
      </c>
      <c r="J273" s="66" t="e">
        <f>INDEX(Opti!ResultsTable,MAX(I$31:K$31)+$A273-1,MATCH(Selected_Stat,Opti!Labels_Headers,0))</f>
        <v>#N/A</v>
      </c>
      <c r="K273" s="57" t="e">
        <f>INDEX(Opti!ResultsTable,MAX(J$31:L$31)+$A273-1,MATCH(Selected_Stat,Opti!Labels_Headers,0))</f>
        <v>#N/A</v>
      </c>
      <c r="L273" s="67" t="e">
        <f>INDEX(Opti!ResultsTable,MAX(K$31:M$31)+$A273-1,MATCH(Selected_Stat,Opti!Labels_Headers,0))</f>
        <v>#N/A</v>
      </c>
    </row>
    <row r="274" spans="1:12" hidden="1" x14ac:dyDescent="0.25">
      <c r="A274" s="71">
        <v>231</v>
      </c>
      <c r="B274" s="55" t="e">
        <f>INDEX(Base!ResultsTable,$E$31+$A274-1,MATCH(Selected_Stat,Base!Labels_Headers,0))</f>
        <v>#N/A</v>
      </c>
      <c r="C274" s="72" t="e">
        <f>INDEX(Base!ResultsTable,$E$31+$A274-1,MATCH(Selected_Stat,Base!Labels_Headers,0))</f>
        <v>#N/A</v>
      </c>
      <c r="D274" s="66" t="e">
        <f>INDEX(Base!ResultsTable,MAX(C$31:E$31)+$A274-1,MATCH(Selected_Stat,Base!Labels_Headers,0))</f>
        <v>#N/A</v>
      </c>
      <c r="E274" s="57" t="e">
        <f>INDEX(Base!ResultsTable,MAX(D$31:F$31)+$A274-1,MATCH(Selected_Stat,Base!Labels_Headers,0))</f>
        <v>#N/A</v>
      </c>
      <c r="F274" s="67" t="e">
        <f>INDEX(Base!ResultsTable,MAX(E$31:G$31)+$A274-1,MATCH(Selected_Stat,Base!Labels_Headers,0))</f>
        <v>#N/A</v>
      </c>
      <c r="G274" s="66" t="e">
        <f>INDEX(Opti!ResultsTable,MAX(F$31:H$31)+$A274-1,MATCH(Selected_Stat,Opti!Labels_Headers,0))</f>
        <v>#N/A</v>
      </c>
      <c r="H274" s="57" t="e">
        <f>INDEX(Opti!ResultsTable,MAX(G$31:I$31)+$A274-1,MATCH(Selected_Stat,Opti!Labels_Headers,0))</f>
        <v>#N/A</v>
      </c>
      <c r="I274" s="67" t="e">
        <f>INDEX(Opti!ResultsTable,MAX(H$31:J$31)+$A274-1,MATCH(Selected_Stat,Opti!Labels_Headers,0))</f>
        <v>#N/A</v>
      </c>
      <c r="J274" s="66" t="e">
        <f>INDEX(Opti!ResultsTable,MAX(I$31:K$31)+$A274-1,MATCH(Selected_Stat,Opti!Labels_Headers,0))</f>
        <v>#N/A</v>
      </c>
      <c r="K274" s="57" t="e">
        <f>INDEX(Opti!ResultsTable,MAX(J$31:L$31)+$A274-1,MATCH(Selected_Stat,Opti!Labels_Headers,0))</f>
        <v>#N/A</v>
      </c>
      <c r="L274" s="67" t="e">
        <f>INDEX(Opti!ResultsTable,MAX(K$31:M$31)+$A274-1,MATCH(Selected_Stat,Opti!Labels_Headers,0))</f>
        <v>#N/A</v>
      </c>
    </row>
    <row r="275" spans="1:12" hidden="1" x14ac:dyDescent="0.25">
      <c r="A275" s="71">
        <v>154</v>
      </c>
      <c r="B275" s="55" t="e">
        <f>INDEX(Base!ResultsTable,$E$31+$A275-1,MATCH(Selected_Stat,Base!Labels_Headers,0))</f>
        <v>#N/A</v>
      </c>
      <c r="C275" s="72" t="e">
        <f>INDEX(Base!ResultsTable,$E$31+$A275-1,MATCH(Selected_Stat,Base!Labels_Headers,0))</f>
        <v>#N/A</v>
      </c>
      <c r="D275" s="66" t="e">
        <f>INDEX(Base!ResultsTable,MAX(C$31:E$31)+$A275-1,MATCH(Selected_Stat,Base!Labels_Headers,0))</f>
        <v>#N/A</v>
      </c>
      <c r="E275" s="57" t="e">
        <f>INDEX(Base!ResultsTable,MAX(D$31:F$31)+$A275-1,MATCH(Selected_Stat,Base!Labels_Headers,0))</f>
        <v>#N/A</v>
      </c>
      <c r="F275" s="67" t="e">
        <f>INDEX(Base!ResultsTable,MAX(E$31:G$31)+$A275-1,MATCH(Selected_Stat,Base!Labels_Headers,0))</f>
        <v>#N/A</v>
      </c>
      <c r="G275" s="66" t="e">
        <f>INDEX(Opti!ResultsTable,MAX(F$31:H$31)+$A275-1,MATCH(Selected_Stat,Opti!Labels_Headers,0))</f>
        <v>#N/A</v>
      </c>
      <c r="H275" s="57" t="e">
        <f>INDEX(Opti!ResultsTable,MAX(G$31:I$31)+$A275-1,MATCH(Selected_Stat,Opti!Labels_Headers,0))</f>
        <v>#N/A</v>
      </c>
      <c r="I275" s="67" t="e">
        <f>INDEX(Opti!ResultsTable,MAX(H$31:J$31)+$A275-1,MATCH(Selected_Stat,Opti!Labels_Headers,0))</f>
        <v>#N/A</v>
      </c>
      <c r="J275" s="66" t="e">
        <f>INDEX(Opti!ResultsTable,MAX(I$31:K$31)+$A275-1,MATCH(Selected_Stat,Opti!Labels_Headers,0))</f>
        <v>#N/A</v>
      </c>
      <c r="K275" s="57" t="e">
        <f>INDEX(Opti!ResultsTable,MAX(J$31:L$31)+$A275-1,MATCH(Selected_Stat,Opti!Labels_Headers,0))</f>
        <v>#N/A</v>
      </c>
      <c r="L275" s="67" t="e">
        <f>INDEX(Opti!ResultsTable,MAX(K$31:M$31)+$A275-1,MATCH(Selected_Stat,Opti!Labels_Headers,0))</f>
        <v>#N/A</v>
      </c>
    </row>
    <row r="276" spans="1:12" hidden="1" x14ac:dyDescent="0.25">
      <c r="A276" s="71">
        <v>168</v>
      </c>
      <c r="B276" s="55" t="e">
        <f>INDEX(Base!ResultsTable,$E$31+$A276-1,MATCH(Selected_Stat,Base!Labels_Headers,0))</f>
        <v>#N/A</v>
      </c>
      <c r="C276" s="72" t="e">
        <f>INDEX(Base!ResultsTable,$E$31+$A276-1,MATCH(Selected_Stat,Base!Labels_Headers,0))</f>
        <v>#N/A</v>
      </c>
      <c r="D276" s="66" t="e">
        <f>INDEX(Base!ResultsTable,MAX(C$31:E$31)+$A276-1,MATCH(Selected_Stat,Base!Labels_Headers,0))</f>
        <v>#N/A</v>
      </c>
      <c r="E276" s="57" t="e">
        <f>INDEX(Base!ResultsTable,MAX(D$31:F$31)+$A276-1,MATCH(Selected_Stat,Base!Labels_Headers,0))</f>
        <v>#N/A</v>
      </c>
      <c r="F276" s="67" t="e">
        <f>INDEX(Base!ResultsTable,MAX(E$31:G$31)+$A276-1,MATCH(Selected_Stat,Base!Labels_Headers,0))</f>
        <v>#N/A</v>
      </c>
      <c r="G276" s="66" t="e">
        <f>INDEX(Opti!ResultsTable,MAX(F$31:H$31)+$A276-1,MATCH(Selected_Stat,Opti!Labels_Headers,0))</f>
        <v>#N/A</v>
      </c>
      <c r="H276" s="57" t="e">
        <f>INDEX(Opti!ResultsTable,MAX(G$31:I$31)+$A276-1,MATCH(Selected_Stat,Opti!Labels_Headers,0))</f>
        <v>#N/A</v>
      </c>
      <c r="I276" s="67" t="e">
        <f>INDEX(Opti!ResultsTable,MAX(H$31:J$31)+$A276-1,MATCH(Selected_Stat,Opti!Labels_Headers,0))</f>
        <v>#N/A</v>
      </c>
      <c r="J276" s="66" t="e">
        <f>INDEX(Opti!ResultsTable,MAX(I$31:K$31)+$A276-1,MATCH(Selected_Stat,Opti!Labels_Headers,0))</f>
        <v>#N/A</v>
      </c>
      <c r="K276" s="57" t="e">
        <f>INDEX(Opti!ResultsTable,MAX(J$31:L$31)+$A276-1,MATCH(Selected_Stat,Opti!Labels_Headers,0))</f>
        <v>#N/A</v>
      </c>
      <c r="L276" s="67" t="e">
        <f>INDEX(Opti!ResultsTable,MAX(K$31:M$31)+$A276-1,MATCH(Selected_Stat,Opti!Labels_Headers,0))</f>
        <v>#N/A</v>
      </c>
    </row>
    <row r="277" spans="1:12" hidden="1" x14ac:dyDescent="0.25">
      <c r="A277" s="71">
        <v>193</v>
      </c>
      <c r="B277" s="55" t="e">
        <f>INDEX(Base!ResultsTable,$E$31+$A277-1,MATCH(Selected_Stat,Base!Labels_Headers,0))</f>
        <v>#N/A</v>
      </c>
      <c r="C277" s="72" t="e">
        <f>INDEX(Base!ResultsTable,$E$31+$A277-1,MATCH(Selected_Stat,Base!Labels_Headers,0))</f>
        <v>#N/A</v>
      </c>
      <c r="D277" s="66" t="e">
        <f>INDEX(Base!ResultsTable,MAX(C$31:E$31)+$A277-1,MATCH(Selected_Stat,Base!Labels_Headers,0))</f>
        <v>#N/A</v>
      </c>
      <c r="E277" s="57" t="e">
        <f>INDEX(Base!ResultsTable,MAX(D$31:F$31)+$A277-1,MATCH(Selected_Stat,Base!Labels_Headers,0))</f>
        <v>#N/A</v>
      </c>
      <c r="F277" s="67" t="e">
        <f>INDEX(Base!ResultsTable,MAX(E$31:G$31)+$A277-1,MATCH(Selected_Stat,Base!Labels_Headers,0))</f>
        <v>#N/A</v>
      </c>
      <c r="G277" s="66" t="e">
        <f>INDEX(Opti!ResultsTable,MAX(F$31:H$31)+$A277-1,MATCH(Selected_Stat,Opti!Labels_Headers,0))</f>
        <v>#N/A</v>
      </c>
      <c r="H277" s="57" t="e">
        <f>INDEX(Opti!ResultsTable,MAX(G$31:I$31)+$A277-1,MATCH(Selected_Stat,Opti!Labels_Headers,0))</f>
        <v>#N/A</v>
      </c>
      <c r="I277" s="67" t="e">
        <f>INDEX(Opti!ResultsTable,MAX(H$31:J$31)+$A277-1,MATCH(Selected_Stat,Opti!Labels_Headers,0))</f>
        <v>#N/A</v>
      </c>
      <c r="J277" s="66" t="e">
        <f>INDEX(Opti!ResultsTable,MAX(I$31:K$31)+$A277-1,MATCH(Selected_Stat,Opti!Labels_Headers,0))</f>
        <v>#N/A</v>
      </c>
      <c r="K277" s="57" t="e">
        <f>INDEX(Opti!ResultsTable,MAX(J$31:L$31)+$A277-1,MATCH(Selected_Stat,Opti!Labels_Headers,0))</f>
        <v>#N/A</v>
      </c>
      <c r="L277" s="67" t="e">
        <f>INDEX(Opti!ResultsTable,MAX(K$31:M$31)+$A277-1,MATCH(Selected_Stat,Opti!Labels_Headers,0))</f>
        <v>#N/A</v>
      </c>
    </row>
    <row r="278" spans="1:12" hidden="1" x14ac:dyDescent="0.25">
      <c r="A278" s="71">
        <v>169</v>
      </c>
      <c r="B278" s="55" t="e">
        <f>INDEX(Base!ResultsTable,$E$31+$A278-1,MATCH(Selected_Stat,Base!Labels_Headers,0))</f>
        <v>#N/A</v>
      </c>
      <c r="C278" s="72" t="e">
        <f>INDEX(Base!ResultsTable,$E$31+$A278-1,MATCH(Selected_Stat,Base!Labels_Headers,0))</f>
        <v>#N/A</v>
      </c>
      <c r="D278" s="66" t="e">
        <f>INDEX(Base!ResultsTable,MAX(C$31:E$31)+$A278-1,MATCH(Selected_Stat,Base!Labels_Headers,0))</f>
        <v>#N/A</v>
      </c>
      <c r="E278" s="57" t="e">
        <f>INDEX(Base!ResultsTable,MAX(D$31:F$31)+$A278-1,MATCH(Selected_Stat,Base!Labels_Headers,0))</f>
        <v>#N/A</v>
      </c>
      <c r="F278" s="67" t="e">
        <f>INDEX(Base!ResultsTable,MAX(E$31:G$31)+$A278-1,MATCH(Selected_Stat,Base!Labels_Headers,0))</f>
        <v>#N/A</v>
      </c>
      <c r="G278" s="66" t="e">
        <f>INDEX(Opti!ResultsTable,MAX(F$31:H$31)+$A278-1,MATCH(Selected_Stat,Opti!Labels_Headers,0))</f>
        <v>#N/A</v>
      </c>
      <c r="H278" s="57" t="e">
        <f>INDEX(Opti!ResultsTable,MAX(G$31:I$31)+$A278-1,MATCH(Selected_Stat,Opti!Labels_Headers,0))</f>
        <v>#N/A</v>
      </c>
      <c r="I278" s="67" t="e">
        <f>INDEX(Opti!ResultsTable,MAX(H$31:J$31)+$A278-1,MATCH(Selected_Stat,Opti!Labels_Headers,0))</f>
        <v>#N/A</v>
      </c>
      <c r="J278" s="66" t="e">
        <f>INDEX(Opti!ResultsTable,MAX(I$31:K$31)+$A278-1,MATCH(Selected_Stat,Opti!Labels_Headers,0))</f>
        <v>#N/A</v>
      </c>
      <c r="K278" s="57" t="e">
        <f>INDEX(Opti!ResultsTable,MAX(J$31:L$31)+$A278-1,MATCH(Selected_Stat,Opti!Labels_Headers,0))</f>
        <v>#N/A</v>
      </c>
      <c r="L278" s="67" t="e">
        <f>INDEX(Opti!ResultsTable,MAX(K$31:M$31)+$A278-1,MATCH(Selected_Stat,Opti!Labels_Headers,0))</f>
        <v>#N/A</v>
      </c>
    </row>
    <row r="279" spans="1:12" hidden="1" x14ac:dyDescent="0.25">
      <c r="A279" s="71">
        <v>210</v>
      </c>
      <c r="B279" s="55" t="e">
        <f>INDEX(Base!ResultsTable,$E$31+$A279-1,MATCH(Selected_Stat,Base!Labels_Headers,0))</f>
        <v>#N/A</v>
      </c>
      <c r="C279" s="72" t="e">
        <f>INDEX(Base!ResultsTable,$E$31+$A279-1,MATCH(Selected_Stat,Base!Labels_Headers,0))</f>
        <v>#N/A</v>
      </c>
      <c r="D279" s="66" t="e">
        <f>INDEX(Base!ResultsTable,MAX(C$31:E$31)+$A279-1,MATCH(Selected_Stat,Base!Labels_Headers,0))</f>
        <v>#N/A</v>
      </c>
      <c r="E279" s="57" t="e">
        <f>INDEX(Base!ResultsTable,MAX(D$31:F$31)+$A279-1,MATCH(Selected_Stat,Base!Labels_Headers,0))</f>
        <v>#N/A</v>
      </c>
      <c r="F279" s="67" t="e">
        <f>INDEX(Base!ResultsTable,MAX(E$31:G$31)+$A279-1,MATCH(Selected_Stat,Base!Labels_Headers,0))</f>
        <v>#N/A</v>
      </c>
      <c r="G279" s="66" t="e">
        <f>INDEX(Opti!ResultsTable,MAX(F$31:H$31)+$A279-1,MATCH(Selected_Stat,Opti!Labels_Headers,0))</f>
        <v>#N/A</v>
      </c>
      <c r="H279" s="57" t="e">
        <f>INDEX(Opti!ResultsTable,MAX(G$31:I$31)+$A279-1,MATCH(Selected_Stat,Opti!Labels_Headers,0))</f>
        <v>#N/A</v>
      </c>
      <c r="I279" s="67" t="e">
        <f>INDEX(Opti!ResultsTable,MAX(H$31:J$31)+$A279-1,MATCH(Selected_Stat,Opti!Labels_Headers,0))</f>
        <v>#N/A</v>
      </c>
      <c r="J279" s="66" t="e">
        <f>INDEX(Opti!ResultsTable,MAX(I$31:K$31)+$A279-1,MATCH(Selected_Stat,Opti!Labels_Headers,0))</f>
        <v>#N/A</v>
      </c>
      <c r="K279" s="57" t="e">
        <f>INDEX(Opti!ResultsTable,MAX(J$31:L$31)+$A279-1,MATCH(Selected_Stat,Opti!Labels_Headers,0))</f>
        <v>#N/A</v>
      </c>
      <c r="L279" s="67" t="e">
        <f>INDEX(Opti!ResultsTable,MAX(K$31:M$31)+$A279-1,MATCH(Selected_Stat,Opti!Labels_Headers,0))</f>
        <v>#N/A</v>
      </c>
    </row>
    <row r="280" spans="1:12" hidden="1" x14ac:dyDescent="0.25">
      <c r="A280" s="71">
        <v>218</v>
      </c>
      <c r="B280" s="55" t="e">
        <f>INDEX(Base!ResultsTable,$E$31+$A280-1,MATCH(Selected_Stat,Base!Labels_Headers,0))</f>
        <v>#N/A</v>
      </c>
      <c r="C280" s="72" t="e">
        <f>INDEX(Base!ResultsTable,$E$31+$A280-1,MATCH(Selected_Stat,Base!Labels_Headers,0))</f>
        <v>#N/A</v>
      </c>
      <c r="D280" s="66" t="e">
        <f>INDEX(Base!ResultsTable,MAX(C$31:E$31)+$A280-1,MATCH(Selected_Stat,Base!Labels_Headers,0))</f>
        <v>#N/A</v>
      </c>
      <c r="E280" s="57" t="e">
        <f>INDEX(Base!ResultsTable,MAX(D$31:F$31)+$A280-1,MATCH(Selected_Stat,Base!Labels_Headers,0))</f>
        <v>#N/A</v>
      </c>
      <c r="F280" s="67" t="e">
        <f>INDEX(Base!ResultsTable,MAX(E$31:G$31)+$A280-1,MATCH(Selected_Stat,Base!Labels_Headers,0))</f>
        <v>#N/A</v>
      </c>
      <c r="G280" s="66" t="e">
        <f>INDEX(Opti!ResultsTable,MAX(F$31:H$31)+$A280-1,MATCH(Selected_Stat,Opti!Labels_Headers,0))</f>
        <v>#N/A</v>
      </c>
      <c r="H280" s="57" t="e">
        <f>INDEX(Opti!ResultsTable,MAX(G$31:I$31)+$A280-1,MATCH(Selected_Stat,Opti!Labels_Headers,0))</f>
        <v>#N/A</v>
      </c>
      <c r="I280" s="67" t="e">
        <f>INDEX(Opti!ResultsTable,MAX(H$31:J$31)+$A280-1,MATCH(Selected_Stat,Opti!Labels_Headers,0))</f>
        <v>#N/A</v>
      </c>
      <c r="J280" s="66" t="e">
        <f>INDEX(Opti!ResultsTable,MAX(I$31:K$31)+$A280-1,MATCH(Selected_Stat,Opti!Labels_Headers,0))</f>
        <v>#N/A</v>
      </c>
      <c r="K280" s="57" t="e">
        <f>INDEX(Opti!ResultsTable,MAX(J$31:L$31)+$A280-1,MATCH(Selected_Stat,Opti!Labels_Headers,0))</f>
        <v>#N/A</v>
      </c>
      <c r="L280" s="67" t="e">
        <f>INDEX(Opti!ResultsTable,MAX(K$31:M$31)+$A280-1,MATCH(Selected_Stat,Opti!Labels_Headers,0))</f>
        <v>#N/A</v>
      </c>
    </row>
    <row r="281" spans="1:12" hidden="1" x14ac:dyDescent="0.25">
      <c r="A281" s="71">
        <v>227</v>
      </c>
      <c r="B281" s="55" t="e">
        <f>INDEX(Base!ResultsTable,$E$31+$A281-1,MATCH(Selected_Stat,Base!Labels_Headers,0))</f>
        <v>#N/A</v>
      </c>
      <c r="C281" s="72" t="e">
        <f>INDEX(Base!ResultsTable,$E$31+$A281-1,MATCH(Selected_Stat,Base!Labels_Headers,0))</f>
        <v>#N/A</v>
      </c>
      <c r="D281" s="66" t="e">
        <f>INDEX(Base!ResultsTable,MAX(C$31:E$31)+$A281-1,MATCH(Selected_Stat,Base!Labels_Headers,0))</f>
        <v>#N/A</v>
      </c>
      <c r="E281" s="57" t="e">
        <f>INDEX(Base!ResultsTable,MAX(D$31:F$31)+$A281-1,MATCH(Selected_Stat,Base!Labels_Headers,0))</f>
        <v>#N/A</v>
      </c>
      <c r="F281" s="67" t="e">
        <f>INDEX(Base!ResultsTable,MAX(E$31:G$31)+$A281-1,MATCH(Selected_Stat,Base!Labels_Headers,0))</f>
        <v>#N/A</v>
      </c>
      <c r="G281" s="66" t="e">
        <f>INDEX(Opti!ResultsTable,MAX(F$31:H$31)+$A281-1,MATCH(Selected_Stat,Opti!Labels_Headers,0))</f>
        <v>#N/A</v>
      </c>
      <c r="H281" s="57" t="e">
        <f>INDEX(Opti!ResultsTable,MAX(G$31:I$31)+$A281-1,MATCH(Selected_Stat,Opti!Labels_Headers,0))</f>
        <v>#N/A</v>
      </c>
      <c r="I281" s="67" t="e">
        <f>INDEX(Opti!ResultsTable,MAX(H$31:J$31)+$A281-1,MATCH(Selected_Stat,Opti!Labels_Headers,0))</f>
        <v>#N/A</v>
      </c>
      <c r="J281" s="66" t="e">
        <f>INDEX(Opti!ResultsTable,MAX(I$31:K$31)+$A281-1,MATCH(Selected_Stat,Opti!Labels_Headers,0))</f>
        <v>#N/A</v>
      </c>
      <c r="K281" s="57" t="e">
        <f>INDEX(Opti!ResultsTable,MAX(J$31:L$31)+$A281-1,MATCH(Selected_Stat,Opti!Labels_Headers,0))</f>
        <v>#N/A</v>
      </c>
      <c r="L281" s="67" t="e">
        <f>INDEX(Opti!ResultsTable,MAX(K$31:M$31)+$A281-1,MATCH(Selected_Stat,Opti!Labels_Headers,0))</f>
        <v>#N/A</v>
      </c>
    </row>
    <row r="282" spans="1:12" hidden="1" x14ac:dyDescent="0.25">
      <c r="A282" s="71">
        <v>192</v>
      </c>
      <c r="B282" s="55" t="e">
        <f>INDEX(Base!ResultsTable,$E$31+$A282-1,MATCH(Selected_Stat,Base!Labels_Headers,0))</f>
        <v>#N/A</v>
      </c>
      <c r="C282" s="72" t="e">
        <f>INDEX(Base!ResultsTable,$E$31+$A282-1,MATCH(Selected_Stat,Base!Labels_Headers,0))</f>
        <v>#N/A</v>
      </c>
      <c r="D282" s="66" t="e">
        <f>INDEX(Base!ResultsTable,MAX(C$31:E$31)+$A282-1,MATCH(Selected_Stat,Base!Labels_Headers,0))</f>
        <v>#N/A</v>
      </c>
      <c r="E282" s="57" t="e">
        <f>INDEX(Base!ResultsTable,MAX(D$31:F$31)+$A282-1,MATCH(Selected_Stat,Base!Labels_Headers,0))</f>
        <v>#N/A</v>
      </c>
      <c r="F282" s="67" t="e">
        <f>INDEX(Base!ResultsTable,MAX(E$31:G$31)+$A282-1,MATCH(Selected_Stat,Base!Labels_Headers,0))</f>
        <v>#N/A</v>
      </c>
      <c r="G282" s="66" t="e">
        <f>INDEX(Opti!ResultsTable,MAX(F$31:H$31)+$A282-1,MATCH(Selected_Stat,Opti!Labels_Headers,0))</f>
        <v>#N/A</v>
      </c>
      <c r="H282" s="57" t="e">
        <f>INDEX(Opti!ResultsTable,MAX(G$31:I$31)+$A282-1,MATCH(Selected_Stat,Opti!Labels_Headers,0))</f>
        <v>#N/A</v>
      </c>
      <c r="I282" s="67" t="e">
        <f>INDEX(Opti!ResultsTable,MAX(H$31:J$31)+$A282-1,MATCH(Selected_Stat,Opti!Labels_Headers,0))</f>
        <v>#N/A</v>
      </c>
      <c r="J282" s="66" t="e">
        <f>INDEX(Opti!ResultsTable,MAX(I$31:K$31)+$A282-1,MATCH(Selected_Stat,Opti!Labels_Headers,0))</f>
        <v>#N/A</v>
      </c>
      <c r="K282" s="57" t="e">
        <f>INDEX(Opti!ResultsTable,MAX(J$31:L$31)+$A282-1,MATCH(Selected_Stat,Opti!Labels_Headers,0))</f>
        <v>#N/A</v>
      </c>
      <c r="L282" s="67" t="e">
        <f>INDEX(Opti!ResultsTable,MAX(K$31:M$31)+$A282-1,MATCH(Selected_Stat,Opti!Labels_Headers,0))</f>
        <v>#N/A</v>
      </c>
    </row>
    <row r="283" spans="1:12" ht="15.75" hidden="1" thickBot="1" x14ac:dyDescent="0.3">
      <c r="A283" s="73">
        <v>110</v>
      </c>
      <c r="B283" s="74" t="e">
        <f>INDEX(Base!ResultsTable,$E$31+$A283-1,MATCH(Selected_Stat,Base!Labels_Headers,0))</f>
        <v>#N/A</v>
      </c>
      <c r="C283" s="75" t="e">
        <f>INDEX(Base!ResultsTable,$E$31+$A283-1,MATCH(Selected_Stat,Base!Labels_Headers,0))</f>
        <v>#N/A</v>
      </c>
      <c r="D283" s="68" t="e">
        <f>INDEX(Base!ResultsTable,MAX(C$31:E$31)+$A283-1,MATCH(Selected_Stat,Base!Labels_Headers,0))</f>
        <v>#N/A</v>
      </c>
      <c r="E283" s="69" t="e">
        <f>INDEX(Base!ResultsTable,MAX(D$31:F$31)+$A283-1,MATCH(Selected_Stat,Base!Labels_Headers,0))</f>
        <v>#N/A</v>
      </c>
      <c r="F283" s="70" t="e">
        <f>INDEX(Base!ResultsTable,MAX(E$31:G$31)+$A283-1,MATCH(Selected_Stat,Base!Labels_Headers,0))</f>
        <v>#N/A</v>
      </c>
      <c r="G283" s="68" t="e">
        <f>INDEX(Opti!ResultsTable,MAX(F$31:H$31)+$A283-1,MATCH(Selected_Stat,Opti!Labels_Headers,0))</f>
        <v>#N/A</v>
      </c>
      <c r="H283" s="69" t="e">
        <f>INDEX(Opti!ResultsTable,MAX(G$31:I$31)+$A283-1,MATCH(Selected_Stat,Opti!Labels_Headers,0))</f>
        <v>#N/A</v>
      </c>
      <c r="I283" s="70" t="e">
        <f>INDEX(Opti!ResultsTable,MAX(H$31:J$31)+$A283-1,MATCH(Selected_Stat,Opti!Labels_Headers,0))</f>
        <v>#N/A</v>
      </c>
      <c r="J283" s="68" t="e">
        <f>INDEX(Opti!ResultsTable,MAX(I$31:K$31)+$A283-1,MATCH(Selected_Stat,Opti!Labels_Headers,0))</f>
        <v>#N/A</v>
      </c>
      <c r="K283" s="69" t="e">
        <f>INDEX(Opti!ResultsTable,MAX(J$31:L$31)+$A283-1,MATCH(Selected_Stat,Opti!Labels_Headers,0))</f>
        <v>#N/A</v>
      </c>
      <c r="L283" s="70" t="e">
        <f>INDEX(Opti!ResultsTable,MAX(K$31:M$31)+$A283-1,MATCH(Selected_Stat,Opti!Labels_Headers,0))</f>
        <v>#N/A</v>
      </c>
    </row>
  </sheetData>
  <autoFilter ref="A35:L35" xr:uid="{00000000-0009-0000-0000-000006000000}">
    <filterColumn colId="1">
      <filters>
        <filter val="Segment - Major Lines"/>
      </filters>
    </filterColumn>
    <filterColumn colId="2">
      <filters>
        <filter val="INS - Accident &amp; Health"/>
        <filter val="INS - Aviation"/>
        <filter val="INS - Credit &amp; Political Risk"/>
        <filter val="INS - Cyber"/>
        <filter val="INS - Liability"/>
        <filter val="INS - Marine"/>
        <filter val="INS - Professional Lines"/>
        <filter val="INS - Property"/>
        <filter val="INS - Terrorism"/>
        <filter val="REINS - Accident &amp; Health"/>
        <filter val="REINS - Aviation"/>
        <filter val="REINS - Credit &amp; Political Risk"/>
        <filter val="REINS - Liability"/>
        <filter val="REINS - Marine"/>
        <filter val="REINS - Professional Lines"/>
        <filter val="REINS - Property"/>
      </filters>
    </filterColumn>
    <sortState xmlns:xlrd2="http://schemas.microsoft.com/office/spreadsheetml/2017/richdata2" ref="A69:L138">
      <sortCondition ref="F35:F283"/>
    </sortState>
  </autoFilter>
  <dataValidations count="1">
    <dataValidation type="list" allowBlank="1" showInputMessage="1" showErrorMessage="1" sqref="E29 H29 K29" xr:uid="{00000000-0002-0000-0600-000000000000}">
      <formula1>Lookups_RunLabel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12"/>
  <sheetViews>
    <sheetView showGridLines="0" zoomScaleNormal="100" workbookViewId="0">
      <selection activeCell="B8" sqref="B8"/>
    </sheetView>
  </sheetViews>
  <sheetFormatPr defaultColWidth="9.140625" defaultRowHeight="15" x14ac:dyDescent="0.25"/>
  <cols>
    <col min="2" max="2" width="10.5703125" customWidth="1"/>
    <col min="3" max="3" width="11.7109375" customWidth="1"/>
    <col min="4" max="4" width="16.140625" bestFit="1" customWidth="1"/>
    <col min="5" max="5" width="8.5703125" bestFit="1" customWidth="1"/>
    <col min="6" max="6" width="20.28515625" customWidth="1"/>
    <col min="7" max="7" width="22.42578125" bestFit="1" customWidth="1"/>
    <col min="8" max="8" width="16.42578125" customWidth="1"/>
    <col min="9" max="9" width="17.42578125" customWidth="1"/>
    <col min="10" max="13" width="12.42578125" customWidth="1"/>
    <col min="14" max="16" width="12.7109375" customWidth="1"/>
  </cols>
  <sheetData>
    <row r="2" spans="2:16" ht="29.25" customHeight="1" x14ac:dyDescent="0.25">
      <c r="B2" s="177" t="s">
        <v>279</v>
      </c>
      <c r="C2" s="178"/>
      <c r="D2" s="178"/>
      <c r="E2" s="178"/>
      <c r="F2" s="178"/>
      <c r="G2" s="179"/>
      <c r="H2" s="5" t="s">
        <v>32</v>
      </c>
      <c r="I2" s="16" t="s">
        <v>4</v>
      </c>
      <c r="J2" s="39" t="s">
        <v>184</v>
      </c>
      <c r="K2" s="40" t="s">
        <v>186</v>
      </c>
      <c r="L2" s="40" t="s">
        <v>187</v>
      </c>
      <c r="M2" s="40" t="s">
        <v>188</v>
      </c>
      <c r="N2" s="41" t="s">
        <v>0</v>
      </c>
      <c r="O2" s="41" t="s">
        <v>1</v>
      </c>
      <c r="P2" s="42" t="s">
        <v>2</v>
      </c>
    </row>
    <row r="3" spans="2:16" x14ac:dyDescent="0.25">
      <c r="B3" s="11" t="str">
        <f>C3&amp;"&gt;"&amp;D3&amp;"&gt;&gt;"&amp;F3&amp;G3</f>
        <v>No Fixed Expenses&gt;*&gt;&gt;GroupGroup</v>
      </c>
      <c r="C3" s="4" t="s">
        <v>553</v>
      </c>
      <c r="D3" s="106" t="s">
        <v>282</v>
      </c>
      <c r="E3" s="106" t="s">
        <v>407</v>
      </c>
      <c r="F3" s="12" t="s">
        <v>196</v>
      </c>
      <c r="G3" s="13" t="s">
        <v>196</v>
      </c>
      <c r="H3" s="9" t="e">
        <f>INDEX(IF($E3="Opti",Opti!ResultsTable,IF($E3="Alt",Alt!ResultsTable,IF($E3="Base",Base!ResultsTable,NA()))),
MATCH($B3,IF($E3="Opti",Opti!Labels_LookupString,IF($E3="Alt",Alt!Labels_LookupString,IF($E3="Base",Base!Labels_LookupString,NA()))),0),
MATCH(H$7,IF($E3="Opti",Opti!Labels_Headers,IF($E3="Alt",Alt!Labels_Headers,IF($E3="Base",Base!Labels_Headers,NA()))),0))</f>
        <v>#N/A</v>
      </c>
      <c r="I3" s="17" t="e">
        <f>INDEX(IF($E3="Opti",Opti!ResultsTable,IF($E3="Alt",Alt!ResultsTable,IF($E3="Base",Base!ResultsTable,NA()))),
MATCH($B3,IF($E3="Opti",Opti!Labels_LookupString,IF($E3="Alt",Alt!Labels_LookupString,IF($E3="Base",Base!Labels_LookupString,NA()))),0),
MATCH(I$7,IF($E3="Opti",Opti!Labels_Headers,IF($E3="Alt",Alt!Labels_Headers,IF($E3="Base",Base!Labels_Headers,NA()))),0))</f>
        <v>#N/A</v>
      </c>
      <c r="J3" s="37" t="e">
        <f>INDEX(IF($E3="Opti",Opti!ResultsTable,IF($E3="Alt",Alt!ResultsTable,IF($E3="Base",Base!ResultsTable,NA()))),
MATCH($B3,IF($E3="Opti",Opti!Labels_LookupString,IF($E3="Alt",Alt!Labels_LookupString,IF($E3="Base",Base!Labels_LookupString,NA()))),0),
MATCH(J$7,IF($E3="Opti",Opti!Labels_Headers,IF($E3="Alt",Alt!Labels_Headers,IF($E3="Base",Base!Labels_Headers,NA()))),0))/$I3</f>
        <v>#N/A</v>
      </c>
      <c r="K3" s="37" t="e">
        <f>INDEX(IF($E3="Opti",Opti!ResultsTable,IF($E3="Alt",Alt!ResultsTable,IF($E3="Base",Base!ResultsTable,NA()))),
MATCH($B3,IF($E3="Opti",Opti!Labels_LookupString,IF($E3="Alt",Alt!Labels_LookupString,IF($E3="Base",Base!Labels_LookupString,NA()))),0),
MATCH(K$7,IF($E3="Opti",Opti!Labels_Headers,IF($E3="Alt",Alt!Labels_Headers,IF($E3="Base",Base!Labels_Headers,NA()))),0))/$I3</f>
        <v>#N/A</v>
      </c>
      <c r="L3" s="37" t="e">
        <f>INDEX(IF($E3="Opti",Opti!ResultsTable,IF($E3="Alt",Alt!ResultsTable,IF($E3="Base",Base!ResultsTable,NA()))),
MATCH($B3,IF($E3="Opti",Opti!Labels_LookupString,IF($E3="Alt",Alt!Labels_LookupString,IF($E3="Base",Base!Labels_LookupString,NA()))),0),
MATCH(L$7,IF($E3="Opti",Opti!Labels_Headers,IF($E3="Alt",Alt!Labels_Headers,IF($E3="Base",Base!Labels_Headers,NA()))),0))/$I3</f>
        <v>#N/A</v>
      </c>
      <c r="M3" s="37" t="e">
        <f>INDEX(IF($E3="Opti",Opti!ResultsTable,IF($E3="Alt",Alt!ResultsTable,IF($E3="Base",Base!ResultsTable,NA()))),
MATCH($B3,IF($E3="Opti",Opti!Labels_LookupString,IF($E3="Alt",Alt!Labels_LookupString,IF($E3="Base",Base!Labels_LookupString,NA()))),0),
MATCH(M$7,IF($E3="Opti",Opti!Labels_Headers,IF($E3="Alt",Alt!Labels_Headers,IF($E3="Base",Base!Labels_Headers,NA()))),0))/$I3</f>
        <v>#N/A</v>
      </c>
      <c r="N3" s="38" t="e">
        <f>INDEX(IF($E3="Opti",Opti!ResultsTable,IF($E3="Alt",Alt!ResultsTable,IF($E3="Base",Base!ResultsTable,NA()))),
MATCH($B3,IF($E3="Opti",Opti!Labels_LookupString,IF($E3="Alt",Alt!Labels_LookupString,IF($E3="Base",Base!Labels_LookupString,NA()))),0),
MATCH(N$7,IF($E3="Opti",Opti!Labels_Headers,IF($E3="Alt",Alt!Labels_Headers,IF($E3="Base",Base!Labels_Headers,NA()))),0))/$I3</f>
        <v>#N/A</v>
      </c>
      <c r="O3" s="38" t="e">
        <f>INDEX(IF($E3="Opti",Opti!ResultsTable,IF($E3="Alt",Alt!ResultsTable,IF($E3="Base",Base!ResultsTable,NA()))),
MATCH($B3,IF($E3="Opti",Opti!Labels_LookupString,IF($E3="Alt",Alt!Labels_LookupString,IF($E3="Base",Base!Labels_LookupString,NA()))),0),
MATCH(O$7,IF($E3="Opti",Opti!Labels_Headers,IF($E3="Alt",Alt!Labels_Headers,IF($E3="Base",Base!Labels_Headers,NA()))),0))/$I3</f>
        <v>#N/A</v>
      </c>
      <c r="P3" s="37" t="e">
        <f>INDEX(IF($E3="Opti",Opti!ResultsTable,IF($E3="Alt",Alt!ResultsTable,IF($E3="Base",Base!ResultsTable,NA()))),
MATCH($B3,IF($E3="Opti",Opti!Labels_LookupString,IF($E3="Alt",Alt!Labels_LookupString,IF($E3="Base",Base!Labels_LookupString,NA()))),0),
MATCH(P$7,IF($E3="Opti",Opti!Labels_Headers,IF($E3="Alt",Alt!Labels_Headers,IF($E3="Base",Base!Labels_Headers,NA()))),0))/$I3</f>
        <v>#N/A</v>
      </c>
    </row>
    <row r="4" spans="2:16" ht="15.75" thickBot="1" x14ac:dyDescent="0.3"/>
    <row r="5" spans="2:16" ht="15.75" thickBot="1" x14ac:dyDescent="0.3">
      <c r="B5" s="175" t="s">
        <v>280</v>
      </c>
      <c r="C5" s="176"/>
      <c r="D5" s="36" t="s">
        <v>349</v>
      </c>
      <c r="E5" s="27"/>
      <c r="J5" s="21" t="s">
        <v>277</v>
      </c>
      <c r="K5" s="22"/>
      <c r="L5" s="22"/>
      <c r="M5" s="22"/>
      <c r="N5" s="22"/>
      <c r="O5" s="22"/>
      <c r="P5" s="23"/>
    </row>
    <row r="6" spans="2:16" ht="3.75" customHeight="1" thickBot="1" x14ac:dyDescent="0.3">
      <c r="J6" s="30"/>
      <c r="K6" s="31"/>
      <c r="L6" s="31"/>
      <c r="M6" s="31"/>
      <c r="N6" s="31"/>
      <c r="O6" s="31"/>
      <c r="P6" s="32"/>
    </row>
    <row r="7" spans="2:16" ht="45.75" thickBot="1" x14ac:dyDescent="0.3">
      <c r="B7" s="33" t="s">
        <v>195</v>
      </c>
      <c r="C7" s="5" t="s">
        <v>194</v>
      </c>
      <c r="D7" s="5" t="s">
        <v>27</v>
      </c>
      <c r="E7" s="5" t="s">
        <v>291</v>
      </c>
      <c r="F7" s="5" t="s">
        <v>170</v>
      </c>
      <c r="G7" s="5" t="s">
        <v>171</v>
      </c>
      <c r="H7" s="5" t="s">
        <v>32</v>
      </c>
      <c r="I7" s="16" t="s">
        <v>4</v>
      </c>
      <c r="J7" s="18" t="s">
        <v>184</v>
      </c>
      <c r="K7" s="19" t="s">
        <v>186</v>
      </c>
      <c r="L7" s="19" t="s">
        <v>187</v>
      </c>
      <c r="M7" s="19" t="s">
        <v>188</v>
      </c>
      <c r="N7" s="20" t="s">
        <v>0</v>
      </c>
      <c r="O7" s="20" t="s">
        <v>1</v>
      </c>
      <c r="P7" s="20" t="s">
        <v>2</v>
      </c>
    </row>
    <row r="8" spans="2:16" x14ac:dyDescent="0.25">
      <c r="B8" s="109" t="str">
        <f>Table1[[#This Row],[Run Label]]&amp;"&gt;"&amp;Table1[[#This Row],[Timestamp]]&amp;"&gt;&gt;"&amp;Table1[[#This Row],[Reporting Level]]&amp;Table1[[#This Row],[LoB]]</f>
        <v>No Fixed Expenses&gt;*&gt;&gt;GroupGroup</v>
      </c>
      <c r="C8" s="4" t="str">
        <f t="shared" ref="C8:D12" si="0">C$3</f>
        <v>No Fixed Expenses</v>
      </c>
      <c r="D8" s="106" t="str">
        <f t="shared" si="0"/>
        <v>*</v>
      </c>
      <c r="E8" s="106" t="s">
        <v>407</v>
      </c>
      <c r="F8" s="12" t="s">
        <v>196</v>
      </c>
      <c r="G8" s="13" t="s">
        <v>196</v>
      </c>
      <c r="H8" s="9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MATCH(H$7,IF(Table1[[#This Row],[Scenario]]="Opti",Opti!Labels_Headers,IF(Table1[[#This Row],[Scenario]]="Alt",Alt!Labels_Headers,IF(Table1[[#This Row],[Scenario]]="Base",Base!Labels_Headers,NA()))),0))</f>
        <v>#N/A</v>
      </c>
      <c r="I8" s="10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MATCH(I$7,IF(Table1[[#This Row],[Scenario]]="Opti",Opti!Labels_Headers,IF(Table1[[#This Row],[Scenario]]="Alt",Alt!Labels_Headers,IF(Table1[[#This Row],[Scenario]]="Base",Base!Labels_Headers,NA()))),0))</f>
        <v>#N/A</v>
      </c>
      <c r="J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MATCH(J$7,IF(Table1[[#This Row],[Scenario]]="Opti",Opti!Labels_Headers,IF(Table1[[#This Row],[Scenario]]="Alt",Alt!Labels_Headers,IF(Table1[[#This Row],[Scenario]]="Base",Base!Labels_Headers,NA()))),0))/Table1[[#This Row],[Mean Net Profit]] / IF($D$5="Yes",J$3,1)</f>
        <v>#N/A</v>
      </c>
      <c r="K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MATCH(K$7,IF(Table1[[#This Row],[Scenario]]="Opti",Opti!Labels_Headers,IF(Table1[[#This Row],[Scenario]]="Alt",Alt!Labels_Headers,IF(Table1[[#This Row],[Scenario]]="Base",Base!Labels_Headers,NA()))),0))/Table1[[#This Row],[Mean Net Profit]] / IF($D$5="Yes",K$3,1)</f>
        <v>#N/A</v>
      </c>
      <c r="L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MATCH(L$7,IF(Table1[[#This Row],[Scenario]]="Opti",Opti!Labels_Headers,IF(Table1[[#This Row],[Scenario]]="Alt",Alt!Labels_Headers,IF(Table1[[#This Row],[Scenario]]="Base",Base!Labels_Headers,NA()))),0))/Table1[[#This Row],[Mean Net Profit]] / IF($D$5="Yes",L$3,1)</f>
        <v>#N/A</v>
      </c>
      <c r="M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MATCH(M$7,IF(Table1[[#This Row],[Scenario]]="Opti",Opti!Labels_Headers,IF(Table1[[#This Row],[Scenario]]="Alt",Alt!Labels_Headers,IF(Table1[[#This Row],[Scenario]]="Base",Base!Labels_Headers,NA()))),0))/Table1[[#This Row],[Mean Net Profit]] / IF($D$5="Yes",M$3,1)</f>
        <v>#N/A</v>
      </c>
      <c r="N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MATCH(N$7,IF(Table1[[#This Row],[Scenario]]="Opti",Opti!Labels_Headers,IF(Table1[[#This Row],[Scenario]]="Alt",Alt!Labels_Headers,IF(Table1[[#This Row],[Scenario]]="Base",Base!Labels_Headers,NA()))),0))/Table1[[#This Row],[Mean Net Profit]] / IF($D$5="Yes",N$3,1)</f>
        <v>#N/A</v>
      </c>
      <c r="O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MATCH(O$7,IF(Table1[[#This Row],[Scenario]]="Opti",Opti!Labels_Headers,IF(Table1[[#This Row],[Scenario]]="Alt",Alt!Labels_Headers,IF(Table1[[#This Row],[Scenario]]="Base",Base!Labels_Headers,NA()))),0))/Table1[[#This Row],[Mean Net Profit]] / IF($D$5="Yes",O$3,1)</f>
        <v>#N/A</v>
      </c>
      <c r="P8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MATCH(P$7,IF(Table1[[#This Row],[Scenario]]="Opti",Opti!Labels_Headers,IF(Table1[[#This Row],[Scenario]]="Alt",Alt!Labels_Headers,IF(Table1[[#This Row],[Scenario]]="Base",Base!Labels_Headers,NA()))),0))/Table1[[#This Row],[Mean Net Profit]] / IF($D$5="Yes",P$3,1)</f>
        <v>#N/A</v>
      </c>
    </row>
    <row r="9" spans="2:16" x14ac:dyDescent="0.25">
      <c r="B9" s="109" t="str">
        <f>Table1[[#This Row],[Run Label]]&amp;"&gt;"&amp;Table1[[#This Row],[Timestamp]]&amp;"&gt;&gt;"&amp;Table1[[#This Row],[Reporting Level]]&amp;Table1[[#This Row],[LoB]]</f>
        <v>No Fixed Expenses&gt;*&gt;&gt;Business UnitEMEA - Motor</v>
      </c>
      <c r="C9" s="4" t="str">
        <f t="shared" si="0"/>
        <v>No Fixed Expenses</v>
      </c>
      <c r="D9" s="106" t="str">
        <f t="shared" si="0"/>
        <v>*</v>
      </c>
      <c r="E9" s="106" t="s">
        <v>545</v>
      </c>
      <c r="F9" s="12" t="s">
        <v>231</v>
      </c>
      <c r="G9" s="13" t="s">
        <v>265</v>
      </c>
      <c r="H9" s="9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MATCH(H$7,IF(Table1[[#This Row],[Scenario]]="Opti",Opti!Labels_Headers,IF(Table1[[#This Row],[Scenario]]="Alt",Alt!Labels_Headers,IF(Table1[[#This Row],[Scenario]]="Base",Base!Labels_Headers,NA()))),0))</f>
        <v>#N/A</v>
      </c>
      <c r="I9" s="17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MATCH(I$7,IF(Table1[[#This Row],[Scenario]]="Opti",Opti!Labels_Headers,IF(Table1[[#This Row],[Scenario]]="Alt",Alt!Labels_Headers,IF(Table1[[#This Row],[Scenario]]="Base",Base!Labels_Headers,NA()))),0))</f>
        <v>#N/A</v>
      </c>
      <c r="J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MATCH(J$7,IF(Table1[[#This Row],[Scenario]]="Opti",Opti!Labels_Headers,IF(Table1[[#This Row],[Scenario]]="Alt",Alt!Labels_Headers,IF(Table1[[#This Row],[Scenario]]="Base",Base!Labels_Headers,NA()))),0))/Table1[[#This Row],[Mean Net Profit]] / IF($D$5="Yes",J$3,1)</f>
        <v>#N/A</v>
      </c>
      <c r="K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MATCH(K$7,IF(Table1[[#This Row],[Scenario]]="Opti",Opti!Labels_Headers,IF(Table1[[#This Row],[Scenario]]="Alt",Alt!Labels_Headers,IF(Table1[[#This Row],[Scenario]]="Base",Base!Labels_Headers,NA()))),0))/Table1[[#This Row],[Mean Net Profit]] / IF($D$5="Yes",K$3,1)</f>
        <v>#N/A</v>
      </c>
      <c r="L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MATCH(L$7,IF(Table1[[#This Row],[Scenario]]="Opti",Opti!Labels_Headers,IF(Table1[[#This Row],[Scenario]]="Alt",Alt!Labels_Headers,IF(Table1[[#This Row],[Scenario]]="Base",Base!Labels_Headers,NA()))),0))/Table1[[#This Row],[Mean Net Profit]] / IF($D$5="Yes",L$3,1)</f>
        <v>#N/A</v>
      </c>
      <c r="M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MATCH(M$7,IF(Table1[[#This Row],[Scenario]]="Opti",Opti!Labels_Headers,IF(Table1[[#This Row],[Scenario]]="Alt",Alt!Labels_Headers,IF(Table1[[#This Row],[Scenario]]="Base",Base!Labels_Headers,NA()))),0))/Table1[[#This Row],[Mean Net Profit]] / IF($D$5="Yes",M$3,1)</f>
        <v>#N/A</v>
      </c>
      <c r="N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MATCH(N$7,IF(Table1[[#This Row],[Scenario]]="Opti",Opti!Labels_Headers,IF(Table1[[#This Row],[Scenario]]="Alt",Alt!Labels_Headers,IF(Table1[[#This Row],[Scenario]]="Base",Base!Labels_Headers,NA()))),0))/Table1[[#This Row],[Mean Net Profit]] / IF($D$5="Yes",N$3,1)</f>
        <v>#N/A</v>
      </c>
      <c r="O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MATCH(O$7,IF(Table1[[#This Row],[Scenario]]="Opti",Opti!Labels_Headers,IF(Table1[[#This Row],[Scenario]]="Alt",Alt!Labels_Headers,IF(Table1[[#This Row],[Scenario]]="Base",Base!Labels_Headers,NA()))),0))/Table1[[#This Row],[Mean Net Profit]] / IF($D$5="Yes",O$3,1)</f>
        <v>#N/A</v>
      </c>
      <c r="P9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MATCH(P$7,IF(Table1[[#This Row],[Scenario]]="Opti",Opti!Labels_Headers,IF(Table1[[#This Row],[Scenario]]="Alt",Alt!Labels_Headers,IF(Table1[[#This Row],[Scenario]]="Base",Base!Labels_Headers,NA()))),0))/Table1[[#This Row],[Mean Net Profit]] / IF($D$5="Yes",P$3,1)</f>
        <v>#N/A</v>
      </c>
    </row>
    <row r="10" spans="2:16" x14ac:dyDescent="0.25">
      <c r="B10" s="109" t="str">
        <f>Table1[[#This Row],[Run Label]]&amp;"&gt;"&amp;Table1[[#This Row],[Timestamp]]&amp;"&gt;&gt;"&amp;Table1[[#This Row],[Reporting Level]]&amp;Table1[[#This Row],[LoB]]</f>
        <v>No Fixed Expenses&gt;*&gt;&gt;Business UnitNA - Property CAT</v>
      </c>
      <c r="C10" s="4" t="str">
        <f t="shared" si="0"/>
        <v>No Fixed Expenses</v>
      </c>
      <c r="D10" s="106" t="str">
        <f t="shared" si="0"/>
        <v>*</v>
      </c>
      <c r="E10" s="106" t="s">
        <v>545</v>
      </c>
      <c r="F10" s="121" t="s">
        <v>231</v>
      </c>
      <c r="G10" s="13" t="s">
        <v>257</v>
      </c>
      <c r="H10" s="122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MATCH(H$7,IF(Table1[[#This Row],[Scenario]]="Opti",Opti!Labels_Headers,IF(Table1[[#This Row],[Scenario]]="Alt",Alt!Labels_Headers,IF(Table1[[#This Row],[Scenario]]="Base",Base!Labels_Headers,NA()))),0))</f>
        <v>#N/A</v>
      </c>
      <c r="I10" s="17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MATCH(I$7,IF(Table1[[#This Row],[Scenario]]="Opti",Opti!Labels_Headers,IF(Table1[[#This Row],[Scenario]]="Alt",Alt!Labels_Headers,IF(Table1[[#This Row],[Scenario]]="Base",Base!Labels_Headers,NA()))),0))</f>
        <v>#N/A</v>
      </c>
      <c r="J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MATCH(J$7,IF(Table1[[#This Row],[Scenario]]="Opti",Opti!Labels_Headers,IF(Table1[[#This Row],[Scenario]]="Alt",Alt!Labels_Headers,IF(Table1[[#This Row],[Scenario]]="Base",Base!Labels_Headers,NA()))),0))/Table1[[#This Row],[Mean Net Profit]] / IF($D$5="Yes",J$3,1)</f>
        <v>#N/A</v>
      </c>
      <c r="K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MATCH(K$7,IF(Table1[[#This Row],[Scenario]]="Opti",Opti!Labels_Headers,IF(Table1[[#This Row],[Scenario]]="Alt",Alt!Labels_Headers,IF(Table1[[#This Row],[Scenario]]="Base",Base!Labels_Headers,NA()))),0))/Table1[[#This Row],[Mean Net Profit]] / IF($D$5="Yes",K$3,1)</f>
        <v>#N/A</v>
      </c>
      <c r="L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MATCH(L$7,IF(Table1[[#This Row],[Scenario]]="Opti",Opti!Labels_Headers,IF(Table1[[#This Row],[Scenario]]="Alt",Alt!Labels_Headers,IF(Table1[[#This Row],[Scenario]]="Base",Base!Labels_Headers,NA()))),0))/Table1[[#This Row],[Mean Net Profit]] / IF($D$5="Yes",L$3,1)</f>
        <v>#N/A</v>
      </c>
      <c r="M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MATCH(M$7,IF(Table1[[#This Row],[Scenario]]="Opti",Opti!Labels_Headers,IF(Table1[[#This Row],[Scenario]]="Alt",Alt!Labels_Headers,IF(Table1[[#This Row],[Scenario]]="Base",Base!Labels_Headers,NA()))),0))/Table1[[#This Row],[Mean Net Profit]] / IF($D$5="Yes",M$3,1)</f>
        <v>#N/A</v>
      </c>
      <c r="N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MATCH(N$7,IF(Table1[[#This Row],[Scenario]]="Opti",Opti!Labels_Headers,IF(Table1[[#This Row],[Scenario]]="Alt",Alt!Labels_Headers,IF(Table1[[#This Row],[Scenario]]="Base",Base!Labels_Headers,NA()))),0))/Table1[[#This Row],[Mean Net Profit]] / IF($D$5="Yes",N$3,1)</f>
        <v>#N/A</v>
      </c>
      <c r="O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MATCH(O$7,IF(Table1[[#This Row],[Scenario]]="Opti",Opti!Labels_Headers,IF(Table1[[#This Row],[Scenario]]="Alt",Alt!Labels_Headers,IF(Table1[[#This Row],[Scenario]]="Base",Base!Labels_Headers,NA()))),0))/Table1[[#This Row],[Mean Net Profit]] / IF($D$5="Yes",O$3,1)</f>
        <v>#N/A</v>
      </c>
      <c r="P10" s="24" t="e">
        <f>INDEX(IF(Table1[[#This Row],[Scenario]]="Opti",Opti!ResultsTable,IF(Table1[[#This Row],[Scenario]]="Alt",Alt!ResultsTable,IF(Table1[[#This Row],[Scenario]]="Base",Base!ResultsTable,NA()))),
MATCH(Table1[[#This Row],[Lookup String]],IF(Table1[[#This Row],[Scenario]]="Opti",Opti!Labels_LookupString,IF(Table1[[#This Row],[Scenario]]="Alt",Alt!Labels_LookupString,IF(Table1[[#This Row],[Scenario]]="Base",Base!Labels_LookupString,NA()))),0),
MATCH(P$7,IF(Table1[[#This Row],[Scenario]]="Opti",Opti!Labels_Headers,IF(Table1[[#This Row],[Scenario]]="Alt",Alt!Labels_Headers,IF(Table1[[#This Row],[Scenario]]="Base",Base!Labels_Headers,NA()))),0))/Table1[[#This Row],[Mean Net Profit]] / IF($D$5="Yes",P$3,1)</f>
        <v>#N/A</v>
      </c>
    </row>
    <row r="11" spans="2:16" x14ac:dyDescent="0.25">
      <c r="B11" s="109" t="str">
        <f>Table1[[#This Row],[Run Label]]&amp;"&gt;"&amp;Table1[[#This Row],[Timestamp]]&amp;"&gt;&gt;"&amp;Table1[[#This Row],[Reporting Level]]&amp;Table1[[#This Row],[LoB]]</f>
        <v>No Fixed Expenses&gt;*&gt;&gt;</v>
      </c>
      <c r="C11" s="4" t="str">
        <f t="shared" si="0"/>
        <v>No Fixed Expenses</v>
      </c>
      <c r="D11" s="106" t="str">
        <f t="shared" si="0"/>
        <v>*</v>
      </c>
      <c r="E11" s="106"/>
      <c r="F11" s="121"/>
      <c r="G11" s="13"/>
      <c r="H11" s="122"/>
      <c r="I11" s="17"/>
      <c r="J11" s="24"/>
      <c r="K11" s="24"/>
      <c r="L11" s="24"/>
      <c r="M11" s="24"/>
      <c r="N11" s="24"/>
      <c r="O11" s="24"/>
      <c r="P11" s="24"/>
    </row>
    <row r="12" spans="2:16" x14ac:dyDescent="0.25">
      <c r="B12" s="109" t="str">
        <f>Table1[[#This Row],[Run Label]]&amp;"&gt;"&amp;Table1[[#This Row],[Timestamp]]&amp;"&gt;&gt;"&amp;Table1[[#This Row],[Reporting Level]]&amp;Table1[[#This Row],[LoB]]</f>
        <v>No Fixed Expenses&gt;*&gt;&gt;</v>
      </c>
      <c r="C12" s="4" t="str">
        <f t="shared" si="0"/>
        <v>No Fixed Expenses</v>
      </c>
      <c r="D12" s="106" t="str">
        <f t="shared" si="0"/>
        <v>*</v>
      </c>
      <c r="E12" s="106"/>
      <c r="F12" s="12"/>
      <c r="G12" s="13"/>
      <c r="H12" s="9"/>
      <c r="I12" s="17"/>
      <c r="J12" s="24"/>
      <c r="K12" s="24"/>
      <c r="L12" s="24"/>
      <c r="M12" s="24"/>
      <c r="N12" s="24"/>
      <c r="O12" s="24"/>
      <c r="P12" s="24"/>
    </row>
  </sheetData>
  <mergeCells count="2">
    <mergeCell ref="B5:C5"/>
    <mergeCell ref="B2:G2"/>
  </mergeCells>
  <conditionalFormatting sqref="I8:P12">
    <cfRule type="expression" dxfId="0" priority="1">
      <formula>$I8&lt;0</formula>
    </cfRule>
  </conditionalFormatting>
  <dataValidations count="6">
    <dataValidation type="list" allowBlank="1" showInputMessage="1" showErrorMessage="1" sqref="D5" xr:uid="{00000000-0002-0000-0700-000000000000}">
      <formula1>"Yes,No"</formula1>
    </dataValidation>
    <dataValidation type="list" allowBlank="1" showInputMessage="1" showErrorMessage="1" sqref="F3:G3" xr:uid="{00000000-0002-0000-0700-000001000000}">
      <formula1>"Group"</formula1>
    </dataValidation>
    <dataValidation type="list" allowBlank="1" showInputMessage="1" showErrorMessage="1" sqref="E3 E8:E12" xr:uid="{00000000-0002-0000-0700-000002000000}">
      <formula1>"Base,Alt,Opti"</formula1>
    </dataValidation>
    <dataValidation type="list" allowBlank="1" showInputMessage="1" showErrorMessage="1" sqref="C3 C8:C12" xr:uid="{00000000-0002-0000-0700-000003000000}">
      <formula1>Lookups_RunLabel</formula1>
    </dataValidation>
    <dataValidation type="list" allowBlank="1" showInputMessage="1" showErrorMessage="1" sqref="F8:F12" xr:uid="{00000000-0002-0000-0700-000004000000}">
      <formula1>Lookups_Level</formula1>
    </dataValidation>
    <dataValidation type="list" allowBlank="1" showInputMessage="1" showErrorMessage="1" sqref="G8:G12" xr:uid="{00000000-0002-0000-0700-000005000000}">
      <formula1>Lookups_LoBByLevel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M316"/>
  <sheetViews>
    <sheetView showGridLines="0" zoomScale="85" zoomScaleNormal="85" workbookViewId="0">
      <selection activeCell="H35" sqref="H35"/>
    </sheetView>
  </sheetViews>
  <sheetFormatPr defaultColWidth="9.140625" defaultRowHeight="15" outlineLevelCol="1" x14ac:dyDescent="0.25"/>
  <cols>
    <col min="2" max="2" width="20.140625" bestFit="1" customWidth="1"/>
    <col min="3" max="3" width="36.140625" bestFit="1" customWidth="1"/>
    <col min="4" max="4" width="26.5703125" bestFit="1" customWidth="1"/>
    <col min="5" max="5" width="20" style="43" bestFit="1" customWidth="1"/>
    <col min="6" max="6" width="23.85546875" style="43" bestFit="1" customWidth="1"/>
    <col min="7" max="7" width="20" style="43" bestFit="1" customWidth="1"/>
    <col min="8" max="8" width="31.5703125" style="43" customWidth="1"/>
    <col min="9" max="9" width="7.85546875" style="43" customWidth="1"/>
    <col min="10" max="10" width="20.7109375" style="43" customWidth="1" outlineLevel="1"/>
    <col min="11" max="11" width="31.5703125" style="43" customWidth="1" outlineLevel="1"/>
    <col min="12" max="12" width="7.42578125" style="43" customWidth="1" outlineLevel="1"/>
    <col min="13" max="13" width="12.85546875" style="43" customWidth="1" outlineLevel="1"/>
    <col min="14" max="14" width="9.140625" style="43"/>
    <col min="15" max="15" width="9.140625" style="43" customWidth="1"/>
    <col min="16" max="16" width="9.140625" style="43"/>
    <col min="17" max="17" width="9.140625" style="43" customWidth="1"/>
    <col min="18" max="16384" width="9.140625" style="43"/>
  </cols>
  <sheetData>
    <row r="1" spans="7:13" customFormat="1" x14ac:dyDescent="0.25"/>
    <row r="2" spans="7:13" customFormat="1" x14ac:dyDescent="0.25"/>
    <row r="3" spans="7:13" customFormat="1" x14ac:dyDescent="0.25"/>
    <row r="4" spans="7:13" customFormat="1" ht="15.75" thickBot="1" x14ac:dyDescent="0.3"/>
    <row r="5" spans="7:13" customFormat="1" ht="15.75" thickBot="1" x14ac:dyDescent="0.3">
      <c r="K5" s="133" t="s">
        <v>557</v>
      </c>
      <c r="M5" s="133" t="s">
        <v>556</v>
      </c>
    </row>
    <row r="6" spans="7:13" customFormat="1" x14ac:dyDescent="0.25">
      <c r="G6" s="133" t="s">
        <v>185</v>
      </c>
      <c r="H6" s="136" t="e">
        <f>INDEX(Opti!ResultsTable,MATCH($H$35&amp;"&gt;"&amp;$H$36&amp;"&gt;&gt;GroupGroup",Opti!Labels_LookupString,0),MATCH($G6,Opti!Labels_Headers,0))</f>
        <v>#N/A</v>
      </c>
      <c r="K6" s="162" t="e">
        <f>INDEX(Opti!ResultsTable,MATCH($K$35&amp;"&gt;"&amp;$K$36&amp;"&gt;&gt;GroupGroup",Opti!Labels_LookupString,0),MATCH($G6,Opti!Labels_Headers,0))</f>
        <v>#N/A</v>
      </c>
      <c r="M6" s="162" t="e">
        <f>K6-H6</f>
        <v>#N/A</v>
      </c>
    </row>
    <row r="7" spans="7:13" customFormat="1" x14ac:dyDescent="0.25">
      <c r="G7" s="134" t="s">
        <v>4</v>
      </c>
      <c r="H7" s="137" t="e">
        <f>INDEX(Opti!ResultsTable,MATCH($H$35&amp;"&gt;"&amp;$H$36&amp;"&gt;&gt;GroupGroup",Opti!Labels_LookupString,0),MATCH($G7,Opti!Labels_Headers,0))</f>
        <v>#N/A</v>
      </c>
      <c r="K7" s="163" t="e">
        <f>INDEX(Opti!ResultsTable,MATCH($K$35&amp;"&gt;"&amp;$K$36&amp;"&gt;&gt;GroupGroup",Opti!Labels_LookupString,0),MATCH($G7,Opti!Labels_Headers,0))</f>
        <v>#N/A</v>
      </c>
      <c r="M7" s="163" t="e">
        <f>K7-H7</f>
        <v>#N/A</v>
      </c>
    </row>
    <row r="8" spans="7:13" customFormat="1" ht="15.75" thickBot="1" x14ac:dyDescent="0.3">
      <c r="G8" s="135" t="s">
        <v>543</v>
      </c>
      <c r="H8" s="138" t="e">
        <f>INDEX(Opti!ResultsTable,MATCH($H$35&amp;"&gt;"&amp;$H$36&amp;"&gt;&gt;GroupGroup",Opti!Labels_LookupString,0),MATCH($G8,Opti!Labels_Headers,0))</f>
        <v>#N/A</v>
      </c>
      <c r="K8" s="164" t="e">
        <f>INDEX(Opti!ResultsTable,MATCH($K$35&amp;"&gt;"&amp;$K$36&amp;"&gt;&gt;GroupGroup",Opti!Labels_LookupString,0),MATCH($G8,Opti!Labels_Headers,0))</f>
        <v>#N/A</v>
      </c>
      <c r="M8" s="164" t="e">
        <f>K8-H8</f>
        <v>#N/A</v>
      </c>
    </row>
    <row r="9" spans="7:13" customFormat="1" x14ac:dyDescent="0.25"/>
    <row r="10" spans="7:13" customFormat="1" x14ac:dyDescent="0.25"/>
    <row r="11" spans="7:13" customFormat="1" x14ac:dyDescent="0.25"/>
    <row r="12" spans="7:13" customFormat="1" x14ac:dyDescent="0.25"/>
    <row r="13" spans="7:13" customFormat="1" x14ac:dyDescent="0.25"/>
    <row r="14" spans="7:13" customFormat="1" x14ac:dyDescent="0.25"/>
    <row r="15" spans="7:13" customFormat="1" x14ac:dyDescent="0.25"/>
    <row r="16" spans="7:13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12" customFormat="1" x14ac:dyDescent="0.25"/>
    <row r="34" spans="1:12" customFormat="1" x14ac:dyDescent="0.25"/>
    <row r="35" spans="1:12" customFormat="1" x14ac:dyDescent="0.25">
      <c r="G35" s="61" t="s">
        <v>286</v>
      </c>
      <c r="H35" s="50" t="s">
        <v>555</v>
      </c>
      <c r="J35" s="61" t="s">
        <v>286</v>
      </c>
      <c r="K35" s="50" t="s">
        <v>554</v>
      </c>
    </row>
    <row r="36" spans="1:12" customFormat="1" x14ac:dyDescent="0.25">
      <c r="G36" s="62" t="s">
        <v>27</v>
      </c>
      <c r="H36" s="51" t="s">
        <v>282</v>
      </c>
      <c r="J36" s="62" t="s">
        <v>27</v>
      </c>
      <c r="K36" s="51" t="s">
        <v>282</v>
      </c>
    </row>
    <row r="37" spans="1:12" customFormat="1" x14ac:dyDescent="0.25">
      <c r="G37" s="64" t="s">
        <v>289</v>
      </c>
      <c r="H37" s="63" t="e">
        <f>MATCH(H35&amp;"&gt;"&amp;H36&amp;"*",Opti!Labels_LookupString,0)</f>
        <v>#N/A</v>
      </c>
      <c r="J37" s="64" t="s">
        <v>289</v>
      </c>
      <c r="K37" s="63" t="e">
        <f>MATCH(K35&amp;"&gt;"&amp;K36&amp;"*",Opti!Labels_LookupString,0)</f>
        <v>#N/A</v>
      </c>
    </row>
    <row r="38" spans="1:12" customFormat="1" x14ac:dyDescent="0.25">
      <c r="G38" s="43"/>
      <c r="H38" s="43"/>
      <c r="J38" s="43"/>
      <c r="K38" s="43"/>
    </row>
    <row r="39" spans="1:12" customFormat="1" ht="15.75" thickBot="1" x14ac:dyDescent="0.3">
      <c r="G39" s="43"/>
      <c r="H39" s="43"/>
      <c r="I39" s="43"/>
      <c r="J39" s="43"/>
      <c r="K39" s="43"/>
      <c r="L39" s="43"/>
    </row>
    <row r="40" spans="1:12" customFormat="1" ht="31.15" customHeight="1" thickBot="1" x14ac:dyDescent="0.3">
      <c r="D40" s="55" t="s">
        <v>211</v>
      </c>
      <c r="E40" s="180" t="s">
        <v>284</v>
      </c>
      <c r="F40" s="181"/>
      <c r="G40" s="182" t="str">
        <f>H35</f>
        <v>No Capital Const, No Cat Const, No FE</v>
      </c>
      <c r="H40" s="183"/>
      <c r="I40" s="166"/>
      <c r="J40" s="180" t="str">
        <f>"Optimised Results - RUN " &amp;K35</f>
        <v>Optimised Results - RUN No Cat Const, No FE</v>
      </c>
      <c r="K40" s="181"/>
      <c r="L40" s="166"/>
    </row>
    <row r="41" spans="1:12" customFormat="1" ht="45.75" thickBot="1" x14ac:dyDescent="0.3">
      <c r="A41" s="85" t="s">
        <v>281</v>
      </c>
      <c r="B41" s="86" t="s">
        <v>170</v>
      </c>
      <c r="C41" s="86" t="s">
        <v>171</v>
      </c>
      <c r="D41" s="161" t="s">
        <v>347</v>
      </c>
      <c r="E41" s="85" t="s">
        <v>32</v>
      </c>
      <c r="F41" s="87" t="s">
        <v>6</v>
      </c>
      <c r="G41" s="85" t="s">
        <v>32</v>
      </c>
      <c r="H41" s="87" t="s">
        <v>6</v>
      </c>
      <c r="I41" s="87" t="s">
        <v>185</v>
      </c>
      <c r="J41" s="85" t="s">
        <v>32</v>
      </c>
      <c r="K41" s="87" t="s">
        <v>6</v>
      </c>
      <c r="L41" s="87" t="s">
        <v>185</v>
      </c>
    </row>
    <row r="42" spans="1:12" customFormat="1" ht="14.45" hidden="1" customHeight="1" x14ac:dyDescent="0.25">
      <c r="A42" s="76">
        <v>1</v>
      </c>
      <c r="B42" s="77" t="e">
        <f>INDEX(Base!ResultsTable,$H$37+$A42-1,MATCH(Selected_Stat,Base!Labels_Headers,0))</f>
        <v>#N/A</v>
      </c>
      <c r="C42" s="156" t="e">
        <f>INDEX(Base!ResultsTable,$H$37+$A42-1,MATCH(Selected_Stat,Base!Labels_Headers,0))</f>
        <v>#N/A</v>
      </c>
      <c r="D42" s="157" t="e">
        <f ca="1">IF(MATCH(IF($B42="All Lobs","Segment Risk Class",$B42),'Report Aggregation'!$B$2:$G$2,0)=1,INDEX('Report Aggregation'!$B$3:$G$146, MATCH('Premium Growth'!$C42,'Report Aggregation'!$B$3:$B$146,0),MATCH('Premium Growth'!$D$40,'Report Aggregation'!$B$2:$G$2,0)),
IF(MATCH($B42,'Report Aggregation'!$B$2:$G$2,0)&lt;MATCH($D$40,'Report Aggregation'!$B$2:$G$2,0),"",INDEX('Report Aggregation'!$B$3:$G$146, MATCH('Premium Growth'!$C42,OFFSET('Report Aggregation'!$B$3,0,MATCH('Premium Growth'!$B42,'Report Aggregation'!$B$2:$G$2,0)-1,146,1),0),MATCH('Premium Growth'!$D$40,'Report Aggregation'!$B$2:$G$2,0))))</f>
        <v>#N/A</v>
      </c>
      <c r="E42" s="158">
        <v>1</v>
      </c>
      <c r="F42" s="159">
        <f t="shared" ref="F42:F105" si="0">IFERROR(H42/G42,0)</f>
        <v>0</v>
      </c>
      <c r="G42" s="79" t="e">
        <f>INDEX(Opti!ResultsTable,$H$37+$A42-1,MATCH(Selected_Stat,Opti!Labels_Headers,0))</f>
        <v>#N/A</v>
      </c>
      <c r="H42" s="160" t="e">
        <f>INDEX(Opti!ResultsTable,$H$37+$A42-1,MATCH(Selected_Stat,Opti!Labels_Headers,0))</f>
        <v>#N/A</v>
      </c>
      <c r="I42" s="165" t="e">
        <f>INDEX(Opti!ResultsTable,$H$37+$A42-1,MATCH(Selected_Stat,Opti!Labels_Headers,0))</f>
        <v>#N/A</v>
      </c>
      <c r="J42" s="65" t="e">
        <f>INDEX(Opti!ResultsTable,$K$37+$A42-1,MATCH(Selected_Stat,Opti!Labels_Headers,0))</f>
        <v>#N/A</v>
      </c>
      <c r="K42" s="93" t="e">
        <f>INDEX(Opti!ResultsTable,$K$37+$A42-1,MATCH(Selected_Stat,Opti!Labels_Headers,0))</f>
        <v>#N/A</v>
      </c>
      <c r="L42" s="162" t="e">
        <f>INDEX(Opti!ResultsTable,$K$37+$A42-1,MATCH(Selected_Stat,Opti!Labels_Headers,0))</f>
        <v>#N/A</v>
      </c>
    </row>
    <row r="43" spans="1:12" customFormat="1" ht="14.45" hidden="1" customHeight="1" x14ac:dyDescent="0.25">
      <c r="A43" s="71">
        <v>2</v>
      </c>
      <c r="B43" s="55" t="e">
        <f>INDEX(Base!ResultsTable,$H$37+$A43-1,MATCH(Selected_Stat,Base!Labels_Headers,0))</f>
        <v>#N/A</v>
      </c>
      <c r="C43" s="56" t="e">
        <f>INDEX(Base!ResultsTable,$H$37+$A43-1,MATCH(Selected_Stat,Base!Labels_Headers,0))</f>
        <v>#N/A</v>
      </c>
      <c r="D43" s="127" t="e">
        <f ca="1">IF(MATCH(IF($B43="All Lobs","Segment Risk Class",$B43),'Report Aggregation'!$B$2:$G$2,0)=1,INDEX('Report Aggregation'!$B$3:$G$146, MATCH('Premium Growth'!$C43,'Report Aggregation'!$B$3:$B$146,0),MATCH('Premium Growth'!$D$40,'Report Aggregation'!$B$2:$G$2,0)),
IF(MATCH($B43,'Report Aggregation'!$B$2:$G$2,0)&lt;MATCH($D$40,'Report Aggregation'!$B$2:$G$2,0),"",INDEX('Report Aggregation'!$B$3:$G$146, MATCH('Premium Growth'!$C43,OFFSET('Report Aggregation'!$B$3,0,MATCH('Premium Growth'!$B43,'Report Aggregation'!$B$2:$G$2,0)-1,146,1),0),MATCH('Premium Growth'!$D$40,'Report Aggregation'!$B$2:$G$2,0))))</f>
        <v>#N/A</v>
      </c>
      <c r="E43" s="96">
        <v>1</v>
      </c>
      <c r="F43" s="97">
        <f t="shared" si="0"/>
        <v>0</v>
      </c>
      <c r="G43" s="66" t="e">
        <f>INDEX(Opti!ResultsTable,$H$37+$A43-1,MATCH(Selected_Stat,Opti!Labels_Headers,0))</f>
        <v>#N/A</v>
      </c>
      <c r="H43" s="91" t="e">
        <f>INDEX(Opti!ResultsTable,$H$37+$A43-1,MATCH(Selected_Stat,Opti!Labels_Headers,0))</f>
        <v>#N/A</v>
      </c>
      <c r="I43" s="168" t="e">
        <f>INDEX(Opti!ResultsTable,$H$37+$A43-1,MATCH(Selected_Stat,Opti!Labels_Headers,0))</f>
        <v>#N/A</v>
      </c>
      <c r="J43" s="66" t="e">
        <f>INDEX(Opti!ResultsTable,$K$37+$A43-1,MATCH(Selected_Stat,Opti!Labels_Headers,0))</f>
        <v>#N/A</v>
      </c>
      <c r="K43" s="91" t="e">
        <f>INDEX(Opti!ResultsTable,$K$37+$A43-1,MATCH(Selected_Stat,Opti!Labels_Headers,0))</f>
        <v>#N/A</v>
      </c>
      <c r="L43" s="171" t="e">
        <f>INDEX(Opti!ResultsTable,$K$37+$A43-1,MATCH(Selected_Stat,Opti!Labels_Headers,0))</f>
        <v>#N/A</v>
      </c>
    </row>
    <row r="44" spans="1:12" customFormat="1" ht="14.45" hidden="1" customHeight="1" x14ac:dyDescent="0.25">
      <c r="A44" s="71">
        <v>3</v>
      </c>
      <c r="B44" s="55" t="e">
        <f>INDEX(Base!ResultsTable,$H$37+$A44-1,MATCH(Selected_Stat,Base!Labels_Headers,0))</f>
        <v>#N/A</v>
      </c>
      <c r="C44" s="56" t="e">
        <f>INDEX(Base!ResultsTable,$H$37+$A44-1,MATCH(Selected_Stat,Base!Labels_Headers,0))</f>
        <v>#N/A</v>
      </c>
      <c r="D44" s="127" t="e">
        <f ca="1">IF(MATCH(IF($B44="All Lobs","Segment Risk Class",$B44),'Report Aggregation'!$B$2:$G$2,0)=1,INDEX('Report Aggregation'!$B$3:$G$146, MATCH('Premium Growth'!$C44,'Report Aggregation'!$B$3:$B$146,0),MATCH('Premium Growth'!$D$40,'Report Aggregation'!$B$2:$G$2,0)),
IF(MATCH($B44,'Report Aggregation'!$B$2:$G$2,0)&lt;MATCH($D$40,'Report Aggregation'!$B$2:$G$2,0),"",INDEX('Report Aggregation'!$B$3:$G$146, MATCH('Premium Growth'!$C44,OFFSET('Report Aggregation'!$B$3,0,MATCH('Premium Growth'!$B44,'Report Aggregation'!$B$2:$G$2,0)-1,146,1),0),MATCH('Premium Growth'!$D$40,'Report Aggregation'!$B$2:$G$2,0))))</f>
        <v>#N/A</v>
      </c>
      <c r="E44" s="96">
        <v>1</v>
      </c>
      <c r="F44" s="97">
        <f t="shared" si="0"/>
        <v>0</v>
      </c>
      <c r="G44" s="66" t="e">
        <f>INDEX(Opti!ResultsTable,$H$37+$A44-1,MATCH(Selected_Stat,Opti!Labels_Headers,0))</f>
        <v>#N/A</v>
      </c>
      <c r="H44" s="91" t="e">
        <f>INDEX(Opti!ResultsTable,$H$37+$A44-1,MATCH(Selected_Stat,Opti!Labels_Headers,0))</f>
        <v>#N/A</v>
      </c>
      <c r="I44" s="168" t="e">
        <f>INDEX(Opti!ResultsTable,$H$37+$A44-1,MATCH(Selected_Stat,Opti!Labels_Headers,0))</f>
        <v>#N/A</v>
      </c>
      <c r="J44" s="66" t="e">
        <f>INDEX(Opti!ResultsTable,$K$37+$A44-1,MATCH(Selected_Stat,Opti!Labels_Headers,0))</f>
        <v>#N/A</v>
      </c>
      <c r="K44" s="91" t="e">
        <f>INDEX(Opti!ResultsTable,$K$37+$A44-1,MATCH(Selected_Stat,Opti!Labels_Headers,0))</f>
        <v>#N/A</v>
      </c>
      <c r="L44" s="171" t="e">
        <f>INDEX(Opti!ResultsTable,$K$37+$A44-1,MATCH(Selected_Stat,Opti!Labels_Headers,0))</f>
        <v>#N/A</v>
      </c>
    </row>
    <row r="45" spans="1:12" customFormat="1" ht="14.45" hidden="1" customHeight="1" x14ac:dyDescent="0.25">
      <c r="A45" s="71">
        <v>4</v>
      </c>
      <c r="B45" s="55" t="e">
        <f>INDEX(Base!ResultsTable,$H$37+$A45-1,MATCH(Selected_Stat,Base!Labels_Headers,0))</f>
        <v>#N/A</v>
      </c>
      <c r="C45" s="56" t="e">
        <f>INDEX(Base!ResultsTable,$H$37+$A45-1,MATCH(Selected_Stat,Base!Labels_Headers,0))</f>
        <v>#N/A</v>
      </c>
      <c r="D45" s="127" t="e">
        <f ca="1">IF(MATCH(IF($B45="All Lobs","Segment Risk Class",$B45),'Report Aggregation'!$B$2:$G$2,0)=1,INDEX('Report Aggregation'!$B$3:$G$146, MATCH('Premium Growth'!$C45,'Report Aggregation'!$B$3:$B$146,0),MATCH('Premium Growth'!$D$40,'Report Aggregation'!$B$2:$G$2,0)),
IF(MATCH($B45,'Report Aggregation'!$B$2:$G$2,0)&lt;MATCH($D$40,'Report Aggregation'!$B$2:$G$2,0),"",INDEX('Report Aggregation'!$B$3:$G$146, MATCH('Premium Growth'!$C45,OFFSET('Report Aggregation'!$B$3,0,MATCH('Premium Growth'!$B45,'Report Aggregation'!$B$2:$G$2,0)-1,146,1),0),MATCH('Premium Growth'!$D$40,'Report Aggregation'!$B$2:$G$2,0))))</f>
        <v>#N/A</v>
      </c>
      <c r="E45" s="96">
        <v>1</v>
      </c>
      <c r="F45" s="97">
        <f t="shared" si="0"/>
        <v>0</v>
      </c>
      <c r="G45" s="66" t="e">
        <f>INDEX(Opti!ResultsTable,$H$37+$A45-1,MATCH(Selected_Stat,Opti!Labels_Headers,0))</f>
        <v>#N/A</v>
      </c>
      <c r="H45" s="91" t="e">
        <f>INDEX(Opti!ResultsTable,$H$37+$A45-1,MATCH(Selected_Stat,Opti!Labels_Headers,0))</f>
        <v>#N/A</v>
      </c>
      <c r="I45" s="168" t="e">
        <f>INDEX(Opti!ResultsTable,$H$37+$A45-1,MATCH(Selected_Stat,Opti!Labels_Headers,0))</f>
        <v>#N/A</v>
      </c>
      <c r="J45" s="66" t="e">
        <f>INDEX(Opti!ResultsTable,$K$37+$A45-1,MATCH(Selected_Stat,Opti!Labels_Headers,0))</f>
        <v>#N/A</v>
      </c>
      <c r="K45" s="91" t="e">
        <f>INDEX(Opti!ResultsTable,$K$37+$A45-1,MATCH(Selected_Stat,Opti!Labels_Headers,0))</f>
        <v>#N/A</v>
      </c>
      <c r="L45" s="171" t="e">
        <f>INDEX(Opti!ResultsTable,$K$37+$A45-1,MATCH(Selected_Stat,Opti!Labels_Headers,0))</f>
        <v>#N/A</v>
      </c>
    </row>
    <row r="46" spans="1:12" customFormat="1" ht="14.45" hidden="1" customHeight="1" x14ac:dyDescent="0.25">
      <c r="A46" s="71">
        <v>5</v>
      </c>
      <c r="B46" s="55" t="e">
        <f>INDEX(Base!ResultsTable,$H$37+$A46-1,MATCH(Selected_Stat,Base!Labels_Headers,0))</f>
        <v>#N/A</v>
      </c>
      <c r="C46" s="56" t="e">
        <f>INDEX(Base!ResultsTable,$H$37+$A46-1,MATCH(Selected_Stat,Base!Labels_Headers,0))</f>
        <v>#N/A</v>
      </c>
      <c r="D46" s="127" t="e">
        <f ca="1">IF(MATCH(IF($B46="All Lobs","Segment Risk Class",$B46),'Report Aggregation'!$B$2:$G$2,0)=1,INDEX('Report Aggregation'!$B$3:$G$146, MATCH('Premium Growth'!$C46,'Report Aggregation'!$B$3:$B$146,0),MATCH('Premium Growth'!$D$40,'Report Aggregation'!$B$2:$G$2,0)),
IF(MATCH($B46,'Report Aggregation'!$B$2:$G$2,0)&lt;MATCH($D$40,'Report Aggregation'!$B$2:$G$2,0),"",INDEX('Report Aggregation'!$B$3:$G$146, MATCH('Premium Growth'!$C46,OFFSET('Report Aggregation'!$B$3,0,MATCH('Premium Growth'!$B46,'Report Aggregation'!$B$2:$G$2,0)-1,146,1),0),MATCH('Premium Growth'!$D$40,'Report Aggregation'!$B$2:$G$2,0))))</f>
        <v>#N/A</v>
      </c>
      <c r="E46" s="96">
        <v>1</v>
      </c>
      <c r="F46" s="97">
        <f t="shared" si="0"/>
        <v>0</v>
      </c>
      <c r="G46" s="66" t="e">
        <f>INDEX(Opti!ResultsTable,$H$37+$A46-1,MATCH(Selected_Stat,Opti!Labels_Headers,0))</f>
        <v>#N/A</v>
      </c>
      <c r="H46" s="91" t="e">
        <f>INDEX(Opti!ResultsTable,$H$37+$A46-1,MATCH(Selected_Stat,Opti!Labels_Headers,0))</f>
        <v>#N/A</v>
      </c>
      <c r="I46" s="168" t="e">
        <f>INDEX(Opti!ResultsTable,$H$37+$A46-1,MATCH(Selected_Stat,Opti!Labels_Headers,0))</f>
        <v>#N/A</v>
      </c>
      <c r="J46" s="66" t="e">
        <f>INDEX(Opti!ResultsTable,$K$37+$A46-1,MATCH(Selected_Stat,Opti!Labels_Headers,0))</f>
        <v>#N/A</v>
      </c>
      <c r="K46" s="91" t="e">
        <f>INDEX(Opti!ResultsTable,$K$37+$A46-1,MATCH(Selected_Stat,Opti!Labels_Headers,0))</f>
        <v>#N/A</v>
      </c>
      <c r="L46" s="171" t="e">
        <f>INDEX(Opti!ResultsTable,$K$37+$A46-1,MATCH(Selected_Stat,Opti!Labels_Headers,0))</f>
        <v>#N/A</v>
      </c>
    </row>
    <row r="47" spans="1:12" customFormat="1" ht="14.45" hidden="1" customHeight="1" x14ac:dyDescent="0.25">
      <c r="A47" s="71">
        <v>6</v>
      </c>
      <c r="B47" s="55" t="e">
        <f>INDEX(Base!ResultsTable,$H$37+$A47-1,MATCH(Selected_Stat,Base!Labels_Headers,0))</f>
        <v>#N/A</v>
      </c>
      <c r="C47" s="56" t="e">
        <f>INDEX(Base!ResultsTable,$H$37+$A47-1,MATCH(Selected_Stat,Base!Labels_Headers,0))</f>
        <v>#N/A</v>
      </c>
      <c r="D47" s="127" t="e">
        <f ca="1">IF(MATCH(IF($B47="All Lobs","Segment Risk Class",$B47),'Report Aggregation'!$B$2:$G$2,0)=1,INDEX('Report Aggregation'!$B$3:$G$146, MATCH('Premium Growth'!$C47,'Report Aggregation'!$B$3:$B$146,0),MATCH('Premium Growth'!$D$40,'Report Aggregation'!$B$2:$G$2,0)),
IF(MATCH($B47,'Report Aggregation'!$B$2:$G$2,0)&lt;MATCH($D$40,'Report Aggregation'!$B$2:$G$2,0),"",INDEX('Report Aggregation'!$B$3:$G$146, MATCH('Premium Growth'!$C47,OFFSET('Report Aggregation'!$B$3,0,MATCH('Premium Growth'!$B47,'Report Aggregation'!$B$2:$G$2,0)-1,146,1),0),MATCH('Premium Growth'!$D$40,'Report Aggregation'!$B$2:$G$2,0))))</f>
        <v>#N/A</v>
      </c>
      <c r="E47" s="96">
        <v>1</v>
      </c>
      <c r="F47" s="97">
        <f t="shared" si="0"/>
        <v>0</v>
      </c>
      <c r="G47" s="66" t="e">
        <f>INDEX(Opti!ResultsTable,$H$37+$A47-1,MATCH(Selected_Stat,Opti!Labels_Headers,0))</f>
        <v>#N/A</v>
      </c>
      <c r="H47" s="91" t="e">
        <f>INDEX(Opti!ResultsTable,$H$37+$A47-1,MATCH(Selected_Stat,Opti!Labels_Headers,0))</f>
        <v>#N/A</v>
      </c>
      <c r="I47" s="168" t="e">
        <f>INDEX(Opti!ResultsTable,$H$37+$A47-1,MATCH(Selected_Stat,Opti!Labels_Headers,0))</f>
        <v>#N/A</v>
      </c>
      <c r="J47" s="66" t="e">
        <f>INDEX(Opti!ResultsTable,$K$37+$A47-1,MATCH(Selected_Stat,Opti!Labels_Headers,0))</f>
        <v>#N/A</v>
      </c>
      <c r="K47" s="91" t="e">
        <f>INDEX(Opti!ResultsTable,$K$37+$A47-1,MATCH(Selected_Stat,Opti!Labels_Headers,0))</f>
        <v>#N/A</v>
      </c>
      <c r="L47" s="171" t="e">
        <f>INDEX(Opti!ResultsTable,$K$37+$A47-1,MATCH(Selected_Stat,Opti!Labels_Headers,0))</f>
        <v>#N/A</v>
      </c>
    </row>
    <row r="48" spans="1:12" customFormat="1" ht="14.45" hidden="1" customHeight="1" x14ac:dyDescent="0.25">
      <c r="A48" s="71">
        <v>7</v>
      </c>
      <c r="B48" s="55" t="e">
        <f>INDEX(Base!ResultsTable,$H$37+$A48-1,MATCH(Selected_Stat,Base!Labels_Headers,0))</f>
        <v>#N/A</v>
      </c>
      <c r="C48" s="56" t="e">
        <f>INDEX(Base!ResultsTable,$H$37+$A48-1,MATCH(Selected_Stat,Base!Labels_Headers,0))</f>
        <v>#N/A</v>
      </c>
      <c r="D48" s="127" t="e">
        <f ca="1">IF(MATCH(IF($B48="All Lobs","Segment Risk Class",$B48),'Report Aggregation'!$B$2:$G$2,0)=1,INDEX('Report Aggregation'!$B$3:$G$146, MATCH('Premium Growth'!$C48,'Report Aggregation'!$B$3:$B$146,0),MATCH('Premium Growth'!$D$40,'Report Aggregation'!$B$2:$G$2,0)),
IF(MATCH($B48,'Report Aggregation'!$B$2:$G$2,0)&lt;MATCH($D$40,'Report Aggregation'!$B$2:$G$2,0),"",INDEX('Report Aggregation'!$B$3:$G$146, MATCH('Premium Growth'!$C48,OFFSET('Report Aggregation'!$B$3,0,MATCH('Premium Growth'!$B48,'Report Aggregation'!$B$2:$G$2,0)-1,146,1),0),MATCH('Premium Growth'!$D$40,'Report Aggregation'!$B$2:$G$2,0))))</f>
        <v>#N/A</v>
      </c>
      <c r="E48" s="96">
        <v>1</v>
      </c>
      <c r="F48" s="97">
        <f t="shared" si="0"/>
        <v>0</v>
      </c>
      <c r="G48" s="66" t="e">
        <f>INDEX(Opti!ResultsTable,$H$37+$A48-1,MATCH(Selected_Stat,Opti!Labels_Headers,0))</f>
        <v>#N/A</v>
      </c>
      <c r="H48" s="91" t="e">
        <f>INDEX(Opti!ResultsTable,$H$37+$A48-1,MATCH(Selected_Stat,Opti!Labels_Headers,0))</f>
        <v>#N/A</v>
      </c>
      <c r="I48" s="168" t="e">
        <f>INDEX(Opti!ResultsTable,$H$37+$A48-1,MATCH(Selected_Stat,Opti!Labels_Headers,0))</f>
        <v>#N/A</v>
      </c>
      <c r="J48" s="66" t="e">
        <f>INDEX(Opti!ResultsTable,$K$37+$A48-1,MATCH(Selected_Stat,Opti!Labels_Headers,0))</f>
        <v>#N/A</v>
      </c>
      <c r="K48" s="91" t="e">
        <f>INDEX(Opti!ResultsTable,$K$37+$A48-1,MATCH(Selected_Stat,Opti!Labels_Headers,0))</f>
        <v>#N/A</v>
      </c>
      <c r="L48" s="171" t="e">
        <f>INDEX(Opti!ResultsTable,$K$37+$A48-1,MATCH(Selected_Stat,Opti!Labels_Headers,0))</f>
        <v>#N/A</v>
      </c>
    </row>
    <row r="49" spans="1:12" customFormat="1" ht="14.45" hidden="1" customHeight="1" x14ac:dyDescent="0.25">
      <c r="A49" s="71">
        <v>8</v>
      </c>
      <c r="B49" s="55" t="e">
        <f>INDEX(Base!ResultsTable,$H$37+$A49-1,MATCH(Selected_Stat,Base!Labels_Headers,0))</f>
        <v>#N/A</v>
      </c>
      <c r="C49" s="56" t="e">
        <f>INDEX(Base!ResultsTable,$H$37+$A49-1,MATCH(Selected_Stat,Base!Labels_Headers,0))</f>
        <v>#N/A</v>
      </c>
      <c r="D49" s="127" t="e">
        <f ca="1">IF(MATCH(IF($B49="All Lobs","Segment Risk Class",$B49),'Report Aggregation'!$B$2:$G$2,0)=1,INDEX('Report Aggregation'!$B$3:$G$146, MATCH('Premium Growth'!$C49,'Report Aggregation'!$B$3:$B$146,0),MATCH('Premium Growth'!$D$40,'Report Aggregation'!$B$2:$G$2,0)),
IF(MATCH($B49,'Report Aggregation'!$B$2:$G$2,0)&lt;MATCH($D$40,'Report Aggregation'!$B$2:$G$2,0),"",INDEX('Report Aggregation'!$B$3:$G$146, MATCH('Premium Growth'!$C49,OFFSET('Report Aggregation'!$B$3,0,MATCH('Premium Growth'!$B49,'Report Aggregation'!$B$2:$G$2,0)-1,146,1),0),MATCH('Premium Growth'!$D$40,'Report Aggregation'!$B$2:$G$2,0))))</f>
        <v>#N/A</v>
      </c>
      <c r="E49" s="96">
        <v>1</v>
      </c>
      <c r="F49" s="97">
        <f t="shared" si="0"/>
        <v>0</v>
      </c>
      <c r="G49" s="66" t="e">
        <f>INDEX(Opti!ResultsTable,$H$37+$A49-1,MATCH(Selected_Stat,Opti!Labels_Headers,0))</f>
        <v>#N/A</v>
      </c>
      <c r="H49" s="91" t="e">
        <f>INDEX(Opti!ResultsTable,$H$37+$A49-1,MATCH(Selected_Stat,Opti!Labels_Headers,0))</f>
        <v>#N/A</v>
      </c>
      <c r="I49" s="168" t="e">
        <f>INDEX(Opti!ResultsTable,$H$37+$A49-1,MATCH(Selected_Stat,Opti!Labels_Headers,0))</f>
        <v>#N/A</v>
      </c>
      <c r="J49" s="66" t="e">
        <f>INDEX(Opti!ResultsTable,$K$37+$A49-1,MATCH(Selected_Stat,Opti!Labels_Headers,0))</f>
        <v>#N/A</v>
      </c>
      <c r="K49" s="91" t="e">
        <f>INDEX(Opti!ResultsTable,$K$37+$A49-1,MATCH(Selected_Stat,Opti!Labels_Headers,0))</f>
        <v>#N/A</v>
      </c>
      <c r="L49" s="171" t="e">
        <f>INDEX(Opti!ResultsTable,$K$37+$A49-1,MATCH(Selected_Stat,Opti!Labels_Headers,0))</f>
        <v>#N/A</v>
      </c>
    </row>
    <row r="50" spans="1:12" customFormat="1" ht="14.45" hidden="1" customHeight="1" x14ac:dyDescent="0.25">
      <c r="A50" s="71">
        <v>9</v>
      </c>
      <c r="B50" s="55" t="e">
        <f>INDEX(Base!ResultsTable,$H$37+$A50-1,MATCH(Selected_Stat,Base!Labels_Headers,0))</f>
        <v>#N/A</v>
      </c>
      <c r="C50" s="56" t="e">
        <f>INDEX(Base!ResultsTable,$H$37+$A50-1,MATCH(Selected_Stat,Base!Labels_Headers,0))</f>
        <v>#N/A</v>
      </c>
      <c r="D50" s="127" t="e">
        <f ca="1">IF(MATCH(IF($B50="All Lobs","Segment Risk Class",$B50),'Report Aggregation'!$B$2:$G$2,0)=1,INDEX('Report Aggregation'!$B$3:$G$146, MATCH('Premium Growth'!$C50,'Report Aggregation'!$B$3:$B$146,0),MATCH('Premium Growth'!$D$40,'Report Aggregation'!$B$2:$G$2,0)),
IF(MATCH($B50,'Report Aggregation'!$B$2:$G$2,0)&lt;MATCH($D$40,'Report Aggregation'!$B$2:$G$2,0),"",INDEX('Report Aggregation'!$B$3:$G$146, MATCH('Premium Growth'!$C50,OFFSET('Report Aggregation'!$B$3,0,MATCH('Premium Growth'!$B50,'Report Aggregation'!$B$2:$G$2,0)-1,146,1),0),MATCH('Premium Growth'!$D$40,'Report Aggregation'!$B$2:$G$2,0))))</f>
        <v>#N/A</v>
      </c>
      <c r="E50" s="96">
        <v>1</v>
      </c>
      <c r="F50" s="97">
        <f t="shared" si="0"/>
        <v>0</v>
      </c>
      <c r="G50" s="66" t="e">
        <f>INDEX(Opti!ResultsTable,$H$37+$A50-1,MATCH(Selected_Stat,Opti!Labels_Headers,0))</f>
        <v>#N/A</v>
      </c>
      <c r="H50" s="91" t="e">
        <f>INDEX(Opti!ResultsTable,$H$37+$A50-1,MATCH(Selected_Stat,Opti!Labels_Headers,0))</f>
        <v>#N/A</v>
      </c>
      <c r="I50" s="168" t="e">
        <f>INDEX(Opti!ResultsTable,$H$37+$A50-1,MATCH(Selected_Stat,Opti!Labels_Headers,0))</f>
        <v>#N/A</v>
      </c>
      <c r="J50" s="66" t="e">
        <f>INDEX(Opti!ResultsTable,$K$37+$A50-1,MATCH(Selected_Stat,Opti!Labels_Headers,0))</f>
        <v>#N/A</v>
      </c>
      <c r="K50" s="91" t="e">
        <f>INDEX(Opti!ResultsTable,$K$37+$A50-1,MATCH(Selected_Stat,Opti!Labels_Headers,0))</f>
        <v>#N/A</v>
      </c>
      <c r="L50" s="171" t="e">
        <f>INDEX(Opti!ResultsTable,$K$37+$A50-1,MATCH(Selected_Stat,Opti!Labels_Headers,0))</f>
        <v>#N/A</v>
      </c>
    </row>
    <row r="51" spans="1:12" customFormat="1" ht="14.45" hidden="1" customHeight="1" x14ac:dyDescent="0.25">
      <c r="A51" s="71">
        <v>10</v>
      </c>
      <c r="B51" s="55" t="e">
        <f>INDEX(Base!ResultsTable,$H$37+$A51-1,MATCH(Selected_Stat,Base!Labels_Headers,0))</f>
        <v>#N/A</v>
      </c>
      <c r="C51" s="56" t="e">
        <f>INDEX(Base!ResultsTable,$H$37+$A51-1,MATCH(Selected_Stat,Base!Labels_Headers,0))</f>
        <v>#N/A</v>
      </c>
      <c r="D51" s="127" t="e">
        <f ca="1">IF(MATCH(IF($B51="All Lobs","Segment Risk Class",$B51),'Report Aggregation'!$B$2:$G$2,0)=1,INDEX('Report Aggregation'!$B$3:$G$146, MATCH('Premium Growth'!$C51,'Report Aggregation'!$B$3:$B$146,0),MATCH('Premium Growth'!$D$40,'Report Aggregation'!$B$2:$G$2,0)),
IF(MATCH($B51,'Report Aggregation'!$B$2:$G$2,0)&lt;MATCH($D$40,'Report Aggregation'!$B$2:$G$2,0),"",INDEX('Report Aggregation'!$B$3:$G$146, MATCH('Premium Growth'!$C51,OFFSET('Report Aggregation'!$B$3,0,MATCH('Premium Growth'!$B51,'Report Aggregation'!$B$2:$G$2,0)-1,146,1),0),MATCH('Premium Growth'!$D$40,'Report Aggregation'!$B$2:$G$2,0))))</f>
        <v>#N/A</v>
      </c>
      <c r="E51" s="96">
        <v>1</v>
      </c>
      <c r="F51" s="97">
        <f t="shared" si="0"/>
        <v>0</v>
      </c>
      <c r="G51" s="66" t="e">
        <f>INDEX(Opti!ResultsTable,$H$37+$A51-1,MATCH(Selected_Stat,Opti!Labels_Headers,0))</f>
        <v>#N/A</v>
      </c>
      <c r="H51" s="91" t="e">
        <f>INDEX(Opti!ResultsTable,$H$37+$A51-1,MATCH(Selected_Stat,Opti!Labels_Headers,0))</f>
        <v>#N/A</v>
      </c>
      <c r="I51" s="168" t="e">
        <f>INDEX(Opti!ResultsTable,$H$37+$A51-1,MATCH(Selected_Stat,Opti!Labels_Headers,0))</f>
        <v>#N/A</v>
      </c>
      <c r="J51" s="66" t="e">
        <f>INDEX(Opti!ResultsTable,$K$37+$A51-1,MATCH(Selected_Stat,Opti!Labels_Headers,0))</f>
        <v>#N/A</v>
      </c>
      <c r="K51" s="91" t="e">
        <f>INDEX(Opti!ResultsTable,$K$37+$A51-1,MATCH(Selected_Stat,Opti!Labels_Headers,0))</f>
        <v>#N/A</v>
      </c>
      <c r="L51" s="171" t="e">
        <f>INDEX(Opti!ResultsTable,$K$37+$A51-1,MATCH(Selected_Stat,Opti!Labels_Headers,0))</f>
        <v>#N/A</v>
      </c>
    </row>
    <row r="52" spans="1:12" customFormat="1" ht="14.45" hidden="1" customHeight="1" x14ac:dyDescent="0.25">
      <c r="A52" s="71">
        <v>11</v>
      </c>
      <c r="B52" s="55" t="e">
        <f>INDEX(Base!ResultsTable,$H$37+$A52-1,MATCH(Selected_Stat,Base!Labels_Headers,0))</f>
        <v>#N/A</v>
      </c>
      <c r="C52" s="56" t="e">
        <f>INDEX(Base!ResultsTable,$H$37+$A52-1,MATCH(Selected_Stat,Base!Labels_Headers,0))</f>
        <v>#N/A</v>
      </c>
      <c r="D52" s="127" t="e">
        <f ca="1">IF(MATCH(IF($B52="All Lobs","Segment Risk Class",$B52),'Report Aggregation'!$B$2:$G$2,0)=1,INDEX('Report Aggregation'!$B$3:$G$146, MATCH('Premium Growth'!$C52,'Report Aggregation'!$B$3:$B$146,0),MATCH('Premium Growth'!$D$40,'Report Aggregation'!$B$2:$G$2,0)),
IF(MATCH($B52,'Report Aggregation'!$B$2:$G$2,0)&lt;MATCH($D$40,'Report Aggregation'!$B$2:$G$2,0),"",INDEX('Report Aggregation'!$B$3:$G$146, MATCH('Premium Growth'!$C52,OFFSET('Report Aggregation'!$B$3,0,MATCH('Premium Growth'!$B52,'Report Aggregation'!$B$2:$G$2,0)-1,146,1),0),MATCH('Premium Growth'!$D$40,'Report Aggregation'!$B$2:$G$2,0))))</f>
        <v>#N/A</v>
      </c>
      <c r="E52" s="96">
        <v>1</v>
      </c>
      <c r="F52" s="97">
        <f t="shared" si="0"/>
        <v>0</v>
      </c>
      <c r="G52" s="66" t="e">
        <f>INDEX(Opti!ResultsTable,$H$37+$A52-1,MATCH(Selected_Stat,Opti!Labels_Headers,0))</f>
        <v>#N/A</v>
      </c>
      <c r="H52" s="91" t="e">
        <f>INDEX(Opti!ResultsTable,$H$37+$A52-1,MATCH(Selected_Stat,Opti!Labels_Headers,0))</f>
        <v>#N/A</v>
      </c>
      <c r="I52" s="168" t="e">
        <f>INDEX(Opti!ResultsTable,$H$37+$A52-1,MATCH(Selected_Stat,Opti!Labels_Headers,0))</f>
        <v>#N/A</v>
      </c>
      <c r="J52" s="66" t="e">
        <f>INDEX(Opti!ResultsTable,$K$37+$A52-1,MATCH(Selected_Stat,Opti!Labels_Headers,0))</f>
        <v>#N/A</v>
      </c>
      <c r="K52" s="91" t="e">
        <f>INDEX(Opti!ResultsTable,$K$37+$A52-1,MATCH(Selected_Stat,Opti!Labels_Headers,0))</f>
        <v>#N/A</v>
      </c>
      <c r="L52" s="171" t="e">
        <f>INDEX(Opti!ResultsTable,$K$37+$A52-1,MATCH(Selected_Stat,Opti!Labels_Headers,0))</f>
        <v>#N/A</v>
      </c>
    </row>
    <row r="53" spans="1:12" customFormat="1" ht="14.45" hidden="1" customHeight="1" x14ac:dyDescent="0.25">
      <c r="A53" s="71">
        <v>12</v>
      </c>
      <c r="B53" s="55" t="e">
        <f>INDEX(Base!ResultsTable,$H$37+$A53-1,MATCH(Selected_Stat,Base!Labels_Headers,0))</f>
        <v>#N/A</v>
      </c>
      <c r="C53" s="56" t="e">
        <f>INDEX(Base!ResultsTable,$H$37+$A53-1,MATCH(Selected_Stat,Base!Labels_Headers,0))</f>
        <v>#N/A</v>
      </c>
      <c r="D53" s="127" t="e">
        <f ca="1">IF(MATCH(IF($B53="All Lobs","Segment Risk Class",$B53),'Report Aggregation'!$B$2:$G$2,0)=1,INDEX('Report Aggregation'!$B$3:$G$146, MATCH('Premium Growth'!$C53,'Report Aggregation'!$B$3:$B$146,0),MATCH('Premium Growth'!$D$40,'Report Aggregation'!$B$2:$G$2,0)),
IF(MATCH($B53,'Report Aggregation'!$B$2:$G$2,0)&lt;MATCH($D$40,'Report Aggregation'!$B$2:$G$2,0),"",INDEX('Report Aggregation'!$B$3:$G$146, MATCH('Premium Growth'!$C53,OFFSET('Report Aggregation'!$B$3,0,MATCH('Premium Growth'!$B53,'Report Aggregation'!$B$2:$G$2,0)-1,146,1),0),MATCH('Premium Growth'!$D$40,'Report Aggregation'!$B$2:$G$2,0))))</f>
        <v>#N/A</v>
      </c>
      <c r="E53" s="96">
        <v>1</v>
      </c>
      <c r="F53" s="97">
        <f t="shared" si="0"/>
        <v>0</v>
      </c>
      <c r="G53" s="66" t="e">
        <f>INDEX(Opti!ResultsTable,$H$37+$A53-1,MATCH(Selected_Stat,Opti!Labels_Headers,0))</f>
        <v>#N/A</v>
      </c>
      <c r="H53" s="91" t="e">
        <f>INDEX(Opti!ResultsTable,$H$37+$A53-1,MATCH(Selected_Stat,Opti!Labels_Headers,0))</f>
        <v>#N/A</v>
      </c>
      <c r="I53" s="168" t="e">
        <f>INDEX(Opti!ResultsTable,$H$37+$A53-1,MATCH(Selected_Stat,Opti!Labels_Headers,0))</f>
        <v>#N/A</v>
      </c>
      <c r="J53" s="66" t="e">
        <f>INDEX(Opti!ResultsTable,$K$37+$A53-1,MATCH(Selected_Stat,Opti!Labels_Headers,0))</f>
        <v>#N/A</v>
      </c>
      <c r="K53" s="91" t="e">
        <f>INDEX(Opti!ResultsTable,$K$37+$A53-1,MATCH(Selected_Stat,Opti!Labels_Headers,0))</f>
        <v>#N/A</v>
      </c>
      <c r="L53" s="171" t="e">
        <f>INDEX(Opti!ResultsTable,$K$37+$A53-1,MATCH(Selected_Stat,Opti!Labels_Headers,0))</f>
        <v>#N/A</v>
      </c>
    </row>
    <row r="54" spans="1:12" customFormat="1" ht="14.45" hidden="1" customHeight="1" x14ac:dyDescent="0.25">
      <c r="A54" s="71">
        <v>13</v>
      </c>
      <c r="B54" s="55" t="e">
        <f>INDEX(Base!ResultsTable,$H$37+$A54-1,MATCH(Selected_Stat,Base!Labels_Headers,0))</f>
        <v>#N/A</v>
      </c>
      <c r="C54" s="56" t="e">
        <f>INDEX(Base!ResultsTable,$H$37+$A54-1,MATCH(Selected_Stat,Base!Labels_Headers,0))</f>
        <v>#N/A</v>
      </c>
      <c r="D54" s="127" t="e">
        <f ca="1">IF(MATCH(IF($B54="All Lobs","Segment Risk Class",$B54),'Report Aggregation'!$B$2:$G$2,0)=1,INDEX('Report Aggregation'!$B$3:$G$146, MATCH('Premium Growth'!$C54,'Report Aggregation'!$B$3:$B$146,0),MATCH('Premium Growth'!$D$40,'Report Aggregation'!$B$2:$G$2,0)),
IF(MATCH($B54,'Report Aggregation'!$B$2:$G$2,0)&lt;MATCH($D$40,'Report Aggregation'!$B$2:$G$2,0),"",INDEX('Report Aggregation'!$B$3:$G$146, MATCH('Premium Growth'!$C54,OFFSET('Report Aggregation'!$B$3,0,MATCH('Premium Growth'!$B54,'Report Aggregation'!$B$2:$G$2,0)-1,146,1),0),MATCH('Premium Growth'!$D$40,'Report Aggregation'!$B$2:$G$2,0))))</f>
        <v>#N/A</v>
      </c>
      <c r="E54" s="96">
        <v>1</v>
      </c>
      <c r="F54" s="97">
        <f t="shared" si="0"/>
        <v>0</v>
      </c>
      <c r="G54" s="66" t="e">
        <f>INDEX(Opti!ResultsTable,$H$37+$A54-1,MATCH(Selected_Stat,Opti!Labels_Headers,0))</f>
        <v>#N/A</v>
      </c>
      <c r="H54" s="91" t="e">
        <f>INDEX(Opti!ResultsTable,$H$37+$A54-1,MATCH(Selected_Stat,Opti!Labels_Headers,0))</f>
        <v>#N/A</v>
      </c>
      <c r="I54" s="168" t="e">
        <f>INDEX(Opti!ResultsTable,$H$37+$A54-1,MATCH(Selected_Stat,Opti!Labels_Headers,0))</f>
        <v>#N/A</v>
      </c>
      <c r="J54" s="66" t="e">
        <f>INDEX(Opti!ResultsTable,$K$37+$A54-1,MATCH(Selected_Stat,Opti!Labels_Headers,0))</f>
        <v>#N/A</v>
      </c>
      <c r="K54" s="91" t="e">
        <f>INDEX(Opti!ResultsTable,$K$37+$A54-1,MATCH(Selected_Stat,Opti!Labels_Headers,0))</f>
        <v>#N/A</v>
      </c>
      <c r="L54" s="171" t="e">
        <f>INDEX(Opti!ResultsTable,$K$37+$A54-1,MATCH(Selected_Stat,Opti!Labels_Headers,0))</f>
        <v>#N/A</v>
      </c>
    </row>
    <row r="55" spans="1:12" customFormat="1" ht="14.45" hidden="1" customHeight="1" x14ac:dyDescent="0.25">
      <c r="A55" s="71">
        <v>14</v>
      </c>
      <c r="B55" s="55" t="e">
        <f>INDEX(Base!ResultsTable,$H$37+$A55-1,MATCH(Selected_Stat,Base!Labels_Headers,0))</f>
        <v>#N/A</v>
      </c>
      <c r="C55" s="56" t="e">
        <f>INDEX(Base!ResultsTable,$H$37+$A55-1,MATCH(Selected_Stat,Base!Labels_Headers,0))</f>
        <v>#N/A</v>
      </c>
      <c r="D55" s="127" t="e">
        <f ca="1">IF(MATCH(IF($B55="All Lobs","Segment Risk Class",$B55),'Report Aggregation'!$B$2:$G$2,0)=1,INDEX('Report Aggregation'!$B$3:$G$146, MATCH('Premium Growth'!$C55,'Report Aggregation'!$B$3:$B$146,0),MATCH('Premium Growth'!$D$40,'Report Aggregation'!$B$2:$G$2,0)),
IF(MATCH($B55,'Report Aggregation'!$B$2:$G$2,0)&lt;MATCH($D$40,'Report Aggregation'!$B$2:$G$2,0),"",INDEX('Report Aggregation'!$B$3:$G$146, MATCH('Premium Growth'!$C55,OFFSET('Report Aggregation'!$B$3,0,MATCH('Premium Growth'!$B55,'Report Aggregation'!$B$2:$G$2,0)-1,146,1),0),MATCH('Premium Growth'!$D$40,'Report Aggregation'!$B$2:$G$2,0))))</f>
        <v>#N/A</v>
      </c>
      <c r="E55" s="96">
        <v>1</v>
      </c>
      <c r="F55" s="97">
        <f t="shared" si="0"/>
        <v>0</v>
      </c>
      <c r="G55" s="66" t="e">
        <f>INDEX(Opti!ResultsTable,$H$37+$A55-1,MATCH(Selected_Stat,Opti!Labels_Headers,0))</f>
        <v>#N/A</v>
      </c>
      <c r="H55" s="91" t="e">
        <f>INDEX(Opti!ResultsTable,$H$37+$A55-1,MATCH(Selected_Stat,Opti!Labels_Headers,0))</f>
        <v>#N/A</v>
      </c>
      <c r="I55" s="168" t="e">
        <f>INDEX(Opti!ResultsTable,$H$37+$A55-1,MATCH(Selected_Stat,Opti!Labels_Headers,0))</f>
        <v>#N/A</v>
      </c>
      <c r="J55" s="66" t="e">
        <f>INDEX(Opti!ResultsTable,$K$37+$A55-1,MATCH(Selected_Stat,Opti!Labels_Headers,0))</f>
        <v>#N/A</v>
      </c>
      <c r="K55" s="91" t="e">
        <f>INDEX(Opti!ResultsTable,$K$37+$A55-1,MATCH(Selected_Stat,Opti!Labels_Headers,0))</f>
        <v>#N/A</v>
      </c>
      <c r="L55" s="171" t="e">
        <f>INDEX(Opti!ResultsTable,$K$37+$A55-1,MATCH(Selected_Stat,Opti!Labels_Headers,0))</f>
        <v>#N/A</v>
      </c>
    </row>
    <row r="56" spans="1:12" customFormat="1" ht="14.45" customHeight="1" x14ac:dyDescent="0.25">
      <c r="A56" s="71">
        <v>15</v>
      </c>
      <c r="B56" s="55" t="e">
        <f>INDEX(Base!ResultsTable,$H$37+$A56-1,MATCH(Selected_Stat,Base!Labels_Headers,0))</f>
        <v>#N/A</v>
      </c>
      <c r="C56" s="56" t="e">
        <f>INDEX(Base!ResultsTable,$H$37+$A56-1,MATCH(Selected_Stat,Base!Labels_Headers,0))</f>
        <v>#N/A</v>
      </c>
      <c r="D56" s="127" t="e">
        <f ca="1">IF(MATCH(IF($B56="All Lobs","Segment Risk Class",$B56),'Report Aggregation'!$B$2:$G$2,0)=1,INDEX('Report Aggregation'!$B$3:$G$146, MATCH('Premium Growth'!$C56,'Report Aggregation'!$B$3:$B$146,0),MATCH('Premium Growth'!$D$40,'Report Aggregation'!$B$2:$G$2,0)),
IF(MATCH($B56,'Report Aggregation'!$B$2:$G$2,0)&lt;MATCH($D$40,'Report Aggregation'!$B$2:$G$2,0),"",INDEX('Report Aggregation'!$B$3:$G$146, MATCH('Premium Growth'!$C56,OFFSET('Report Aggregation'!$B$3,0,MATCH('Premium Growth'!$B56,'Report Aggregation'!$B$2:$G$2,0)-1,146,1),0),MATCH('Premium Growth'!$D$40,'Report Aggregation'!$B$2:$G$2,0))))</f>
        <v>#N/A</v>
      </c>
      <c r="E56" s="66">
        <f>INDEX(Base!ResultsTable,$A56+1,MATCH(Selected_Stat,Base!Labels_Headers,0))</f>
        <v>0</v>
      </c>
      <c r="F56" s="91">
        <f t="shared" si="0"/>
        <v>0</v>
      </c>
      <c r="G56" s="66" t="e">
        <f>INDEX(Opti!ResultsTable,$H$37+$A56-1,MATCH(Selected_Stat,Opti!Labels_Headers,0))</f>
        <v>#N/A</v>
      </c>
      <c r="H56" s="91" t="e">
        <f>INDEX(Opti!ResultsTable,$H$37+$A56-1,MATCH(Selected_Stat,Opti!Labels_Headers,0))</f>
        <v>#N/A</v>
      </c>
      <c r="I56" s="167" t="e">
        <f>INDEX(Opti!ResultsTable,$H$37+$A56-1,MATCH(Selected_Stat,Opti!Labels_Headers,0))</f>
        <v>#N/A</v>
      </c>
      <c r="J56" s="66" t="e">
        <f>INDEX(Opti!ResultsTable,$K$37+$A56-1,MATCH(Selected_Stat,Opti!Labels_Headers,0))</f>
        <v>#N/A</v>
      </c>
      <c r="K56" s="91" t="e">
        <f>INDEX(Opti!ResultsTable,$K$37+$A56-1,MATCH(Selected_Stat,Opti!Labels_Headers,0))</f>
        <v>#N/A</v>
      </c>
      <c r="L56" s="171" t="e">
        <f>INDEX(Opti!ResultsTable,$K$37+$A56-1,MATCH(Selected_Stat,Opti!Labels_Headers,0))</f>
        <v>#N/A</v>
      </c>
    </row>
    <row r="57" spans="1:12" customFormat="1" ht="14.45" customHeight="1" x14ac:dyDescent="0.25">
      <c r="A57" s="71">
        <v>16</v>
      </c>
      <c r="B57" s="55" t="e">
        <f>INDEX(Base!ResultsTable,$H$37+$A57-1,MATCH(Selected_Stat,Base!Labels_Headers,0))</f>
        <v>#N/A</v>
      </c>
      <c r="C57" s="56" t="e">
        <f>INDEX(Base!ResultsTable,$H$37+$A57-1,MATCH(Selected_Stat,Base!Labels_Headers,0))</f>
        <v>#N/A</v>
      </c>
      <c r="D57" s="127" t="e">
        <f ca="1">IF(MATCH(IF($B57="All Lobs","Segment Risk Class",$B57),'Report Aggregation'!$B$2:$G$2,0)=1,INDEX('Report Aggregation'!$B$3:$G$146, MATCH('Premium Growth'!$C57,'Report Aggregation'!$B$3:$B$146,0),MATCH('Premium Growth'!$D$40,'Report Aggregation'!$B$2:$G$2,0)),
IF(MATCH($B57,'Report Aggregation'!$B$2:$G$2,0)&lt;MATCH($D$40,'Report Aggregation'!$B$2:$G$2,0),"",INDEX('Report Aggregation'!$B$3:$G$146, MATCH('Premium Growth'!$C57,OFFSET('Report Aggregation'!$B$3,0,MATCH('Premium Growth'!$B57,'Report Aggregation'!$B$2:$G$2,0)-1,146,1),0),MATCH('Premium Growth'!$D$40,'Report Aggregation'!$B$2:$G$2,0))))</f>
        <v>#N/A</v>
      </c>
      <c r="E57" s="66">
        <f>INDEX(Base!ResultsTable,$A57+1,MATCH(Selected_Stat,Base!Labels_Headers,0))</f>
        <v>0</v>
      </c>
      <c r="F57" s="91">
        <f t="shared" si="0"/>
        <v>0</v>
      </c>
      <c r="G57" s="66" t="e">
        <f>INDEX(Opti!ResultsTable,$H$37+$A57-1,MATCH(Selected_Stat,Opti!Labels_Headers,0))</f>
        <v>#N/A</v>
      </c>
      <c r="H57" s="91" t="e">
        <f>INDEX(Opti!ResultsTable,$H$37+$A57-1,MATCH(Selected_Stat,Opti!Labels_Headers,0))</f>
        <v>#N/A</v>
      </c>
      <c r="I57" s="167" t="e">
        <f>INDEX(Opti!ResultsTable,$H$37+$A57-1,MATCH(Selected_Stat,Opti!Labels_Headers,0))</f>
        <v>#N/A</v>
      </c>
      <c r="J57" s="66" t="e">
        <f>INDEX(Opti!ResultsTable,$K$37+$A57-1,MATCH(Selected_Stat,Opti!Labels_Headers,0))</f>
        <v>#N/A</v>
      </c>
      <c r="K57" s="91" t="e">
        <f>INDEX(Opti!ResultsTable,$K$37+$A57-1,MATCH(Selected_Stat,Opti!Labels_Headers,0))</f>
        <v>#N/A</v>
      </c>
      <c r="L57" s="171" t="e">
        <f>INDEX(Opti!ResultsTable,$K$37+$A57-1,MATCH(Selected_Stat,Opti!Labels_Headers,0))</f>
        <v>#N/A</v>
      </c>
    </row>
    <row r="58" spans="1:12" customFormat="1" ht="14.45" customHeight="1" x14ac:dyDescent="0.25">
      <c r="A58" s="71">
        <v>17</v>
      </c>
      <c r="B58" s="55" t="e">
        <f>INDEX(Base!ResultsTable,$H$37+$A58-1,MATCH(Selected_Stat,Base!Labels_Headers,0))</f>
        <v>#N/A</v>
      </c>
      <c r="C58" s="56" t="e">
        <f>INDEX(Base!ResultsTable,$H$37+$A58-1,MATCH(Selected_Stat,Base!Labels_Headers,0))</f>
        <v>#N/A</v>
      </c>
      <c r="D58" s="127" t="e">
        <f ca="1">IF(MATCH(IF($B58="All Lobs","Segment Risk Class",$B58),'Report Aggregation'!$B$2:$G$2,0)=1,INDEX('Report Aggregation'!$B$3:$G$146, MATCH('Premium Growth'!$C58,'Report Aggregation'!$B$3:$B$146,0),MATCH('Premium Growth'!$D$40,'Report Aggregation'!$B$2:$G$2,0)),
IF(MATCH($B58,'Report Aggregation'!$B$2:$G$2,0)&lt;MATCH($D$40,'Report Aggregation'!$B$2:$G$2,0),"",INDEX('Report Aggregation'!$B$3:$G$146, MATCH('Premium Growth'!$C58,OFFSET('Report Aggregation'!$B$3,0,MATCH('Premium Growth'!$B58,'Report Aggregation'!$B$2:$G$2,0)-1,146,1),0),MATCH('Premium Growth'!$D$40,'Report Aggregation'!$B$2:$G$2,0))))</f>
        <v>#N/A</v>
      </c>
      <c r="E58" s="66">
        <f>INDEX(Base!ResultsTable,$A58+1,MATCH(Selected_Stat,Base!Labels_Headers,0))</f>
        <v>0</v>
      </c>
      <c r="F58" s="91">
        <f t="shared" si="0"/>
        <v>0</v>
      </c>
      <c r="G58" s="66" t="e">
        <f>INDEX(Opti!ResultsTable,$H$37+$A58-1,MATCH(Selected_Stat,Opti!Labels_Headers,0))</f>
        <v>#N/A</v>
      </c>
      <c r="H58" s="91" t="e">
        <f>INDEX(Opti!ResultsTable,$H$37+$A58-1,MATCH(Selected_Stat,Opti!Labels_Headers,0))</f>
        <v>#N/A</v>
      </c>
      <c r="I58" s="167" t="e">
        <f>INDEX(Opti!ResultsTable,$H$37+$A58-1,MATCH(Selected_Stat,Opti!Labels_Headers,0))</f>
        <v>#N/A</v>
      </c>
      <c r="J58" s="66" t="e">
        <f>INDEX(Opti!ResultsTable,$K$37+$A58-1,MATCH(Selected_Stat,Opti!Labels_Headers,0))</f>
        <v>#N/A</v>
      </c>
      <c r="K58" s="91" t="e">
        <f>INDEX(Opti!ResultsTable,$K$37+$A58-1,MATCH(Selected_Stat,Opti!Labels_Headers,0))</f>
        <v>#N/A</v>
      </c>
      <c r="L58" s="171" t="e">
        <f>INDEX(Opti!ResultsTable,$K$37+$A58-1,MATCH(Selected_Stat,Opti!Labels_Headers,0))</f>
        <v>#N/A</v>
      </c>
    </row>
    <row r="59" spans="1:12" customFormat="1" ht="14.45" customHeight="1" x14ac:dyDescent="0.25">
      <c r="A59" s="71">
        <v>18</v>
      </c>
      <c r="B59" s="55" t="e">
        <f>INDEX(Base!ResultsTable,$H$37+$A59-1,MATCH(Selected_Stat,Base!Labels_Headers,0))</f>
        <v>#N/A</v>
      </c>
      <c r="C59" s="56" t="e">
        <f>INDEX(Base!ResultsTable,$H$37+$A59-1,MATCH(Selected_Stat,Base!Labels_Headers,0))</f>
        <v>#N/A</v>
      </c>
      <c r="D59" s="127" t="e">
        <f ca="1">IF(MATCH(IF($B59="All Lobs","Segment Risk Class",$B59),'Report Aggregation'!$B$2:$G$2,0)=1,INDEX('Report Aggregation'!$B$3:$G$146, MATCH('Premium Growth'!$C59,'Report Aggregation'!$B$3:$B$146,0),MATCH('Premium Growth'!$D$40,'Report Aggregation'!$B$2:$G$2,0)),
IF(MATCH($B59,'Report Aggregation'!$B$2:$G$2,0)&lt;MATCH($D$40,'Report Aggregation'!$B$2:$G$2,0),"",INDEX('Report Aggregation'!$B$3:$G$146, MATCH('Premium Growth'!$C59,OFFSET('Report Aggregation'!$B$3,0,MATCH('Premium Growth'!$B59,'Report Aggregation'!$B$2:$G$2,0)-1,146,1),0),MATCH('Premium Growth'!$D$40,'Report Aggregation'!$B$2:$G$2,0))))</f>
        <v>#N/A</v>
      </c>
      <c r="E59" s="66">
        <f>INDEX(Base!ResultsTable,$A59+1,MATCH(Selected_Stat,Base!Labels_Headers,0))</f>
        <v>0</v>
      </c>
      <c r="F59" s="91">
        <f t="shared" si="0"/>
        <v>0</v>
      </c>
      <c r="G59" s="66" t="e">
        <f>INDEX(Opti!ResultsTable,$H$37+$A59-1,MATCH(Selected_Stat,Opti!Labels_Headers,0))</f>
        <v>#N/A</v>
      </c>
      <c r="H59" s="91" t="e">
        <f>INDEX(Opti!ResultsTable,$H$37+$A59-1,MATCH(Selected_Stat,Opti!Labels_Headers,0))</f>
        <v>#N/A</v>
      </c>
      <c r="I59" s="167" t="e">
        <f>INDEX(Opti!ResultsTable,$H$37+$A59-1,MATCH(Selected_Stat,Opti!Labels_Headers,0))</f>
        <v>#N/A</v>
      </c>
      <c r="J59" s="66" t="e">
        <f>INDEX(Opti!ResultsTable,$K$37+$A59-1,MATCH(Selected_Stat,Opti!Labels_Headers,0))</f>
        <v>#N/A</v>
      </c>
      <c r="K59" s="91" t="e">
        <f>INDEX(Opti!ResultsTable,$K$37+$A59-1,MATCH(Selected_Stat,Opti!Labels_Headers,0))</f>
        <v>#N/A</v>
      </c>
      <c r="L59" s="171" t="e">
        <f>INDEX(Opti!ResultsTable,$K$37+$A59-1,MATCH(Selected_Stat,Opti!Labels_Headers,0))</f>
        <v>#N/A</v>
      </c>
    </row>
    <row r="60" spans="1:12" customFormat="1" ht="14.45" customHeight="1" x14ac:dyDescent="0.25">
      <c r="A60" s="71">
        <v>19</v>
      </c>
      <c r="B60" s="55" t="e">
        <f>INDEX(Base!ResultsTable,$H$37+$A60-1,MATCH(Selected_Stat,Base!Labels_Headers,0))</f>
        <v>#N/A</v>
      </c>
      <c r="C60" s="56" t="e">
        <f>INDEX(Base!ResultsTable,$H$37+$A60-1,MATCH(Selected_Stat,Base!Labels_Headers,0))</f>
        <v>#N/A</v>
      </c>
      <c r="D60" s="127" t="e">
        <f ca="1">IF(MATCH(IF($B60="All Lobs","Segment Risk Class",$B60),'Report Aggregation'!$B$2:$G$2,0)=1,INDEX('Report Aggregation'!$B$3:$G$146, MATCH('Premium Growth'!$C60,'Report Aggregation'!$B$3:$B$146,0),MATCH('Premium Growth'!$D$40,'Report Aggregation'!$B$2:$G$2,0)),
IF(MATCH($B60,'Report Aggregation'!$B$2:$G$2,0)&lt;MATCH($D$40,'Report Aggregation'!$B$2:$G$2,0),"",INDEX('Report Aggregation'!$B$3:$G$146, MATCH('Premium Growth'!$C60,OFFSET('Report Aggregation'!$B$3,0,MATCH('Premium Growth'!$B60,'Report Aggregation'!$B$2:$G$2,0)-1,146,1),0),MATCH('Premium Growth'!$D$40,'Report Aggregation'!$B$2:$G$2,0))))</f>
        <v>#N/A</v>
      </c>
      <c r="E60" s="66">
        <f>INDEX(Base!ResultsTable,$A60+1,MATCH(Selected_Stat,Base!Labels_Headers,0))</f>
        <v>0</v>
      </c>
      <c r="F60" s="91">
        <f t="shared" si="0"/>
        <v>0</v>
      </c>
      <c r="G60" s="66" t="e">
        <f>INDEX(Opti!ResultsTable,$H$37+$A60-1,MATCH(Selected_Stat,Opti!Labels_Headers,0))</f>
        <v>#N/A</v>
      </c>
      <c r="H60" s="91" t="e">
        <f>INDEX(Opti!ResultsTable,$H$37+$A60-1,MATCH(Selected_Stat,Opti!Labels_Headers,0))</f>
        <v>#N/A</v>
      </c>
      <c r="I60" s="167" t="e">
        <f>INDEX(Opti!ResultsTable,$H$37+$A60-1,MATCH(Selected_Stat,Opti!Labels_Headers,0))</f>
        <v>#N/A</v>
      </c>
      <c r="J60" s="66" t="e">
        <f>INDEX(Opti!ResultsTable,$K$37+$A60-1,MATCH(Selected_Stat,Opti!Labels_Headers,0))</f>
        <v>#N/A</v>
      </c>
      <c r="K60" s="91" t="e">
        <f>INDEX(Opti!ResultsTable,$K$37+$A60-1,MATCH(Selected_Stat,Opti!Labels_Headers,0))</f>
        <v>#N/A</v>
      </c>
      <c r="L60" s="171" t="e">
        <f>INDEX(Opti!ResultsTable,$K$37+$A60-1,MATCH(Selected_Stat,Opti!Labels_Headers,0))</f>
        <v>#N/A</v>
      </c>
    </row>
    <row r="61" spans="1:12" customFormat="1" ht="14.45" customHeight="1" x14ac:dyDescent="0.25">
      <c r="A61" s="71">
        <v>20</v>
      </c>
      <c r="B61" s="55" t="e">
        <f>INDEX(Base!ResultsTable,$H$37+$A61-1,MATCH(Selected_Stat,Base!Labels_Headers,0))</f>
        <v>#N/A</v>
      </c>
      <c r="C61" s="56" t="e">
        <f>INDEX(Base!ResultsTable,$H$37+$A61-1,MATCH(Selected_Stat,Base!Labels_Headers,0))</f>
        <v>#N/A</v>
      </c>
      <c r="D61" s="127" t="e">
        <f ca="1">IF(MATCH(IF($B61="All Lobs","Segment Risk Class",$B61),'Report Aggregation'!$B$2:$G$2,0)=1,INDEX('Report Aggregation'!$B$3:$G$146, MATCH('Premium Growth'!$C61,'Report Aggregation'!$B$3:$B$146,0),MATCH('Premium Growth'!$D$40,'Report Aggregation'!$B$2:$G$2,0)),
IF(MATCH($B61,'Report Aggregation'!$B$2:$G$2,0)&lt;MATCH($D$40,'Report Aggregation'!$B$2:$G$2,0),"",INDEX('Report Aggregation'!$B$3:$G$146, MATCH('Premium Growth'!$C61,OFFSET('Report Aggregation'!$B$3,0,MATCH('Premium Growth'!$B61,'Report Aggregation'!$B$2:$G$2,0)-1,146,1),0),MATCH('Premium Growth'!$D$40,'Report Aggregation'!$B$2:$G$2,0))))</f>
        <v>#N/A</v>
      </c>
      <c r="E61" s="66">
        <f>INDEX(Base!ResultsTable,$A61+1,MATCH(Selected_Stat,Base!Labels_Headers,0))</f>
        <v>0</v>
      </c>
      <c r="F61" s="91">
        <f t="shared" si="0"/>
        <v>0</v>
      </c>
      <c r="G61" s="66" t="e">
        <f>INDEX(Opti!ResultsTable,$H$37+$A61-1,MATCH(Selected_Stat,Opti!Labels_Headers,0))</f>
        <v>#N/A</v>
      </c>
      <c r="H61" s="91" t="e">
        <f>INDEX(Opti!ResultsTable,$H$37+$A61-1,MATCH(Selected_Stat,Opti!Labels_Headers,0))</f>
        <v>#N/A</v>
      </c>
      <c r="I61" s="167" t="e">
        <f>INDEX(Opti!ResultsTable,$H$37+$A61-1,MATCH(Selected_Stat,Opti!Labels_Headers,0))</f>
        <v>#N/A</v>
      </c>
      <c r="J61" s="66" t="e">
        <f>INDEX(Opti!ResultsTable,$K$37+$A61-1,MATCH(Selected_Stat,Opti!Labels_Headers,0))</f>
        <v>#N/A</v>
      </c>
      <c r="K61" s="91" t="e">
        <f>INDEX(Opti!ResultsTable,$K$37+$A61-1,MATCH(Selected_Stat,Opti!Labels_Headers,0))</f>
        <v>#N/A</v>
      </c>
      <c r="L61" s="171" t="e">
        <f>INDEX(Opti!ResultsTable,$K$37+$A61-1,MATCH(Selected_Stat,Opti!Labels_Headers,0))</f>
        <v>#N/A</v>
      </c>
    </row>
    <row r="62" spans="1:12" customFormat="1" ht="14.45" customHeight="1" x14ac:dyDescent="0.25">
      <c r="A62" s="71">
        <v>21</v>
      </c>
      <c r="B62" s="55" t="e">
        <f>INDEX(Base!ResultsTable,$H$37+$A62-1,MATCH(Selected_Stat,Base!Labels_Headers,0))</f>
        <v>#N/A</v>
      </c>
      <c r="C62" s="56" t="e">
        <f>INDEX(Base!ResultsTable,$H$37+$A62-1,MATCH(Selected_Stat,Base!Labels_Headers,0))</f>
        <v>#N/A</v>
      </c>
      <c r="D62" s="127" t="e">
        <f ca="1">IF(MATCH(IF($B62="All Lobs","Segment Risk Class",$B62),'Report Aggregation'!$B$2:$G$2,0)=1,INDEX('Report Aggregation'!$B$3:$G$146, MATCH('Premium Growth'!$C62,'Report Aggregation'!$B$3:$B$146,0),MATCH('Premium Growth'!$D$40,'Report Aggregation'!$B$2:$G$2,0)),
IF(MATCH($B62,'Report Aggregation'!$B$2:$G$2,0)&lt;MATCH($D$40,'Report Aggregation'!$B$2:$G$2,0),"",INDEX('Report Aggregation'!$B$3:$G$146, MATCH('Premium Growth'!$C62,OFFSET('Report Aggregation'!$B$3,0,MATCH('Premium Growth'!$B62,'Report Aggregation'!$B$2:$G$2,0)-1,146,1),0),MATCH('Premium Growth'!$D$40,'Report Aggregation'!$B$2:$G$2,0))))</f>
        <v>#N/A</v>
      </c>
      <c r="E62" s="66">
        <f>INDEX(Base!ResultsTable,$A62+1,MATCH(Selected_Stat,Base!Labels_Headers,0))</f>
        <v>0</v>
      </c>
      <c r="F62" s="91">
        <f t="shared" si="0"/>
        <v>0</v>
      </c>
      <c r="G62" s="66" t="e">
        <f>INDEX(Opti!ResultsTable,$H$37+$A62-1,MATCH(Selected_Stat,Opti!Labels_Headers,0))</f>
        <v>#N/A</v>
      </c>
      <c r="H62" s="91" t="e">
        <f>INDEX(Opti!ResultsTable,$H$37+$A62-1,MATCH(Selected_Stat,Opti!Labels_Headers,0))</f>
        <v>#N/A</v>
      </c>
      <c r="I62" s="167" t="e">
        <f>INDEX(Opti!ResultsTable,$H$37+$A62-1,MATCH(Selected_Stat,Opti!Labels_Headers,0))</f>
        <v>#N/A</v>
      </c>
      <c r="J62" s="66" t="e">
        <f>INDEX(Opti!ResultsTable,$K$37+$A62-1,MATCH(Selected_Stat,Opti!Labels_Headers,0))</f>
        <v>#N/A</v>
      </c>
      <c r="K62" s="91" t="e">
        <f>INDEX(Opti!ResultsTable,$K$37+$A62-1,MATCH(Selected_Stat,Opti!Labels_Headers,0))</f>
        <v>#N/A</v>
      </c>
      <c r="L62" s="171" t="e">
        <f>INDEX(Opti!ResultsTable,$K$37+$A62-1,MATCH(Selected_Stat,Opti!Labels_Headers,0))</f>
        <v>#N/A</v>
      </c>
    </row>
    <row r="63" spans="1:12" customFormat="1" ht="14.45" customHeight="1" x14ac:dyDescent="0.25">
      <c r="A63" s="71">
        <v>22</v>
      </c>
      <c r="B63" s="55" t="e">
        <f>INDEX(Base!ResultsTable,$H$37+$A63-1,MATCH(Selected_Stat,Base!Labels_Headers,0))</f>
        <v>#N/A</v>
      </c>
      <c r="C63" s="56" t="e">
        <f>INDEX(Base!ResultsTable,$H$37+$A63-1,MATCH(Selected_Stat,Base!Labels_Headers,0))</f>
        <v>#N/A</v>
      </c>
      <c r="D63" s="127" t="e">
        <f ca="1">IF(MATCH(IF($B63="All Lobs","Segment Risk Class",$B63),'Report Aggregation'!$B$2:$G$2,0)=1,INDEX('Report Aggregation'!$B$3:$G$146, MATCH('Premium Growth'!$C63,'Report Aggregation'!$B$3:$B$146,0),MATCH('Premium Growth'!$D$40,'Report Aggregation'!$B$2:$G$2,0)),
IF(MATCH($B63,'Report Aggregation'!$B$2:$G$2,0)&lt;MATCH($D$40,'Report Aggregation'!$B$2:$G$2,0),"",INDEX('Report Aggregation'!$B$3:$G$146, MATCH('Premium Growth'!$C63,OFFSET('Report Aggregation'!$B$3,0,MATCH('Premium Growth'!$B63,'Report Aggregation'!$B$2:$G$2,0)-1,146,1),0),MATCH('Premium Growth'!$D$40,'Report Aggregation'!$B$2:$G$2,0))))</f>
        <v>#N/A</v>
      </c>
      <c r="E63" s="66">
        <f>INDEX(Base!ResultsTable,$A63+1,MATCH(Selected_Stat,Base!Labels_Headers,0))</f>
        <v>0</v>
      </c>
      <c r="F63" s="91">
        <f t="shared" si="0"/>
        <v>0</v>
      </c>
      <c r="G63" s="66" t="e">
        <f>INDEX(Opti!ResultsTable,$H$37+$A63-1,MATCH(Selected_Stat,Opti!Labels_Headers,0))</f>
        <v>#N/A</v>
      </c>
      <c r="H63" s="91" t="e">
        <f>INDEX(Opti!ResultsTable,$H$37+$A63-1,MATCH(Selected_Stat,Opti!Labels_Headers,0))</f>
        <v>#N/A</v>
      </c>
      <c r="I63" s="167" t="e">
        <f>INDEX(Opti!ResultsTable,$H$37+$A63-1,MATCH(Selected_Stat,Opti!Labels_Headers,0))</f>
        <v>#N/A</v>
      </c>
      <c r="J63" s="66" t="e">
        <f>INDEX(Opti!ResultsTable,$K$37+$A63-1,MATCH(Selected_Stat,Opti!Labels_Headers,0))</f>
        <v>#N/A</v>
      </c>
      <c r="K63" s="91" t="e">
        <f>INDEX(Opti!ResultsTable,$K$37+$A63-1,MATCH(Selected_Stat,Opti!Labels_Headers,0))</f>
        <v>#N/A</v>
      </c>
      <c r="L63" s="171" t="e">
        <f>INDEX(Opti!ResultsTable,$K$37+$A63-1,MATCH(Selected_Stat,Opti!Labels_Headers,0))</f>
        <v>#N/A</v>
      </c>
    </row>
    <row r="64" spans="1:12" customFormat="1" ht="14.45" customHeight="1" x14ac:dyDescent="0.25">
      <c r="A64" s="71">
        <v>23</v>
      </c>
      <c r="B64" s="55" t="e">
        <f>INDEX(Base!ResultsTable,$H$37+$A64-1,MATCH(Selected_Stat,Base!Labels_Headers,0))</f>
        <v>#N/A</v>
      </c>
      <c r="C64" s="56" t="e">
        <f>INDEX(Base!ResultsTable,$H$37+$A64-1,MATCH(Selected_Stat,Base!Labels_Headers,0))</f>
        <v>#N/A</v>
      </c>
      <c r="D64" s="127" t="e">
        <f ca="1">IF(MATCH(IF($B64="All Lobs","Segment Risk Class",$B64),'Report Aggregation'!$B$2:$G$2,0)=1,INDEX('Report Aggregation'!$B$3:$G$146, MATCH('Premium Growth'!$C64,'Report Aggregation'!$B$3:$B$146,0),MATCH('Premium Growth'!$D$40,'Report Aggregation'!$B$2:$G$2,0)),
IF(MATCH($B64,'Report Aggregation'!$B$2:$G$2,0)&lt;MATCH($D$40,'Report Aggregation'!$B$2:$G$2,0),"",INDEX('Report Aggregation'!$B$3:$G$146, MATCH('Premium Growth'!$C64,OFFSET('Report Aggregation'!$B$3,0,MATCH('Premium Growth'!$B64,'Report Aggregation'!$B$2:$G$2,0)-1,146,1),0),MATCH('Premium Growth'!$D$40,'Report Aggregation'!$B$2:$G$2,0))))</f>
        <v>#N/A</v>
      </c>
      <c r="E64" s="66">
        <f>INDEX(Base!ResultsTable,$A64+1,MATCH(Selected_Stat,Base!Labels_Headers,0))</f>
        <v>0</v>
      </c>
      <c r="F64" s="91">
        <f t="shared" si="0"/>
        <v>0</v>
      </c>
      <c r="G64" s="66" t="e">
        <f>INDEX(Opti!ResultsTable,$H$37+$A64-1,MATCH(Selected_Stat,Opti!Labels_Headers,0))</f>
        <v>#N/A</v>
      </c>
      <c r="H64" s="91" t="e">
        <f>INDEX(Opti!ResultsTable,$H$37+$A64-1,MATCH(Selected_Stat,Opti!Labels_Headers,0))</f>
        <v>#N/A</v>
      </c>
      <c r="I64" s="167" t="e">
        <f>INDEX(Opti!ResultsTable,$H$37+$A64-1,MATCH(Selected_Stat,Opti!Labels_Headers,0))</f>
        <v>#N/A</v>
      </c>
      <c r="J64" s="66" t="e">
        <f>INDEX(Opti!ResultsTable,$K$37+$A64-1,MATCH(Selected_Stat,Opti!Labels_Headers,0))</f>
        <v>#N/A</v>
      </c>
      <c r="K64" s="91" t="e">
        <f>INDEX(Opti!ResultsTable,$K$37+$A64-1,MATCH(Selected_Stat,Opti!Labels_Headers,0))</f>
        <v>#N/A</v>
      </c>
      <c r="L64" s="171" t="e">
        <f>INDEX(Opti!ResultsTable,$K$37+$A64-1,MATCH(Selected_Stat,Opti!Labels_Headers,0))</f>
        <v>#N/A</v>
      </c>
    </row>
    <row r="65" spans="1:12" customFormat="1" x14ac:dyDescent="0.25">
      <c r="A65" s="71">
        <v>24</v>
      </c>
      <c r="B65" s="55" t="e">
        <f>INDEX(Base!ResultsTable,$H$37+$A65-1,MATCH(Selected_Stat,Base!Labels_Headers,0))</f>
        <v>#N/A</v>
      </c>
      <c r="C65" s="56" t="e">
        <f>INDEX(Base!ResultsTable,$H$37+$A65-1,MATCH(Selected_Stat,Base!Labels_Headers,0))</f>
        <v>#N/A</v>
      </c>
      <c r="D65" s="127" t="e">
        <f ca="1">IF(MATCH(IF($B65="All Lobs","Segment Risk Class",$B65),'Report Aggregation'!$B$2:$G$2,0)=1,INDEX('Report Aggregation'!$B$3:$G$146, MATCH('Premium Growth'!$C65,'Report Aggregation'!$B$3:$B$146,0),MATCH('Premium Growth'!$D$40,'Report Aggregation'!$B$2:$G$2,0)),
IF(MATCH($B65,'Report Aggregation'!$B$2:$G$2,0)&lt;MATCH($D$40,'Report Aggregation'!$B$2:$G$2,0),"",INDEX('Report Aggregation'!$B$3:$G$146, MATCH('Premium Growth'!$C65,OFFSET('Report Aggregation'!$B$3,0,MATCH('Premium Growth'!$B65,'Report Aggregation'!$B$2:$G$2,0)-1,146,1),0),MATCH('Premium Growth'!$D$40,'Report Aggregation'!$B$2:$G$2,0))))</f>
        <v>#N/A</v>
      </c>
      <c r="E65" s="66">
        <f>INDEX(Base!ResultsTable,$A65+1,MATCH(Selected_Stat,Base!Labels_Headers,0))</f>
        <v>0</v>
      </c>
      <c r="F65" s="91">
        <f t="shared" si="0"/>
        <v>0</v>
      </c>
      <c r="G65" s="66" t="e">
        <f>INDEX(Opti!ResultsTable,$H$37+$A65-1,MATCH(Selected_Stat,Opti!Labels_Headers,0))</f>
        <v>#N/A</v>
      </c>
      <c r="H65" s="91" t="e">
        <f>INDEX(Opti!ResultsTable,$H$37+$A65-1,MATCH(Selected_Stat,Opti!Labels_Headers,0))</f>
        <v>#N/A</v>
      </c>
      <c r="I65" s="167" t="e">
        <f>INDEX(Opti!ResultsTable,$H$37+$A65-1,MATCH(Selected_Stat,Opti!Labels_Headers,0))</f>
        <v>#N/A</v>
      </c>
      <c r="J65" s="66" t="e">
        <f>INDEX(Opti!ResultsTable,$K$37+$A65-1,MATCH(Selected_Stat,Opti!Labels_Headers,0))</f>
        <v>#N/A</v>
      </c>
      <c r="K65" s="91" t="e">
        <f>INDEX(Opti!ResultsTable,$K$37+$A65-1,MATCH(Selected_Stat,Opti!Labels_Headers,0))</f>
        <v>#N/A</v>
      </c>
      <c r="L65" s="171" t="e">
        <f>INDEX(Opti!ResultsTable,$K$37+$A65-1,MATCH(Selected_Stat,Opti!Labels_Headers,0))</f>
        <v>#N/A</v>
      </c>
    </row>
    <row r="66" spans="1:12" customFormat="1" ht="14.45" customHeight="1" x14ac:dyDescent="0.25">
      <c r="A66" s="71">
        <v>25</v>
      </c>
      <c r="B66" s="55" t="e">
        <f>INDEX(Base!ResultsTable,$H$37+$A66-1,MATCH(Selected_Stat,Base!Labels_Headers,0))</f>
        <v>#N/A</v>
      </c>
      <c r="C66" s="56" t="e">
        <f>INDEX(Base!ResultsTable,$H$37+$A66-1,MATCH(Selected_Stat,Base!Labels_Headers,0))</f>
        <v>#N/A</v>
      </c>
      <c r="D66" s="127" t="e">
        <f ca="1">IF(MATCH(IF($B66="All Lobs","Segment Risk Class",$B66),'Report Aggregation'!$B$2:$G$2,0)=1,INDEX('Report Aggregation'!$B$3:$G$146, MATCH('Premium Growth'!$C66,'Report Aggregation'!$B$3:$B$146,0),MATCH('Premium Growth'!$D$40,'Report Aggregation'!$B$2:$G$2,0)),
IF(MATCH($B66,'Report Aggregation'!$B$2:$G$2,0)&lt;MATCH($D$40,'Report Aggregation'!$B$2:$G$2,0),"",INDEX('Report Aggregation'!$B$3:$G$146, MATCH('Premium Growth'!$C66,OFFSET('Report Aggregation'!$B$3,0,MATCH('Premium Growth'!$B66,'Report Aggregation'!$B$2:$G$2,0)-1,146,1),0),MATCH('Premium Growth'!$D$40,'Report Aggregation'!$B$2:$G$2,0))))</f>
        <v>#N/A</v>
      </c>
      <c r="E66" s="66">
        <f>INDEX(Base!ResultsTable,$A66+1,MATCH(Selected_Stat,Base!Labels_Headers,0))</f>
        <v>0</v>
      </c>
      <c r="F66" s="91">
        <f t="shared" si="0"/>
        <v>0</v>
      </c>
      <c r="G66" s="66" t="e">
        <f>INDEX(Opti!ResultsTable,$H$37+$A66-1,MATCH(Selected_Stat,Opti!Labels_Headers,0))</f>
        <v>#N/A</v>
      </c>
      <c r="H66" s="91" t="e">
        <f>INDEX(Opti!ResultsTable,$H$37+$A66-1,MATCH(Selected_Stat,Opti!Labels_Headers,0))</f>
        <v>#N/A</v>
      </c>
      <c r="I66" s="167" t="e">
        <f>INDEX(Opti!ResultsTable,$H$37+$A66-1,MATCH(Selected_Stat,Opti!Labels_Headers,0))</f>
        <v>#N/A</v>
      </c>
      <c r="J66" s="66" t="e">
        <f>INDEX(Opti!ResultsTable,$K$37+$A66-1,MATCH(Selected_Stat,Opti!Labels_Headers,0))</f>
        <v>#N/A</v>
      </c>
      <c r="K66" s="91" t="e">
        <f>INDEX(Opti!ResultsTable,$K$37+$A66-1,MATCH(Selected_Stat,Opti!Labels_Headers,0))</f>
        <v>#N/A</v>
      </c>
      <c r="L66" s="171" t="e">
        <f>INDEX(Opti!ResultsTable,$K$37+$A66-1,MATCH(Selected_Stat,Opti!Labels_Headers,0))</f>
        <v>#N/A</v>
      </c>
    </row>
    <row r="67" spans="1:12" customFormat="1" ht="14.45" customHeight="1" x14ac:dyDescent="0.25">
      <c r="A67" s="71">
        <v>26</v>
      </c>
      <c r="B67" s="55" t="e">
        <f>INDEX(Base!ResultsTable,$H$37+$A67-1,MATCH(Selected_Stat,Base!Labels_Headers,0))</f>
        <v>#N/A</v>
      </c>
      <c r="C67" s="56" t="e">
        <f>INDEX(Base!ResultsTable,$H$37+$A67-1,MATCH(Selected_Stat,Base!Labels_Headers,0))</f>
        <v>#N/A</v>
      </c>
      <c r="D67" s="127" t="e">
        <f ca="1">IF(MATCH(IF($B67="All Lobs","Segment Risk Class",$B67),'Report Aggregation'!$B$2:$G$2,0)=1,INDEX('Report Aggregation'!$B$3:$G$146, MATCH('Premium Growth'!$C67,'Report Aggregation'!$B$3:$B$146,0),MATCH('Premium Growth'!$D$40,'Report Aggregation'!$B$2:$G$2,0)),
IF(MATCH($B67,'Report Aggregation'!$B$2:$G$2,0)&lt;MATCH($D$40,'Report Aggregation'!$B$2:$G$2,0),"",INDEX('Report Aggregation'!$B$3:$G$146, MATCH('Premium Growth'!$C67,OFFSET('Report Aggregation'!$B$3,0,MATCH('Premium Growth'!$B67,'Report Aggregation'!$B$2:$G$2,0)-1,146,1),0),MATCH('Premium Growth'!$D$40,'Report Aggregation'!$B$2:$G$2,0))))</f>
        <v>#N/A</v>
      </c>
      <c r="E67" s="66">
        <f>INDEX(Base!ResultsTable,$A67+1,MATCH(Selected_Stat,Base!Labels_Headers,0))</f>
        <v>0</v>
      </c>
      <c r="F67" s="91">
        <f t="shared" si="0"/>
        <v>0</v>
      </c>
      <c r="G67" s="66" t="e">
        <f>INDEX(Opti!ResultsTable,$H$37+$A67-1,MATCH(Selected_Stat,Opti!Labels_Headers,0))</f>
        <v>#N/A</v>
      </c>
      <c r="H67" s="91" t="e">
        <f>INDEX(Opti!ResultsTable,$H$37+$A67-1,MATCH(Selected_Stat,Opti!Labels_Headers,0))</f>
        <v>#N/A</v>
      </c>
      <c r="I67" s="167" t="e">
        <f>INDEX(Opti!ResultsTable,$H$37+$A67-1,MATCH(Selected_Stat,Opti!Labels_Headers,0))</f>
        <v>#N/A</v>
      </c>
      <c r="J67" s="66" t="e">
        <f>INDEX(Opti!ResultsTable,$K$37+$A67-1,MATCH(Selected_Stat,Opti!Labels_Headers,0))</f>
        <v>#N/A</v>
      </c>
      <c r="K67" s="91" t="e">
        <f>INDEX(Opti!ResultsTable,$K$37+$A67-1,MATCH(Selected_Stat,Opti!Labels_Headers,0))</f>
        <v>#N/A</v>
      </c>
      <c r="L67" s="171" t="e">
        <f>INDEX(Opti!ResultsTable,$K$37+$A67-1,MATCH(Selected_Stat,Opti!Labels_Headers,0))</f>
        <v>#N/A</v>
      </c>
    </row>
    <row r="68" spans="1:12" customFormat="1" ht="14.45" customHeight="1" x14ac:dyDescent="0.25">
      <c r="A68" s="71">
        <v>27</v>
      </c>
      <c r="B68" s="55" t="e">
        <f>INDEX(Base!ResultsTable,$H$37+$A68-1,MATCH(Selected_Stat,Base!Labels_Headers,0))</f>
        <v>#N/A</v>
      </c>
      <c r="C68" s="56" t="e">
        <f>INDEX(Base!ResultsTable,$H$37+$A68-1,MATCH(Selected_Stat,Base!Labels_Headers,0))</f>
        <v>#N/A</v>
      </c>
      <c r="D68" s="127" t="e">
        <f ca="1">IF(MATCH(IF($B68="All Lobs","Segment Risk Class",$B68),'Report Aggregation'!$B$2:$G$2,0)=1,INDEX('Report Aggregation'!$B$3:$G$146, MATCH('Premium Growth'!$C68,'Report Aggregation'!$B$3:$B$146,0),MATCH('Premium Growth'!$D$40,'Report Aggregation'!$B$2:$G$2,0)),
IF(MATCH($B68,'Report Aggregation'!$B$2:$G$2,0)&lt;MATCH($D$40,'Report Aggregation'!$B$2:$G$2,0),"",INDEX('Report Aggregation'!$B$3:$G$146, MATCH('Premium Growth'!$C68,OFFSET('Report Aggregation'!$B$3,0,MATCH('Premium Growth'!$B68,'Report Aggregation'!$B$2:$G$2,0)-1,146,1),0),MATCH('Premium Growth'!$D$40,'Report Aggregation'!$B$2:$G$2,0))))</f>
        <v>#N/A</v>
      </c>
      <c r="E68" s="66">
        <f>INDEX(Base!ResultsTable,$A68+1,MATCH(Selected_Stat,Base!Labels_Headers,0))</f>
        <v>0</v>
      </c>
      <c r="F68" s="91">
        <f t="shared" si="0"/>
        <v>0</v>
      </c>
      <c r="G68" s="66" t="e">
        <f>INDEX(Opti!ResultsTable,$H$37+$A68-1,MATCH(Selected_Stat,Opti!Labels_Headers,0))</f>
        <v>#N/A</v>
      </c>
      <c r="H68" s="91" t="e">
        <f>INDEX(Opti!ResultsTable,$H$37+$A68-1,MATCH(Selected_Stat,Opti!Labels_Headers,0))</f>
        <v>#N/A</v>
      </c>
      <c r="I68" s="167" t="e">
        <f>INDEX(Opti!ResultsTable,$H$37+$A68-1,MATCH(Selected_Stat,Opti!Labels_Headers,0))</f>
        <v>#N/A</v>
      </c>
      <c r="J68" s="66" t="e">
        <f>INDEX(Opti!ResultsTable,$K$37+$A68-1,MATCH(Selected_Stat,Opti!Labels_Headers,0))</f>
        <v>#N/A</v>
      </c>
      <c r="K68" s="91" t="e">
        <f>INDEX(Opti!ResultsTable,$K$37+$A68-1,MATCH(Selected_Stat,Opti!Labels_Headers,0))</f>
        <v>#N/A</v>
      </c>
      <c r="L68" s="171" t="e">
        <f>INDEX(Opti!ResultsTable,$K$37+$A68-1,MATCH(Selected_Stat,Opti!Labels_Headers,0))</f>
        <v>#N/A</v>
      </c>
    </row>
    <row r="69" spans="1:12" customFormat="1" ht="14.45" customHeight="1" x14ac:dyDescent="0.25">
      <c r="A69" s="71">
        <v>28</v>
      </c>
      <c r="B69" s="55" t="e">
        <f>INDEX(Base!ResultsTable,$H$37+$A69-1,MATCH(Selected_Stat,Base!Labels_Headers,0))</f>
        <v>#N/A</v>
      </c>
      <c r="C69" s="56" t="e">
        <f>INDEX(Base!ResultsTable,$H$37+$A69-1,MATCH(Selected_Stat,Base!Labels_Headers,0))</f>
        <v>#N/A</v>
      </c>
      <c r="D69" s="127" t="e">
        <f ca="1">IF(MATCH(IF($B69="All Lobs","Segment Risk Class",$B69),'Report Aggregation'!$B$2:$G$2,0)=1,INDEX('Report Aggregation'!$B$3:$G$146, MATCH('Premium Growth'!$C69,'Report Aggregation'!$B$3:$B$146,0),MATCH('Premium Growth'!$D$40,'Report Aggregation'!$B$2:$G$2,0)),
IF(MATCH($B69,'Report Aggregation'!$B$2:$G$2,0)&lt;MATCH($D$40,'Report Aggregation'!$B$2:$G$2,0),"",INDEX('Report Aggregation'!$B$3:$G$146, MATCH('Premium Growth'!$C69,OFFSET('Report Aggregation'!$B$3,0,MATCH('Premium Growth'!$B69,'Report Aggregation'!$B$2:$G$2,0)-1,146,1),0),MATCH('Premium Growth'!$D$40,'Report Aggregation'!$B$2:$G$2,0))))</f>
        <v>#N/A</v>
      </c>
      <c r="E69" s="66">
        <f>INDEX(Base!ResultsTable,$A69+1,MATCH(Selected_Stat,Base!Labels_Headers,0))</f>
        <v>0</v>
      </c>
      <c r="F69" s="91">
        <f t="shared" si="0"/>
        <v>0</v>
      </c>
      <c r="G69" s="66" t="e">
        <f>INDEX(Opti!ResultsTable,$H$37+$A69-1,MATCH(Selected_Stat,Opti!Labels_Headers,0))</f>
        <v>#N/A</v>
      </c>
      <c r="H69" s="91" t="e">
        <f>INDEX(Opti!ResultsTable,$H$37+$A69-1,MATCH(Selected_Stat,Opti!Labels_Headers,0))</f>
        <v>#N/A</v>
      </c>
      <c r="I69" s="167" t="e">
        <f>INDEX(Opti!ResultsTable,$H$37+$A69-1,MATCH(Selected_Stat,Opti!Labels_Headers,0))</f>
        <v>#N/A</v>
      </c>
      <c r="J69" s="66" t="e">
        <f>INDEX(Opti!ResultsTable,$K$37+$A69-1,MATCH(Selected_Stat,Opti!Labels_Headers,0))</f>
        <v>#N/A</v>
      </c>
      <c r="K69" s="91" t="e">
        <f>INDEX(Opti!ResultsTable,$K$37+$A69-1,MATCH(Selected_Stat,Opti!Labels_Headers,0))</f>
        <v>#N/A</v>
      </c>
      <c r="L69" s="171" t="e">
        <f>INDEX(Opti!ResultsTable,$K$37+$A69-1,MATCH(Selected_Stat,Opti!Labels_Headers,0))</f>
        <v>#N/A</v>
      </c>
    </row>
    <row r="70" spans="1:12" customFormat="1" ht="14.45" customHeight="1" x14ac:dyDescent="0.25">
      <c r="A70" s="71">
        <v>29</v>
      </c>
      <c r="B70" s="55" t="e">
        <f>INDEX(Base!ResultsTable,$H$37+$A70-1,MATCH(Selected_Stat,Base!Labels_Headers,0))</f>
        <v>#N/A</v>
      </c>
      <c r="C70" s="56" t="e">
        <f>INDEX(Base!ResultsTable,$H$37+$A70-1,MATCH(Selected_Stat,Base!Labels_Headers,0))</f>
        <v>#N/A</v>
      </c>
      <c r="D70" s="127" t="e">
        <f ca="1">IF(MATCH(IF($B70="All Lobs","Segment Risk Class",$B70),'Report Aggregation'!$B$2:$G$2,0)=1,INDEX('Report Aggregation'!$B$3:$G$146, MATCH('Premium Growth'!$C70,'Report Aggregation'!$B$3:$B$146,0),MATCH('Premium Growth'!$D$40,'Report Aggregation'!$B$2:$G$2,0)),
IF(MATCH($B70,'Report Aggregation'!$B$2:$G$2,0)&lt;MATCH($D$40,'Report Aggregation'!$B$2:$G$2,0),"",INDEX('Report Aggregation'!$B$3:$G$146, MATCH('Premium Growth'!$C70,OFFSET('Report Aggregation'!$B$3,0,MATCH('Premium Growth'!$B70,'Report Aggregation'!$B$2:$G$2,0)-1,146,1),0),MATCH('Premium Growth'!$D$40,'Report Aggregation'!$B$2:$G$2,0))))</f>
        <v>#N/A</v>
      </c>
      <c r="E70" s="66">
        <f>INDEX(Base!ResultsTable,$A70+1,MATCH(Selected_Stat,Base!Labels_Headers,0))</f>
        <v>0</v>
      </c>
      <c r="F70" s="91">
        <f t="shared" si="0"/>
        <v>0</v>
      </c>
      <c r="G70" s="66" t="e">
        <f>INDEX(Opti!ResultsTable,$H$37+$A70-1,MATCH(Selected_Stat,Opti!Labels_Headers,0))</f>
        <v>#N/A</v>
      </c>
      <c r="H70" s="91" t="e">
        <f>INDEX(Opti!ResultsTable,$H$37+$A70-1,MATCH(Selected_Stat,Opti!Labels_Headers,0))</f>
        <v>#N/A</v>
      </c>
      <c r="I70" s="167" t="e">
        <f>INDEX(Opti!ResultsTable,$H$37+$A70-1,MATCH(Selected_Stat,Opti!Labels_Headers,0))</f>
        <v>#N/A</v>
      </c>
      <c r="J70" s="66" t="e">
        <f>INDEX(Opti!ResultsTable,$K$37+$A70-1,MATCH(Selected_Stat,Opti!Labels_Headers,0))</f>
        <v>#N/A</v>
      </c>
      <c r="K70" s="91" t="e">
        <f>INDEX(Opti!ResultsTable,$K$37+$A70-1,MATCH(Selected_Stat,Opti!Labels_Headers,0))</f>
        <v>#N/A</v>
      </c>
      <c r="L70" s="171" t="e">
        <f>INDEX(Opti!ResultsTable,$K$37+$A70-1,MATCH(Selected_Stat,Opti!Labels_Headers,0))</f>
        <v>#N/A</v>
      </c>
    </row>
    <row r="71" spans="1:12" customFormat="1" ht="14.45" customHeight="1" x14ac:dyDescent="0.25">
      <c r="A71" s="71">
        <v>30</v>
      </c>
      <c r="B71" s="55" t="e">
        <f>INDEX(Base!ResultsTable,$H$37+$A71-1,MATCH(Selected_Stat,Base!Labels_Headers,0))</f>
        <v>#N/A</v>
      </c>
      <c r="C71" s="56" t="e">
        <f>INDEX(Base!ResultsTable,$H$37+$A71-1,MATCH(Selected_Stat,Base!Labels_Headers,0))</f>
        <v>#N/A</v>
      </c>
      <c r="D71" s="127" t="e">
        <f ca="1">IF(MATCH(IF($B71="All Lobs","Segment Risk Class",$B71),'Report Aggregation'!$B$2:$G$2,0)=1,INDEX('Report Aggregation'!$B$3:$G$146, MATCH('Premium Growth'!$C71,'Report Aggregation'!$B$3:$B$146,0),MATCH('Premium Growth'!$D$40,'Report Aggregation'!$B$2:$G$2,0)),
IF(MATCH($B71,'Report Aggregation'!$B$2:$G$2,0)&lt;MATCH($D$40,'Report Aggregation'!$B$2:$G$2,0),"",INDEX('Report Aggregation'!$B$3:$G$146, MATCH('Premium Growth'!$C71,OFFSET('Report Aggregation'!$B$3,0,MATCH('Premium Growth'!$B71,'Report Aggregation'!$B$2:$G$2,0)-1,146,1),0),MATCH('Premium Growth'!$D$40,'Report Aggregation'!$B$2:$G$2,0))))</f>
        <v>#N/A</v>
      </c>
      <c r="E71" s="66">
        <f>INDEX(Base!ResultsTable,$A71+1,MATCH(Selected_Stat,Base!Labels_Headers,0))</f>
        <v>0</v>
      </c>
      <c r="F71" s="91">
        <f t="shared" si="0"/>
        <v>0</v>
      </c>
      <c r="G71" s="66" t="e">
        <f>INDEX(Opti!ResultsTable,$H$37+$A71-1,MATCH(Selected_Stat,Opti!Labels_Headers,0))</f>
        <v>#N/A</v>
      </c>
      <c r="H71" s="91" t="e">
        <f>INDEX(Opti!ResultsTable,$H$37+$A71-1,MATCH(Selected_Stat,Opti!Labels_Headers,0))</f>
        <v>#N/A</v>
      </c>
      <c r="I71" s="167" t="e">
        <f>INDEX(Opti!ResultsTable,$H$37+$A71-1,MATCH(Selected_Stat,Opti!Labels_Headers,0))</f>
        <v>#N/A</v>
      </c>
      <c r="J71" s="66" t="e">
        <f>INDEX(Opti!ResultsTable,$K$37+$A71-1,MATCH(Selected_Stat,Opti!Labels_Headers,0))</f>
        <v>#N/A</v>
      </c>
      <c r="K71" s="91" t="e">
        <f>INDEX(Opti!ResultsTable,$K$37+$A71-1,MATCH(Selected_Stat,Opti!Labels_Headers,0))</f>
        <v>#N/A</v>
      </c>
      <c r="L71" s="171" t="e">
        <f>INDEX(Opti!ResultsTable,$K$37+$A71-1,MATCH(Selected_Stat,Opti!Labels_Headers,0))</f>
        <v>#N/A</v>
      </c>
    </row>
    <row r="72" spans="1:12" customFormat="1" ht="14.45" hidden="1" customHeight="1" x14ac:dyDescent="0.25">
      <c r="A72" s="71">
        <v>31</v>
      </c>
      <c r="B72" s="55" t="e">
        <f>INDEX(Base!ResultsTable,$H$37+$A72-1,MATCH(Selected_Stat,Base!Labels_Headers,0))</f>
        <v>#N/A</v>
      </c>
      <c r="C72" s="56" t="e">
        <f>INDEX(Base!ResultsTable,$H$37+$A72-1,MATCH(Selected_Stat,Base!Labels_Headers,0))</f>
        <v>#N/A</v>
      </c>
      <c r="D72" s="127" t="e">
        <f ca="1">IF(MATCH(IF($B72="All Lobs","Segment Risk Class",$B72),'Report Aggregation'!$B$2:$G$2,0)=1,INDEX('Report Aggregation'!$B$3:$G$146, MATCH('Premium Growth'!$C72,'Report Aggregation'!$B$3:$B$146,0),MATCH('Premium Growth'!$D$40,'Report Aggregation'!$B$2:$G$2,0)),
IF(MATCH($B72,'Report Aggregation'!$B$2:$G$2,0)&lt;MATCH($D$40,'Report Aggregation'!$B$2:$G$2,0),"",INDEX('Report Aggregation'!$B$3:$G$146, MATCH('Premium Growth'!$C72,OFFSET('Report Aggregation'!$B$3,0,MATCH('Premium Growth'!$B72,'Report Aggregation'!$B$2:$G$2,0)-1,146,1),0),MATCH('Premium Growth'!$D$40,'Report Aggregation'!$B$2:$G$2,0))))</f>
        <v>#N/A</v>
      </c>
      <c r="E72" s="66">
        <f>INDEX(Base!ResultsTable,$A72+1,MATCH(Selected_Stat,Base!Labels_Headers,0))</f>
        <v>0</v>
      </c>
      <c r="F72" s="91">
        <f t="shared" si="0"/>
        <v>0</v>
      </c>
      <c r="G72" s="66" t="e">
        <f>INDEX(Opti!ResultsTable,$H$37+$A72-1,MATCH(Selected_Stat,Opti!Labels_Headers,0))</f>
        <v>#N/A</v>
      </c>
      <c r="H72" s="91" t="e">
        <f>INDEX(Opti!ResultsTable,$H$37+$A72-1,MATCH(Selected_Stat,Opti!Labels_Headers,0))</f>
        <v>#N/A</v>
      </c>
      <c r="I72" s="168" t="e">
        <f>INDEX(Opti!ResultsTable,$H$37+$A72-1,MATCH(Selected_Stat,Opti!Labels_Headers,0))</f>
        <v>#N/A</v>
      </c>
      <c r="J72" s="66" t="e">
        <f>INDEX(Opti!ResultsTable,$K$37+$A72-1,MATCH(Selected_Stat,Opti!Labels_Headers,0))</f>
        <v>#N/A</v>
      </c>
      <c r="K72" s="91" t="e">
        <f>INDEX(Opti!ResultsTable,$K$37+$A72-1,MATCH(Selected_Stat,Opti!Labels_Headers,0))</f>
        <v>#N/A</v>
      </c>
      <c r="L72" s="171" t="e">
        <f>INDEX(Opti!ResultsTable,$K$37+$A72-1,MATCH(Selected_Stat,Opti!Labels_Headers,0))</f>
        <v>#N/A</v>
      </c>
    </row>
    <row r="73" spans="1:12" customFormat="1" ht="14.45" hidden="1" customHeight="1" x14ac:dyDescent="0.25">
      <c r="A73" s="71">
        <v>32</v>
      </c>
      <c r="B73" s="55" t="e">
        <f>INDEX(Base!ResultsTable,$H$37+$A73-1,MATCH(Selected_Stat,Base!Labels_Headers,0))</f>
        <v>#N/A</v>
      </c>
      <c r="C73" s="56" t="e">
        <f>INDEX(Base!ResultsTable,$H$37+$A73-1,MATCH(Selected_Stat,Base!Labels_Headers,0))</f>
        <v>#N/A</v>
      </c>
      <c r="D73" s="127" t="e">
        <f ca="1">IF(MATCH(IF($B73="All Lobs","Segment Risk Class",$B73),'Report Aggregation'!$B$2:$G$2,0)=1,INDEX('Report Aggregation'!$B$3:$G$146, MATCH('Premium Growth'!$C73,'Report Aggregation'!$B$3:$B$146,0),MATCH('Premium Growth'!$D$40,'Report Aggregation'!$B$2:$G$2,0)),
IF(MATCH($B73,'Report Aggregation'!$B$2:$G$2,0)&lt;MATCH($D$40,'Report Aggregation'!$B$2:$G$2,0),"",INDEX('Report Aggregation'!$B$3:$G$146, MATCH('Premium Growth'!$C73,OFFSET('Report Aggregation'!$B$3,0,MATCH('Premium Growth'!$B73,'Report Aggregation'!$B$2:$G$2,0)-1,146,1),0),MATCH('Premium Growth'!$D$40,'Report Aggregation'!$B$2:$G$2,0))))</f>
        <v>#N/A</v>
      </c>
      <c r="E73" s="66">
        <f>INDEX(Base!ResultsTable,$A73+1,MATCH(Selected_Stat,Base!Labels_Headers,0))</f>
        <v>0</v>
      </c>
      <c r="F73" s="91">
        <f t="shared" si="0"/>
        <v>0</v>
      </c>
      <c r="G73" s="66" t="e">
        <f>INDEX(Opti!ResultsTable,$H$37+$A73-1,MATCH(Selected_Stat,Opti!Labels_Headers,0))</f>
        <v>#N/A</v>
      </c>
      <c r="H73" s="91" t="e">
        <f>INDEX(Opti!ResultsTable,$H$37+$A73-1,MATCH(Selected_Stat,Opti!Labels_Headers,0))</f>
        <v>#N/A</v>
      </c>
      <c r="I73" s="168" t="e">
        <f>INDEX(Opti!ResultsTable,$H$37+$A73-1,MATCH(Selected_Stat,Opti!Labels_Headers,0))</f>
        <v>#N/A</v>
      </c>
      <c r="J73" s="66" t="e">
        <f>INDEX(Opti!ResultsTable,$K$37+$A73-1,MATCH(Selected_Stat,Opti!Labels_Headers,0))</f>
        <v>#N/A</v>
      </c>
      <c r="K73" s="91" t="e">
        <f>INDEX(Opti!ResultsTable,$K$37+$A73-1,MATCH(Selected_Stat,Opti!Labels_Headers,0))</f>
        <v>#N/A</v>
      </c>
      <c r="L73" s="171" t="e">
        <f>INDEX(Opti!ResultsTable,$K$37+$A73-1,MATCH(Selected_Stat,Opti!Labels_Headers,0))</f>
        <v>#N/A</v>
      </c>
    </row>
    <row r="74" spans="1:12" customFormat="1" ht="14.45" hidden="1" customHeight="1" x14ac:dyDescent="0.25">
      <c r="A74" s="71">
        <v>33</v>
      </c>
      <c r="B74" s="55" t="e">
        <f>INDEX(Base!ResultsTable,$H$37+$A74-1,MATCH(Selected_Stat,Base!Labels_Headers,0))</f>
        <v>#N/A</v>
      </c>
      <c r="C74" s="56" t="e">
        <f>INDEX(Base!ResultsTable,$H$37+$A74-1,MATCH(Selected_Stat,Base!Labels_Headers,0))</f>
        <v>#N/A</v>
      </c>
      <c r="D74" s="127" t="e">
        <f ca="1">IF(MATCH(IF($B74="All Lobs","Segment Risk Class",$B74),'Report Aggregation'!$B$2:$G$2,0)=1,INDEX('Report Aggregation'!$B$3:$G$146, MATCH('Premium Growth'!$C74,'Report Aggregation'!$B$3:$B$146,0),MATCH('Premium Growth'!$D$40,'Report Aggregation'!$B$2:$G$2,0)),
IF(MATCH($B74,'Report Aggregation'!$B$2:$G$2,0)&lt;MATCH($D$40,'Report Aggregation'!$B$2:$G$2,0),"",INDEX('Report Aggregation'!$B$3:$G$146, MATCH('Premium Growth'!$C74,OFFSET('Report Aggregation'!$B$3,0,MATCH('Premium Growth'!$B74,'Report Aggregation'!$B$2:$G$2,0)-1,146,1),0),MATCH('Premium Growth'!$D$40,'Report Aggregation'!$B$2:$G$2,0))))</f>
        <v>#N/A</v>
      </c>
      <c r="E74" s="66">
        <f>INDEX(Base!ResultsTable,$A74+1,MATCH(Selected_Stat,Base!Labels_Headers,0))</f>
        <v>0</v>
      </c>
      <c r="F74" s="91">
        <f t="shared" si="0"/>
        <v>0</v>
      </c>
      <c r="G74" s="66" t="e">
        <f>INDEX(Opti!ResultsTable,$H$37+$A74-1,MATCH(Selected_Stat,Opti!Labels_Headers,0))</f>
        <v>#N/A</v>
      </c>
      <c r="H74" s="91" t="e">
        <f>INDEX(Opti!ResultsTable,$H$37+$A74-1,MATCH(Selected_Stat,Opti!Labels_Headers,0))</f>
        <v>#N/A</v>
      </c>
      <c r="I74" s="168" t="e">
        <f>INDEX(Opti!ResultsTable,$H$37+$A74-1,MATCH(Selected_Stat,Opti!Labels_Headers,0))</f>
        <v>#N/A</v>
      </c>
      <c r="J74" s="66" t="e">
        <f>INDEX(Opti!ResultsTable,$K$37+$A74-1,MATCH(Selected_Stat,Opti!Labels_Headers,0))</f>
        <v>#N/A</v>
      </c>
      <c r="K74" s="91" t="e">
        <f>INDEX(Opti!ResultsTable,$K$37+$A74-1,MATCH(Selected_Stat,Opti!Labels_Headers,0))</f>
        <v>#N/A</v>
      </c>
      <c r="L74" s="171" t="e">
        <f>INDEX(Opti!ResultsTable,$K$37+$A74-1,MATCH(Selected_Stat,Opti!Labels_Headers,0))</f>
        <v>#N/A</v>
      </c>
    </row>
    <row r="75" spans="1:12" customFormat="1" ht="14.45" hidden="1" customHeight="1" x14ac:dyDescent="0.25">
      <c r="A75" s="71">
        <v>34</v>
      </c>
      <c r="B75" s="55" t="e">
        <f>INDEX(Base!ResultsTable,$H$37+$A75-1,MATCH(Selected_Stat,Base!Labels_Headers,0))</f>
        <v>#N/A</v>
      </c>
      <c r="C75" s="56" t="e">
        <f>INDEX(Base!ResultsTable,$H$37+$A75-1,MATCH(Selected_Stat,Base!Labels_Headers,0))</f>
        <v>#N/A</v>
      </c>
      <c r="D75" s="127" t="e">
        <f ca="1">IF(MATCH(IF($B75="All Lobs","Segment Risk Class",$B75),'Report Aggregation'!$B$2:$G$2,0)=1,INDEX('Report Aggregation'!$B$3:$G$146, MATCH('Premium Growth'!$C75,'Report Aggregation'!$B$3:$B$146,0),MATCH('Premium Growth'!$D$40,'Report Aggregation'!$B$2:$G$2,0)),
IF(MATCH($B75,'Report Aggregation'!$B$2:$G$2,0)&lt;MATCH($D$40,'Report Aggregation'!$B$2:$G$2,0),"",INDEX('Report Aggregation'!$B$3:$G$146, MATCH('Premium Growth'!$C75,OFFSET('Report Aggregation'!$B$3,0,MATCH('Premium Growth'!$B75,'Report Aggregation'!$B$2:$G$2,0)-1,146,1),0),MATCH('Premium Growth'!$D$40,'Report Aggregation'!$B$2:$G$2,0))))</f>
        <v>#N/A</v>
      </c>
      <c r="E75" s="96">
        <v>1</v>
      </c>
      <c r="F75" s="97">
        <f t="shared" si="0"/>
        <v>0</v>
      </c>
      <c r="G75" s="66" t="e">
        <f>INDEX(Opti!ResultsTable,$H$37+$A75-1,MATCH(Selected_Stat,Opti!Labels_Headers,0))</f>
        <v>#N/A</v>
      </c>
      <c r="H75" s="91" t="e">
        <f>INDEX(Opti!ResultsTable,$H$37+$A75-1,MATCH(Selected_Stat,Opti!Labels_Headers,0))</f>
        <v>#N/A</v>
      </c>
      <c r="I75" s="168" t="e">
        <f>INDEX(Opti!ResultsTable,$H$37+$A75-1,MATCH(Selected_Stat,Opti!Labels_Headers,0))</f>
        <v>#N/A</v>
      </c>
      <c r="J75" s="66" t="e">
        <f>INDEX(Opti!ResultsTable,$K$37+$A75-1,MATCH(Selected_Stat,Opti!Labels_Headers,0))</f>
        <v>#N/A</v>
      </c>
      <c r="K75" s="91" t="e">
        <f>INDEX(Opti!ResultsTable,$K$37+$A75-1,MATCH(Selected_Stat,Opti!Labels_Headers,0))</f>
        <v>#N/A</v>
      </c>
      <c r="L75" s="171" t="e">
        <f>INDEX(Opti!ResultsTable,$K$37+$A75-1,MATCH(Selected_Stat,Opti!Labels_Headers,0))</f>
        <v>#N/A</v>
      </c>
    </row>
    <row r="76" spans="1:12" customFormat="1" ht="14.45" hidden="1" customHeight="1" x14ac:dyDescent="0.25">
      <c r="A76" s="71">
        <v>35</v>
      </c>
      <c r="B76" s="55" t="e">
        <f>INDEX(Base!ResultsTable,$H$37+$A76-1,MATCH(Selected_Stat,Base!Labels_Headers,0))</f>
        <v>#N/A</v>
      </c>
      <c r="C76" s="56" t="e">
        <f>INDEX(Base!ResultsTable,$H$37+$A76-1,MATCH(Selected_Stat,Base!Labels_Headers,0))</f>
        <v>#N/A</v>
      </c>
      <c r="D76" s="127" t="e">
        <f ca="1">IF(MATCH(IF($B76="All Lobs","Segment Risk Class",$B76),'Report Aggregation'!$B$2:$G$2,0)=1,INDEX('Report Aggregation'!$B$3:$G$146, MATCH('Premium Growth'!$C76,'Report Aggregation'!$B$3:$B$146,0),MATCH('Premium Growth'!$D$40,'Report Aggregation'!$B$2:$G$2,0)),
IF(MATCH($B76,'Report Aggregation'!$B$2:$G$2,0)&lt;MATCH($D$40,'Report Aggregation'!$B$2:$G$2,0),"",INDEX('Report Aggregation'!$B$3:$G$146, MATCH('Premium Growth'!$C76,OFFSET('Report Aggregation'!$B$3,0,MATCH('Premium Growth'!$B76,'Report Aggregation'!$B$2:$G$2,0)-1,146,1),0),MATCH('Premium Growth'!$D$40,'Report Aggregation'!$B$2:$G$2,0))))</f>
        <v>#N/A</v>
      </c>
      <c r="E76" s="96">
        <v>1</v>
      </c>
      <c r="F76" s="97">
        <f t="shared" si="0"/>
        <v>0</v>
      </c>
      <c r="G76" s="66" t="e">
        <f>INDEX(Opti!ResultsTable,$H$37+$A76-1,MATCH(Selected_Stat,Opti!Labels_Headers,0))</f>
        <v>#N/A</v>
      </c>
      <c r="H76" s="91" t="e">
        <f>INDEX(Opti!ResultsTable,$H$37+$A76-1,MATCH(Selected_Stat,Opti!Labels_Headers,0))</f>
        <v>#N/A</v>
      </c>
      <c r="I76" s="168" t="e">
        <f>INDEX(Opti!ResultsTable,$H$37+$A76-1,MATCH(Selected_Stat,Opti!Labels_Headers,0))</f>
        <v>#N/A</v>
      </c>
      <c r="J76" s="66" t="e">
        <f>INDEX(Opti!ResultsTable,$K$37+$A76-1,MATCH(Selected_Stat,Opti!Labels_Headers,0))</f>
        <v>#N/A</v>
      </c>
      <c r="K76" s="91" t="e">
        <f>INDEX(Opti!ResultsTable,$K$37+$A76-1,MATCH(Selected_Stat,Opti!Labels_Headers,0))</f>
        <v>#N/A</v>
      </c>
      <c r="L76" s="171" t="e">
        <f>INDEX(Opti!ResultsTable,$K$37+$A76-1,MATCH(Selected_Stat,Opti!Labels_Headers,0))</f>
        <v>#N/A</v>
      </c>
    </row>
    <row r="77" spans="1:12" customFormat="1" ht="14.45" hidden="1" customHeight="1" x14ac:dyDescent="0.25">
      <c r="A77" s="71">
        <v>36</v>
      </c>
      <c r="B77" s="55" t="e">
        <f>INDEX(Base!ResultsTable,$H$37+$A77-1,MATCH(Selected_Stat,Base!Labels_Headers,0))</f>
        <v>#N/A</v>
      </c>
      <c r="C77" s="56" t="e">
        <f>INDEX(Base!ResultsTable,$H$37+$A77-1,MATCH(Selected_Stat,Base!Labels_Headers,0))</f>
        <v>#N/A</v>
      </c>
      <c r="D77" s="127" t="e">
        <f ca="1">IF(MATCH(IF($B77="All Lobs","Segment Risk Class",$B77),'Report Aggregation'!$B$2:$G$2,0)=1,INDEX('Report Aggregation'!$B$3:$G$146, MATCH('Premium Growth'!$C77,'Report Aggregation'!$B$3:$B$146,0),MATCH('Premium Growth'!$D$40,'Report Aggregation'!$B$2:$G$2,0)),
IF(MATCH($B77,'Report Aggregation'!$B$2:$G$2,0)&lt;MATCH($D$40,'Report Aggregation'!$B$2:$G$2,0),"",INDEX('Report Aggregation'!$B$3:$G$146, MATCH('Premium Growth'!$C77,OFFSET('Report Aggregation'!$B$3,0,MATCH('Premium Growth'!$B77,'Report Aggregation'!$B$2:$G$2,0)-1,146,1),0),MATCH('Premium Growth'!$D$40,'Report Aggregation'!$B$2:$G$2,0))))</f>
        <v>#N/A</v>
      </c>
      <c r="E77" s="96">
        <v>1</v>
      </c>
      <c r="F77" s="97">
        <f t="shared" si="0"/>
        <v>0</v>
      </c>
      <c r="G77" s="66" t="e">
        <f>INDEX(Opti!ResultsTable,$H$37+$A77-1,MATCH(Selected_Stat,Opti!Labels_Headers,0))</f>
        <v>#N/A</v>
      </c>
      <c r="H77" s="91" t="e">
        <f>INDEX(Opti!ResultsTable,$H$37+$A77-1,MATCH(Selected_Stat,Opti!Labels_Headers,0))</f>
        <v>#N/A</v>
      </c>
      <c r="I77" s="168" t="e">
        <f>INDEX(Opti!ResultsTable,$H$37+$A77-1,MATCH(Selected_Stat,Opti!Labels_Headers,0))</f>
        <v>#N/A</v>
      </c>
      <c r="J77" s="66" t="e">
        <f>INDEX(Opti!ResultsTable,$K$37+$A77-1,MATCH(Selected_Stat,Opti!Labels_Headers,0))</f>
        <v>#N/A</v>
      </c>
      <c r="K77" s="91" t="e">
        <f>INDEX(Opti!ResultsTable,$K$37+$A77-1,MATCH(Selected_Stat,Opti!Labels_Headers,0))</f>
        <v>#N/A</v>
      </c>
      <c r="L77" s="171" t="e">
        <f>INDEX(Opti!ResultsTable,$K$37+$A77-1,MATCH(Selected_Stat,Opti!Labels_Headers,0))</f>
        <v>#N/A</v>
      </c>
    </row>
    <row r="78" spans="1:12" customFormat="1" ht="14.45" hidden="1" customHeight="1" x14ac:dyDescent="0.25">
      <c r="A78" s="71">
        <v>37</v>
      </c>
      <c r="B78" s="55" t="e">
        <f>INDEX(Base!ResultsTable,$H$37+$A78-1,MATCH(Selected_Stat,Base!Labels_Headers,0))</f>
        <v>#N/A</v>
      </c>
      <c r="C78" s="56" t="e">
        <f>INDEX(Base!ResultsTable,$H$37+$A78-1,MATCH(Selected_Stat,Base!Labels_Headers,0))</f>
        <v>#N/A</v>
      </c>
      <c r="D78" s="127" t="e">
        <f ca="1">IF(MATCH(IF($B78="All Lobs","Segment Risk Class",$B78),'Report Aggregation'!$B$2:$G$2,0)=1,INDEX('Report Aggregation'!$B$3:$G$146, MATCH('Premium Growth'!$C78,'Report Aggregation'!$B$3:$B$146,0),MATCH('Premium Growth'!$D$40,'Report Aggregation'!$B$2:$G$2,0)),
IF(MATCH($B78,'Report Aggregation'!$B$2:$G$2,0)&lt;MATCH($D$40,'Report Aggregation'!$B$2:$G$2,0),"",INDEX('Report Aggregation'!$B$3:$G$146, MATCH('Premium Growth'!$C78,OFFSET('Report Aggregation'!$B$3,0,MATCH('Premium Growth'!$B78,'Report Aggregation'!$B$2:$G$2,0)-1,146,1),0),MATCH('Premium Growth'!$D$40,'Report Aggregation'!$B$2:$G$2,0))))</f>
        <v>#N/A</v>
      </c>
      <c r="E78" s="96">
        <v>1</v>
      </c>
      <c r="F78" s="97">
        <f t="shared" si="0"/>
        <v>0</v>
      </c>
      <c r="G78" s="66" t="e">
        <f>INDEX(Opti!ResultsTable,$H$37+$A78-1,MATCH(Selected_Stat,Opti!Labels_Headers,0))</f>
        <v>#N/A</v>
      </c>
      <c r="H78" s="91" t="e">
        <f>INDEX(Opti!ResultsTable,$H$37+$A78-1,MATCH(Selected_Stat,Opti!Labels_Headers,0))</f>
        <v>#N/A</v>
      </c>
      <c r="I78" s="168" t="e">
        <f>INDEX(Opti!ResultsTable,$H$37+$A78-1,MATCH(Selected_Stat,Opti!Labels_Headers,0))</f>
        <v>#N/A</v>
      </c>
      <c r="J78" s="66" t="e">
        <f>INDEX(Opti!ResultsTable,$K$37+$A78-1,MATCH(Selected_Stat,Opti!Labels_Headers,0))</f>
        <v>#N/A</v>
      </c>
      <c r="K78" s="91" t="e">
        <f>INDEX(Opti!ResultsTable,$K$37+$A78-1,MATCH(Selected_Stat,Opti!Labels_Headers,0))</f>
        <v>#N/A</v>
      </c>
      <c r="L78" s="171" t="e">
        <f>INDEX(Opti!ResultsTable,$K$37+$A78-1,MATCH(Selected_Stat,Opti!Labels_Headers,0))</f>
        <v>#N/A</v>
      </c>
    </row>
    <row r="79" spans="1:12" customFormat="1" ht="14.45" hidden="1" customHeight="1" x14ac:dyDescent="0.25">
      <c r="A79" s="71">
        <v>38</v>
      </c>
      <c r="B79" s="55" t="e">
        <f>INDEX(Base!ResultsTable,$H$37+$A79-1,MATCH(Selected_Stat,Base!Labels_Headers,0))</f>
        <v>#N/A</v>
      </c>
      <c r="C79" s="56" t="e">
        <f>INDEX(Base!ResultsTable,$H$37+$A79-1,MATCH(Selected_Stat,Base!Labels_Headers,0))</f>
        <v>#N/A</v>
      </c>
      <c r="D79" s="127" t="e">
        <f ca="1">IF(MATCH(IF($B79="All Lobs","Segment Risk Class",$B79),'Report Aggregation'!$B$2:$G$2,0)=1,INDEX('Report Aggregation'!$B$3:$G$146, MATCH('Premium Growth'!$C79,'Report Aggregation'!$B$3:$B$146,0),MATCH('Premium Growth'!$D$40,'Report Aggregation'!$B$2:$G$2,0)),
IF(MATCH($B79,'Report Aggregation'!$B$2:$G$2,0)&lt;MATCH($D$40,'Report Aggregation'!$B$2:$G$2,0),"",INDEX('Report Aggregation'!$B$3:$G$146, MATCH('Premium Growth'!$C79,OFFSET('Report Aggregation'!$B$3,0,MATCH('Premium Growth'!$B79,'Report Aggregation'!$B$2:$G$2,0)-1,146,1),0),MATCH('Premium Growth'!$D$40,'Report Aggregation'!$B$2:$G$2,0))))</f>
        <v>#N/A</v>
      </c>
      <c r="E79" s="96">
        <v>1</v>
      </c>
      <c r="F79" s="97">
        <f t="shared" si="0"/>
        <v>0</v>
      </c>
      <c r="G79" s="66" t="e">
        <f>INDEX(Opti!ResultsTable,$H$37+$A79-1,MATCH(Selected_Stat,Opti!Labels_Headers,0))</f>
        <v>#N/A</v>
      </c>
      <c r="H79" s="91" t="e">
        <f>INDEX(Opti!ResultsTable,$H$37+$A79-1,MATCH(Selected_Stat,Opti!Labels_Headers,0))</f>
        <v>#N/A</v>
      </c>
      <c r="I79" s="168" t="e">
        <f>INDEX(Opti!ResultsTable,$H$37+$A79-1,MATCH(Selected_Stat,Opti!Labels_Headers,0))</f>
        <v>#N/A</v>
      </c>
      <c r="J79" s="66" t="e">
        <f>INDEX(Opti!ResultsTable,$K$37+$A79-1,MATCH(Selected_Stat,Opti!Labels_Headers,0))</f>
        <v>#N/A</v>
      </c>
      <c r="K79" s="91" t="e">
        <f>INDEX(Opti!ResultsTable,$K$37+$A79-1,MATCH(Selected_Stat,Opti!Labels_Headers,0))</f>
        <v>#N/A</v>
      </c>
      <c r="L79" s="171" t="e">
        <f>INDEX(Opti!ResultsTable,$K$37+$A79-1,MATCH(Selected_Stat,Opti!Labels_Headers,0))</f>
        <v>#N/A</v>
      </c>
    </row>
    <row r="80" spans="1:12" customFormat="1" ht="14.45" hidden="1" customHeight="1" x14ac:dyDescent="0.25">
      <c r="A80" s="71">
        <v>39</v>
      </c>
      <c r="B80" s="55" t="e">
        <f>INDEX(Base!ResultsTable,$H$37+$A80-1,MATCH(Selected_Stat,Base!Labels_Headers,0))</f>
        <v>#N/A</v>
      </c>
      <c r="C80" s="56" t="e">
        <f>INDEX(Base!ResultsTable,$H$37+$A80-1,MATCH(Selected_Stat,Base!Labels_Headers,0))</f>
        <v>#N/A</v>
      </c>
      <c r="D80" s="127" t="e">
        <f ca="1">IF(MATCH(IF($B80="All Lobs","Segment Risk Class",$B80),'Report Aggregation'!$B$2:$G$2,0)=1,INDEX('Report Aggregation'!$B$3:$G$146, MATCH('Premium Growth'!$C80,'Report Aggregation'!$B$3:$B$146,0),MATCH('Premium Growth'!$D$40,'Report Aggregation'!$B$2:$G$2,0)),
IF(MATCH($B80,'Report Aggregation'!$B$2:$G$2,0)&lt;MATCH($D$40,'Report Aggregation'!$B$2:$G$2,0),"",INDEX('Report Aggregation'!$B$3:$G$146, MATCH('Premium Growth'!$C80,OFFSET('Report Aggregation'!$B$3,0,MATCH('Premium Growth'!$B80,'Report Aggregation'!$B$2:$G$2,0)-1,146,1),0),MATCH('Premium Growth'!$D$40,'Report Aggregation'!$B$2:$G$2,0))))</f>
        <v>#N/A</v>
      </c>
      <c r="E80" s="96">
        <v>1</v>
      </c>
      <c r="F80" s="97">
        <f t="shared" si="0"/>
        <v>0</v>
      </c>
      <c r="G80" s="66" t="e">
        <f>INDEX(Opti!ResultsTable,$H$37+$A80-1,MATCH(Selected_Stat,Opti!Labels_Headers,0))</f>
        <v>#N/A</v>
      </c>
      <c r="H80" s="91" t="e">
        <f>INDEX(Opti!ResultsTable,$H$37+$A80-1,MATCH(Selected_Stat,Opti!Labels_Headers,0))</f>
        <v>#N/A</v>
      </c>
      <c r="I80" s="168" t="e">
        <f>INDEX(Opti!ResultsTable,$H$37+$A80-1,MATCH(Selected_Stat,Opti!Labels_Headers,0))</f>
        <v>#N/A</v>
      </c>
      <c r="J80" s="66" t="e">
        <f>INDEX(Opti!ResultsTable,$K$37+$A80-1,MATCH(Selected_Stat,Opti!Labels_Headers,0))</f>
        <v>#N/A</v>
      </c>
      <c r="K80" s="91" t="e">
        <f>INDEX(Opti!ResultsTable,$K$37+$A80-1,MATCH(Selected_Stat,Opti!Labels_Headers,0))</f>
        <v>#N/A</v>
      </c>
      <c r="L80" s="171" t="e">
        <f>INDEX(Opti!ResultsTable,$K$37+$A80-1,MATCH(Selected_Stat,Opti!Labels_Headers,0))</f>
        <v>#N/A</v>
      </c>
    </row>
    <row r="81" spans="1:12" customFormat="1" ht="14.45" hidden="1" customHeight="1" x14ac:dyDescent="0.25">
      <c r="A81" s="71">
        <v>40</v>
      </c>
      <c r="B81" s="55" t="e">
        <f>INDEX(Base!ResultsTable,$H$37+$A81-1,MATCH(Selected_Stat,Base!Labels_Headers,0))</f>
        <v>#N/A</v>
      </c>
      <c r="C81" s="56" t="e">
        <f>INDEX(Base!ResultsTable,$H$37+$A81-1,MATCH(Selected_Stat,Base!Labels_Headers,0))</f>
        <v>#N/A</v>
      </c>
      <c r="D81" s="127" t="e">
        <f ca="1">IF(MATCH(IF($B81="All Lobs","Segment Risk Class",$B81),'Report Aggregation'!$B$2:$G$2,0)=1,INDEX('Report Aggregation'!$B$3:$G$146, MATCH('Premium Growth'!$C81,'Report Aggregation'!$B$3:$B$146,0),MATCH('Premium Growth'!$D$40,'Report Aggregation'!$B$2:$G$2,0)),
IF(MATCH($B81,'Report Aggregation'!$B$2:$G$2,0)&lt;MATCH($D$40,'Report Aggregation'!$B$2:$G$2,0),"",INDEX('Report Aggregation'!$B$3:$G$146, MATCH('Premium Growth'!$C81,OFFSET('Report Aggregation'!$B$3,0,MATCH('Premium Growth'!$B81,'Report Aggregation'!$B$2:$G$2,0)-1,146,1),0),MATCH('Premium Growth'!$D$40,'Report Aggregation'!$B$2:$G$2,0))))</f>
        <v>#N/A</v>
      </c>
      <c r="E81" s="96">
        <v>1</v>
      </c>
      <c r="F81" s="97">
        <f t="shared" si="0"/>
        <v>0</v>
      </c>
      <c r="G81" s="66" t="e">
        <f>INDEX(Opti!ResultsTable,$H$37+$A81-1,MATCH(Selected_Stat,Opti!Labels_Headers,0))</f>
        <v>#N/A</v>
      </c>
      <c r="H81" s="91" t="e">
        <f>INDEX(Opti!ResultsTable,$H$37+$A81-1,MATCH(Selected_Stat,Opti!Labels_Headers,0))</f>
        <v>#N/A</v>
      </c>
      <c r="I81" s="168" t="e">
        <f>INDEX(Opti!ResultsTable,$H$37+$A81-1,MATCH(Selected_Stat,Opti!Labels_Headers,0))</f>
        <v>#N/A</v>
      </c>
      <c r="J81" s="66" t="e">
        <f>INDEX(Opti!ResultsTable,$K$37+$A81-1,MATCH(Selected_Stat,Opti!Labels_Headers,0))</f>
        <v>#N/A</v>
      </c>
      <c r="K81" s="91" t="e">
        <f>INDEX(Opti!ResultsTable,$K$37+$A81-1,MATCH(Selected_Stat,Opti!Labels_Headers,0))</f>
        <v>#N/A</v>
      </c>
      <c r="L81" s="171" t="e">
        <f>INDEX(Opti!ResultsTable,$K$37+$A81-1,MATCH(Selected_Stat,Opti!Labels_Headers,0))</f>
        <v>#N/A</v>
      </c>
    </row>
    <row r="82" spans="1:12" customFormat="1" ht="14.45" hidden="1" customHeight="1" x14ac:dyDescent="0.25">
      <c r="A82" s="71">
        <v>41</v>
      </c>
      <c r="B82" s="55" t="e">
        <f>INDEX(Base!ResultsTable,$H$37+$A82-1,MATCH(Selected_Stat,Base!Labels_Headers,0))</f>
        <v>#N/A</v>
      </c>
      <c r="C82" s="56" t="e">
        <f>INDEX(Base!ResultsTable,$H$37+$A82-1,MATCH(Selected_Stat,Base!Labels_Headers,0))</f>
        <v>#N/A</v>
      </c>
      <c r="D82" s="127" t="e">
        <f ca="1">IF(MATCH(IF($B82="All Lobs","Segment Risk Class",$B82),'Report Aggregation'!$B$2:$G$2,0)=1,INDEX('Report Aggregation'!$B$3:$G$146, MATCH('Premium Growth'!$C82,'Report Aggregation'!$B$3:$B$146,0),MATCH('Premium Growth'!$D$40,'Report Aggregation'!$B$2:$G$2,0)),
IF(MATCH($B82,'Report Aggregation'!$B$2:$G$2,0)&lt;MATCH($D$40,'Report Aggregation'!$B$2:$G$2,0),"",INDEX('Report Aggregation'!$B$3:$G$146, MATCH('Premium Growth'!$C82,OFFSET('Report Aggregation'!$B$3,0,MATCH('Premium Growth'!$B82,'Report Aggregation'!$B$2:$G$2,0)-1,146,1),0),MATCH('Premium Growth'!$D$40,'Report Aggregation'!$B$2:$G$2,0))))</f>
        <v>#N/A</v>
      </c>
      <c r="E82" s="96">
        <v>1</v>
      </c>
      <c r="F82" s="97">
        <f t="shared" si="0"/>
        <v>0</v>
      </c>
      <c r="G82" s="66" t="e">
        <f>INDEX(Opti!ResultsTable,$H$37+$A82-1,MATCH(Selected_Stat,Opti!Labels_Headers,0))</f>
        <v>#N/A</v>
      </c>
      <c r="H82" s="91" t="e">
        <f>INDEX(Opti!ResultsTable,$H$37+$A82-1,MATCH(Selected_Stat,Opti!Labels_Headers,0))</f>
        <v>#N/A</v>
      </c>
      <c r="I82" s="168" t="e">
        <f>INDEX(Opti!ResultsTable,$H$37+$A82-1,MATCH(Selected_Stat,Opti!Labels_Headers,0))</f>
        <v>#N/A</v>
      </c>
      <c r="J82" s="66" t="e">
        <f>INDEX(Opti!ResultsTable,$K$37+$A82-1,MATCH(Selected_Stat,Opti!Labels_Headers,0))</f>
        <v>#N/A</v>
      </c>
      <c r="K82" s="91" t="e">
        <f>INDEX(Opti!ResultsTable,$K$37+$A82-1,MATCH(Selected_Stat,Opti!Labels_Headers,0))</f>
        <v>#N/A</v>
      </c>
      <c r="L82" s="171" t="e">
        <f>INDEX(Opti!ResultsTable,$K$37+$A82-1,MATCH(Selected_Stat,Opti!Labels_Headers,0))</f>
        <v>#N/A</v>
      </c>
    </row>
    <row r="83" spans="1:12" customFormat="1" ht="14.45" hidden="1" customHeight="1" x14ac:dyDescent="0.25">
      <c r="A83" s="71">
        <v>42</v>
      </c>
      <c r="B83" s="55" t="e">
        <f>INDEX(Base!ResultsTable,$H$37+$A83-1,MATCH(Selected_Stat,Base!Labels_Headers,0))</f>
        <v>#N/A</v>
      </c>
      <c r="C83" s="56" t="e">
        <f>INDEX(Base!ResultsTable,$H$37+$A83-1,MATCH(Selected_Stat,Base!Labels_Headers,0))</f>
        <v>#N/A</v>
      </c>
      <c r="D83" s="127" t="e">
        <f ca="1">IF(MATCH(IF($B83="All Lobs","Segment Risk Class",$B83),'Report Aggregation'!$B$2:$G$2,0)=1,INDEX('Report Aggregation'!$B$3:$G$146, MATCH('Premium Growth'!$C83,'Report Aggregation'!$B$3:$B$146,0),MATCH('Premium Growth'!$D$40,'Report Aggregation'!$B$2:$G$2,0)),
IF(MATCH($B83,'Report Aggregation'!$B$2:$G$2,0)&lt;MATCH($D$40,'Report Aggregation'!$B$2:$G$2,0),"",INDEX('Report Aggregation'!$B$3:$G$146, MATCH('Premium Growth'!$C83,OFFSET('Report Aggregation'!$B$3,0,MATCH('Premium Growth'!$B83,'Report Aggregation'!$B$2:$G$2,0)-1,146,1),0),MATCH('Premium Growth'!$D$40,'Report Aggregation'!$B$2:$G$2,0))))</f>
        <v>#N/A</v>
      </c>
      <c r="E83" s="96">
        <v>1</v>
      </c>
      <c r="F83" s="97">
        <f t="shared" si="0"/>
        <v>0</v>
      </c>
      <c r="G83" s="66" t="e">
        <f>INDEX(Opti!ResultsTable,$H$37+$A83-1,MATCH(Selected_Stat,Opti!Labels_Headers,0))</f>
        <v>#N/A</v>
      </c>
      <c r="H83" s="91" t="e">
        <f>INDEX(Opti!ResultsTable,$H$37+$A83-1,MATCH(Selected_Stat,Opti!Labels_Headers,0))</f>
        <v>#N/A</v>
      </c>
      <c r="I83" s="168" t="e">
        <f>INDEX(Opti!ResultsTable,$H$37+$A83-1,MATCH(Selected_Stat,Opti!Labels_Headers,0))</f>
        <v>#N/A</v>
      </c>
      <c r="J83" s="66" t="e">
        <f>INDEX(Opti!ResultsTable,$K$37+$A83-1,MATCH(Selected_Stat,Opti!Labels_Headers,0))</f>
        <v>#N/A</v>
      </c>
      <c r="K83" s="91" t="e">
        <f>INDEX(Opti!ResultsTable,$K$37+$A83-1,MATCH(Selected_Stat,Opti!Labels_Headers,0))</f>
        <v>#N/A</v>
      </c>
      <c r="L83" s="171" t="e">
        <f>INDEX(Opti!ResultsTable,$K$37+$A83-1,MATCH(Selected_Stat,Opti!Labels_Headers,0))</f>
        <v>#N/A</v>
      </c>
    </row>
    <row r="84" spans="1:12" customFormat="1" ht="14.45" hidden="1" customHeight="1" x14ac:dyDescent="0.25">
      <c r="A84" s="71">
        <v>43</v>
      </c>
      <c r="B84" s="55" t="e">
        <f>INDEX(Base!ResultsTable,$H$37+$A84-1,MATCH(Selected_Stat,Base!Labels_Headers,0))</f>
        <v>#N/A</v>
      </c>
      <c r="C84" s="56" t="e">
        <f>INDEX(Base!ResultsTable,$H$37+$A84-1,MATCH(Selected_Stat,Base!Labels_Headers,0))</f>
        <v>#N/A</v>
      </c>
      <c r="D84" s="127" t="e">
        <f ca="1">IF(MATCH(IF($B84="All Lobs","Segment Risk Class",$B84),'Report Aggregation'!$B$2:$G$2,0)=1,INDEX('Report Aggregation'!$B$3:$G$146, MATCH('Premium Growth'!$C84,'Report Aggregation'!$B$3:$B$146,0),MATCH('Premium Growth'!$D$40,'Report Aggregation'!$B$2:$G$2,0)),
IF(MATCH($B84,'Report Aggregation'!$B$2:$G$2,0)&lt;MATCH($D$40,'Report Aggregation'!$B$2:$G$2,0),"",INDEX('Report Aggregation'!$B$3:$G$146, MATCH('Premium Growth'!$C84,OFFSET('Report Aggregation'!$B$3,0,MATCH('Premium Growth'!$B84,'Report Aggregation'!$B$2:$G$2,0)-1,146,1),0),MATCH('Premium Growth'!$D$40,'Report Aggregation'!$B$2:$G$2,0))))</f>
        <v>#N/A</v>
      </c>
      <c r="E84" s="96">
        <v>1</v>
      </c>
      <c r="F84" s="97">
        <f t="shared" si="0"/>
        <v>0</v>
      </c>
      <c r="G84" s="66" t="e">
        <f>INDEX(Opti!ResultsTable,$H$37+$A84-1,MATCH(Selected_Stat,Opti!Labels_Headers,0))</f>
        <v>#N/A</v>
      </c>
      <c r="H84" s="91" t="e">
        <f>INDEX(Opti!ResultsTable,$H$37+$A84-1,MATCH(Selected_Stat,Opti!Labels_Headers,0))</f>
        <v>#N/A</v>
      </c>
      <c r="I84" s="168" t="e">
        <f>INDEX(Opti!ResultsTable,$H$37+$A84-1,MATCH(Selected_Stat,Opti!Labels_Headers,0))</f>
        <v>#N/A</v>
      </c>
      <c r="J84" s="66" t="e">
        <f>INDEX(Opti!ResultsTable,$K$37+$A84-1,MATCH(Selected_Stat,Opti!Labels_Headers,0))</f>
        <v>#N/A</v>
      </c>
      <c r="K84" s="91" t="e">
        <f>INDEX(Opti!ResultsTable,$K$37+$A84-1,MATCH(Selected_Stat,Opti!Labels_Headers,0))</f>
        <v>#N/A</v>
      </c>
      <c r="L84" s="171" t="e">
        <f>INDEX(Opti!ResultsTable,$K$37+$A84-1,MATCH(Selected_Stat,Opti!Labels_Headers,0))</f>
        <v>#N/A</v>
      </c>
    </row>
    <row r="85" spans="1:12" customFormat="1" ht="14.45" hidden="1" customHeight="1" x14ac:dyDescent="0.25">
      <c r="A85" s="71">
        <v>44</v>
      </c>
      <c r="B85" s="55" t="e">
        <f>INDEX(Base!ResultsTable,$H$37+$A85-1,MATCH(Selected_Stat,Base!Labels_Headers,0))</f>
        <v>#N/A</v>
      </c>
      <c r="C85" s="56" t="e">
        <f>INDEX(Base!ResultsTable,$H$37+$A85-1,MATCH(Selected_Stat,Base!Labels_Headers,0))</f>
        <v>#N/A</v>
      </c>
      <c r="D85" s="127" t="e">
        <f ca="1">IF(MATCH(IF($B85="All Lobs","Segment Risk Class",$B85),'Report Aggregation'!$B$2:$G$2,0)=1,INDEX('Report Aggregation'!$B$3:$G$146, MATCH('Premium Growth'!$C85,'Report Aggregation'!$B$3:$B$146,0),MATCH('Premium Growth'!$D$40,'Report Aggregation'!$B$2:$G$2,0)),
IF(MATCH($B85,'Report Aggregation'!$B$2:$G$2,0)&lt;MATCH($D$40,'Report Aggregation'!$B$2:$G$2,0),"",INDEX('Report Aggregation'!$B$3:$G$146, MATCH('Premium Growth'!$C85,OFFSET('Report Aggregation'!$B$3,0,MATCH('Premium Growth'!$B85,'Report Aggregation'!$B$2:$G$2,0)-1,146,1),0),MATCH('Premium Growth'!$D$40,'Report Aggregation'!$B$2:$G$2,0))))</f>
        <v>#N/A</v>
      </c>
      <c r="E85" s="96">
        <v>1</v>
      </c>
      <c r="F85" s="97">
        <f t="shared" si="0"/>
        <v>0</v>
      </c>
      <c r="G85" s="66" t="e">
        <f>INDEX(Opti!ResultsTable,$H$37+$A85-1,MATCH(Selected_Stat,Opti!Labels_Headers,0))</f>
        <v>#N/A</v>
      </c>
      <c r="H85" s="91" t="e">
        <f>INDEX(Opti!ResultsTable,$H$37+$A85-1,MATCH(Selected_Stat,Opti!Labels_Headers,0))</f>
        <v>#N/A</v>
      </c>
      <c r="I85" s="168" t="e">
        <f>INDEX(Opti!ResultsTable,$H$37+$A85-1,MATCH(Selected_Stat,Opti!Labels_Headers,0))</f>
        <v>#N/A</v>
      </c>
      <c r="J85" s="66" t="e">
        <f>INDEX(Opti!ResultsTable,$K$37+$A85-1,MATCH(Selected_Stat,Opti!Labels_Headers,0))</f>
        <v>#N/A</v>
      </c>
      <c r="K85" s="91" t="e">
        <f>INDEX(Opti!ResultsTable,$K$37+$A85-1,MATCH(Selected_Stat,Opti!Labels_Headers,0))</f>
        <v>#N/A</v>
      </c>
      <c r="L85" s="171" t="e">
        <f>INDEX(Opti!ResultsTable,$K$37+$A85-1,MATCH(Selected_Stat,Opti!Labels_Headers,0))</f>
        <v>#N/A</v>
      </c>
    </row>
    <row r="86" spans="1:12" customFormat="1" ht="14.45" hidden="1" customHeight="1" x14ac:dyDescent="0.25">
      <c r="A86" s="71">
        <v>45</v>
      </c>
      <c r="B86" s="55" t="e">
        <f>INDEX(Base!ResultsTable,$H$37+$A86-1,MATCH(Selected_Stat,Base!Labels_Headers,0))</f>
        <v>#N/A</v>
      </c>
      <c r="C86" s="56" t="e">
        <f>INDEX(Base!ResultsTable,$H$37+$A86-1,MATCH(Selected_Stat,Base!Labels_Headers,0))</f>
        <v>#N/A</v>
      </c>
      <c r="D86" s="127" t="e">
        <f ca="1">IF(MATCH(IF($B86="All Lobs","Segment Risk Class",$B86),'Report Aggregation'!$B$2:$G$2,0)=1,INDEX('Report Aggregation'!$B$3:$G$146, MATCH('Premium Growth'!$C86,'Report Aggregation'!$B$3:$B$146,0),MATCH('Premium Growth'!$D$40,'Report Aggregation'!$B$2:$G$2,0)),
IF(MATCH($B86,'Report Aggregation'!$B$2:$G$2,0)&lt;MATCH($D$40,'Report Aggregation'!$B$2:$G$2,0),"",INDEX('Report Aggregation'!$B$3:$G$146, MATCH('Premium Growth'!$C86,OFFSET('Report Aggregation'!$B$3,0,MATCH('Premium Growth'!$B86,'Report Aggregation'!$B$2:$G$2,0)-1,146,1),0),MATCH('Premium Growth'!$D$40,'Report Aggregation'!$B$2:$G$2,0))))</f>
        <v>#N/A</v>
      </c>
      <c r="E86" s="96">
        <v>1</v>
      </c>
      <c r="F86" s="97">
        <f t="shared" si="0"/>
        <v>0</v>
      </c>
      <c r="G86" s="66" t="e">
        <f>INDEX(Opti!ResultsTable,$H$37+$A86-1,MATCH(Selected_Stat,Opti!Labels_Headers,0))</f>
        <v>#N/A</v>
      </c>
      <c r="H86" s="91" t="e">
        <f>INDEX(Opti!ResultsTable,$H$37+$A86-1,MATCH(Selected_Stat,Opti!Labels_Headers,0))</f>
        <v>#N/A</v>
      </c>
      <c r="I86" s="168" t="e">
        <f>INDEX(Opti!ResultsTable,$H$37+$A86-1,MATCH(Selected_Stat,Opti!Labels_Headers,0))</f>
        <v>#N/A</v>
      </c>
      <c r="J86" s="66" t="e">
        <f>INDEX(Opti!ResultsTable,$K$37+$A86-1,MATCH(Selected_Stat,Opti!Labels_Headers,0))</f>
        <v>#N/A</v>
      </c>
      <c r="K86" s="91" t="e">
        <f>INDEX(Opti!ResultsTable,$K$37+$A86-1,MATCH(Selected_Stat,Opti!Labels_Headers,0))</f>
        <v>#N/A</v>
      </c>
      <c r="L86" s="171" t="e">
        <f>INDEX(Opti!ResultsTable,$K$37+$A86-1,MATCH(Selected_Stat,Opti!Labels_Headers,0))</f>
        <v>#N/A</v>
      </c>
    </row>
    <row r="87" spans="1:12" customFormat="1" ht="14.45" hidden="1" customHeight="1" x14ac:dyDescent="0.25">
      <c r="A87" s="71">
        <v>46</v>
      </c>
      <c r="B87" s="55" t="e">
        <f>INDEX(Base!ResultsTable,$H$37+$A87-1,MATCH(Selected_Stat,Base!Labels_Headers,0))</f>
        <v>#N/A</v>
      </c>
      <c r="C87" s="56" t="e">
        <f>INDEX(Base!ResultsTable,$H$37+$A87-1,MATCH(Selected_Stat,Base!Labels_Headers,0))</f>
        <v>#N/A</v>
      </c>
      <c r="D87" s="127" t="e">
        <f ca="1">IF(MATCH(IF($B87="All Lobs","Segment Risk Class",$B87),'Report Aggregation'!$B$2:$G$2,0)=1,INDEX('Report Aggregation'!$B$3:$G$146, MATCH('Premium Growth'!$C87,'Report Aggregation'!$B$3:$B$146,0),MATCH('Premium Growth'!$D$40,'Report Aggregation'!$B$2:$G$2,0)),
IF(MATCH($B87,'Report Aggregation'!$B$2:$G$2,0)&lt;MATCH($D$40,'Report Aggregation'!$B$2:$G$2,0),"",INDEX('Report Aggregation'!$B$3:$G$146, MATCH('Premium Growth'!$C87,OFFSET('Report Aggregation'!$B$3,0,MATCH('Premium Growth'!$B87,'Report Aggregation'!$B$2:$G$2,0)-1,146,1),0),MATCH('Premium Growth'!$D$40,'Report Aggregation'!$B$2:$G$2,0))))</f>
        <v>#N/A</v>
      </c>
      <c r="E87" s="96">
        <v>1</v>
      </c>
      <c r="F87" s="97">
        <f t="shared" si="0"/>
        <v>0</v>
      </c>
      <c r="G87" s="66" t="e">
        <f>INDEX(Opti!ResultsTable,$H$37+$A87-1,MATCH(Selected_Stat,Opti!Labels_Headers,0))</f>
        <v>#N/A</v>
      </c>
      <c r="H87" s="91" t="e">
        <f>INDEX(Opti!ResultsTable,$H$37+$A87-1,MATCH(Selected_Stat,Opti!Labels_Headers,0))</f>
        <v>#N/A</v>
      </c>
      <c r="I87" s="168" t="e">
        <f>INDEX(Opti!ResultsTable,$H$37+$A87-1,MATCH(Selected_Stat,Opti!Labels_Headers,0))</f>
        <v>#N/A</v>
      </c>
      <c r="J87" s="66" t="e">
        <f>INDEX(Opti!ResultsTable,$K$37+$A87-1,MATCH(Selected_Stat,Opti!Labels_Headers,0))</f>
        <v>#N/A</v>
      </c>
      <c r="K87" s="91" t="e">
        <f>INDEX(Opti!ResultsTable,$K$37+$A87-1,MATCH(Selected_Stat,Opti!Labels_Headers,0))</f>
        <v>#N/A</v>
      </c>
      <c r="L87" s="171" t="e">
        <f>INDEX(Opti!ResultsTable,$K$37+$A87-1,MATCH(Selected_Stat,Opti!Labels_Headers,0))</f>
        <v>#N/A</v>
      </c>
    </row>
    <row r="88" spans="1:12" customFormat="1" ht="14.45" hidden="1" customHeight="1" x14ac:dyDescent="0.25">
      <c r="A88" s="71">
        <v>47</v>
      </c>
      <c r="B88" s="55" t="e">
        <f>INDEX(Base!ResultsTable,$H$37+$A88-1,MATCH(Selected_Stat,Base!Labels_Headers,0))</f>
        <v>#N/A</v>
      </c>
      <c r="C88" s="56" t="e">
        <f>INDEX(Base!ResultsTable,$H$37+$A88-1,MATCH(Selected_Stat,Base!Labels_Headers,0))</f>
        <v>#N/A</v>
      </c>
      <c r="D88" s="127" t="e">
        <f ca="1">IF(MATCH(IF($B88="All Lobs","Segment Risk Class",$B88),'Report Aggregation'!$B$2:$G$2,0)=1,INDEX('Report Aggregation'!$B$3:$G$146, MATCH('Premium Growth'!$C88,'Report Aggregation'!$B$3:$B$146,0),MATCH('Premium Growth'!$D$40,'Report Aggregation'!$B$2:$G$2,0)),
IF(MATCH($B88,'Report Aggregation'!$B$2:$G$2,0)&lt;MATCH($D$40,'Report Aggregation'!$B$2:$G$2,0),"",INDEX('Report Aggregation'!$B$3:$G$146, MATCH('Premium Growth'!$C88,OFFSET('Report Aggregation'!$B$3,0,MATCH('Premium Growth'!$B88,'Report Aggregation'!$B$2:$G$2,0)-1,146,1),0),MATCH('Premium Growth'!$D$40,'Report Aggregation'!$B$2:$G$2,0))))</f>
        <v>#N/A</v>
      </c>
      <c r="E88" s="96">
        <v>1</v>
      </c>
      <c r="F88" s="97">
        <f t="shared" si="0"/>
        <v>0</v>
      </c>
      <c r="G88" s="66" t="e">
        <f>INDEX(Opti!ResultsTable,$H$37+$A88-1,MATCH(Selected_Stat,Opti!Labels_Headers,0))</f>
        <v>#N/A</v>
      </c>
      <c r="H88" s="91" t="e">
        <f>INDEX(Opti!ResultsTable,$H$37+$A88-1,MATCH(Selected_Stat,Opti!Labels_Headers,0))</f>
        <v>#N/A</v>
      </c>
      <c r="I88" s="168" t="e">
        <f>INDEX(Opti!ResultsTable,$H$37+$A88-1,MATCH(Selected_Stat,Opti!Labels_Headers,0))</f>
        <v>#N/A</v>
      </c>
      <c r="J88" s="66" t="e">
        <f>INDEX(Opti!ResultsTable,$K$37+$A88-1,MATCH(Selected_Stat,Opti!Labels_Headers,0))</f>
        <v>#N/A</v>
      </c>
      <c r="K88" s="91" t="e">
        <f>INDEX(Opti!ResultsTable,$K$37+$A88-1,MATCH(Selected_Stat,Opti!Labels_Headers,0))</f>
        <v>#N/A</v>
      </c>
      <c r="L88" s="171" t="e">
        <f>INDEX(Opti!ResultsTable,$K$37+$A88-1,MATCH(Selected_Stat,Opti!Labels_Headers,0))</f>
        <v>#N/A</v>
      </c>
    </row>
    <row r="89" spans="1:12" customFormat="1" ht="14.45" hidden="1" customHeight="1" x14ac:dyDescent="0.25">
      <c r="A89" s="71">
        <v>48</v>
      </c>
      <c r="B89" s="55" t="e">
        <f>INDEX(Base!ResultsTable,$H$37+$A89-1,MATCH(Selected_Stat,Base!Labels_Headers,0))</f>
        <v>#N/A</v>
      </c>
      <c r="C89" s="56" t="e">
        <f>INDEX(Base!ResultsTable,$H$37+$A89-1,MATCH(Selected_Stat,Base!Labels_Headers,0))</f>
        <v>#N/A</v>
      </c>
      <c r="D89" s="127" t="e">
        <f ca="1">IF(MATCH(IF($B89="All Lobs","Segment Risk Class",$B89),'Report Aggregation'!$B$2:$G$2,0)=1,INDEX('Report Aggregation'!$B$3:$G$146, MATCH('Premium Growth'!$C89,'Report Aggregation'!$B$3:$B$146,0),MATCH('Premium Growth'!$D$40,'Report Aggregation'!$B$2:$G$2,0)),
IF(MATCH($B89,'Report Aggregation'!$B$2:$G$2,0)&lt;MATCH($D$40,'Report Aggregation'!$B$2:$G$2,0),"",INDEX('Report Aggregation'!$B$3:$G$146, MATCH('Premium Growth'!$C89,OFFSET('Report Aggregation'!$B$3,0,MATCH('Premium Growth'!$B89,'Report Aggregation'!$B$2:$G$2,0)-1,146,1),0),MATCH('Premium Growth'!$D$40,'Report Aggregation'!$B$2:$G$2,0))))</f>
        <v>#N/A</v>
      </c>
      <c r="E89" s="96">
        <v>1</v>
      </c>
      <c r="F89" s="97">
        <f t="shared" si="0"/>
        <v>0</v>
      </c>
      <c r="G89" s="66" t="e">
        <f>INDEX(Opti!ResultsTable,$H$37+$A89-1,MATCH(Selected_Stat,Opti!Labels_Headers,0))</f>
        <v>#N/A</v>
      </c>
      <c r="H89" s="91" t="e">
        <f>INDEX(Opti!ResultsTable,$H$37+$A89-1,MATCH(Selected_Stat,Opti!Labels_Headers,0))</f>
        <v>#N/A</v>
      </c>
      <c r="I89" s="168" t="e">
        <f>INDEX(Opti!ResultsTable,$H$37+$A89-1,MATCH(Selected_Stat,Opti!Labels_Headers,0))</f>
        <v>#N/A</v>
      </c>
      <c r="J89" s="66" t="e">
        <f>INDEX(Opti!ResultsTable,$K$37+$A89-1,MATCH(Selected_Stat,Opti!Labels_Headers,0))</f>
        <v>#N/A</v>
      </c>
      <c r="K89" s="91" t="e">
        <f>INDEX(Opti!ResultsTable,$K$37+$A89-1,MATCH(Selected_Stat,Opti!Labels_Headers,0))</f>
        <v>#N/A</v>
      </c>
      <c r="L89" s="171" t="e">
        <f>INDEX(Opti!ResultsTable,$K$37+$A89-1,MATCH(Selected_Stat,Opti!Labels_Headers,0))</f>
        <v>#N/A</v>
      </c>
    </row>
    <row r="90" spans="1:12" customFormat="1" ht="14.45" hidden="1" customHeight="1" x14ac:dyDescent="0.25">
      <c r="A90" s="71">
        <v>49</v>
      </c>
      <c r="B90" s="55" t="e">
        <f>INDEX(Base!ResultsTable,$H$37+$A90-1,MATCH(Selected_Stat,Base!Labels_Headers,0))</f>
        <v>#N/A</v>
      </c>
      <c r="C90" s="56" t="e">
        <f>INDEX(Base!ResultsTable,$H$37+$A90-1,MATCH(Selected_Stat,Base!Labels_Headers,0))</f>
        <v>#N/A</v>
      </c>
      <c r="D90" s="127" t="e">
        <f ca="1">IF(MATCH(IF($B90="All Lobs","Segment Risk Class",$B90),'Report Aggregation'!$B$2:$G$2,0)=1,INDEX('Report Aggregation'!$B$3:$G$146, MATCH('Premium Growth'!$C90,'Report Aggregation'!$B$3:$B$146,0),MATCH('Premium Growth'!$D$40,'Report Aggregation'!$B$2:$G$2,0)),
IF(MATCH($B90,'Report Aggregation'!$B$2:$G$2,0)&lt;MATCH($D$40,'Report Aggregation'!$B$2:$G$2,0),"",INDEX('Report Aggregation'!$B$3:$G$146, MATCH('Premium Growth'!$C90,OFFSET('Report Aggregation'!$B$3,0,MATCH('Premium Growth'!$B90,'Report Aggregation'!$B$2:$G$2,0)-1,146,1),0),MATCH('Premium Growth'!$D$40,'Report Aggregation'!$B$2:$G$2,0))))</f>
        <v>#N/A</v>
      </c>
      <c r="E90" s="96">
        <v>1</v>
      </c>
      <c r="F90" s="97">
        <f t="shared" si="0"/>
        <v>0</v>
      </c>
      <c r="G90" s="66" t="e">
        <f>INDEX(Opti!ResultsTable,$H$37+$A90-1,MATCH(Selected_Stat,Opti!Labels_Headers,0))</f>
        <v>#N/A</v>
      </c>
      <c r="H90" s="91" t="e">
        <f>INDEX(Opti!ResultsTable,$H$37+$A90-1,MATCH(Selected_Stat,Opti!Labels_Headers,0))</f>
        <v>#N/A</v>
      </c>
      <c r="I90" s="168" t="e">
        <f>INDEX(Opti!ResultsTable,$H$37+$A90-1,MATCH(Selected_Stat,Opti!Labels_Headers,0))</f>
        <v>#N/A</v>
      </c>
      <c r="J90" s="66" t="e">
        <f>INDEX(Opti!ResultsTable,$K$37+$A90-1,MATCH(Selected_Stat,Opti!Labels_Headers,0))</f>
        <v>#N/A</v>
      </c>
      <c r="K90" s="91" t="e">
        <f>INDEX(Opti!ResultsTable,$K$37+$A90-1,MATCH(Selected_Stat,Opti!Labels_Headers,0))</f>
        <v>#N/A</v>
      </c>
      <c r="L90" s="171" t="e">
        <f>INDEX(Opti!ResultsTable,$K$37+$A90-1,MATCH(Selected_Stat,Opti!Labels_Headers,0))</f>
        <v>#N/A</v>
      </c>
    </row>
    <row r="91" spans="1:12" customFormat="1" ht="14.45" hidden="1" customHeight="1" x14ac:dyDescent="0.25">
      <c r="A91" s="71">
        <v>50</v>
      </c>
      <c r="B91" s="55" t="e">
        <f>INDEX(Base!ResultsTable,$H$37+$A91-1,MATCH(Selected_Stat,Base!Labels_Headers,0))</f>
        <v>#N/A</v>
      </c>
      <c r="C91" s="56" t="e">
        <f>INDEX(Base!ResultsTable,$H$37+$A91-1,MATCH(Selected_Stat,Base!Labels_Headers,0))</f>
        <v>#N/A</v>
      </c>
      <c r="D91" s="127" t="e">
        <f ca="1">IF(MATCH(IF($B91="All Lobs","Segment Risk Class",$B91),'Report Aggregation'!$B$2:$G$2,0)=1,INDEX('Report Aggregation'!$B$3:$G$146, MATCH('Premium Growth'!$C91,'Report Aggregation'!$B$3:$B$146,0),MATCH('Premium Growth'!$D$40,'Report Aggregation'!$B$2:$G$2,0)),
IF(MATCH($B91,'Report Aggregation'!$B$2:$G$2,0)&lt;MATCH($D$40,'Report Aggregation'!$B$2:$G$2,0),"",INDEX('Report Aggregation'!$B$3:$G$146, MATCH('Premium Growth'!$C91,OFFSET('Report Aggregation'!$B$3,0,MATCH('Premium Growth'!$B91,'Report Aggregation'!$B$2:$G$2,0)-1,146,1),0),MATCH('Premium Growth'!$D$40,'Report Aggregation'!$B$2:$G$2,0))))</f>
        <v>#N/A</v>
      </c>
      <c r="E91" s="96">
        <v>1</v>
      </c>
      <c r="F91" s="97">
        <f t="shared" si="0"/>
        <v>0</v>
      </c>
      <c r="G91" s="66" t="e">
        <f>INDEX(Opti!ResultsTable,$H$37+$A91-1,MATCH(Selected_Stat,Opti!Labels_Headers,0))</f>
        <v>#N/A</v>
      </c>
      <c r="H91" s="91" t="e">
        <f>INDEX(Opti!ResultsTable,$H$37+$A91-1,MATCH(Selected_Stat,Opti!Labels_Headers,0))</f>
        <v>#N/A</v>
      </c>
      <c r="I91" s="168" t="e">
        <f>INDEX(Opti!ResultsTable,$H$37+$A91-1,MATCH(Selected_Stat,Opti!Labels_Headers,0))</f>
        <v>#N/A</v>
      </c>
      <c r="J91" s="66" t="e">
        <f>INDEX(Opti!ResultsTable,$K$37+$A91-1,MATCH(Selected_Stat,Opti!Labels_Headers,0))</f>
        <v>#N/A</v>
      </c>
      <c r="K91" s="91" t="e">
        <f>INDEX(Opti!ResultsTable,$K$37+$A91-1,MATCH(Selected_Stat,Opti!Labels_Headers,0))</f>
        <v>#N/A</v>
      </c>
      <c r="L91" s="171" t="e">
        <f>INDEX(Opti!ResultsTable,$K$37+$A91-1,MATCH(Selected_Stat,Opti!Labels_Headers,0))</f>
        <v>#N/A</v>
      </c>
    </row>
    <row r="92" spans="1:12" customFormat="1" ht="14.45" hidden="1" customHeight="1" x14ac:dyDescent="0.25">
      <c r="A92" s="71">
        <v>51</v>
      </c>
      <c r="B92" s="55" t="e">
        <f>INDEX(Base!ResultsTable,$H$37+$A92-1,MATCH(Selected_Stat,Base!Labels_Headers,0))</f>
        <v>#N/A</v>
      </c>
      <c r="C92" s="56" t="e">
        <f>INDEX(Base!ResultsTable,$H$37+$A92-1,MATCH(Selected_Stat,Base!Labels_Headers,0))</f>
        <v>#N/A</v>
      </c>
      <c r="D92" s="127" t="e">
        <f ca="1">IF(MATCH(IF($B92="All Lobs","Segment Risk Class",$B92),'Report Aggregation'!$B$2:$G$2,0)=1,INDEX('Report Aggregation'!$B$3:$G$146, MATCH('Premium Growth'!$C92,'Report Aggregation'!$B$3:$B$146,0),MATCH('Premium Growth'!$D$40,'Report Aggregation'!$B$2:$G$2,0)),
IF(MATCH($B92,'Report Aggregation'!$B$2:$G$2,0)&lt;MATCH($D$40,'Report Aggregation'!$B$2:$G$2,0),"",INDEX('Report Aggregation'!$B$3:$G$146, MATCH('Premium Growth'!$C92,OFFSET('Report Aggregation'!$B$3,0,MATCH('Premium Growth'!$B92,'Report Aggregation'!$B$2:$G$2,0)-1,146,1),0),MATCH('Premium Growth'!$D$40,'Report Aggregation'!$B$2:$G$2,0))))</f>
        <v>#N/A</v>
      </c>
      <c r="E92" s="96">
        <v>1</v>
      </c>
      <c r="F92" s="97">
        <f t="shared" si="0"/>
        <v>0</v>
      </c>
      <c r="G92" s="66" t="e">
        <f>INDEX(Opti!ResultsTable,$H$37+$A92-1,MATCH(Selected_Stat,Opti!Labels_Headers,0))</f>
        <v>#N/A</v>
      </c>
      <c r="H92" s="91" t="e">
        <f>INDEX(Opti!ResultsTable,$H$37+$A92-1,MATCH(Selected_Stat,Opti!Labels_Headers,0))</f>
        <v>#N/A</v>
      </c>
      <c r="I92" s="168" t="e">
        <f>INDEX(Opti!ResultsTable,$H$37+$A92-1,MATCH(Selected_Stat,Opti!Labels_Headers,0))</f>
        <v>#N/A</v>
      </c>
      <c r="J92" s="66" t="e">
        <f>INDEX(Opti!ResultsTable,$K$37+$A92-1,MATCH(Selected_Stat,Opti!Labels_Headers,0))</f>
        <v>#N/A</v>
      </c>
      <c r="K92" s="91" t="e">
        <f>INDEX(Opti!ResultsTable,$K$37+$A92-1,MATCH(Selected_Stat,Opti!Labels_Headers,0))</f>
        <v>#N/A</v>
      </c>
      <c r="L92" s="171" t="e">
        <f>INDEX(Opti!ResultsTable,$K$37+$A92-1,MATCH(Selected_Stat,Opti!Labels_Headers,0))</f>
        <v>#N/A</v>
      </c>
    </row>
    <row r="93" spans="1:12" customFormat="1" ht="14.45" hidden="1" customHeight="1" x14ac:dyDescent="0.25">
      <c r="A93" s="71">
        <v>52</v>
      </c>
      <c r="B93" s="55" t="e">
        <f>INDEX(Base!ResultsTable,$H$37+$A93-1,MATCH(Selected_Stat,Base!Labels_Headers,0))</f>
        <v>#N/A</v>
      </c>
      <c r="C93" s="56" t="e">
        <f>INDEX(Base!ResultsTable,$H$37+$A93-1,MATCH(Selected_Stat,Base!Labels_Headers,0))</f>
        <v>#N/A</v>
      </c>
      <c r="D93" s="127" t="e">
        <f ca="1">IF(MATCH(IF($B93="All Lobs","Segment Risk Class",$B93),'Report Aggregation'!$B$2:$G$2,0)=1,INDEX('Report Aggregation'!$B$3:$G$146, MATCH('Premium Growth'!$C93,'Report Aggregation'!$B$3:$B$146,0),MATCH('Premium Growth'!$D$40,'Report Aggregation'!$B$2:$G$2,0)),
IF(MATCH($B93,'Report Aggregation'!$B$2:$G$2,0)&lt;MATCH($D$40,'Report Aggregation'!$B$2:$G$2,0),"",INDEX('Report Aggregation'!$B$3:$G$146, MATCH('Premium Growth'!$C93,OFFSET('Report Aggregation'!$B$3,0,MATCH('Premium Growth'!$B93,'Report Aggregation'!$B$2:$G$2,0)-1,146,1),0),MATCH('Premium Growth'!$D$40,'Report Aggregation'!$B$2:$G$2,0))))</f>
        <v>#N/A</v>
      </c>
      <c r="E93" s="96">
        <v>1</v>
      </c>
      <c r="F93" s="97">
        <f t="shared" si="0"/>
        <v>0</v>
      </c>
      <c r="G93" s="66" t="e">
        <f>INDEX(Opti!ResultsTable,$H$37+$A93-1,MATCH(Selected_Stat,Opti!Labels_Headers,0))</f>
        <v>#N/A</v>
      </c>
      <c r="H93" s="91" t="e">
        <f>INDEX(Opti!ResultsTable,$H$37+$A93-1,MATCH(Selected_Stat,Opti!Labels_Headers,0))</f>
        <v>#N/A</v>
      </c>
      <c r="I93" s="168" t="e">
        <f>INDEX(Opti!ResultsTable,$H$37+$A93-1,MATCH(Selected_Stat,Opti!Labels_Headers,0))</f>
        <v>#N/A</v>
      </c>
      <c r="J93" s="66" t="e">
        <f>INDEX(Opti!ResultsTable,$K$37+$A93-1,MATCH(Selected_Stat,Opti!Labels_Headers,0))</f>
        <v>#N/A</v>
      </c>
      <c r="K93" s="91" t="e">
        <f>INDEX(Opti!ResultsTable,$K$37+$A93-1,MATCH(Selected_Stat,Opti!Labels_Headers,0))</f>
        <v>#N/A</v>
      </c>
      <c r="L93" s="171" t="e">
        <f>INDEX(Opti!ResultsTable,$K$37+$A93-1,MATCH(Selected_Stat,Opti!Labels_Headers,0))</f>
        <v>#N/A</v>
      </c>
    </row>
    <row r="94" spans="1:12" customFormat="1" ht="14.45" hidden="1" customHeight="1" x14ac:dyDescent="0.25">
      <c r="A94" s="71">
        <v>53</v>
      </c>
      <c r="B94" s="55" t="e">
        <f>INDEX(Base!ResultsTable,$H$37+$A94-1,MATCH(Selected_Stat,Base!Labels_Headers,0))</f>
        <v>#N/A</v>
      </c>
      <c r="C94" s="56" t="e">
        <f>INDEX(Base!ResultsTable,$H$37+$A94-1,MATCH(Selected_Stat,Base!Labels_Headers,0))</f>
        <v>#N/A</v>
      </c>
      <c r="D94" s="127" t="e">
        <f ca="1">IF(MATCH(IF($B94="All Lobs","Segment Risk Class",$B94),'Report Aggregation'!$B$2:$G$2,0)=1,INDEX('Report Aggregation'!$B$3:$G$146, MATCH('Premium Growth'!$C94,'Report Aggregation'!$B$3:$B$146,0),MATCH('Premium Growth'!$D$40,'Report Aggregation'!$B$2:$G$2,0)),
IF(MATCH($B94,'Report Aggregation'!$B$2:$G$2,0)&lt;MATCH($D$40,'Report Aggregation'!$B$2:$G$2,0),"",INDEX('Report Aggregation'!$B$3:$G$146, MATCH('Premium Growth'!$C94,OFFSET('Report Aggregation'!$B$3,0,MATCH('Premium Growth'!$B94,'Report Aggregation'!$B$2:$G$2,0)-1,146,1),0),MATCH('Premium Growth'!$D$40,'Report Aggregation'!$B$2:$G$2,0))))</f>
        <v>#N/A</v>
      </c>
      <c r="E94" s="96">
        <v>1</v>
      </c>
      <c r="F94" s="97">
        <f t="shared" si="0"/>
        <v>0</v>
      </c>
      <c r="G94" s="66" t="e">
        <f>INDEX(Opti!ResultsTable,$H$37+$A94-1,MATCH(Selected_Stat,Opti!Labels_Headers,0))</f>
        <v>#N/A</v>
      </c>
      <c r="H94" s="91" t="e">
        <f>INDEX(Opti!ResultsTable,$H$37+$A94-1,MATCH(Selected_Stat,Opti!Labels_Headers,0))</f>
        <v>#N/A</v>
      </c>
      <c r="I94" s="168" t="e">
        <f>INDEX(Opti!ResultsTable,$H$37+$A94-1,MATCH(Selected_Stat,Opti!Labels_Headers,0))</f>
        <v>#N/A</v>
      </c>
      <c r="J94" s="66" t="e">
        <f>INDEX(Opti!ResultsTable,$K$37+$A94-1,MATCH(Selected_Stat,Opti!Labels_Headers,0))</f>
        <v>#N/A</v>
      </c>
      <c r="K94" s="91" t="e">
        <f>INDEX(Opti!ResultsTable,$K$37+$A94-1,MATCH(Selected_Stat,Opti!Labels_Headers,0))</f>
        <v>#N/A</v>
      </c>
      <c r="L94" s="171" t="e">
        <f>INDEX(Opti!ResultsTable,$K$37+$A94-1,MATCH(Selected_Stat,Opti!Labels_Headers,0))</f>
        <v>#N/A</v>
      </c>
    </row>
    <row r="95" spans="1:12" customFormat="1" ht="14.45" hidden="1" customHeight="1" x14ac:dyDescent="0.25">
      <c r="A95" s="71">
        <v>54</v>
      </c>
      <c r="B95" s="55" t="e">
        <f>INDEX(Base!ResultsTable,$H$37+$A95-1,MATCH(Selected_Stat,Base!Labels_Headers,0))</f>
        <v>#N/A</v>
      </c>
      <c r="C95" s="56" t="e">
        <f>INDEX(Base!ResultsTable,$H$37+$A95-1,MATCH(Selected_Stat,Base!Labels_Headers,0))</f>
        <v>#N/A</v>
      </c>
      <c r="D95" s="127" t="e">
        <f ca="1">IF(MATCH(IF($B95="All Lobs","Segment Risk Class",$B95),'Report Aggregation'!$B$2:$G$2,0)=1,INDEX('Report Aggregation'!$B$3:$G$146, MATCH('Premium Growth'!$C95,'Report Aggregation'!$B$3:$B$146,0),MATCH('Premium Growth'!$D$40,'Report Aggregation'!$B$2:$G$2,0)),
IF(MATCH($B95,'Report Aggregation'!$B$2:$G$2,0)&lt;MATCH($D$40,'Report Aggregation'!$B$2:$G$2,0),"",INDEX('Report Aggregation'!$B$3:$G$146, MATCH('Premium Growth'!$C95,OFFSET('Report Aggregation'!$B$3,0,MATCH('Premium Growth'!$B95,'Report Aggregation'!$B$2:$G$2,0)-1,146,1),0),MATCH('Premium Growth'!$D$40,'Report Aggregation'!$B$2:$G$2,0))))</f>
        <v>#N/A</v>
      </c>
      <c r="E95" s="96">
        <v>1</v>
      </c>
      <c r="F95" s="97">
        <f t="shared" si="0"/>
        <v>0</v>
      </c>
      <c r="G95" s="66" t="e">
        <f>INDEX(Opti!ResultsTable,$H$37+$A95-1,MATCH(Selected_Stat,Opti!Labels_Headers,0))</f>
        <v>#N/A</v>
      </c>
      <c r="H95" s="91" t="e">
        <f>INDEX(Opti!ResultsTable,$H$37+$A95-1,MATCH(Selected_Stat,Opti!Labels_Headers,0))</f>
        <v>#N/A</v>
      </c>
      <c r="I95" s="168" t="e">
        <f>INDEX(Opti!ResultsTable,$H$37+$A95-1,MATCH(Selected_Stat,Opti!Labels_Headers,0))</f>
        <v>#N/A</v>
      </c>
      <c r="J95" s="66" t="e">
        <f>INDEX(Opti!ResultsTable,$K$37+$A95-1,MATCH(Selected_Stat,Opti!Labels_Headers,0))</f>
        <v>#N/A</v>
      </c>
      <c r="K95" s="91" t="e">
        <f>INDEX(Opti!ResultsTable,$K$37+$A95-1,MATCH(Selected_Stat,Opti!Labels_Headers,0))</f>
        <v>#N/A</v>
      </c>
      <c r="L95" s="171" t="e">
        <f>INDEX(Opti!ResultsTable,$K$37+$A95-1,MATCH(Selected_Stat,Opti!Labels_Headers,0))</f>
        <v>#N/A</v>
      </c>
    </row>
    <row r="96" spans="1:12" customFormat="1" ht="14.45" hidden="1" customHeight="1" x14ac:dyDescent="0.25">
      <c r="A96" s="71">
        <v>55</v>
      </c>
      <c r="B96" s="55" t="e">
        <f>INDEX(Base!ResultsTable,$H$37+$A96-1,MATCH(Selected_Stat,Base!Labels_Headers,0))</f>
        <v>#N/A</v>
      </c>
      <c r="C96" s="56" t="e">
        <f>INDEX(Base!ResultsTable,$H$37+$A96-1,MATCH(Selected_Stat,Base!Labels_Headers,0))</f>
        <v>#N/A</v>
      </c>
      <c r="D96" s="127" t="e">
        <f ca="1">IF(MATCH(IF($B96="All Lobs","Segment Risk Class",$B96),'Report Aggregation'!$B$2:$G$2,0)=1,INDEX('Report Aggregation'!$B$3:$G$146, MATCH('Premium Growth'!$C96,'Report Aggregation'!$B$3:$B$146,0),MATCH('Premium Growth'!$D$40,'Report Aggregation'!$B$2:$G$2,0)),
IF(MATCH($B96,'Report Aggregation'!$B$2:$G$2,0)&lt;MATCH($D$40,'Report Aggregation'!$B$2:$G$2,0),"",INDEX('Report Aggregation'!$B$3:$G$146, MATCH('Premium Growth'!$C96,OFFSET('Report Aggregation'!$B$3,0,MATCH('Premium Growth'!$B96,'Report Aggregation'!$B$2:$G$2,0)-1,146,1),0),MATCH('Premium Growth'!$D$40,'Report Aggregation'!$B$2:$G$2,0))))</f>
        <v>#N/A</v>
      </c>
      <c r="E96" s="96">
        <v>1</v>
      </c>
      <c r="F96" s="97">
        <f t="shared" si="0"/>
        <v>0</v>
      </c>
      <c r="G96" s="66" t="e">
        <f>INDEX(Opti!ResultsTable,$H$37+$A96-1,MATCH(Selected_Stat,Opti!Labels_Headers,0))</f>
        <v>#N/A</v>
      </c>
      <c r="H96" s="91" t="e">
        <f>INDEX(Opti!ResultsTable,$H$37+$A96-1,MATCH(Selected_Stat,Opti!Labels_Headers,0))</f>
        <v>#N/A</v>
      </c>
      <c r="I96" s="168" t="e">
        <f>INDEX(Opti!ResultsTable,$H$37+$A96-1,MATCH(Selected_Stat,Opti!Labels_Headers,0))</f>
        <v>#N/A</v>
      </c>
      <c r="J96" s="66" t="e">
        <f>INDEX(Opti!ResultsTable,$K$37+$A96-1,MATCH(Selected_Stat,Opti!Labels_Headers,0))</f>
        <v>#N/A</v>
      </c>
      <c r="K96" s="91" t="e">
        <f>INDEX(Opti!ResultsTable,$K$37+$A96-1,MATCH(Selected_Stat,Opti!Labels_Headers,0))</f>
        <v>#N/A</v>
      </c>
      <c r="L96" s="171" t="e">
        <f>INDEX(Opti!ResultsTable,$K$37+$A96-1,MATCH(Selected_Stat,Opti!Labels_Headers,0))</f>
        <v>#N/A</v>
      </c>
    </row>
    <row r="97" spans="1:12" customFormat="1" ht="14.45" hidden="1" customHeight="1" x14ac:dyDescent="0.25">
      <c r="A97" s="71">
        <v>56</v>
      </c>
      <c r="B97" s="55" t="e">
        <f>INDEX(Base!ResultsTable,$H$37+$A97-1,MATCH(Selected_Stat,Base!Labels_Headers,0))</f>
        <v>#N/A</v>
      </c>
      <c r="C97" s="56" t="e">
        <f>INDEX(Base!ResultsTable,$H$37+$A97-1,MATCH(Selected_Stat,Base!Labels_Headers,0))</f>
        <v>#N/A</v>
      </c>
      <c r="D97" s="127" t="e">
        <f ca="1">IF(MATCH(IF($B97="All Lobs","Segment Risk Class",$B97),'Report Aggregation'!$B$2:$G$2,0)=1,INDEX('Report Aggregation'!$B$3:$G$146, MATCH('Premium Growth'!$C97,'Report Aggregation'!$B$3:$B$146,0),MATCH('Premium Growth'!$D$40,'Report Aggregation'!$B$2:$G$2,0)),
IF(MATCH($B97,'Report Aggregation'!$B$2:$G$2,0)&lt;MATCH($D$40,'Report Aggregation'!$B$2:$G$2,0),"",INDEX('Report Aggregation'!$B$3:$G$146, MATCH('Premium Growth'!$C97,OFFSET('Report Aggregation'!$B$3,0,MATCH('Premium Growth'!$B97,'Report Aggregation'!$B$2:$G$2,0)-1,146,1),0),MATCH('Premium Growth'!$D$40,'Report Aggregation'!$B$2:$G$2,0))))</f>
        <v>#N/A</v>
      </c>
      <c r="E97" s="96">
        <v>1</v>
      </c>
      <c r="F97" s="97">
        <f t="shared" si="0"/>
        <v>0</v>
      </c>
      <c r="G97" s="66" t="e">
        <f>INDEX(Opti!ResultsTable,$H$37+$A97-1,MATCH(Selected_Stat,Opti!Labels_Headers,0))</f>
        <v>#N/A</v>
      </c>
      <c r="H97" s="91" t="e">
        <f>INDEX(Opti!ResultsTable,$H$37+$A97-1,MATCH(Selected_Stat,Opti!Labels_Headers,0))</f>
        <v>#N/A</v>
      </c>
      <c r="I97" s="168" t="e">
        <f>INDEX(Opti!ResultsTable,$H$37+$A97-1,MATCH(Selected_Stat,Opti!Labels_Headers,0))</f>
        <v>#N/A</v>
      </c>
      <c r="J97" s="66" t="e">
        <f>INDEX(Opti!ResultsTable,$K$37+$A97-1,MATCH(Selected_Stat,Opti!Labels_Headers,0))</f>
        <v>#N/A</v>
      </c>
      <c r="K97" s="91" t="e">
        <f>INDEX(Opti!ResultsTable,$K$37+$A97-1,MATCH(Selected_Stat,Opti!Labels_Headers,0))</f>
        <v>#N/A</v>
      </c>
      <c r="L97" s="171" t="e">
        <f>INDEX(Opti!ResultsTable,$K$37+$A97-1,MATCH(Selected_Stat,Opti!Labels_Headers,0))</f>
        <v>#N/A</v>
      </c>
    </row>
    <row r="98" spans="1:12" customFormat="1" ht="14.45" hidden="1" customHeight="1" x14ac:dyDescent="0.25">
      <c r="A98" s="71">
        <v>57</v>
      </c>
      <c r="B98" s="55" t="e">
        <f>INDEX(Base!ResultsTable,$H$37+$A98-1,MATCH(Selected_Stat,Base!Labels_Headers,0))</f>
        <v>#N/A</v>
      </c>
      <c r="C98" s="56" t="e">
        <f>INDEX(Base!ResultsTable,$H$37+$A98-1,MATCH(Selected_Stat,Base!Labels_Headers,0))</f>
        <v>#N/A</v>
      </c>
      <c r="D98" s="127" t="e">
        <f ca="1">IF(MATCH(IF($B98="All Lobs","Segment Risk Class",$B98),'Report Aggregation'!$B$2:$G$2,0)=1,INDEX('Report Aggregation'!$B$3:$G$146, MATCH('Premium Growth'!$C98,'Report Aggregation'!$B$3:$B$146,0),MATCH('Premium Growth'!$D$40,'Report Aggregation'!$B$2:$G$2,0)),
IF(MATCH($B98,'Report Aggregation'!$B$2:$G$2,0)&lt;MATCH($D$40,'Report Aggregation'!$B$2:$G$2,0),"",INDEX('Report Aggregation'!$B$3:$G$146, MATCH('Premium Growth'!$C98,OFFSET('Report Aggregation'!$B$3,0,MATCH('Premium Growth'!$B98,'Report Aggregation'!$B$2:$G$2,0)-1,146,1),0),MATCH('Premium Growth'!$D$40,'Report Aggregation'!$B$2:$G$2,0))))</f>
        <v>#N/A</v>
      </c>
      <c r="E98" s="96">
        <v>1</v>
      </c>
      <c r="F98" s="97">
        <f t="shared" si="0"/>
        <v>0</v>
      </c>
      <c r="G98" s="66" t="e">
        <f>INDEX(Opti!ResultsTable,$H$37+$A98-1,MATCH(Selected_Stat,Opti!Labels_Headers,0))</f>
        <v>#N/A</v>
      </c>
      <c r="H98" s="91" t="e">
        <f>INDEX(Opti!ResultsTable,$H$37+$A98-1,MATCH(Selected_Stat,Opti!Labels_Headers,0))</f>
        <v>#N/A</v>
      </c>
      <c r="I98" s="168" t="e">
        <f>INDEX(Opti!ResultsTable,$H$37+$A98-1,MATCH(Selected_Stat,Opti!Labels_Headers,0))</f>
        <v>#N/A</v>
      </c>
      <c r="J98" s="66" t="e">
        <f>INDEX(Opti!ResultsTable,$K$37+$A98-1,MATCH(Selected_Stat,Opti!Labels_Headers,0))</f>
        <v>#N/A</v>
      </c>
      <c r="K98" s="91" t="e">
        <f>INDEX(Opti!ResultsTable,$K$37+$A98-1,MATCH(Selected_Stat,Opti!Labels_Headers,0))</f>
        <v>#N/A</v>
      </c>
      <c r="L98" s="171" t="e">
        <f>INDEX(Opti!ResultsTable,$K$37+$A98-1,MATCH(Selected_Stat,Opti!Labels_Headers,0))</f>
        <v>#N/A</v>
      </c>
    </row>
    <row r="99" spans="1:12" customFormat="1" ht="14.45" hidden="1" customHeight="1" x14ac:dyDescent="0.25">
      <c r="A99" s="71">
        <v>58</v>
      </c>
      <c r="B99" s="55" t="e">
        <f>INDEX(Base!ResultsTable,$H$37+$A99-1,MATCH(Selected_Stat,Base!Labels_Headers,0))</f>
        <v>#N/A</v>
      </c>
      <c r="C99" s="56" t="e">
        <f>INDEX(Base!ResultsTable,$H$37+$A99-1,MATCH(Selected_Stat,Base!Labels_Headers,0))</f>
        <v>#N/A</v>
      </c>
      <c r="D99" s="127" t="e">
        <f ca="1">IF(MATCH(IF($B99="All Lobs","Segment Risk Class",$B99),'Report Aggregation'!$B$2:$G$2,0)=1,INDEX('Report Aggregation'!$B$3:$G$146, MATCH('Premium Growth'!$C99,'Report Aggregation'!$B$3:$B$146,0),MATCH('Premium Growth'!$D$40,'Report Aggregation'!$B$2:$G$2,0)),
IF(MATCH($B99,'Report Aggregation'!$B$2:$G$2,0)&lt;MATCH($D$40,'Report Aggregation'!$B$2:$G$2,0),"",INDEX('Report Aggregation'!$B$3:$G$146, MATCH('Premium Growth'!$C99,OFFSET('Report Aggregation'!$B$3,0,MATCH('Premium Growth'!$B99,'Report Aggregation'!$B$2:$G$2,0)-1,146,1),0),MATCH('Premium Growth'!$D$40,'Report Aggregation'!$B$2:$G$2,0))))</f>
        <v>#N/A</v>
      </c>
      <c r="E99" s="96">
        <v>1</v>
      </c>
      <c r="F99" s="97">
        <f t="shared" si="0"/>
        <v>0</v>
      </c>
      <c r="G99" s="66" t="e">
        <f>INDEX(Opti!ResultsTable,$H$37+$A99-1,MATCH(Selected_Stat,Opti!Labels_Headers,0))</f>
        <v>#N/A</v>
      </c>
      <c r="H99" s="91" t="e">
        <f>INDEX(Opti!ResultsTable,$H$37+$A99-1,MATCH(Selected_Stat,Opti!Labels_Headers,0))</f>
        <v>#N/A</v>
      </c>
      <c r="I99" s="168" t="e">
        <f>INDEX(Opti!ResultsTable,$H$37+$A99-1,MATCH(Selected_Stat,Opti!Labels_Headers,0))</f>
        <v>#N/A</v>
      </c>
      <c r="J99" s="66" t="e">
        <f>INDEX(Opti!ResultsTable,$K$37+$A99-1,MATCH(Selected_Stat,Opti!Labels_Headers,0))</f>
        <v>#N/A</v>
      </c>
      <c r="K99" s="91" t="e">
        <f>INDEX(Opti!ResultsTable,$K$37+$A99-1,MATCH(Selected_Stat,Opti!Labels_Headers,0))</f>
        <v>#N/A</v>
      </c>
      <c r="L99" s="171" t="e">
        <f>INDEX(Opti!ResultsTable,$K$37+$A99-1,MATCH(Selected_Stat,Opti!Labels_Headers,0))</f>
        <v>#N/A</v>
      </c>
    </row>
    <row r="100" spans="1:12" customFormat="1" ht="14.45" hidden="1" customHeight="1" x14ac:dyDescent="0.25">
      <c r="A100" s="71">
        <v>59</v>
      </c>
      <c r="B100" s="55" t="e">
        <f>INDEX(Base!ResultsTable,$H$37+$A100-1,MATCH(Selected_Stat,Base!Labels_Headers,0))</f>
        <v>#N/A</v>
      </c>
      <c r="C100" s="56" t="e">
        <f>INDEX(Base!ResultsTable,$H$37+$A100-1,MATCH(Selected_Stat,Base!Labels_Headers,0))</f>
        <v>#N/A</v>
      </c>
      <c r="D100" s="127" t="e">
        <f ca="1">IF(MATCH(IF($B100="All Lobs","Segment Risk Class",$B100),'Report Aggregation'!$B$2:$G$2,0)=1,INDEX('Report Aggregation'!$B$3:$G$146, MATCH('Premium Growth'!$C100,'Report Aggregation'!$B$3:$B$146,0),MATCH('Premium Growth'!$D$40,'Report Aggregation'!$B$2:$G$2,0)),
IF(MATCH($B100,'Report Aggregation'!$B$2:$G$2,0)&lt;MATCH($D$40,'Report Aggregation'!$B$2:$G$2,0),"",INDEX('Report Aggregation'!$B$3:$G$146, MATCH('Premium Growth'!$C100,OFFSET('Report Aggregation'!$B$3,0,MATCH('Premium Growth'!$B100,'Report Aggregation'!$B$2:$G$2,0)-1,146,1),0),MATCH('Premium Growth'!$D$40,'Report Aggregation'!$B$2:$G$2,0))))</f>
        <v>#N/A</v>
      </c>
      <c r="E100" s="96">
        <v>1</v>
      </c>
      <c r="F100" s="97">
        <f t="shared" si="0"/>
        <v>0</v>
      </c>
      <c r="G100" s="66" t="e">
        <f>INDEX(Opti!ResultsTable,$H$37+$A100-1,MATCH(Selected_Stat,Opti!Labels_Headers,0))</f>
        <v>#N/A</v>
      </c>
      <c r="H100" s="91" t="e">
        <f>INDEX(Opti!ResultsTable,$H$37+$A100-1,MATCH(Selected_Stat,Opti!Labels_Headers,0))</f>
        <v>#N/A</v>
      </c>
      <c r="I100" s="168" t="e">
        <f>INDEX(Opti!ResultsTable,$H$37+$A100-1,MATCH(Selected_Stat,Opti!Labels_Headers,0))</f>
        <v>#N/A</v>
      </c>
      <c r="J100" s="66" t="e">
        <f>INDEX(Opti!ResultsTable,$K$37+$A100-1,MATCH(Selected_Stat,Opti!Labels_Headers,0))</f>
        <v>#N/A</v>
      </c>
      <c r="K100" s="91" t="e">
        <f>INDEX(Opti!ResultsTable,$K$37+$A100-1,MATCH(Selected_Stat,Opti!Labels_Headers,0))</f>
        <v>#N/A</v>
      </c>
      <c r="L100" s="171" t="e">
        <f>INDEX(Opti!ResultsTable,$K$37+$A100-1,MATCH(Selected_Stat,Opti!Labels_Headers,0))</f>
        <v>#N/A</v>
      </c>
    </row>
    <row r="101" spans="1:12" customFormat="1" ht="14.45" hidden="1" customHeight="1" x14ac:dyDescent="0.25">
      <c r="A101" s="71">
        <v>60</v>
      </c>
      <c r="B101" s="55" t="e">
        <f>INDEX(Base!ResultsTable,$H$37+$A101-1,MATCH(Selected_Stat,Base!Labels_Headers,0))</f>
        <v>#N/A</v>
      </c>
      <c r="C101" s="56" t="e">
        <f>INDEX(Base!ResultsTable,$H$37+$A101-1,MATCH(Selected_Stat,Base!Labels_Headers,0))</f>
        <v>#N/A</v>
      </c>
      <c r="D101" s="127" t="e">
        <f ca="1">IF(MATCH(IF($B101="All Lobs","Segment Risk Class",$B101),'Report Aggregation'!$B$2:$G$2,0)=1,INDEX('Report Aggregation'!$B$3:$G$146, MATCH('Premium Growth'!$C101,'Report Aggregation'!$B$3:$B$146,0),MATCH('Premium Growth'!$D$40,'Report Aggregation'!$B$2:$G$2,0)),
IF(MATCH($B101,'Report Aggregation'!$B$2:$G$2,0)&lt;MATCH($D$40,'Report Aggregation'!$B$2:$G$2,0),"",INDEX('Report Aggregation'!$B$3:$G$146, MATCH('Premium Growth'!$C101,OFFSET('Report Aggregation'!$B$3,0,MATCH('Premium Growth'!$B101,'Report Aggregation'!$B$2:$G$2,0)-1,146,1),0),MATCH('Premium Growth'!$D$40,'Report Aggregation'!$B$2:$G$2,0))))</f>
        <v>#N/A</v>
      </c>
      <c r="E101" s="96">
        <v>1</v>
      </c>
      <c r="F101" s="97">
        <f t="shared" si="0"/>
        <v>0</v>
      </c>
      <c r="G101" s="66" t="e">
        <f>INDEX(Opti!ResultsTable,$H$37+$A101-1,MATCH(Selected_Stat,Opti!Labels_Headers,0))</f>
        <v>#N/A</v>
      </c>
      <c r="H101" s="91" t="e">
        <f>INDEX(Opti!ResultsTable,$H$37+$A101-1,MATCH(Selected_Stat,Opti!Labels_Headers,0))</f>
        <v>#N/A</v>
      </c>
      <c r="I101" s="168" t="e">
        <f>INDEX(Opti!ResultsTable,$H$37+$A101-1,MATCH(Selected_Stat,Opti!Labels_Headers,0))</f>
        <v>#N/A</v>
      </c>
      <c r="J101" s="66" t="e">
        <f>INDEX(Opti!ResultsTable,$K$37+$A101-1,MATCH(Selected_Stat,Opti!Labels_Headers,0))</f>
        <v>#N/A</v>
      </c>
      <c r="K101" s="91" t="e">
        <f>INDEX(Opti!ResultsTable,$K$37+$A101-1,MATCH(Selected_Stat,Opti!Labels_Headers,0))</f>
        <v>#N/A</v>
      </c>
      <c r="L101" s="171" t="e">
        <f>INDEX(Opti!ResultsTable,$K$37+$A101-1,MATCH(Selected_Stat,Opti!Labels_Headers,0))</f>
        <v>#N/A</v>
      </c>
    </row>
    <row r="102" spans="1:12" customFormat="1" ht="14.45" hidden="1" customHeight="1" x14ac:dyDescent="0.25">
      <c r="A102" s="71">
        <v>61</v>
      </c>
      <c r="B102" s="55" t="e">
        <f>INDEX(Base!ResultsTable,$H$37+$A102-1,MATCH(Selected_Stat,Base!Labels_Headers,0))</f>
        <v>#N/A</v>
      </c>
      <c r="C102" s="56" t="e">
        <f>INDEX(Base!ResultsTable,$H$37+$A102-1,MATCH(Selected_Stat,Base!Labels_Headers,0))</f>
        <v>#N/A</v>
      </c>
      <c r="D102" s="127" t="e">
        <f ca="1">IF(MATCH(IF($B102="All Lobs","Segment Risk Class",$B102),'Report Aggregation'!$B$2:$G$2,0)=1,INDEX('Report Aggregation'!$B$3:$G$146, MATCH('Premium Growth'!$C102,'Report Aggregation'!$B$3:$B$146,0),MATCH('Premium Growth'!$D$40,'Report Aggregation'!$B$2:$G$2,0)),
IF(MATCH($B102,'Report Aggregation'!$B$2:$G$2,0)&lt;MATCH($D$40,'Report Aggregation'!$B$2:$G$2,0),"",INDEX('Report Aggregation'!$B$3:$G$146, MATCH('Premium Growth'!$C102,OFFSET('Report Aggregation'!$B$3,0,MATCH('Premium Growth'!$B102,'Report Aggregation'!$B$2:$G$2,0)-1,146,1),0),MATCH('Premium Growth'!$D$40,'Report Aggregation'!$B$2:$G$2,0))))</f>
        <v>#N/A</v>
      </c>
      <c r="E102" s="96">
        <v>1</v>
      </c>
      <c r="F102" s="97">
        <f t="shared" si="0"/>
        <v>0</v>
      </c>
      <c r="G102" s="66" t="e">
        <f>INDEX(Opti!ResultsTable,$H$37+$A102-1,MATCH(Selected_Stat,Opti!Labels_Headers,0))</f>
        <v>#N/A</v>
      </c>
      <c r="H102" s="91" t="e">
        <f>INDEX(Opti!ResultsTable,$H$37+$A102-1,MATCH(Selected_Stat,Opti!Labels_Headers,0))</f>
        <v>#N/A</v>
      </c>
      <c r="I102" s="168" t="e">
        <f>INDEX(Opti!ResultsTable,$H$37+$A102-1,MATCH(Selected_Stat,Opti!Labels_Headers,0))</f>
        <v>#N/A</v>
      </c>
      <c r="J102" s="66" t="e">
        <f>INDEX(Opti!ResultsTable,$K$37+$A102-1,MATCH(Selected_Stat,Opti!Labels_Headers,0))</f>
        <v>#N/A</v>
      </c>
      <c r="K102" s="91" t="e">
        <f>INDEX(Opti!ResultsTable,$K$37+$A102-1,MATCH(Selected_Stat,Opti!Labels_Headers,0))</f>
        <v>#N/A</v>
      </c>
      <c r="L102" s="171" t="e">
        <f>INDEX(Opti!ResultsTable,$K$37+$A102-1,MATCH(Selected_Stat,Opti!Labels_Headers,0))</f>
        <v>#N/A</v>
      </c>
    </row>
    <row r="103" spans="1:12" customFormat="1" ht="14.45" hidden="1" customHeight="1" x14ac:dyDescent="0.25">
      <c r="A103" s="71">
        <v>62</v>
      </c>
      <c r="B103" s="55" t="e">
        <f>INDEX(Base!ResultsTable,$H$37+$A103-1,MATCH(Selected_Stat,Base!Labels_Headers,0))</f>
        <v>#N/A</v>
      </c>
      <c r="C103" s="56" t="e">
        <f>INDEX(Base!ResultsTable,$H$37+$A103-1,MATCH(Selected_Stat,Base!Labels_Headers,0))</f>
        <v>#N/A</v>
      </c>
      <c r="D103" s="127" t="e">
        <f ca="1">IF(MATCH(IF($B103="All Lobs","Segment Risk Class",$B103),'Report Aggregation'!$B$2:$G$2,0)=1,INDEX('Report Aggregation'!$B$3:$G$146, MATCH('Premium Growth'!$C103,'Report Aggregation'!$B$3:$B$146,0),MATCH('Premium Growth'!$D$40,'Report Aggregation'!$B$2:$G$2,0)),
IF(MATCH($B103,'Report Aggregation'!$B$2:$G$2,0)&lt;MATCH($D$40,'Report Aggregation'!$B$2:$G$2,0),"",INDEX('Report Aggregation'!$B$3:$G$146, MATCH('Premium Growth'!$C103,OFFSET('Report Aggregation'!$B$3,0,MATCH('Premium Growth'!$B103,'Report Aggregation'!$B$2:$G$2,0)-1,146,1),0),MATCH('Premium Growth'!$D$40,'Report Aggregation'!$B$2:$G$2,0))))</f>
        <v>#N/A</v>
      </c>
      <c r="E103" s="96">
        <v>1</v>
      </c>
      <c r="F103" s="97">
        <f t="shared" si="0"/>
        <v>0</v>
      </c>
      <c r="G103" s="66" t="e">
        <f>INDEX(Opti!ResultsTable,$H$37+$A103-1,MATCH(Selected_Stat,Opti!Labels_Headers,0))</f>
        <v>#N/A</v>
      </c>
      <c r="H103" s="91" t="e">
        <f>INDEX(Opti!ResultsTable,$H$37+$A103-1,MATCH(Selected_Stat,Opti!Labels_Headers,0))</f>
        <v>#N/A</v>
      </c>
      <c r="I103" s="168" t="e">
        <f>INDEX(Opti!ResultsTable,$H$37+$A103-1,MATCH(Selected_Stat,Opti!Labels_Headers,0))</f>
        <v>#N/A</v>
      </c>
      <c r="J103" s="66" t="e">
        <f>INDEX(Opti!ResultsTable,$K$37+$A103-1,MATCH(Selected_Stat,Opti!Labels_Headers,0))</f>
        <v>#N/A</v>
      </c>
      <c r="K103" s="91" t="e">
        <f>INDEX(Opti!ResultsTable,$K$37+$A103-1,MATCH(Selected_Stat,Opti!Labels_Headers,0))</f>
        <v>#N/A</v>
      </c>
      <c r="L103" s="171" t="e">
        <f>INDEX(Opti!ResultsTable,$K$37+$A103-1,MATCH(Selected_Stat,Opti!Labels_Headers,0))</f>
        <v>#N/A</v>
      </c>
    </row>
    <row r="104" spans="1:12" customFormat="1" ht="14.45" hidden="1" customHeight="1" x14ac:dyDescent="0.25">
      <c r="A104" s="71">
        <v>63</v>
      </c>
      <c r="B104" s="55" t="e">
        <f>INDEX(Base!ResultsTable,$H$37+$A104-1,MATCH(Selected_Stat,Base!Labels_Headers,0))</f>
        <v>#N/A</v>
      </c>
      <c r="C104" s="56" t="e">
        <f>INDEX(Base!ResultsTable,$H$37+$A104-1,MATCH(Selected_Stat,Base!Labels_Headers,0))</f>
        <v>#N/A</v>
      </c>
      <c r="D104" s="127" t="e">
        <f ca="1">IF(MATCH(IF($B104="All Lobs","Segment Risk Class",$B104),'Report Aggregation'!$B$2:$G$2,0)=1,INDEX('Report Aggregation'!$B$3:$G$146, MATCH('Premium Growth'!$C104,'Report Aggregation'!$B$3:$B$146,0),MATCH('Premium Growth'!$D$40,'Report Aggregation'!$B$2:$G$2,0)),
IF(MATCH($B104,'Report Aggregation'!$B$2:$G$2,0)&lt;MATCH($D$40,'Report Aggregation'!$B$2:$G$2,0),"",INDEX('Report Aggregation'!$B$3:$G$146, MATCH('Premium Growth'!$C104,OFFSET('Report Aggregation'!$B$3,0,MATCH('Premium Growth'!$B104,'Report Aggregation'!$B$2:$G$2,0)-1,146,1),0),MATCH('Premium Growth'!$D$40,'Report Aggregation'!$B$2:$G$2,0))))</f>
        <v>#N/A</v>
      </c>
      <c r="E104" s="96">
        <v>1</v>
      </c>
      <c r="F104" s="97">
        <f t="shared" si="0"/>
        <v>0</v>
      </c>
      <c r="G104" s="66" t="e">
        <f>INDEX(Opti!ResultsTable,$H$37+$A104-1,MATCH(Selected_Stat,Opti!Labels_Headers,0))</f>
        <v>#N/A</v>
      </c>
      <c r="H104" s="91" t="e">
        <f>INDEX(Opti!ResultsTable,$H$37+$A104-1,MATCH(Selected_Stat,Opti!Labels_Headers,0))</f>
        <v>#N/A</v>
      </c>
      <c r="I104" s="168" t="e">
        <f>INDEX(Opti!ResultsTable,$H$37+$A104-1,MATCH(Selected_Stat,Opti!Labels_Headers,0))</f>
        <v>#N/A</v>
      </c>
      <c r="J104" s="66" t="e">
        <f>INDEX(Opti!ResultsTable,$K$37+$A104-1,MATCH(Selected_Stat,Opti!Labels_Headers,0))</f>
        <v>#N/A</v>
      </c>
      <c r="K104" s="91" t="e">
        <f>INDEX(Opti!ResultsTable,$K$37+$A104-1,MATCH(Selected_Stat,Opti!Labels_Headers,0))</f>
        <v>#N/A</v>
      </c>
      <c r="L104" s="171" t="e">
        <f>INDEX(Opti!ResultsTable,$K$37+$A104-1,MATCH(Selected_Stat,Opti!Labels_Headers,0))</f>
        <v>#N/A</v>
      </c>
    </row>
    <row r="105" spans="1:12" customFormat="1" ht="14.45" hidden="1" customHeight="1" x14ac:dyDescent="0.25">
      <c r="A105" s="71">
        <v>64</v>
      </c>
      <c r="B105" s="55" t="e">
        <f>INDEX(Base!ResultsTable,$H$37+$A105-1,MATCH(Selected_Stat,Base!Labels_Headers,0))</f>
        <v>#N/A</v>
      </c>
      <c r="C105" s="56" t="e">
        <f>INDEX(Base!ResultsTable,$H$37+$A105-1,MATCH(Selected_Stat,Base!Labels_Headers,0))</f>
        <v>#N/A</v>
      </c>
      <c r="D105" s="127" t="e">
        <f ca="1">IF(MATCH(IF($B105="All Lobs","Segment Risk Class",$B105),'Report Aggregation'!$B$2:$G$2,0)=1,INDEX('Report Aggregation'!$B$3:$G$146, MATCH('Premium Growth'!$C105,'Report Aggregation'!$B$3:$B$146,0),MATCH('Premium Growth'!$D$40,'Report Aggregation'!$B$2:$G$2,0)),
IF(MATCH($B105,'Report Aggregation'!$B$2:$G$2,0)&lt;MATCH($D$40,'Report Aggregation'!$B$2:$G$2,0),"",INDEX('Report Aggregation'!$B$3:$G$146, MATCH('Premium Growth'!$C105,OFFSET('Report Aggregation'!$B$3,0,MATCH('Premium Growth'!$B105,'Report Aggregation'!$B$2:$G$2,0)-1,146,1),0),MATCH('Premium Growth'!$D$40,'Report Aggregation'!$B$2:$G$2,0))))</f>
        <v>#N/A</v>
      </c>
      <c r="E105" s="96">
        <v>1</v>
      </c>
      <c r="F105" s="97">
        <f t="shared" si="0"/>
        <v>0</v>
      </c>
      <c r="G105" s="66" t="e">
        <f>INDEX(Opti!ResultsTable,$H$37+$A105-1,MATCH(Selected_Stat,Opti!Labels_Headers,0))</f>
        <v>#N/A</v>
      </c>
      <c r="H105" s="91" t="e">
        <f>INDEX(Opti!ResultsTable,$H$37+$A105-1,MATCH(Selected_Stat,Opti!Labels_Headers,0))</f>
        <v>#N/A</v>
      </c>
      <c r="I105" s="168" t="e">
        <f>INDEX(Opti!ResultsTable,$H$37+$A105-1,MATCH(Selected_Stat,Opti!Labels_Headers,0))</f>
        <v>#N/A</v>
      </c>
      <c r="J105" s="66" t="e">
        <f>INDEX(Opti!ResultsTable,$K$37+$A105-1,MATCH(Selected_Stat,Opti!Labels_Headers,0))</f>
        <v>#N/A</v>
      </c>
      <c r="K105" s="91" t="e">
        <f>INDEX(Opti!ResultsTable,$K$37+$A105-1,MATCH(Selected_Stat,Opti!Labels_Headers,0))</f>
        <v>#N/A</v>
      </c>
      <c r="L105" s="171" t="e">
        <f>INDEX(Opti!ResultsTable,$K$37+$A105-1,MATCH(Selected_Stat,Opti!Labels_Headers,0))</f>
        <v>#N/A</v>
      </c>
    </row>
    <row r="106" spans="1:12" customFormat="1" ht="14.45" hidden="1" customHeight="1" x14ac:dyDescent="0.25">
      <c r="A106" s="71">
        <v>65</v>
      </c>
      <c r="B106" s="55" t="e">
        <f>INDEX(Base!ResultsTable,$H$37+$A106-1,MATCH(Selected_Stat,Base!Labels_Headers,0))</f>
        <v>#N/A</v>
      </c>
      <c r="C106" s="56" t="e">
        <f>INDEX(Base!ResultsTable,$H$37+$A106-1,MATCH(Selected_Stat,Base!Labels_Headers,0))</f>
        <v>#N/A</v>
      </c>
      <c r="D106" s="127" t="e">
        <f ca="1">IF(MATCH(IF($B106="All Lobs","Segment Risk Class",$B106),'Report Aggregation'!$B$2:$G$2,0)=1,INDEX('Report Aggregation'!$B$3:$G$146, MATCH('Premium Growth'!$C106,'Report Aggregation'!$B$3:$B$146,0),MATCH('Premium Growth'!$D$40,'Report Aggregation'!$B$2:$G$2,0)),
IF(MATCH($B106,'Report Aggregation'!$B$2:$G$2,0)&lt;MATCH($D$40,'Report Aggregation'!$B$2:$G$2,0),"",INDEX('Report Aggregation'!$B$3:$G$146, MATCH('Premium Growth'!$C106,OFFSET('Report Aggregation'!$B$3,0,MATCH('Premium Growth'!$B106,'Report Aggregation'!$B$2:$G$2,0)-1,146,1),0),MATCH('Premium Growth'!$D$40,'Report Aggregation'!$B$2:$G$2,0))))</f>
        <v>#N/A</v>
      </c>
      <c r="E106" s="96">
        <v>1</v>
      </c>
      <c r="F106" s="97">
        <f t="shared" ref="F106:F169" si="1">IFERROR(H106/G106,0)</f>
        <v>0</v>
      </c>
      <c r="G106" s="66" t="e">
        <f>INDEX(Opti!ResultsTable,$H$37+$A106-1,MATCH(Selected_Stat,Opti!Labels_Headers,0))</f>
        <v>#N/A</v>
      </c>
      <c r="H106" s="91" t="e">
        <f>INDEX(Opti!ResultsTable,$H$37+$A106-1,MATCH(Selected_Stat,Opti!Labels_Headers,0))</f>
        <v>#N/A</v>
      </c>
      <c r="I106" s="168" t="e">
        <f>INDEX(Opti!ResultsTable,$H$37+$A106-1,MATCH(Selected_Stat,Opti!Labels_Headers,0))</f>
        <v>#N/A</v>
      </c>
      <c r="J106" s="66" t="e">
        <f>INDEX(Opti!ResultsTable,$K$37+$A106-1,MATCH(Selected_Stat,Opti!Labels_Headers,0))</f>
        <v>#N/A</v>
      </c>
      <c r="K106" s="91" t="e">
        <f>INDEX(Opti!ResultsTable,$K$37+$A106-1,MATCH(Selected_Stat,Opti!Labels_Headers,0))</f>
        <v>#N/A</v>
      </c>
      <c r="L106" s="171" t="e">
        <f>INDEX(Opti!ResultsTable,$K$37+$A106-1,MATCH(Selected_Stat,Opti!Labels_Headers,0))</f>
        <v>#N/A</v>
      </c>
    </row>
    <row r="107" spans="1:12" customFormat="1" ht="14.45" hidden="1" customHeight="1" x14ac:dyDescent="0.25">
      <c r="A107" s="71">
        <v>66</v>
      </c>
      <c r="B107" s="55" t="e">
        <f>INDEX(Base!ResultsTable,$H$37+$A107-1,MATCH(Selected_Stat,Base!Labels_Headers,0))</f>
        <v>#N/A</v>
      </c>
      <c r="C107" s="56" t="e">
        <f>INDEX(Base!ResultsTable,$H$37+$A107-1,MATCH(Selected_Stat,Base!Labels_Headers,0))</f>
        <v>#N/A</v>
      </c>
      <c r="D107" s="127" t="e">
        <f ca="1">IF(MATCH(IF($B107="All Lobs","Segment Risk Class",$B107),'Report Aggregation'!$B$2:$G$2,0)=1,INDEX('Report Aggregation'!$B$3:$G$146, MATCH('Premium Growth'!$C107,'Report Aggregation'!$B$3:$B$146,0),MATCH('Premium Growth'!$D$40,'Report Aggregation'!$B$2:$G$2,0)),
IF(MATCH($B107,'Report Aggregation'!$B$2:$G$2,0)&lt;MATCH($D$40,'Report Aggregation'!$B$2:$G$2,0),"",INDEX('Report Aggregation'!$B$3:$G$146, MATCH('Premium Growth'!$C107,OFFSET('Report Aggregation'!$B$3,0,MATCH('Premium Growth'!$B107,'Report Aggregation'!$B$2:$G$2,0)-1,146,1),0),MATCH('Premium Growth'!$D$40,'Report Aggregation'!$B$2:$G$2,0))))</f>
        <v>#N/A</v>
      </c>
      <c r="E107" s="96">
        <v>1</v>
      </c>
      <c r="F107" s="97">
        <f t="shared" si="1"/>
        <v>0</v>
      </c>
      <c r="G107" s="66" t="e">
        <f>INDEX(Opti!ResultsTable,$H$37+$A107-1,MATCH(Selected_Stat,Opti!Labels_Headers,0))</f>
        <v>#N/A</v>
      </c>
      <c r="H107" s="91" t="e">
        <f>INDEX(Opti!ResultsTable,$H$37+$A107-1,MATCH(Selected_Stat,Opti!Labels_Headers,0))</f>
        <v>#N/A</v>
      </c>
      <c r="I107" s="168" t="e">
        <f>INDEX(Opti!ResultsTable,$H$37+$A107-1,MATCH(Selected_Stat,Opti!Labels_Headers,0))</f>
        <v>#N/A</v>
      </c>
      <c r="J107" s="66" t="e">
        <f>INDEX(Opti!ResultsTable,$K$37+$A107-1,MATCH(Selected_Stat,Opti!Labels_Headers,0))</f>
        <v>#N/A</v>
      </c>
      <c r="K107" s="91" t="e">
        <f>INDEX(Opti!ResultsTable,$K$37+$A107-1,MATCH(Selected_Stat,Opti!Labels_Headers,0))</f>
        <v>#N/A</v>
      </c>
      <c r="L107" s="171" t="e">
        <f>INDEX(Opti!ResultsTable,$K$37+$A107-1,MATCH(Selected_Stat,Opti!Labels_Headers,0))</f>
        <v>#N/A</v>
      </c>
    </row>
    <row r="108" spans="1:12" customFormat="1" ht="14.45" hidden="1" customHeight="1" x14ac:dyDescent="0.25">
      <c r="A108" s="71">
        <v>67</v>
      </c>
      <c r="B108" s="55" t="e">
        <f>INDEX(Base!ResultsTable,$H$37+$A108-1,MATCH(Selected_Stat,Base!Labels_Headers,0))</f>
        <v>#N/A</v>
      </c>
      <c r="C108" s="56" t="e">
        <f>INDEX(Base!ResultsTable,$H$37+$A108-1,MATCH(Selected_Stat,Base!Labels_Headers,0))</f>
        <v>#N/A</v>
      </c>
      <c r="D108" s="127" t="e">
        <f ca="1">IF(MATCH(IF($B108="All Lobs","Segment Risk Class",$B108),'Report Aggregation'!$B$2:$G$2,0)=1,INDEX('Report Aggregation'!$B$3:$G$146, MATCH('Premium Growth'!$C108,'Report Aggregation'!$B$3:$B$146,0),MATCH('Premium Growth'!$D$40,'Report Aggregation'!$B$2:$G$2,0)),
IF(MATCH($B108,'Report Aggregation'!$B$2:$G$2,0)&lt;MATCH($D$40,'Report Aggregation'!$B$2:$G$2,0),"",INDEX('Report Aggregation'!$B$3:$G$146, MATCH('Premium Growth'!$C108,OFFSET('Report Aggregation'!$B$3,0,MATCH('Premium Growth'!$B108,'Report Aggregation'!$B$2:$G$2,0)-1,146,1),0),MATCH('Premium Growth'!$D$40,'Report Aggregation'!$B$2:$G$2,0))))</f>
        <v>#N/A</v>
      </c>
      <c r="E108" s="96">
        <v>1</v>
      </c>
      <c r="F108" s="97">
        <f t="shared" si="1"/>
        <v>0</v>
      </c>
      <c r="G108" s="66" t="e">
        <f>INDEX(Opti!ResultsTable,$H$37+$A108-1,MATCH(Selected_Stat,Opti!Labels_Headers,0))</f>
        <v>#N/A</v>
      </c>
      <c r="H108" s="91" t="e">
        <f>INDEX(Opti!ResultsTable,$H$37+$A108-1,MATCH(Selected_Stat,Opti!Labels_Headers,0))</f>
        <v>#N/A</v>
      </c>
      <c r="I108" s="168" t="e">
        <f>INDEX(Opti!ResultsTable,$H$37+$A108-1,MATCH(Selected_Stat,Opti!Labels_Headers,0))</f>
        <v>#N/A</v>
      </c>
      <c r="J108" s="66" t="e">
        <f>INDEX(Opti!ResultsTable,$K$37+$A108-1,MATCH(Selected_Stat,Opti!Labels_Headers,0))</f>
        <v>#N/A</v>
      </c>
      <c r="K108" s="91" t="e">
        <f>INDEX(Opti!ResultsTable,$K$37+$A108-1,MATCH(Selected_Stat,Opti!Labels_Headers,0))</f>
        <v>#N/A</v>
      </c>
      <c r="L108" s="171" t="e">
        <f>INDEX(Opti!ResultsTable,$K$37+$A108-1,MATCH(Selected_Stat,Opti!Labels_Headers,0))</f>
        <v>#N/A</v>
      </c>
    </row>
    <row r="109" spans="1:12" customFormat="1" ht="14.45" hidden="1" customHeight="1" x14ac:dyDescent="0.25">
      <c r="A109" s="71">
        <v>68</v>
      </c>
      <c r="B109" s="55" t="e">
        <f>INDEX(Base!ResultsTable,$H$37+$A109-1,MATCH(Selected_Stat,Base!Labels_Headers,0))</f>
        <v>#N/A</v>
      </c>
      <c r="C109" s="56" t="e">
        <f>INDEX(Base!ResultsTable,$H$37+$A109-1,MATCH(Selected_Stat,Base!Labels_Headers,0))</f>
        <v>#N/A</v>
      </c>
      <c r="D109" s="127" t="e">
        <f ca="1">IF(MATCH(IF($B109="All Lobs","Segment Risk Class",$B109),'Report Aggregation'!$B$2:$G$2,0)=1,INDEX('Report Aggregation'!$B$3:$G$146, MATCH('Premium Growth'!$C109,'Report Aggregation'!$B$3:$B$146,0),MATCH('Premium Growth'!$D$40,'Report Aggregation'!$B$2:$G$2,0)),
IF(MATCH($B109,'Report Aggregation'!$B$2:$G$2,0)&lt;MATCH($D$40,'Report Aggregation'!$B$2:$G$2,0),"",INDEX('Report Aggregation'!$B$3:$G$146, MATCH('Premium Growth'!$C109,OFFSET('Report Aggregation'!$B$3,0,MATCH('Premium Growth'!$B109,'Report Aggregation'!$B$2:$G$2,0)-1,146,1),0),MATCH('Premium Growth'!$D$40,'Report Aggregation'!$B$2:$G$2,0))))</f>
        <v>#N/A</v>
      </c>
      <c r="E109" s="96">
        <v>1</v>
      </c>
      <c r="F109" s="97">
        <f t="shared" si="1"/>
        <v>0</v>
      </c>
      <c r="G109" s="66" t="e">
        <f>INDEX(Opti!ResultsTable,$H$37+$A109-1,MATCH(Selected_Stat,Opti!Labels_Headers,0))</f>
        <v>#N/A</v>
      </c>
      <c r="H109" s="91" t="e">
        <f>INDEX(Opti!ResultsTable,$H$37+$A109-1,MATCH(Selected_Stat,Opti!Labels_Headers,0))</f>
        <v>#N/A</v>
      </c>
      <c r="I109" s="168" t="e">
        <f>INDEX(Opti!ResultsTable,$H$37+$A109-1,MATCH(Selected_Stat,Opti!Labels_Headers,0))</f>
        <v>#N/A</v>
      </c>
      <c r="J109" s="66" t="e">
        <f>INDEX(Opti!ResultsTable,$K$37+$A109-1,MATCH(Selected_Stat,Opti!Labels_Headers,0))</f>
        <v>#N/A</v>
      </c>
      <c r="K109" s="91" t="e">
        <f>INDEX(Opti!ResultsTable,$K$37+$A109-1,MATCH(Selected_Stat,Opti!Labels_Headers,0))</f>
        <v>#N/A</v>
      </c>
      <c r="L109" s="171" t="e">
        <f>INDEX(Opti!ResultsTable,$K$37+$A109-1,MATCH(Selected_Stat,Opti!Labels_Headers,0))</f>
        <v>#N/A</v>
      </c>
    </row>
    <row r="110" spans="1:12" customFormat="1" ht="14.45" hidden="1" customHeight="1" x14ac:dyDescent="0.25">
      <c r="A110" s="71">
        <v>69</v>
      </c>
      <c r="B110" s="55" t="e">
        <f>INDEX(Base!ResultsTable,$H$37+$A110-1,MATCH(Selected_Stat,Base!Labels_Headers,0))</f>
        <v>#N/A</v>
      </c>
      <c r="C110" s="56" t="e">
        <f>INDEX(Base!ResultsTable,$H$37+$A110-1,MATCH(Selected_Stat,Base!Labels_Headers,0))</f>
        <v>#N/A</v>
      </c>
      <c r="D110" s="127" t="e">
        <f ca="1">IF(MATCH(IF($B110="All Lobs","Segment Risk Class",$B110),'Report Aggregation'!$B$2:$G$2,0)=1,INDEX('Report Aggregation'!$B$3:$G$146, MATCH('Premium Growth'!$C110,'Report Aggregation'!$B$3:$B$146,0),MATCH('Premium Growth'!$D$40,'Report Aggregation'!$B$2:$G$2,0)),
IF(MATCH($B110,'Report Aggregation'!$B$2:$G$2,0)&lt;MATCH($D$40,'Report Aggregation'!$B$2:$G$2,0),"",INDEX('Report Aggregation'!$B$3:$G$146, MATCH('Premium Growth'!$C110,OFFSET('Report Aggregation'!$B$3,0,MATCH('Premium Growth'!$B110,'Report Aggregation'!$B$2:$G$2,0)-1,146,1),0),MATCH('Premium Growth'!$D$40,'Report Aggregation'!$B$2:$G$2,0))))</f>
        <v>#N/A</v>
      </c>
      <c r="E110" s="96">
        <v>1</v>
      </c>
      <c r="F110" s="97">
        <f t="shared" si="1"/>
        <v>0</v>
      </c>
      <c r="G110" s="66" t="e">
        <f>INDEX(Opti!ResultsTable,$H$37+$A110-1,MATCH(Selected_Stat,Opti!Labels_Headers,0))</f>
        <v>#N/A</v>
      </c>
      <c r="H110" s="91" t="e">
        <f>INDEX(Opti!ResultsTable,$H$37+$A110-1,MATCH(Selected_Stat,Opti!Labels_Headers,0))</f>
        <v>#N/A</v>
      </c>
      <c r="I110" s="168" t="e">
        <f>INDEX(Opti!ResultsTable,$H$37+$A110-1,MATCH(Selected_Stat,Opti!Labels_Headers,0))</f>
        <v>#N/A</v>
      </c>
      <c r="J110" s="66" t="e">
        <f>INDEX(Opti!ResultsTable,$K$37+$A110-1,MATCH(Selected_Stat,Opti!Labels_Headers,0))</f>
        <v>#N/A</v>
      </c>
      <c r="K110" s="91" t="e">
        <f>INDEX(Opti!ResultsTable,$K$37+$A110-1,MATCH(Selected_Stat,Opti!Labels_Headers,0))</f>
        <v>#N/A</v>
      </c>
      <c r="L110" s="171" t="e">
        <f>INDEX(Opti!ResultsTable,$K$37+$A110-1,MATCH(Selected_Stat,Opti!Labels_Headers,0))</f>
        <v>#N/A</v>
      </c>
    </row>
    <row r="111" spans="1:12" customFormat="1" ht="14.45" hidden="1" customHeight="1" x14ac:dyDescent="0.25">
      <c r="A111" s="71">
        <v>70</v>
      </c>
      <c r="B111" s="55" t="e">
        <f>INDEX(Base!ResultsTable,$H$37+$A111-1,MATCH(Selected_Stat,Base!Labels_Headers,0))</f>
        <v>#N/A</v>
      </c>
      <c r="C111" s="56" t="e">
        <f>INDEX(Base!ResultsTable,$H$37+$A111-1,MATCH(Selected_Stat,Base!Labels_Headers,0))</f>
        <v>#N/A</v>
      </c>
      <c r="D111" s="127" t="e">
        <f ca="1">IF(MATCH(IF($B111="All Lobs","Segment Risk Class",$B111),'Report Aggregation'!$B$2:$G$2,0)=1,INDEX('Report Aggregation'!$B$3:$G$146, MATCH('Premium Growth'!$C111,'Report Aggregation'!$B$3:$B$146,0),MATCH('Premium Growth'!$D$40,'Report Aggregation'!$B$2:$G$2,0)),
IF(MATCH($B111,'Report Aggregation'!$B$2:$G$2,0)&lt;MATCH($D$40,'Report Aggregation'!$B$2:$G$2,0),"",INDEX('Report Aggregation'!$B$3:$G$146, MATCH('Premium Growth'!$C111,OFFSET('Report Aggregation'!$B$3,0,MATCH('Premium Growth'!$B111,'Report Aggregation'!$B$2:$G$2,0)-1,146,1),0),MATCH('Premium Growth'!$D$40,'Report Aggregation'!$B$2:$G$2,0))))</f>
        <v>#N/A</v>
      </c>
      <c r="E111" s="96">
        <v>1</v>
      </c>
      <c r="F111" s="97">
        <f t="shared" si="1"/>
        <v>0</v>
      </c>
      <c r="G111" s="66" t="e">
        <f>INDEX(Opti!ResultsTable,$H$37+$A111-1,MATCH(Selected_Stat,Opti!Labels_Headers,0))</f>
        <v>#N/A</v>
      </c>
      <c r="H111" s="91" t="e">
        <f>INDEX(Opti!ResultsTable,$H$37+$A111-1,MATCH(Selected_Stat,Opti!Labels_Headers,0))</f>
        <v>#N/A</v>
      </c>
      <c r="I111" s="168" t="e">
        <f>INDEX(Opti!ResultsTable,$H$37+$A111-1,MATCH(Selected_Stat,Opti!Labels_Headers,0))</f>
        <v>#N/A</v>
      </c>
      <c r="J111" s="66" t="e">
        <f>INDEX(Opti!ResultsTable,$K$37+$A111-1,MATCH(Selected_Stat,Opti!Labels_Headers,0))</f>
        <v>#N/A</v>
      </c>
      <c r="K111" s="91" t="e">
        <f>INDEX(Opti!ResultsTable,$K$37+$A111-1,MATCH(Selected_Stat,Opti!Labels_Headers,0))</f>
        <v>#N/A</v>
      </c>
      <c r="L111" s="171" t="e">
        <f>INDEX(Opti!ResultsTable,$K$37+$A111-1,MATCH(Selected_Stat,Opti!Labels_Headers,0))</f>
        <v>#N/A</v>
      </c>
    </row>
    <row r="112" spans="1:12" customFormat="1" ht="14.45" hidden="1" customHeight="1" x14ac:dyDescent="0.25">
      <c r="A112" s="71">
        <v>71</v>
      </c>
      <c r="B112" s="55" t="e">
        <f>INDEX(Base!ResultsTable,$H$37+$A112-1,MATCH(Selected_Stat,Base!Labels_Headers,0))</f>
        <v>#N/A</v>
      </c>
      <c r="C112" s="56" t="e">
        <f>INDEX(Base!ResultsTable,$H$37+$A112-1,MATCH(Selected_Stat,Base!Labels_Headers,0))</f>
        <v>#N/A</v>
      </c>
      <c r="D112" s="127" t="e">
        <f ca="1">IF(MATCH(IF($B112="All Lobs","Segment Risk Class",$B112),'Report Aggregation'!$B$2:$G$2,0)=1,INDEX('Report Aggregation'!$B$3:$G$146, MATCH('Premium Growth'!$C112,'Report Aggregation'!$B$3:$B$146,0),MATCH('Premium Growth'!$D$40,'Report Aggregation'!$B$2:$G$2,0)),
IF(MATCH($B112,'Report Aggregation'!$B$2:$G$2,0)&lt;MATCH($D$40,'Report Aggregation'!$B$2:$G$2,0),"",INDEX('Report Aggregation'!$B$3:$G$146, MATCH('Premium Growth'!$C112,OFFSET('Report Aggregation'!$B$3,0,MATCH('Premium Growth'!$B112,'Report Aggregation'!$B$2:$G$2,0)-1,146,1),0),MATCH('Premium Growth'!$D$40,'Report Aggregation'!$B$2:$G$2,0))))</f>
        <v>#N/A</v>
      </c>
      <c r="E112" s="96">
        <v>1</v>
      </c>
      <c r="F112" s="97">
        <f t="shared" si="1"/>
        <v>0</v>
      </c>
      <c r="G112" s="66" t="e">
        <f>INDEX(Opti!ResultsTable,$H$37+$A112-1,MATCH(Selected_Stat,Opti!Labels_Headers,0))</f>
        <v>#N/A</v>
      </c>
      <c r="H112" s="91" t="e">
        <f>INDEX(Opti!ResultsTable,$H$37+$A112-1,MATCH(Selected_Stat,Opti!Labels_Headers,0))</f>
        <v>#N/A</v>
      </c>
      <c r="I112" s="168" t="e">
        <f>INDEX(Opti!ResultsTable,$H$37+$A112-1,MATCH(Selected_Stat,Opti!Labels_Headers,0))</f>
        <v>#N/A</v>
      </c>
      <c r="J112" s="66" t="e">
        <f>INDEX(Opti!ResultsTable,$K$37+$A112-1,MATCH(Selected_Stat,Opti!Labels_Headers,0))</f>
        <v>#N/A</v>
      </c>
      <c r="K112" s="91" t="e">
        <f>INDEX(Opti!ResultsTable,$K$37+$A112-1,MATCH(Selected_Stat,Opti!Labels_Headers,0))</f>
        <v>#N/A</v>
      </c>
      <c r="L112" s="171" t="e">
        <f>INDEX(Opti!ResultsTable,$K$37+$A112-1,MATCH(Selected_Stat,Opti!Labels_Headers,0))</f>
        <v>#N/A</v>
      </c>
    </row>
    <row r="113" spans="1:12" customFormat="1" ht="14.45" hidden="1" customHeight="1" x14ac:dyDescent="0.25">
      <c r="A113" s="71">
        <v>72</v>
      </c>
      <c r="B113" s="55" t="e">
        <f>INDEX(Base!ResultsTable,$H$37+$A113-1,MATCH(Selected_Stat,Base!Labels_Headers,0))</f>
        <v>#N/A</v>
      </c>
      <c r="C113" s="56" t="e">
        <f>INDEX(Base!ResultsTable,$H$37+$A113-1,MATCH(Selected_Stat,Base!Labels_Headers,0))</f>
        <v>#N/A</v>
      </c>
      <c r="D113" s="127" t="e">
        <f ca="1">IF(MATCH(IF($B113="All Lobs","Segment Risk Class",$B113),'Report Aggregation'!$B$2:$G$2,0)=1,INDEX('Report Aggregation'!$B$3:$G$146, MATCH('Premium Growth'!$C113,'Report Aggregation'!$B$3:$B$146,0),MATCH('Premium Growth'!$D$40,'Report Aggregation'!$B$2:$G$2,0)),
IF(MATCH($B113,'Report Aggregation'!$B$2:$G$2,0)&lt;MATCH($D$40,'Report Aggregation'!$B$2:$G$2,0),"",INDEX('Report Aggregation'!$B$3:$G$146, MATCH('Premium Growth'!$C113,OFFSET('Report Aggregation'!$B$3,0,MATCH('Premium Growth'!$B113,'Report Aggregation'!$B$2:$G$2,0)-1,146,1),0),MATCH('Premium Growth'!$D$40,'Report Aggregation'!$B$2:$G$2,0))))</f>
        <v>#N/A</v>
      </c>
      <c r="E113" s="96">
        <v>1</v>
      </c>
      <c r="F113" s="97">
        <f t="shared" si="1"/>
        <v>0</v>
      </c>
      <c r="G113" s="66" t="e">
        <f>INDEX(Opti!ResultsTable,$H$37+$A113-1,MATCH(Selected_Stat,Opti!Labels_Headers,0))</f>
        <v>#N/A</v>
      </c>
      <c r="H113" s="91" t="e">
        <f>INDEX(Opti!ResultsTable,$H$37+$A113-1,MATCH(Selected_Stat,Opti!Labels_Headers,0))</f>
        <v>#N/A</v>
      </c>
      <c r="I113" s="168" t="e">
        <f>INDEX(Opti!ResultsTable,$H$37+$A113-1,MATCH(Selected_Stat,Opti!Labels_Headers,0))</f>
        <v>#N/A</v>
      </c>
      <c r="J113" s="66" t="e">
        <f>INDEX(Opti!ResultsTable,$K$37+$A113-1,MATCH(Selected_Stat,Opti!Labels_Headers,0))</f>
        <v>#N/A</v>
      </c>
      <c r="K113" s="91" t="e">
        <f>INDEX(Opti!ResultsTable,$K$37+$A113-1,MATCH(Selected_Stat,Opti!Labels_Headers,0))</f>
        <v>#N/A</v>
      </c>
      <c r="L113" s="171" t="e">
        <f>INDEX(Opti!ResultsTable,$K$37+$A113-1,MATCH(Selected_Stat,Opti!Labels_Headers,0))</f>
        <v>#N/A</v>
      </c>
    </row>
    <row r="114" spans="1:12" customFormat="1" ht="14.45" hidden="1" customHeight="1" x14ac:dyDescent="0.25">
      <c r="A114" s="71">
        <v>73</v>
      </c>
      <c r="B114" s="55" t="e">
        <f>INDEX(Base!ResultsTable,$H$37+$A114-1,MATCH(Selected_Stat,Base!Labels_Headers,0))</f>
        <v>#N/A</v>
      </c>
      <c r="C114" s="56" t="e">
        <f>INDEX(Base!ResultsTable,$H$37+$A114-1,MATCH(Selected_Stat,Base!Labels_Headers,0))</f>
        <v>#N/A</v>
      </c>
      <c r="D114" s="127" t="e">
        <f ca="1">IF(MATCH(IF($B114="All Lobs","Segment Risk Class",$B114),'Report Aggregation'!$B$2:$G$2,0)=1,INDEX('Report Aggregation'!$B$3:$G$146, MATCH('Premium Growth'!$C114,'Report Aggregation'!$B$3:$B$146,0),MATCH('Premium Growth'!$D$40,'Report Aggregation'!$B$2:$G$2,0)),
IF(MATCH($B114,'Report Aggregation'!$B$2:$G$2,0)&lt;MATCH($D$40,'Report Aggregation'!$B$2:$G$2,0),"",INDEX('Report Aggregation'!$B$3:$G$146, MATCH('Premium Growth'!$C114,OFFSET('Report Aggregation'!$B$3,0,MATCH('Premium Growth'!$B114,'Report Aggregation'!$B$2:$G$2,0)-1,146,1),0),MATCH('Premium Growth'!$D$40,'Report Aggregation'!$B$2:$G$2,0))))</f>
        <v>#N/A</v>
      </c>
      <c r="E114" s="96">
        <v>1</v>
      </c>
      <c r="F114" s="97">
        <f t="shared" si="1"/>
        <v>0</v>
      </c>
      <c r="G114" s="66" t="e">
        <f>INDEX(Opti!ResultsTable,$H$37+$A114-1,MATCH(Selected_Stat,Opti!Labels_Headers,0))</f>
        <v>#N/A</v>
      </c>
      <c r="H114" s="91" t="e">
        <f>INDEX(Opti!ResultsTable,$H$37+$A114-1,MATCH(Selected_Stat,Opti!Labels_Headers,0))</f>
        <v>#N/A</v>
      </c>
      <c r="I114" s="168" t="e">
        <f>INDEX(Opti!ResultsTable,$H$37+$A114-1,MATCH(Selected_Stat,Opti!Labels_Headers,0))</f>
        <v>#N/A</v>
      </c>
      <c r="J114" s="66" t="e">
        <f>INDEX(Opti!ResultsTable,$K$37+$A114-1,MATCH(Selected_Stat,Opti!Labels_Headers,0))</f>
        <v>#N/A</v>
      </c>
      <c r="K114" s="91" t="e">
        <f>INDEX(Opti!ResultsTable,$K$37+$A114-1,MATCH(Selected_Stat,Opti!Labels_Headers,0))</f>
        <v>#N/A</v>
      </c>
      <c r="L114" s="171" t="e">
        <f>INDEX(Opti!ResultsTable,$K$37+$A114-1,MATCH(Selected_Stat,Opti!Labels_Headers,0))</f>
        <v>#N/A</v>
      </c>
    </row>
    <row r="115" spans="1:12" customFormat="1" ht="14.45" hidden="1" customHeight="1" x14ac:dyDescent="0.25">
      <c r="A115" s="71">
        <v>74</v>
      </c>
      <c r="B115" s="55" t="e">
        <f>INDEX(Base!ResultsTable,$H$37+$A115-1,MATCH(Selected_Stat,Base!Labels_Headers,0))</f>
        <v>#N/A</v>
      </c>
      <c r="C115" s="56" t="e">
        <f>INDEX(Base!ResultsTable,$H$37+$A115-1,MATCH(Selected_Stat,Base!Labels_Headers,0))</f>
        <v>#N/A</v>
      </c>
      <c r="D115" s="127" t="e">
        <f ca="1">IF(MATCH(IF($B115="All Lobs","Segment Risk Class",$B115),'Report Aggregation'!$B$2:$G$2,0)=1,INDEX('Report Aggregation'!$B$3:$G$146, MATCH('Premium Growth'!$C115,'Report Aggregation'!$B$3:$B$146,0),MATCH('Premium Growth'!$D$40,'Report Aggregation'!$B$2:$G$2,0)),
IF(MATCH($B115,'Report Aggregation'!$B$2:$G$2,0)&lt;MATCH($D$40,'Report Aggregation'!$B$2:$G$2,0),"",INDEX('Report Aggregation'!$B$3:$G$146, MATCH('Premium Growth'!$C115,OFFSET('Report Aggregation'!$B$3,0,MATCH('Premium Growth'!$B115,'Report Aggregation'!$B$2:$G$2,0)-1,146,1),0),MATCH('Premium Growth'!$D$40,'Report Aggregation'!$B$2:$G$2,0))))</f>
        <v>#N/A</v>
      </c>
      <c r="E115" s="96">
        <v>1</v>
      </c>
      <c r="F115" s="97">
        <f t="shared" si="1"/>
        <v>0</v>
      </c>
      <c r="G115" s="66" t="e">
        <f>INDEX(Opti!ResultsTable,$H$37+$A115-1,MATCH(Selected_Stat,Opti!Labels_Headers,0))</f>
        <v>#N/A</v>
      </c>
      <c r="H115" s="91" t="e">
        <f>INDEX(Opti!ResultsTable,$H$37+$A115-1,MATCH(Selected_Stat,Opti!Labels_Headers,0))</f>
        <v>#N/A</v>
      </c>
      <c r="I115" s="168" t="e">
        <f>INDEX(Opti!ResultsTable,$H$37+$A115-1,MATCH(Selected_Stat,Opti!Labels_Headers,0))</f>
        <v>#N/A</v>
      </c>
      <c r="J115" s="66" t="e">
        <f>INDEX(Opti!ResultsTable,$K$37+$A115-1,MATCH(Selected_Stat,Opti!Labels_Headers,0))</f>
        <v>#N/A</v>
      </c>
      <c r="K115" s="91" t="e">
        <f>INDEX(Opti!ResultsTable,$K$37+$A115-1,MATCH(Selected_Stat,Opti!Labels_Headers,0))</f>
        <v>#N/A</v>
      </c>
      <c r="L115" s="171" t="e">
        <f>INDEX(Opti!ResultsTable,$K$37+$A115-1,MATCH(Selected_Stat,Opti!Labels_Headers,0))</f>
        <v>#N/A</v>
      </c>
    </row>
    <row r="116" spans="1:12" customFormat="1" ht="14.45" hidden="1" customHeight="1" x14ac:dyDescent="0.25">
      <c r="A116" s="71">
        <v>75</v>
      </c>
      <c r="B116" s="55" t="e">
        <f>INDEX(Base!ResultsTable,$H$37+$A116-1,MATCH(Selected_Stat,Base!Labels_Headers,0))</f>
        <v>#N/A</v>
      </c>
      <c r="C116" s="56" t="e">
        <f>INDEX(Base!ResultsTable,$H$37+$A116-1,MATCH(Selected_Stat,Base!Labels_Headers,0))</f>
        <v>#N/A</v>
      </c>
      <c r="D116" s="127" t="e">
        <f ca="1">IF(MATCH(IF($B116="All Lobs","Segment Risk Class",$B116),'Report Aggregation'!$B$2:$G$2,0)=1,INDEX('Report Aggregation'!$B$3:$G$146, MATCH('Premium Growth'!$C116,'Report Aggregation'!$B$3:$B$146,0),MATCH('Premium Growth'!$D$40,'Report Aggregation'!$B$2:$G$2,0)),
IF(MATCH($B116,'Report Aggregation'!$B$2:$G$2,0)&lt;MATCH($D$40,'Report Aggregation'!$B$2:$G$2,0),"",INDEX('Report Aggregation'!$B$3:$G$146, MATCH('Premium Growth'!$C116,OFFSET('Report Aggregation'!$B$3,0,MATCH('Premium Growth'!$B116,'Report Aggregation'!$B$2:$G$2,0)-1,146,1),0),MATCH('Premium Growth'!$D$40,'Report Aggregation'!$B$2:$G$2,0))))</f>
        <v>#N/A</v>
      </c>
      <c r="E116" s="96">
        <v>1</v>
      </c>
      <c r="F116" s="97">
        <f t="shared" si="1"/>
        <v>0</v>
      </c>
      <c r="G116" s="66" t="e">
        <f>INDEX(Opti!ResultsTable,$H$37+$A116-1,MATCH(Selected_Stat,Opti!Labels_Headers,0))</f>
        <v>#N/A</v>
      </c>
      <c r="H116" s="91" t="e">
        <f>INDEX(Opti!ResultsTable,$H$37+$A116-1,MATCH(Selected_Stat,Opti!Labels_Headers,0))</f>
        <v>#N/A</v>
      </c>
      <c r="I116" s="168" t="e">
        <f>INDEX(Opti!ResultsTable,$H$37+$A116-1,MATCH(Selected_Stat,Opti!Labels_Headers,0))</f>
        <v>#N/A</v>
      </c>
      <c r="J116" s="66" t="e">
        <f>INDEX(Opti!ResultsTable,$K$37+$A116-1,MATCH(Selected_Stat,Opti!Labels_Headers,0))</f>
        <v>#N/A</v>
      </c>
      <c r="K116" s="91" t="e">
        <f>INDEX(Opti!ResultsTable,$K$37+$A116-1,MATCH(Selected_Stat,Opti!Labels_Headers,0))</f>
        <v>#N/A</v>
      </c>
      <c r="L116" s="171" t="e">
        <f>INDEX(Opti!ResultsTable,$K$37+$A116-1,MATCH(Selected_Stat,Opti!Labels_Headers,0))</f>
        <v>#N/A</v>
      </c>
    </row>
    <row r="117" spans="1:12" customFormat="1" ht="14.45" hidden="1" customHeight="1" x14ac:dyDescent="0.25">
      <c r="A117" s="71">
        <v>76</v>
      </c>
      <c r="B117" s="55" t="e">
        <f>INDEX(Base!ResultsTable,$H$37+$A117-1,MATCH(Selected_Stat,Base!Labels_Headers,0))</f>
        <v>#N/A</v>
      </c>
      <c r="C117" s="56" t="e">
        <f>INDEX(Base!ResultsTable,$H$37+$A117-1,MATCH(Selected_Stat,Base!Labels_Headers,0))</f>
        <v>#N/A</v>
      </c>
      <c r="D117" s="127" t="e">
        <f ca="1">IF(MATCH(IF($B117="All Lobs","Segment Risk Class",$B117),'Report Aggregation'!$B$2:$G$2,0)=1,INDEX('Report Aggregation'!$B$3:$G$146, MATCH('Premium Growth'!$C117,'Report Aggregation'!$B$3:$B$146,0),MATCH('Premium Growth'!$D$40,'Report Aggregation'!$B$2:$G$2,0)),
IF(MATCH($B117,'Report Aggregation'!$B$2:$G$2,0)&lt;MATCH($D$40,'Report Aggregation'!$B$2:$G$2,0),"",INDEX('Report Aggregation'!$B$3:$G$146, MATCH('Premium Growth'!$C117,OFFSET('Report Aggregation'!$B$3,0,MATCH('Premium Growth'!$B117,'Report Aggregation'!$B$2:$G$2,0)-1,146,1),0),MATCH('Premium Growth'!$D$40,'Report Aggregation'!$B$2:$G$2,0))))</f>
        <v>#N/A</v>
      </c>
      <c r="E117" s="96">
        <v>1</v>
      </c>
      <c r="F117" s="97">
        <f t="shared" si="1"/>
        <v>0</v>
      </c>
      <c r="G117" s="66" t="e">
        <f>INDEX(Opti!ResultsTable,$H$37+$A117-1,MATCH(Selected_Stat,Opti!Labels_Headers,0))</f>
        <v>#N/A</v>
      </c>
      <c r="H117" s="91" t="e">
        <f>INDEX(Opti!ResultsTable,$H$37+$A117-1,MATCH(Selected_Stat,Opti!Labels_Headers,0))</f>
        <v>#N/A</v>
      </c>
      <c r="I117" s="168" t="e">
        <f>INDEX(Opti!ResultsTable,$H$37+$A117-1,MATCH(Selected_Stat,Opti!Labels_Headers,0))</f>
        <v>#N/A</v>
      </c>
      <c r="J117" s="66" t="e">
        <f>INDEX(Opti!ResultsTable,$K$37+$A117-1,MATCH(Selected_Stat,Opti!Labels_Headers,0))</f>
        <v>#N/A</v>
      </c>
      <c r="K117" s="91" t="e">
        <f>INDEX(Opti!ResultsTable,$K$37+$A117-1,MATCH(Selected_Stat,Opti!Labels_Headers,0))</f>
        <v>#N/A</v>
      </c>
      <c r="L117" s="171" t="e">
        <f>INDEX(Opti!ResultsTable,$K$37+$A117-1,MATCH(Selected_Stat,Opti!Labels_Headers,0))</f>
        <v>#N/A</v>
      </c>
    </row>
    <row r="118" spans="1:12" customFormat="1" ht="14.45" hidden="1" customHeight="1" x14ac:dyDescent="0.25">
      <c r="A118" s="71">
        <v>77</v>
      </c>
      <c r="B118" s="55" t="e">
        <f>INDEX(Base!ResultsTable,$H$37+$A118-1,MATCH(Selected_Stat,Base!Labels_Headers,0))</f>
        <v>#N/A</v>
      </c>
      <c r="C118" s="56" t="e">
        <f>INDEX(Base!ResultsTable,$H$37+$A118-1,MATCH(Selected_Stat,Base!Labels_Headers,0))</f>
        <v>#N/A</v>
      </c>
      <c r="D118" s="127" t="e">
        <f ca="1">IF(MATCH(IF($B118="All Lobs","Segment Risk Class",$B118),'Report Aggregation'!$B$2:$G$2,0)=1,INDEX('Report Aggregation'!$B$3:$G$146, MATCH('Premium Growth'!$C118,'Report Aggregation'!$B$3:$B$146,0),MATCH('Premium Growth'!$D$40,'Report Aggregation'!$B$2:$G$2,0)),
IF(MATCH($B118,'Report Aggregation'!$B$2:$G$2,0)&lt;MATCH($D$40,'Report Aggregation'!$B$2:$G$2,0),"",INDEX('Report Aggregation'!$B$3:$G$146, MATCH('Premium Growth'!$C118,OFFSET('Report Aggregation'!$B$3,0,MATCH('Premium Growth'!$B118,'Report Aggregation'!$B$2:$G$2,0)-1,146,1),0),MATCH('Premium Growth'!$D$40,'Report Aggregation'!$B$2:$G$2,0))))</f>
        <v>#N/A</v>
      </c>
      <c r="E118" s="96">
        <v>1</v>
      </c>
      <c r="F118" s="97">
        <f t="shared" si="1"/>
        <v>0</v>
      </c>
      <c r="G118" s="66" t="e">
        <f>INDEX(Opti!ResultsTable,$H$37+$A118-1,MATCH(Selected_Stat,Opti!Labels_Headers,0))</f>
        <v>#N/A</v>
      </c>
      <c r="H118" s="91" t="e">
        <f>INDEX(Opti!ResultsTable,$H$37+$A118-1,MATCH(Selected_Stat,Opti!Labels_Headers,0))</f>
        <v>#N/A</v>
      </c>
      <c r="I118" s="168" t="e">
        <f>INDEX(Opti!ResultsTable,$H$37+$A118-1,MATCH(Selected_Stat,Opti!Labels_Headers,0))</f>
        <v>#N/A</v>
      </c>
      <c r="J118" s="66" t="e">
        <f>INDEX(Opti!ResultsTable,$K$37+$A118-1,MATCH(Selected_Stat,Opti!Labels_Headers,0))</f>
        <v>#N/A</v>
      </c>
      <c r="K118" s="91" t="e">
        <f>INDEX(Opti!ResultsTable,$K$37+$A118-1,MATCH(Selected_Stat,Opti!Labels_Headers,0))</f>
        <v>#N/A</v>
      </c>
      <c r="L118" s="171" t="e">
        <f>INDEX(Opti!ResultsTable,$K$37+$A118-1,MATCH(Selected_Stat,Opti!Labels_Headers,0))</f>
        <v>#N/A</v>
      </c>
    </row>
    <row r="119" spans="1:12" customFormat="1" ht="14.45" hidden="1" customHeight="1" x14ac:dyDescent="0.25">
      <c r="A119" s="71">
        <v>78</v>
      </c>
      <c r="B119" s="55" t="e">
        <f>INDEX(Base!ResultsTable,$H$37+$A119-1,MATCH(Selected_Stat,Base!Labels_Headers,0))</f>
        <v>#N/A</v>
      </c>
      <c r="C119" s="56" t="e">
        <f>INDEX(Base!ResultsTable,$H$37+$A119-1,MATCH(Selected_Stat,Base!Labels_Headers,0))</f>
        <v>#N/A</v>
      </c>
      <c r="D119" s="127" t="e">
        <f ca="1">IF(MATCH(IF($B119="All Lobs","Segment Risk Class",$B119),'Report Aggregation'!$B$2:$G$2,0)=1,INDEX('Report Aggregation'!$B$3:$G$146, MATCH('Premium Growth'!$C119,'Report Aggregation'!$B$3:$B$146,0),MATCH('Premium Growth'!$D$40,'Report Aggregation'!$B$2:$G$2,0)),
IF(MATCH($B119,'Report Aggregation'!$B$2:$G$2,0)&lt;MATCH($D$40,'Report Aggregation'!$B$2:$G$2,0),"",INDEX('Report Aggregation'!$B$3:$G$146, MATCH('Premium Growth'!$C119,OFFSET('Report Aggregation'!$B$3,0,MATCH('Premium Growth'!$B119,'Report Aggregation'!$B$2:$G$2,0)-1,146,1),0),MATCH('Premium Growth'!$D$40,'Report Aggregation'!$B$2:$G$2,0))))</f>
        <v>#N/A</v>
      </c>
      <c r="E119" s="96">
        <v>1</v>
      </c>
      <c r="F119" s="97">
        <f t="shared" si="1"/>
        <v>0</v>
      </c>
      <c r="G119" s="66" t="e">
        <f>INDEX(Opti!ResultsTable,$H$37+$A119-1,MATCH(Selected_Stat,Opti!Labels_Headers,0))</f>
        <v>#N/A</v>
      </c>
      <c r="H119" s="91" t="e">
        <f>INDEX(Opti!ResultsTable,$H$37+$A119-1,MATCH(Selected_Stat,Opti!Labels_Headers,0))</f>
        <v>#N/A</v>
      </c>
      <c r="I119" s="168" t="e">
        <f>INDEX(Opti!ResultsTable,$H$37+$A119-1,MATCH(Selected_Stat,Opti!Labels_Headers,0))</f>
        <v>#N/A</v>
      </c>
      <c r="J119" s="66" t="e">
        <f>INDEX(Opti!ResultsTable,$K$37+$A119-1,MATCH(Selected_Stat,Opti!Labels_Headers,0))</f>
        <v>#N/A</v>
      </c>
      <c r="K119" s="91" t="e">
        <f>INDEX(Opti!ResultsTable,$K$37+$A119-1,MATCH(Selected_Stat,Opti!Labels_Headers,0))</f>
        <v>#N/A</v>
      </c>
      <c r="L119" s="171" t="e">
        <f>INDEX(Opti!ResultsTable,$K$37+$A119-1,MATCH(Selected_Stat,Opti!Labels_Headers,0))</f>
        <v>#N/A</v>
      </c>
    </row>
    <row r="120" spans="1:12" customFormat="1" ht="14.45" hidden="1" customHeight="1" x14ac:dyDescent="0.25">
      <c r="A120" s="71">
        <v>79</v>
      </c>
      <c r="B120" s="55" t="e">
        <f>INDEX(Base!ResultsTable,$H$37+$A120-1,MATCH(Selected_Stat,Base!Labels_Headers,0))</f>
        <v>#N/A</v>
      </c>
      <c r="C120" s="56" t="e">
        <f>INDEX(Base!ResultsTable,$H$37+$A120-1,MATCH(Selected_Stat,Base!Labels_Headers,0))</f>
        <v>#N/A</v>
      </c>
      <c r="D120" s="127" t="e">
        <f ca="1">IF(MATCH(IF($B120="All Lobs","Segment Risk Class",$B120),'Report Aggregation'!$B$2:$G$2,0)=1,INDEX('Report Aggregation'!$B$3:$G$146, MATCH('Premium Growth'!$C120,'Report Aggregation'!$B$3:$B$146,0),MATCH('Premium Growth'!$D$40,'Report Aggregation'!$B$2:$G$2,0)),
IF(MATCH($B120,'Report Aggregation'!$B$2:$G$2,0)&lt;MATCH($D$40,'Report Aggregation'!$B$2:$G$2,0),"",INDEX('Report Aggregation'!$B$3:$G$146, MATCH('Premium Growth'!$C120,OFFSET('Report Aggregation'!$B$3,0,MATCH('Premium Growth'!$B120,'Report Aggregation'!$B$2:$G$2,0)-1,146,1),0),MATCH('Premium Growth'!$D$40,'Report Aggregation'!$B$2:$G$2,0))))</f>
        <v>#N/A</v>
      </c>
      <c r="E120" s="96">
        <v>1</v>
      </c>
      <c r="F120" s="97">
        <f t="shared" si="1"/>
        <v>0</v>
      </c>
      <c r="G120" s="66" t="e">
        <f>INDEX(Opti!ResultsTable,$H$37+$A120-1,MATCH(Selected_Stat,Opti!Labels_Headers,0))</f>
        <v>#N/A</v>
      </c>
      <c r="H120" s="91" t="e">
        <f>INDEX(Opti!ResultsTable,$H$37+$A120-1,MATCH(Selected_Stat,Opti!Labels_Headers,0))</f>
        <v>#N/A</v>
      </c>
      <c r="I120" s="168" t="e">
        <f>INDEX(Opti!ResultsTable,$H$37+$A120-1,MATCH(Selected_Stat,Opti!Labels_Headers,0))</f>
        <v>#N/A</v>
      </c>
      <c r="J120" s="66" t="e">
        <f>INDEX(Opti!ResultsTable,$K$37+$A120-1,MATCH(Selected_Stat,Opti!Labels_Headers,0))</f>
        <v>#N/A</v>
      </c>
      <c r="K120" s="91" t="e">
        <f>INDEX(Opti!ResultsTable,$K$37+$A120-1,MATCH(Selected_Stat,Opti!Labels_Headers,0))</f>
        <v>#N/A</v>
      </c>
      <c r="L120" s="171" t="e">
        <f>INDEX(Opti!ResultsTable,$K$37+$A120-1,MATCH(Selected_Stat,Opti!Labels_Headers,0))</f>
        <v>#N/A</v>
      </c>
    </row>
    <row r="121" spans="1:12" customFormat="1" ht="14.45" hidden="1" customHeight="1" x14ac:dyDescent="0.25">
      <c r="A121" s="71">
        <v>80</v>
      </c>
      <c r="B121" s="55" t="e">
        <f>INDEX(Base!ResultsTable,$H$37+$A121-1,MATCH(Selected_Stat,Base!Labels_Headers,0))</f>
        <v>#N/A</v>
      </c>
      <c r="C121" s="56" t="e">
        <f>INDEX(Base!ResultsTable,$H$37+$A121-1,MATCH(Selected_Stat,Base!Labels_Headers,0))</f>
        <v>#N/A</v>
      </c>
      <c r="D121" s="127" t="e">
        <f ca="1">IF(MATCH(IF($B121="All Lobs","Segment Risk Class",$B121),'Report Aggregation'!$B$2:$G$2,0)=1,INDEX('Report Aggregation'!$B$3:$G$146, MATCH('Premium Growth'!$C121,'Report Aggregation'!$B$3:$B$146,0),MATCH('Premium Growth'!$D$40,'Report Aggregation'!$B$2:$G$2,0)),
IF(MATCH($B121,'Report Aggregation'!$B$2:$G$2,0)&lt;MATCH($D$40,'Report Aggregation'!$B$2:$G$2,0),"",INDEX('Report Aggregation'!$B$3:$G$146, MATCH('Premium Growth'!$C121,OFFSET('Report Aggregation'!$B$3,0,MATCH('Premium Growth'!$B121,'Report Aggregation'!$B$2:$G$2,0)-1,146,1),0),MATCH('Premium Growth'!$D$40,'Report Aggregation'!$B$2:$G$2,0))))</f>
        <v>#N/A</v>
      </c>
      <c r="E121" s="96">
        <v>1</v>
      </c>
      <c r="F121" s="97">
        <f t="shared" si="1"/>
        <v>0</v>
      </c>
      <c r="G121" s="66" t="e">
        <f>INDEX(Opti!ResultsTable,$H$37+$A121-1,MATCH(Selected_Stat,Opti!Labels_Headers,0))</f>
        <v>#N/A</v>
      </c>
      <c r="H121" s="91" t="e">
        <f>INDEX(Opti!ResultsTable,$H$37+$A121-1,MATCH(Selected_Stat,Opti!Labels_Headers,0))</f>
        <v>#N/A</v>
      </c>
      <c r="I121" s="168" t="e">
        <f>INDEX(Opti!ResultsTable,$H$37+$A121-1,MATCH(Selected_Stat,Opti!Labels_Headers,0))</f>
        <v>#N/A</v>
      </c>
      <c r="J121" s="66" t="e">
        <f>INDEX(Opti!ResultsTable,$K$37+$A121-1,MATCH(Selected_Stat,Opti!Labels_Headers,0))</f>
        <v>#N/A</v>
      </c>
      <c r="K121" s="91" t="e">
        <f>INDEX(Opti!ResultsTable,$K$37+$A121-1,MATCH(Selected_Stat,Opti!Labels_Headers,0))</f>
        <v>#N/A</v>
      </c>
      <c r="L121" s="171" t="e">
        <f>INDEX(Opti!ResultsTable,$K$37+$A121-1,MATCH(Selected_Stat,Opti!Labels_Headers,0))</f>
        <v>#N/A</v>
      </c>
    </row>
    <row r="122" spans="1:12" customFormat="1" ht="14.45" hidden="1" customHeight="1" x14ac:dyDescent="0.25">
      <c r="A122" s="71">
        <v>81</v>
      </c>
      <c r="B122" s="55" t="e">
        <f>INDEX(Base!ResultsTable,$H$37+$A122-1,MATCH(Selected_Stat,Base!Labels_Headers,0))</f>
        <v>#N/A</v>
      </c>
      <c r="C122" s="56" t="e">
        <f>INDEX(Base!ResultsTable,$H$37+$A122-1,MATCH(Selected_Stat,Base!Labels_Headers,0))</f>
        <v>#N/A</v>
      </c>
      <c r="D122" s="127" t="e">
        <f ca="1">IF(MATCH(IF($B122="All Lobs","Segment Risk Class",$B122),'Report Aggregation'!$B$2:$G$2,0)=1,INDEX('Report Aggregation'!$B$3:$G$146, MATCH('Premium Growth'!$C122,'Report Aggregation'!$B$3:$B$146,0),MATCH('Premium Growth'!$D$40,'Report Aggregation'!$B$2:$G$2,0)),
IF(MATCH($B122,'Report Aggregation'!$B$2:$G$2,0)&lt;MATCH($D$40,'Report Aggregation'!$B$2:$G$2,0),"",INDEX('Report Aggregation'!$B$3:$G$146, MATCH('Premium Growth'!$C122,OFFSET('Report Aggregation'!$B$3,0,MATCH('Premium Growth'!$B122,'Report Aggregation'!$B$2:$G$2,0)-1,146,1),0),MATCH('Premium Growth'!$D$40,'Report Aggregation'!$B$2:$G$2,0))))</f>
        <v>#N/A</v>
      </c>
      <c r="E122" s="96">
        <v>1</v>
      </c>
      <c r="F122" s="97">
        <f t="shared" si="1"/>
        <v>0</v>
      </c>
      <c r="G122" s="66" t="e">
        <f>INDEX(Opti!ResultsTable,$H$37+$A122-1,MATCH(Selected_Stat,Opti!Labels_Headers,0))</f>
        <v>#N/A</v>
      </c>
      <c r="H122" s="91" t="e">
        <f>INDEX(Opti!ResultsTable,$H$37+$A122-1,MATCH(Selected_Stat,Opti!Labels_Headers,0))</f>
        <v>#N/A</v>
      </c>
      <c r="I122" s="168" t="e">
        <f>INDEX(Opti!ResultsTable,$H$37+$A122-1,MATCH(Selected_Stat,Opti!Labels_Headers,0))</f>
        <v>#N/A</v>
      </c>
      <c r="J122" s="66" t="e">
        <f>INDEX(Opti!ResultsTable,$K$37+$A122-1,MATCH(Selected_Stat,Opti!Labels_Headers,0))</f>
        <v>#N/A</v>
      </c>
      <c r="K122" s="91" t="e">
        <f>INDEX(Opti!ResultsTable,$K$37+$A122-1,MATCH(Selected_Stat,Opti!Labels_Headers,0))</f>
        <v>#N/A</v>
      </c>
      <c r="L122" s="171" t="e">
        <f>INDEX(Opti!ResultsTable,$K$37+$A122-1,MATCH(Selected_Stat,Opti!Labels_Headers,0))</f>
        <v>#N/A</v>
      </c>
    </row>
    <row r="123" spans="1:12" customFormat="1" ht="14.45" hidden="1" customHeight="1" x14ac:dyDescent="0.25">
      <c r="A123" s="71">
        <v>82</v>
      </c>
      <c r="B123" s="55" t="e">
        <f>INDEX(Base!ResultsTable,$H$37+$A123-1,MATCH(Selected_Stat,Base!Labels_Headers,0))</f>
        <v>#N/A</v>
      </c>
      <c r="C123" s="56" t="e">
        <f>INDEX(Base!ResultsTable,$H$37+$A123-1,MATCH(Selected_Stat,Base!Labels_Headers,0))</f>
        <v>#N/A</v>
      </c>
      <c r="D123" s="127" t="e">
        <f ca="1">IF(MATCH(IF($B123="All Lobs","Segment Risk Class",$B123),'Report Aggregation'!$B$2:$G$2,0)=1,INDEX('Report Aggregation'!$B$3:$G$146, MATCH('Premium Growth'!$C123,'Report Aggregation'!$B$3:$B$146,0),MATCH('Premium Growth'!$D$40,'Report Aggregation'!$B$2:$G$2,0)),
IF(MATCH($B123,'Report Aggregation'!$B$2:$G$2,0)&lt;MATCH($D$40,'Report Aggregation'!$B$2:$G$2,0),"",INDEX('Report Aggregation'!$B$3:$G$146, MATCH('Premium Growth'!$C123,OFFSET('Report Aggregation'!$B$3,0,MATCH('Premium Growth'!$B123,'Report Aggregation'!$B$2:$G$2,0)-1,146,1),0),MATCH('Premium Growth'!$D$40,'Report Aggregation'!$B$2:$G$2,0))))</f>
        <v>#N/A</v>
      </c>
      <c r="E123" s="96">
        <v>1</v>
      </c>
      <c r="F123" s="97">
        <f t="shared" si="1"/>
        <v>0</v>
      </c>
      <c r="G123" s="66" t="e">
        <f>INDEX(Opti!ResultsTable,$H$37+$A123-1,MATCH(Selected_Stat,Opti!Labels_Headers,0))</f>
        <v>#N/A</v>
      </c>
      <c r="H123" s="91" t="e">
        <f>INDEX(Opti!ResultsTable,$H$37+$A123-1,MATCH(Selected_Stat,Opti!Labels_Headers,0))</f>
        <v>#N/A</v>
      </c>
      <c r="I123" s="168" t="e">
        <f>INDEX(Opti!ResultsTable,$H$37+$A123-1,MATCH(Selected_Stat,Opti!Labels_Headers,0))</f>
        <v>#N/A</v>
      </c>
      <c r="J123" s="66" t="e">
        <f>INDEX(Opti!ResultsTable,$K$37+$A123-1,MATCH(Selected_Stat,Opti!Labels_Headers,0))</f>
        <v>#N/A</v>
      </c>
      <c r="K123" s="91" t="e">
        <f>INDEX(Opti!ResultsTable,$K$37+$A123-1,MATCH(Selected_Stat,Opti!Labels_Headers,0))</f>
        <v>#N/A</v>
      </c>
      <c r="L123" s="171" t="e">
        <f>INDEX(Opti!ResultsTable,$K$37+$A123-1,MATCH(Selected_Stat,Opti!Labels_Headers,0))</f>
        <v>#N/A</v>
      </c>
    </row>
    <row r="124" spans="1:12" customFormat="1" ht="14.45" hidden="1" customHeight="1" x14ac:dyDescent="0.25">
      <c r="A124" s="71">
        <v>83</v>
      </c>
      <c r="B124" s="55" t="e">
        <f>INDEX(Base!ResultsTable,$H$37+$A124-1,MATCH(Selected_Stat,Base!Labels_Headers,0))</f>
        <v>#N/A</v>
      </c>
      <c r="C124" s="56" t="e">
        <f>INDEX(Base!ResultsTable,$H$37+$A124-1,MATCH(Selected_Stat,Base!Labels_Headers,0))</f>
        <v>#N/A</v>
      </c>
      <c r="D124" s="127" t="e">
        <f ca="1">IF(MATCH(IF($B124="All Lobs","Segment Risk Class",$B124),'Report Aggregation'!$B$2:$G$2,0)=1,INDEX('Report Aggregation'!$B$3:$G$146, MATCH('Premium Growth'!$C124,'Report Aggregation'!$B$3:$B$146,0),MATCH('Premium Growth'!$D$40,'Report Aggregation'!$B$2:$G$2,0)),
IF(MATCH($B124,'Report Aggregation'!$B$2:$G$2,0)&lt;MATCH($D$40,'Report Aggregation'!$B$2:$G$2,0),"",INDEX('Report Aggregation'!$B$3:$G$146, MATCH('Premium Growth'!$C124,OFFSET('Report Aggregation'!$B$3,0,MATCH('Premium Growth'!$B124,'Report Aggregation'!$B$2:$G$2,0)-1,146,1),0),MATCH('Premium Growth'!$D$40,'Report Aggregation'!$B$2:$G$2,0))))</f>
        <v>#N/A</v>
      </c>
      <c r="E124" s="96">
        <v>1</v>
      </c>
      <c r="F124" s="97">
        <f t="shared" si="1"/>
        <v>0</v>
      </c>
      <c r="G124" s="66" t="e">
        <f>INDEX(Opti!ResultsTable,$H$37+$A124-1,MATCH(Selected_Stat,Opti!Labels_Headers,0))</f>
        <v>#N/A</v>
      </c>
      <c r="H124" s="91" t="e">
        <f>INDEX(Opti!ResultsTable,$H$37+$A124-1,MATCH(Selected_Stat,Opti!Labels_Headers,0))</f>
        <v>#N/A</v>
      </c>
      <c r="I124" s="168" t="e">
        <f>INDEX(Opti!ResultsTable,$H$37+$A124-1,MATCH(Selected_Stat,Opti!Labels_Headers,0))</f>
        <v>#N/A</v>
      </c>
      <c r="J124" s="66" t="e">
        <f>INDEX(Opti!ResultsTable,$K$37+$A124-1,MATCH(Selected_Stat,Opti!Labels_Headers,0))</f>
        <v>#N/A</v>
      </c>
      <c r="K124" s="91" t="e">
        <f>INDEX(Opti!ResultsTable,$K$37+$A124-1,MATCH(Selected_Stat,Opti!Labels_Headers,0))</f>
        <v>#N/A</v>
      </c>
      <c r="L124" s="171" t="e">
        <f>INDEX(Opti!ResultsTable,$K$37+$A124-1,MATCH(Selected_Stat,Opti!Labels_Headers,0))</f>
        <v>#N/A</v>
      </c>
    </row>
    <row r="125" spans="1:12" customFormat="1" ht="14.45" hidden="1" customHeight="1" x14ac:dyDescent="0.25">
      <c r="A125" s="71">
        <v>84</v>
      </c>
      <c r="B125" s="55" t="e">
        <f>INDEX(Base!ResultsTable,$H$37+$A125-1,MATCH(Selected_Stat,Base!Labels_Headers,0))</f>
        <v>#N/A</v>
      </c>
      <c r="C125" s="56" t="e">
        <f>INDEX(Base!ResultsTable,$H$37+$A125-1,MATCH(Selected_Stat,Base!Labels_Headers,0))</f>
        <v>#N/A</v>
      </c>
      <c r="D125" s="127" t="e">
        <f ca="1">IF(MATCH(IF($B125="All Lobs","Segment Risk Class",$B125),'Report Aggregation'!$B$2:$G$2,0)=1,INDEX('Report Aggregation'!$B$3:$G$146, MATCH('Premium Growth'!$C125,'Report Aggregation'!$B$3:$B$146,0),MATCH('Premium Growth'!$D$40,'Report Aggregation'!$B$2:$G$2,0)),
IF(MATCH($B125,'Report Aggregation'!$B$2:$G$2,0)&lt;MATCH($D$40,'Report Aggregation'!$B$2:$G$2,0),"",INDEX('Report Aggregation'!$B$3:$G$146, MATCH('Premium Growth'!$C125,OFFSET('Report Aggregation'!$B$3,0,MATCH('Premium Growth'!$B125,'Report Aggregation'!$B$2:$G$2,0)-1,146,1),0),MATCH('Premium Growth'!$D$40,'Report Aggregation'!$B$2:$G$2,0))))</f>
        <v>#N/A</v>
      </c>
      <c r="E125" s="96">
        <v>1</v>
      </c>
      <c r="F125" s="97">
        <f t="shared" si="1"/>
        <v>0</v>
      </c>
      <c r="G125" s="66" t="e">
        <f>INDEX(Opti!ResultsTable,$H$37+$A125-1,MATCH(Selected_Stat,Opti!Labels_Headers,0))</f>
        <v>#N/A</v>
      </c>
      <c r="H125" s="91" t="e">
        <f>INDEX(Opti!ResultsTable,$H$37+$A125-1,MATCH(Selected_Stat,Opti!Labels_Headers,0))</f>
        <v>#N/A</v>
      </c>
      <c r="I125" s="168" t="e">
        <f>INDEX(Opti!ResultsTable,$H$37+$A125-1,MATCH(Selected_Stat,Opti!Labels_Headers,0))</f>
        <v>#N/A</v>
      </c>
      <c r="J125" s="66" t="e">
        <f>INDEX(Opti!ResultsTable,$K$37+$A125-1,MATCH(Selected_Stat,Opti!Labels_Headers,0))</f>
        <v>#N/A</v>
      </c>
      <c r="K125" s="91" t="e">
        <f>INDEX(Opti!ResultsTable,$K$37+$A125-1,MATCH(Selected_Stat,Opti!Labels_Headers,0))</f>
        <v>#N/A</v>
      </c>
      <c r="L125" s="171" t="e">
        <f>INDEX(Opti!ResultsTable,$K$37+$A125-1,MATCH(Selected_Stat,Opti!Labels_Headers,0))</f>
        <v>#N/A</v>
      </c>
    </row>
    <row r="126" spans="1:12" customFormat="1" ht="14.45" hidden="1" customHeight="1" x14ac:dyDescent="0.25">
      <c r="A126" s="71">
        <v>85</v>
      </c>
      <c r="B126" s="55" t="e">
        <f>INDEX(Base!ResultsTable,$H$37+$A126-1,MATCH(Selected_Stat,Base!Labels_Headers,0))</f>
        <v>#N/A</v>
      </c>
      <c r="C126" s="56" t="e">
        <f>INDEX(Base!ResultsTable,$H$37+$A126-1,MATCH(Selected_Stat,Base!Labels_Headers,0))</f>
        <v>#N/A</v>
      </c>
      <c r="D126" s="127" t="e">
        <f ca="1">IF(MATCH(IF($B126="All Lobs","Segment Risk Class",$B126),'Report Aggregation'!$B$2:$G$2,0)=1,INDEX('Report Aggregation'!$B$3:$G$146, MATCH('Premium Growth'!$C126,'Report Aggregation'!$B$3:$B$146,0),MATCH('Premium Growth'!$D$40,'Report Aggregation'!$B$2:$G$2,0)),
IF(MATCH($B126,'Report Aggregation'!$B$2:$G$2,0)&lt;MATCH($D$40,'Report Aggregation'!$B$2:$G$2,0),"",INDEX('Report Aggregation'!$B$3:$G$146, MATCH('Premium Growth'!$C126,OFFSET('Report Aggregation'!$B$3,0,MATCH('Premium Growth'!$B126,'Report Aggregation'!$B$2:$G$2,0)-1,146,1),0),MATCH('Premium Growth'!$D$40,'Report Aggregation'!$B$2:$G$2,0))))</f>
        <v>#N/A</v>
      </c>
      <c r="E126" s="96">
        <v>1</v>
      </c>
      <c r="F126" s="97">
        <f t="shared" si="1"/>
        <v>0</v>
      </c>
      <c r="G126" s="66" t="e">
        <f>INDEX(Opti!ResultsTable,$H$37+$A126-1,MATCH(Selected_Stat,Opti!Labels_Headers,0))</f>
        <v>#N/A</v>
      </c>
      <c r="H126" s="91" t="e">
        <f>INDEX(Opti!ResultsTable,$H$37+$A126-1,MATCH(Selected_Stat,Opti!Labels_Headers,0))</f>
        <v>#N/A</v>
      </c>
      <c r="I126" s="168" t="e">
        <f>INDEX(Opti!ResultsTable,$H$37+$A126-1,MATCH(Selected_Stat,Opti!Labels_Headers,0))</f>
        <v>#N/A</v>
      </c>
      <c r="J126" s="66" t="e">
        <f>INDEX(Opti!ResultsTable,$K$37+$A126-1,MATCH(Selected_Stat,Opti!Labels_Headers,0))</f>
        <v>#N/A</v>
      </c>
      <c r="K126" s="91" t="e">
        <f>INDEX(Opti!ResultsTable,$K$37+$A126-1,MATCH(Selected_Stat,Opti!Labels_Headers,0))</f>
        <v>#N/A</v>
      </c>
      <c r="L126" s="171" t="e">
        <f>INDEX(Opti!ResultsTable,$K$37+$A126-1,MATCH(Selected_Stat,Opti!Labels_Headers,0))</f>
        <v>#N/A</v>
      </c>
    </row>
    <row r="127" spans="1:12" customFormat="1" ht="14.45" hidden="1" customHeight="1" x14ac:dyDescent="0.25">
      <c r="A127" s="71">
        <v>86</v>
      </c>
      <c r="B127" s="55" t="e">
        <f>INDEX(Base!ResultsTable,$H$37+$A127-1,MATCH(Selected_Stat,Base!Labels_Headers,0))</f>
        <v>#N/A</v>
      </c>
      <c r="C127" s="56" t="e">
        <f>INDEX(Base!ResultsTable,$H$37+$A127-1,MATCH(Selected_Stat,Base!Labels_Headers,0))</f>
        <v>#N/A</v>
      </c>
      <c r="D127" s="127" t="e">
        <f ca="1">IF(MATCH(IF($B127="All Lobs","Segment Risk Class",$B127),'Report Aggregation'!$B$2:$G$2,0)=1,INDEX('Report Aggregation'!$B$3:$G$146, MATCH('Premium Growth'!$C127,'Report Aggregation'!$B$3:$B$146,0),MATCH('Premium Growth'!$D$40,'Report Aggregation'!$B$2:$G$2,0)),
IF(MATCH($B127,'Report Aggregation'!$B$2:$G$2,0)&lt;MATCH($D$40,'Report Aggregation'!$B$2:$G$2,0),"",INDEX('Report Aggregation'!$B$3:$G$146, MATCH('Premium Growth'!$C127,OFFSET('Report Aggregation'!$B$3,0,MATCH('Premium Growth'!$B127,'Report Aggregation'!$B$2:$G$2,0)-1,146,1),0),MATCH('Premium Growth'!$D$40,'Report Aggregation'!$B$2:$G$2,0))))</f>
        <v>#N/A</v>
      </c>
      <c r="E127" s="96">
        <v>1</v>
      </c>
      <c r="F127" s="97">
        <f t="shared" si="1"/>
        <v>0</v>
      </c>
      <c r="G127" s="66" t="e">
        <f>INDEX(Opti!ResultsTable,$H$37+$A127-1,MATCH(Selected_Stat,Opti!Labels_Headers,0))</f>
        <v>#N/A</v>
      </c>
      <c r="H127" s="91" t="e">
        <f>INDEX(Opti!ResultsTable,$H$37+$A127-1,MATCH(Selected_Stat,Opti!Labels_Headers,0))</f>
        <v>#N/A</v>
      </c>
      <c r="I127" s="168" t="e">
        <f>INDEX(Opti!ResultsTable,$H$37+$A127-1,MATCH(Selected_Stat,Opti!Labels_Headers,0))</f>
        <v>#N/A</v>
      </c>
      <c r="J127" s="66" t="e">
        <f>INDEX(Opti!ResultsTable,$K$37+$A127-1,MATCH(Selected_Stat,Opti!Labels_Headers,0))</f>
        <v>#N/A</v>
      </c>
      <c r="K127" s="91" t="e">
        <f>INDEX(Opti!ResultsTable,$K$37+$A127-1,MATCH(Selected_Stat,Opti!Labels_Headers,0))</f>
        <v>#N/A</v>
      </c>
      <c r="L127" s="171" t="e">
        <f>INDEX(Opti!ResultsTable,$K$37+$A127-1,MATCH(Selected_Stat,Opti!Labels_Headers,0))</f>
        <v>#N/A</v>
      </c>
    </row>
    <row r="128" spans="1:12" customFormat="1" ht="14.45" hidden="1" customHeight="1" x14ac:dyDescent="0.25">
      <c r="A128" s="71">
        <v>87</v>
      </c>
      <c r="B128" s="55" t="e">
        <f>INDEX(Base!ResultsTable,$H$37+$A128-1,MATCH(Selected_Stat,Base!Labels_Headers,0))</f>
        <v>#N/A</v>
      </c>
      <c r="C128" s="56" t="e">
        <f>INDEX(Base!ResultsTable,$H$37+$A128-1,MATCH(Selected_Stat,Base!Labels_Headers,0))</f>
        <v>#N/A</v>
      </c>
      <c r="D128" s="127" t="e">
        <f ca="1">IF(MATCH(IF($B128="All Lobs","Segment Risk Class",$B128),'Report Aggregation'!$B$2:$G$2,0)=1,INDEX('Report Aggregation'!$B$3:$G$146, MATCH('Premium Growth'!$C128,'Report Aggregation'!$B$3:$B$146,0),MATCH('Premium Growth'!$D$40,'Report Aggregation'!$B$2:$G$2,0)),
IF(MATCH($B128,'Report Aggregation'!$B$2:$G$2,0)&lt;MATCH($D$40,'Report Aggregation'!$B$2:$G$2,0),"",INDEX('Report Aggregation'!$B$3:$G$146, MATCH('Premium Growth'!$C128,OFFSET('Report Aggregation'!$B$3,0,MATCH('Premium Growth'!$B128,'Report Aggregation'!$B$2:$G$2,0)-1,146,1),0),MATCH('Premium Growth'!$D$40,'Report Aggregation'!$B$2:$G$2,0))))</f>
        <v>#N/A</v>
      </c>
      <c r="E128" s="96">
        <v>1</v>
      </c>
      <c r="F128" s="97">
        <f t="shared" si="1"/>
        <v>0</v>
      </c>
      <c r="G128" s="66" t="e">
        <f>INDEX(Opti!ResultsTable,$H$37+$A128-1,MATCH(Selected_Stat,Opti!Labels_Headers,0))</f>
        <v>#N/A</v>
      </c>
      <c r="H128" s="91" t="e">
        <f>INDEX(Opti!ResultsTable,$H$37+$A128-1,MATCH(Selected_Stat,Opti!Labels_Headers,0))</f>
        <v>#N/A</v>
      </c>
      <c r="I128" s="168" t="e">
        <f>INDEX(Opti!ResultsTable,$H$37+$A128-1,MATCH(Selected_Stat,Opti!Labels_Headers,0))</f>
        <v>#N/A</v>
      </c>
      <c r="J128" s="66" t="e">
        <f>INDEX(Opti!ResultsTable,$K$37+$A128-1,MATCH(Selected_Stat,Opti!Labels_Headers,0))</f>
        <v>#N/A</v>
      </c>
      <c r="K128" s="91" t="e">
        <f>INDEX(Opti!ResultsTable,$K$37+$A128-1,MATCH(Selected_Stat,Opti!Labels_Headers,0))</f>
        <v>#N/A</v>
      </c>
      <c r="L128" s="171" t="e">
        <f>INDEX(Opti!ResultsTable,$K$37+$A128-1,MATCH(Selected_Stat,Opti!Labels_Headers,0))</f>
        <v>#N/A</v>
      </c>
    </row>
    <row r="129" spans="1:12" customFormat="1" ht="14.45" hidden="1" customHeight="1" x14ac:dyDescent="0.25">
      <c r="A129" s="71">
        <v>88</v>
      </c>
      <c r="B129" s="55" t="e">
        <f>INDEX(Base!ResultsTable,$H$37+$A129-1,MATCH(Selected_Stat,Base!Labels_Headers,0))</f>
        <v>#N/A</v>
      </c>
      <c r="C129" s="56" t="e">
        <f>INDEX(Base!ResultsTable,$H$37+$A129-1,MATCH(Selected_Stat,Base!Labels_Headers,0))</f>
        <v>#N/A</v>
      </c>
      <c r="D129" s="127" t="e">
        <f ca="1">IF(MATCH(IF($B129="All Lobs","Segment Risk Class",$B129),'Report Aggregation'!$B$2:$G$2,0)=1,INDEX('Report Aggregation'!$B$3:$G$146, MATCH('Premium Growth'!$C129,'Report Aggregation'!$B$3:$B$146,0),MATCH('Premium Growth'!$D$40,'Report Aggregation'!$B$2:$G$2,0)),
IF(MATCH($B129,'Report Aggregation'!$B$2:$G$2,0)&lt;MATCH($D$40,'Report Aggregation'!$B$2:$G$2,0),"",INDEX('Report Aggregation'!$B$3:$G$146, MATCH('Premium Growth'!$C129,OFFSET('Report Aggregation'!$B$3,0,MATCH('Premium Growth'!$B129,'Report Aggregation'!$B$2:$G$2,0)-1,146,1),0),MATCH('Premium Growth'!$D$40,'Report Aggregation'!$B$2:$G$2,0))))</f>
        <v>#N/A</v>
      </c>
      <c r="E129" s="96">
        <v>1</v>
      </c>
      <c r="F129" s="97">
        <f t="shared" si="1"/>
        <v>0</v>
      </c>
      <c r="G129" s="66" t="e">
        <f>INDEX(Opti!ResultsTable,$H$37+$A129-1,MATCH(Selected_Stat,Opti!Labels_Headers,0))</f>
        <v>#N/A</v>
      </c>
      <c r="H129" s="91" t="e">
        <f>INDEX(Opti!ResultsTable,$H$37+$A129-1,MATCH(Selected_Stat,Opti!Labels_Headers,0))</f>
        <v>#N/A</v>
      </c>
      <c r="I129" s="168" t="e">
        <f>INDEX(Opti!ResultsTable,$H$37+$A129-1,MATCH(Selected_Stat,Opti!Labels_Headers,0))</f>
        <v>#N/A</v>
      </c>
      <c r="J129" s="66" t="e">
        <f>INDEX(Opti!ResultsTable,$K$37+$A129-1,MATCH(Selected_Stat,Opti!Labels_Headers,0))</f>
        <v>#N/A</v>
      </c>
      <c r="K129" s="91" t="e">
        <f>INDEX(Opti!ResultsTable,$K$37+$A129-1,MATCH(Selected_Stat,Opti!Labels_Headers,0))</f>
        <v>#N/A</v>
      </c>
      <c r="L129" s="171" t="e">
        <f>INDEX(Opti!ResultsTable,$K$37+$A129-1,MATCH(Selected_Stat,Opti!Labels_Headers,0))</f>
        <v>#N/A</v>
      </c>
    </row>
    <row r="130" spans="1:12" customFormat="1" ht="14.45" hidden="1" customHeight="1" x14ac:dyDescent="0.25">
      <c r="A130" s="71">
        <v>89</v>
      </c>
      <c r="B130" s="55" t="e">
        <f>INDEX(Base!ResultsTable,$H$37+$A130-1,MATCH(Selected_Stat,Base!Labels_Headers,0))</f>
        <v>#N/A</v>
      </c>
      <c r="C130" s="56" t="e">
        <f>INDEX(Base!ResultsTable,$H$37+$A130-1,MATCH(Selected_Stat,Base!Labels_Headers,0))</f>
        <v>#N/A</v>
      </c>
      <c r="D130" s="127" t="e">
        <f ca="1">IF(MATCH(IF($B130="All Lobs","Segment Risk Class",$B130),'Report Aggregation'!$B$2:$G$2,0)=1,INDEX('Report Aggregation'!$B$3:$G$146, MATCH('Premium Growth'!$C130,'Report Aggregation'!$B$3:$B$146,0),MATCH('Premium Growth'!$D$40,'Report Aggregation'!$B$2:$G$2,0)),
IF(MATCH($B130,'Report Aggregation'!$B$2:$G$2,0)&lt;MATCH($D$40,'Report Aggregation'!$B$2:$G$2,0),"",INDEX('Report Aggregation'!$B$3:$G$146, MATCH('Premium Growth'!$C130,OFFSET('Report Aggregation'!$B$3,0,MATCH('Premium Growth'!$B130,'Report Aggregation'!$B$2:$G$2,0)-1,146,1),0),MATCH('Premium Growth'!$D$40,'Report Aggregation'!$B$2:$G$2,0))))</f>
        <v>#N/A</v>
      </c>
      <c r="E130" s="96">
        <v>1</v>
      </c>
      <c r="F130" s="97">
        <f t="shared" si="1"/>
        <v>0</v>
      </c>
      <c r="G130" s="66" t="e">
        <f>INDEX(Opti!ResultsTable,$H$37+$A130-1,MATCH(Selected_Stat,Opti!Labels_Headers,0))</f>
        <v>#N/A</v>
      </c>
      <c r="H130" s="91" t="e">
        <f>INDEX(Opti!ResultsTable,$H$37+$A130-1,MATCH(Selected_Stat,Opti!Labels_Headers,0))</f>
        <v>#N/A</v>
      </c>
      <c r="I130" s="168" t="e">
        <f>INDEX(Opti!ResultsTable,$H$37+$A130-1,MATCH(Selected_Stat,Opti!Labels_Headers,0))</f>
        <v>#N/A</v>
      </c>
      <c r="J130" s="66" t="e">
        <f>INDEX(Opti!ResultsTable,$K$37+$A130-1,MATCH(Selected_Stat,Opti!Labels_Headers,0))</f>
        <v>#N/A</v>
      </c>
      <c r="K130" s="91" t="e">
        <f>INDEX(Opti!ResultsTable,$K$37+$A130-1,MATCH(Selected_Stat,Opti!Labels_Headers,0))</f>
        <v>#N/A</v>
      </c>
      <c r="L130" s="171" t="e">
        <f>INDEX(Opti!ResultsTable,$K$37+$A130-1,MATCH(Selected_Stat,Opti!Labels_Headers,0))</f>
        <v>#N/A</v>
      </c>
    </row>
    <row r="131" spans="1:12" customFormat="1" ht="14.45" hidden="1" customHeight="1" x14ac:dyDescent="0.25">
      <c r="A131" s="71">
        <v>90</v>
      </c>
      <c r="B131" s="55" t="e">
        <f>INDEX(Base!ResultsTable,$H$37+$A131-1,MATCH(Selected_Stat,Base!Labels_Headers,0))</f>
        <v>#N/A</v>
      </c>
      <c r="C131" s="56" t="e">
        <f>INDEX(Base!ResultsTable,$H$37+$A131-1,MATCH(Selected_Stat,Base!Labels_Headers,0))</f>
        <v>#N/A</v>
      </c>
      <c r="D131" s="127" t="e">
        <f ca="1">IF(MATCH(IF($B131="All Lobs","Segment Risk Class",$B131),'Report Aggregation'!$B$2:$G$2,0)=1,INDEX('Report Aggregation'!$B$3:$G$146, MATCH('Premium Growth'!$C131,'Report Aggregation'!$B$3:$B$146,0),MATCH('Premium Growth'!$D$40,'Report Aggregation'!$B$2:$G$2,0)),
IF(MATCH($B131,'Report Aggregation'!$B$2:$G$2,0)&lt;MATCH($D$40,'Report Aggregation'!$B$2:$G$2,0),"",INDEX('Report Aggregation'!$B$3:$G$146, MATCH('Premium Growth'!$C131,OFFSET('Report Aggregation'!$B$3,0,MATCH('Premium Growth'!$B131,'Report Aggregation'!$B$2:$G$2,0)-1,146,1),0),MATCH('Premium Growth'!$D$40,'Report Aggregation'!$B$2:$G$2,0))))</f>
        <v>#N/A</v>
      </c>
      <c r="E131" s="96">
        <v>1</v>
      </c>
      <c r="F131" s="97">
        <f t="shared" si="1"/>
        <v>0</v>
      </c>
      <c r="G131" s="66" t="e">
        <f>INDEX(Opti!ResultsTable,$H$37+$A131-1,MATCH(Selected_Stat,Opti!Labels_Headers,0))</f>
        <v>#N/A</v>
      </c>
      <c r="H131" s="91" t="e">
        <f>INDEX(Opti!ResultsTable,$H$37+$A131-1,MATCH(Selected_Stat,Opti!Labels_Headers,0))</f>
        <v>#N/A</v>
      </c>
      <c r="I131" s="168" t="e">
        <f>INDEX(Opti!ResultsTable,$H$37+$A131-1,MATCH(Selected_Stat,Opti!Labels_Headers,0))</f>
        <v>#N/A</v>
      </c>
      <c r="J131" s="66" t="e">
        <f>INDEX(Opti!ResultsTable,$K$37+$A131-1,MATCH(Selected_Stat,Opti!Labels_Headers,0))</f>
        <v>#N/A</v>
      </c>
      <c r="K131" s="91" t="e">
        <f>INDEX(Opti!ResultsTable,$K$37+$A131-1,MATCH(Selected_Stat,Opti!Labels_Headers,0))</f>
        <v>#N/A</v>
      </c>
      <c r="L131" s="171" t="e">
        <f>INDEX(Opti!ResultsTable,$K$37+$A131-1,MATCH(Selected_Stat,Opti!Labels_Headers,0))</f>
        <v>#N/A</v>
      </c>
    </row>
    <row r="132" spans="1:12" customFormat="1" ht="14.45" hidden="1" customHeight="1" x14ac:dyDescent="0.25">
      <c r="A132" s="71">
        <v>91</v>
      </c>
      <c r="B132" s="55" t="e">
        <f>INDEX(Base!ResultsTable,$H$37+$A132-1,MATCH(Selected_Stat,Base!Labels_Headers,0))</f>
        <v>#N/A</v>
      </c>
      <c r="C132" s="56" t="e">
        <f>INDEX(Base!ResultsTable,$H$37+$A132-1,MATCH(Selected_Stat,Base!Labels_Headers,0))</f>
        <v>#N/A</v>
      </c>
      <c r="D132" s="127" t="e">
        <f ca="1">IF(MATCH(IF($B132="All Lobs","Segment Risk Class",$B132),'Report Aggregation'!$B$2:$G$2,0)=1,INDEX('Report Aggregation'!$B$3:$G$146, MATCH('Premium Growth'!$C132,'Report Aggregation'!$B$3:$B$146,0),MATCH('Premium Growth'!$D$40,'Report Aggregation'!$B$2:$G$2,0)),
IF(MATCH($B132,'Report Aggregation'!$B$2:$G$2,0)&lt;MATCH($D$40,'Report Aggregation'!$B$2:$G$2,0),"",INDEX('Report Aggregation'!$B$3:$G$146, MATCH('Premium Growth'!$C132,OFFSET('Report Aggregation'!$B$3,0,MATCH('Premium Growth'!$B132,'Report Aggregation'!$B$2:$G$2,0)-1,146,1),0),MATCH('Premium Growth'!$D$40,'Report Aggregation'!$B$2:$G$2,0))))</f>
        <v>#N/A</v>
      </c>
      <c r="E132" s="96">
        <v>1</v>
      </c>
      <c r="F132" s="97">
        <f t="shared" si="1"/>
        <v>0</v>
      </c>
      <c r="G132" s="66" t="e">
        <f>INDEX(Opti!ResultsTable,$H$37+$A132-1,MATCH(Selected_Stat,Opti!Labels_Headers,0))</f>
        <v>#N/A</v>
      </c>
      <c r="H132" s="91" t="e">
        <f>INDEX(Opti!ResultsTable,$H$37+$A132-1,MATCH(Selected_Stat,Opti!Labels_Headers,0))</f>
        <v>#N/A</v>
      </c>
      <c r="I132" s="168" t="e">
        <f>INDEX(Opti!ResultsTable,$H$37+$A132-1,MATCH(Selected_Stat,Opti!Labels_Headers,0))</f>
        <v>#N/A</v>
      </c>
      <c r="J132" s="66" t="e">
        <f>INDEX(Opti!ResultsTable,$K$37+$A132-1,MATCH(Selected_Stat,Opti!Labels_Headers,0))</f>
        <v>#N/A</v>
      </c>
      <c r="K132" s="91" t="e">
        <f>INDEX(Opti!ResultsTable,$K$37+$A132-1,MATCH(Selected_Stat,Opti!Labels_Headers,0))</f>
        <v>#N/A</v>
      </c>
      <c r="L132" s="171" t="e">
        <f>INDEX(Opti!ResultsTable,$K$37+$A132-1,MATCH(Selected_Stat,Opti!Labels_Headers,0))</f>
        <v>#N/A</v>
      </c>
    </row>
    <row r="133" spans="1:12" customFormat="1" ht="14.45" hidden="1" customHeight="1" x14ac:dyDescent="0.25">
      <c r="A133" s="71">
        <v>92</v>
      </c>
      <c r="B133" s="55" t="e">
        <f>INDEX(Base!ResultsTable,$H$37+$A133-1,MATCH(Selected_Stat,Base!Labels_Headers,0))</f>
        <v>#N/A</v>
      </c>
      <c r="C133" s="56" t="e">
        <f>INDEX(Base!ResultsTable,$H$37+$A133-1,MATCH(Selected_Stat,Base!Labels_Headers,0))</f>
        <v>#N/A</v>
      </c>
      <c r="D133" s="127" t="e">
        <f ca="1">IF(MATCH(IF($B133="All Lobs","Segment Risk Class",$B133),'Report Aggregation'!$B$2:$G$2,0)=1,INDEX('Report Aggregation'!$B$3:$G$146, MATCH('Premium Growth'!$C133,'Report Aggregation'!$B$3:$B$146,0),MATCH('Premium Growth'!$D$40,'Report Aggregation'!$B$2:$G$2,0)),
IF(MATCH($B133,'Report Aggregation'!$B$2:$G$2,0)&lt;MATCH($D$40,'Report Aggregation'!$B$2:$G$2,0),"",INDEX('Report Aggregation'!$B$3:$G$146, MATCH('Premium Growth'!$C133,OFFSET('Report Aggregation'!$B$3,0,MATCH('Premium Growth'!$B133,'Report Aggregation'!$B$2:$G$2,0)-1,146,1),0),MATCH('Premium Growth'!$D$40,'Report Aggregation'!$B$2:$G$2,0))))</f>
        <v>#N/A</v>
      </c>
      <c r="E133" s="96">
        <v>1</v>
      </c>
      <c r="F133" s="97">
        <f t="shared" si="1"/>
        <v>0</v>
      </c>
      <c r="G133" s="66" t="e">
        <f>INDEX(Opti!ResultsTable,$H$37+$A133-1,MATCH(Selected_Stat,Opti!Labels_Headers,0))</f>
        <v>#N/A</v>
      </c>
      <c r="H133" s="91" t="e">
        <f>INDEX(Opti!ResultsTable,$H$37+$A133-1,MATCH(Selected_Stat,Opti!Labels_Headers,0))</f>
        <v>#N/A</v>
      </c>
      <c r="I133" s="168" t="e">
        <f>INDEX(Opti!ResultsTable,$H$37+$A133-1,MATCH(Selected_Stat,Opti!Labels_Headers,0))</f>
        <v>#N/A</v>
      </c>
      <c r="J133" s="66" t="e">
        <f>INDEX(Opti!ResultsTable,$K$37+$A133-1,MATCH(Selected_Stat,Opti!Labels_Headers,0))</f>
        <v>#N/A</v>
      </c>
      <c r="K133" s="91" t="e">
        <f>INDEX(Opti!ResultsTable,$K$37+$A133-1,MATCH(Selected_Stat,Opti!Labels_Headers,0))</f>
        <v>#N/A</v>
      </c>
      <c r="L133" s="171" t="e">
        <f>INDEX(Opti!ResultsTable,$K$37+$A133-1,MATCH(Selected_Stat,Opti!Labels_Headers,0))</f>
        <v>#N/A</v>
      </c>
    </row>
    <row r="134" spans="1:12" customFormat="1" ht="14.45" hidden="1" customHeight="1" x14ac:dyDescent="0.25">
      <c r="A134" s="71">
        <v>93</v>
      </c>
      <c r="B134" s="55" t="e">
        <f>INDEX(Base!ResultsTable,$H$37+$A134-1,MATCH(Selected_Stat,Base!Labels_Headers,0))</f>
        <v>#N/A</v>
      </c>
      <c r="C134" s="56" t="e">
        <f>INDEX(Base!ResultsTable,$H$37+$A134-1,MATCH(Selected_Stat,Base!Labels_Headers,0))</f>
        <v>#N/A</v>
      </c>
      <c r="D134" s="127" t="e">
        <f ca="1">IF(MATCH(IF($B134="All Lobs","Segment Risk Class",$B134),'Report Aggregation'!$B$2:$G$2,0)=1,INDEX('Report Aggregation'!$B$3:$G$146, MATCH('Premium Growth'!$C134,'Report Aggregation'!$B$3:$B$146,0),MATCH('Premium Growth'!$D$40,'Report Aggregation'!$B$2:$G$2,0)),
IF(MATCH($B134,'Report Aggregation'!$B$2:$G$2,0)&lt;MATCH($D$40,'Report Aggregation'!$B$2:$G$2,0),"",INDEX('Report Aggregation'!$B$3:$G$146, MATCH('Premium Growth'!$C134,OFFSET('Report Aggregation'!$B$3,0,MATCH('Premium Growth'!$B134,'Report Aggregation'!$B$2:$G$2,0)-1,146,1),0),MATCH('Premium Growth'!$D$40,'Report Aggregation'!$B$2:$G$2,0))))</f>
        <v>#N/A</v>
      </c>
      <c r="E134" s="96">
        <v>1</v>
      </c>
      <c r="F134" s="97">
        <f t="shared" si="1"/>
        <v>0</v>
      </c>
      <c r="G134" s="66" t="e">
        <f>INDEX(Opti!ResultsTable,$H$37+$A134-1,MATCH(Selected_Stat,Opti!Labels_Headers,0))</f>
        <v>#N/A</v>
      </c>
      <c r="H134" s="91" t="e">
        <f>INDEX(Opti!ResultsTable,$H$37+$A134-1,MATCH(Selected_Stat,Opti!Labels_Headers,0))</f>
        <v>#N/A</v>
      </c>
      <c r="I134" s="168" t="e">
        <f>INDEX(Opti!ResultsTable,$H$37+$A134-1,MATCH(Selected_Stat,Opti!Labels_Headers,0))</f>
        <v>#N/A</v>
      </c>
      <c r="J134" s="66" t="e">
        <f>INDEX(Opti!ResultsTable,$K$37+$A134-1,MATCH(Selected_Stat,Opti!Labels_Headers,0))</f>
        <v>#N/A</v>
      </c>
      <c r="K134" s="91" t="e">
        <f>INDEX(Opti!ResultsTable,$K$37+$A134-1,MATCH(Selected_Stat,Opti!Labels_Headers,0))</f>
        <v>#N/A</v>
      </c>
      <c r="L134" s="171" t="e">
        <f>INDEX(Opti!ResultsTable,$K$37+$A134-1,MATCH(Selected_Stat,Opti!Labels_Headers,0))</f>
        <v>#N/A</v>
      </c>
    </row>
    <row r="135" spans="1:12" customFormat="1" ht="14.45" hidden="1" customHeight="1" x14ac:dyDescent="0.25">
      <c r="A135" s="71">
        <v>94</v>
      </c>
      <c r="B135" s="55" t="e">
        <f>INDEX(Base!ResultsTable,$H$37+$A135-1,MATCH(Selected_Stat,Base!Labels_Headers,0))</f>
        <v>#N/A</v>
      </c>
      <c r="C135" s="56" t="e">
        <f>INDEX(Base!ResultsTable,$H$37+$A135-1,MATCH(Selected_Stat,Base!Labels_Headers,0))</f>
        <v>#N/A</v>
      </c>
      <c r="D135" s="127" t="e">
        <f ca="1">IF(MATCH(IF($B135="All Lobs","Segment Risk Class",$B135),'Report Aggregation'!$B$2:$G$2,0)=1,INDEX('Report Aggregation'!$B$3:$G$146, MATCH('Premium Growth'!$C135,'Report Aggregation'!$B$3:$B$146,0),MATCH('Premium Growth'!$D$40,'Report Aggregation'!$B$2:$G$2,0)),
IF(MATCH($B135,'Report Aggregation'!$B$2:$G$2,0)&lt;MATCH($D$40,'Report Aggregation'!$B$2:$G$2,0),"",INDEX('Report Aggregation'!$B$3:$G$146, MATCH('Premium Growth'!$C135,OFFSET('Report Aggregation'!$B$3,0,MATCH('Premium Growth'!$B135,'Report Aggregation'!$B$2:$G$2,0)-1,146,1),0),MATCH('Premium Growth'!$D$40,'Report Aggregation'!$B$2:$G$2,0))))</f>
        <v>#N/A</v>
      </c>
      <c r="E135" s="96">
        <v>1</v>
      </c>
      <c r="F135" s="97">
        <f t="shared" si="1"/>
        <v>0</v>
      </c>
      <c r="G135" s="66" t="e">
        <f>INDEX(Opti!ResultsTable,$H$37+$A135-1,MATCH(Selected_Stat,Opti!Labels_Headers,0))</f>
        <v>#N/A</v>
      </c>
      <c r="H135" s="91" t="e">
        <f>INDEX(Opti!ResultsTable,$H$37+$A135-1,MATCH(Selected_Stat,Opti!Labels_Headers,0))</f>
        <v>#N/A</v>
      </c>
      <c r="I135" s="168" t="e">
        <f>INDEX(Opti!ResultsTable,$H$37+$A135-1,MATCH(Selected_Stat,Opti!Labels_Headers,0))</f>
        <v>#N/A</v>
      </c>
      <c r="J135" s="66" t="e">
        <f>INDEX(Opti!ResultsTable,$K$37+$A135-1,MATCH(Selected_Stat,Opti!Labels_Headers,0))</f>
        <v>#N/A</v>
      </c>
      <c r="K135" s="91" t="e">
        <f>INDEX(Opti!ResultsTable,$K$37+$A135-1,MATCH(Selected_Stat,Opti!Labels_Headers,0))</f>
        <v>#N/A</v>
      </c>
      <c r="L135" s="171" t="e">
        <f>INDEX(Opti!ResultsTable,$K$37+$A135-1,MATCH(Selected_Stat,Opti!Labels_Headers,0))</f>
        <v>#N/A</v>
      </c>
    </row>
    <row r="136" spans="1:12" customFormat="1" ht="14.45" hidden="1" customHeight="1" x14ac:dyDescent="0.25">
      <c r="A136" s="71">
        <v>95</v>
      </c>
      <c r="B136" s="55" t="e">
        <f>INDEX(Base!ResultsTable,$H$37+$A136-1,MATCH(Selected_Stat,Base!Labels_Headers,0))</f>
        <v>#N/A</v>
      </c>
      <c r="C136" s="56" t="e">
        <f>INDEX(Base!ResultsTable,$H$37+$A136-1,MATCH(Selected_Stat,Base!Labels_Headers,0))</f>
        <v>#N/A</v>
      </c>
      <c r="D136" s="127" t="e">
        <f ca="1">IF(MATCH(IF($B136="All Lobs","Segment Risk Class",$B136),'Report Aggregation'!$B$2:$G$2,0)=1,INDEX('Report Aggregation'!$B$3:$G$146, MATCH('Premium Growth'!$C136,'Report Aggregation'!$B$3:$B$146,0),MATCH('Premium Growth'!$D$40,'Report Aggregation'!$B$2:$G$2,0)),
IF(MATCH($B136,'Report Aggregation'!$B$2:$G$2,0)&lt;MATCH($D$40,'Report Aggregation'!$B$2:$G$2,0),"",INDEX('Report Aggregation'!$B$3:$G$146, MATCH('Premium Growth'!$C136,OFFSET('Report Aggregation'!$B$3,0,MATCH('Premium Growth'!$B136,'Report Aggregation'!$B$2:$G$2,0)-1,146,1),0),MATCH('Premium Growth'!$D$40,'Report Aggregation'!$B$2:$G$2,0))))</f>
        <v>#N/A</v>
      </c>
      <c r="E136" s="96">
        <v>1</v>
      </c>
      <c r="F136" s="97">
        <f t="shared" si="1"/>
        <v>0</v>
      </c>
      <c r="G136" s="66" t="e">
        <f>INDEX(Opti!ResultsTable,$H$37+$A136-1,MATCH(Selected_Stat,Opti!Labels_Headers,0))</f>
        <v>#N/A</v>
      </c>
      <c r="H136" s="91" t="e">
        <f>INDEX(Opti!ResultsTable,$H$37+$A136-1,MATCH(Selected_Stat,Opti!Labels_Headers,0))</f>
        <v>#N/A</v>
      </c>
      <c r="I136" s="168" t="e">
        <f>INDEX(Opti!ResultsTable,$H$37+$A136-1,MATCH(Selected_Stat,Opti!Labels_Headers,0))</f>
        <v>#N/A</v>
      </c>
      <c r="J136" s="66" t="e">
        <f>INDEX(Opti!ResultsTable,$K$37+$A136-1,MATCH(Selected_Stat,Opti!Labels_Headers,0))</f>
        <v>#N/A</v>
      </c>
      <c r="K136" s="91" t="e">
        <f>INDEX(Opti!ResultsTable,$K$37+$A136-1,MATCH(Selected_Stat,Opti!Labels_Headers,0))</f>
        <v>#N/A</v>
      </c>
      <c r="L136" s="171" t="e">
        <f>INDEX(Opti!ResultsTable,$K$37+$A136-1,MATCH(Selected_Stat,Opti!Labels_Headers,0))</f>
        <v>#N/A</v>
      </c>
    </row>
    <row r="137" spans="1:12" customFormat="1" ht="14.45" hidden="1" customHeight="1" x14ac:dyDescent="0.25">
      <c r="A137" s="71">
        <v>96</v>
      </c>
      <c r="B137" s="55" t="e">
        <f>INDEX(Base!ResultsTable,$H$37+$A137-1,MATCH(Selected_Stat,Base!Labels_Headers,0))</f>
        <v>#N/A</v>
      </c>
      <c r="C137" s="56" t="e">
        <f>INDEX(Base!ResultsTable,$H$37+$A137-1,MATCH(Selected_Stat,Base!Labels_Headers,0))</f>
        <v>#N/A</v>
      </c>
      <c r="D137" s="127" t="e">
        <f ca="1">IF(MATCH(IF($B137="All Lobs","Segment Risk Class",$B137),'Report Aggregation'!$B$2:$G$2,0)=1,INDEX('Report Aggregation'!$B$3:$G$146, MATCH('Premium Growth'!$C137,'Report Aggregation'!$B$3:$B$146,0),MATCH('Premium Growth'!$D$40,'Report Aggregation'!$B$2:$G$2,0)),
IF(MATCH($B137,'Report Aggregation'!$B$2:$G$2,0)&lt;MATCH($D$40,'Report Aggregation'!$B$2:$G$2,0),"",INDEX('Report Aggregation'!$B$3:$G$146, MATCH('Premium Growth'!$C137,OFFSET('Report Aggregation'!$B$3,0,MATCH('Premium Growth'!$B137,'Report Aggregation'!$B$2:$G$2,0)-1,146,1),0),MATCH('Premium Growth'!$D$40,'Report Aggregation'!$B$2:$G$2,0))))</f>
        <v>#N/A</v>
      </c>
      <c r="E137" s="96">
        <v>1</v>
      </c>
      <c r="F137" s="97">
        <f t="shared" si="1"/>
        <v>0</v>
      </c>
      <c r="G137" s="66" t="e">
        <f>INDEX(Opti!ResultsTable,$H$37+$A137-1,MATCH(Selected_Stat,Opti!Labels_Headers,0))</f>
        <v>#N/A</v>
      </c>
      <c r="H137" s="91" t="e">
        <f>INDEX(Opti!ResultsTable,$H$37+$A137-1,MATCH(Selected_Stat,Opti!Labels_Headers,0))</f>
        <v>#N/A</v>
      </c>
      <c r="I137" s="168" t="e">
        <f>INDEX(Opti!ResultsTable,$H$37+$A137-1,MATCH(Selected_Stat,Opti!Labels_Headers,0))</f>
        <v>#N/A</v>
      </c>
      <c r="J137" s="66" t="e">
        <f>INDEX(Opti!ResultsTable,$K$37+$A137-1,MATCH(Selected_Stat,Opti!Labels_Headers,0))</f>
        <v>#N/A</v>
      </c>
      <c r="K137" s="91" t="e">
        <f>INDEX(Opti!ResultsTable,$K$37+$A137-1,MATCH(Selected_Stat,Opti!Labels_Headers,0))</f>
        <v>#N/A</v>
      </c>
      <c r="L137" s="171" t="e">
        <f>INDEX(Opti!ResultsTable,$K$37+$A137-1,MATCH(Selected_Stat,Opti!Labels_Headers,0))</f>
        <v>#N/A</v>
      </c>
    </row>
    <row r="138" spans="1:12" customFormat="1" ht="14.45" hidden="1" customHeight="1" x14ac:dyDescent="0.25">
      <c r="A138" s="71">
        <v>97</v>
      </c>
      <c r="B138" s="55" t="e">
        <f>INDEX(Base!ResultsTable,$H$37+$A138-1,MATCH(Selected_Stat,Base!Labels_Headers,0))</f>
        <v>#N/A</v>
      </c>
      <c r="C138" s="56" t="e">
        <f>INDEX(Base!ResultsTable,$H$37+$A138-1,MATCH(Selected_Stat,Base!Labels_Headers,0))</f>
        <v>#N/A</v>
      </c>
      <c r="D138" s="127" t="e">
        <f ca="1">IF(MATCH(IF($B138="All Lobs","Segment Risk Class",$B138),'Report Aggregation'!$B$2:$G$2,0)=1,INDEX('Report Aggregation'!$B$3:$G$146, MATCH('Premium Growth'!$C138,'Report Aggregation'!$B$3:$B$146,0),MATCH('Premium Growth'!$D$40,'Report Aggregation'!$B$2:$G$2,0)),
IF(MATCH($B138,'Report Aggregation'!$B$2:$G$2,0)&lt;MATCH($D$40,'Report Aggregation'!$B$2:$G$2,0),"",INDEX('Report Aggregation'!$B$3:$G$146, MATCH('Premium Growth'!$C138,OFFSET('Report Aggregation'!$B$3,0,MATCH('Premium Growth'!$B138,'Report Aggregation'!$B$2:$G$2,0)-1,146,1),0),MATCH('Premium Growth'!$D$40,'Report Aggregation'!$B$2:$G$2,0))))</f>
        <v>#N/A</v>
      </c>
      <c r="E138" s="96">
        <v>1</v>
      </c>
      <c r="F138" s="97">
        <f t="shared" si="1"/>
        <v>0</v>
      </c>
      <c r="G138" s="66" t="e">
        <f>INDEX(Opti!ResultsTable,$H$37+$A138-1,MATCH(Selected_Stat,Opti!Labels_Headers,0))</f>
        <v>#N/A</v>
      </c>
      <c r="H138" s="91" t="e">
        <f>INDEX(Opti!ResultsTable,$H$37+$A138-1,MATCH(Selected_Stat,Opti!Labels_Headers,0))</f>
        <v>#N/A</v>
      </c>
      <c r="I138" s="168" t="e">
        <f>INDEX(Opti!ResultsTable,$H$37+$A138-1,MATCH(Selected_Stat,Opti!Labels_Headers,0))</f>
        <v>#N/A</v>
      </c>
      <c r="J138" s="66" t="e">
        <f>INDEX(Opti!ResultsTable,$K$37+$A138-1,MATCH(Selected_Stat,Opti!Labels_Headers,0))</f>
        <v>#N/A</v>
      </c>
      <c r="K138" s="91" t="e">
        <f>INDEX(Opti!ResultsTable,$K$37+$A138-1,MATCH(Selected_Stat,Opti!Labels_Headers,0))</f>
        <v>#N/A</v>
      </c>
      <c r="L138" s="171" t="e">
        <f>INDEX(Opti!ResultsTable,$K$37+$A138-1,MATCH(Selected_Stat,Opti!Labels_Headers,0))</f>
        <v>#N/A</v>
      </c>
    </row>
    <row r="139" spans="1:12" customFormat="1" ht="14.45" hidden="1" customHeight="1" x14ac:dyDescent="0.25">
      <c r="A139" s="71">
        <v>98</v>
      </c>
      <c r="B139" s="55" t="e">
        <f>INDEX(Base!ResultsTable,$H$37+$A139-1,MATCH(Selected_Stat,Base!Labels_Headers,0))</f>
        <v>#N/A</v>
      </c>
      <c r="C139" s="56" t="e">
        <f>INDEX(Base!ResultsTable,$H$37+$A139-1,MATCH(Selected_Stat,Base!Labels_Headers,0))</f>
        <v>#N/A</v>
      </c>
      <c r="D139" s="127" t="e">
        <f ca="1">IF(MATCH(IF($B139="All Lobs","Segment Risk Class",$B139),'Report Aggregation'!$B$2:$G$2,0)=1,INDEX('Report Aggregation'!$B$3:$G$146, MATCH('Premium Growth'!$C139,'Report Aggregation'!$B$3:$B$146,0),MATCH('Premium Growth'!$D$40,'Report Aggregation'!$B$2:$G$2,0)),
IF(MATCH($B139,'Report Aggregation'!$B$2:$G$2,0)&lt;MATCH($D$40,'Report Aggregation'!$B$2:$G$2,0),"",INDEX('Report Aggregation'!$B$3:$G$146, MATCH('Premium Growth'!$C139,OFFSET('Report Aggregation'!$B$3,0,MATCH('Premium Growth'!$B139,'Report Aggregation'!$B$2:$G$2,0)-1,146,1),0),MATCH('Premium Growth'!$D$40,'Report Aggregation'!$B$2:$G$2,0))))</f>
        <v>#N/A</v>
      </c>
      <c r="E139" s="96">
        <v>1</v>
      </c>
      <c r="F139" s="97">
        <f t="shared" si="1"/>
        <v>0</v>
      </c>
      <c r="G139" s="66" t="e">
        <f>INDEX(Opti!ResultsTable,$H$37+$A139-1,MATCH(Selected_Stat,Opti!Labels_Headers,0))</f>
        <v>#N/A</v>
      </c>
      <c r="H139" s="91" t="e">
        <f>INDEX(Opti!ResultsTable,$H$37+$A139-1,MATCH(Selected_Stat,Opti!Labels_Headers,0))</f>
        <v>#N/A</v>
      </c>
      <c r="I139" s="168" t="e">
        <f>INDEX(Opti!ResultsTable,$H$37+$A139-1,MATCH(Selected_Stat,Opti!Labels_Headers,0))</f>
        <v>#N/A</v>
      </c>
      <c r="J139" s="66" t="e">
        <f>INDEX(Opti!ResultsTable,$K$37+$A139-1,MATCH(Selected_Stat,Opti!Labels_Headers,0))</f>
        <v>#N/A</v>
      </c>
      <c r="K139" s="91" t="e">
        <f>INDEX(Opti!ResultsTable,$K$37+$A139-1,MATCH(Selected_Stat,Opti!Labels_Headers,0))</f>
        <v>#N/A</v>
      </c>
      <c r="L139" s="171" t="e">
        <f>INDEX(Opti!ResultsTable,$K$37+$A139-1,MATCH(Selected_Stat,Opti!Labels_Headers,0))</f>
        <v>#N/A</v>
      </c>
    </row>
    <row r="140" spans="1:12" customFormat="1" ht="14.45" hidden="1" customHeight="1" x14ac:dyDescent="0.25">
      <c r="A140" s="71">
        <v>99</v>
      </c>
      <c r="B140" s="55" t="e">
        <f>INDEX(Base!ResultsTable,$H$37+$A140-1,MATCH(Selected_Stat,Base!Labels_Headers,0))</f>
        <v>#N/A</v>
      </c>
      <c r="C140" s="56" t="e">
        <f>INDEX(Base!ResultsTable,$H$37+$A140-1,MATCH(Selected_Stat,Base!Labels_Headers,0))</f>
        <v>#N/A</v>
      </c>
      <c r="D140" s="127" t="e">
        <f ca="1">IF(MATCH(IF($B140="All Lobs","Segment Risk Class",$B140),'Report Aggregation'!$B$2:$G$2,0)=1,INDEX('Report Aggregation'!$B$3:$G$146, MATCH('Premium Growth'!$C140,'Report Aggregation'!$B$3:$B$146,0),MATCH('Premium Growth'!$D$40,'Report Aggregation'!$B$2:$G$2,0)),
IF(MATCH($B140,'Report Aggregation'!$B$2:$G$2,0)&lt;MATCH($D$40,'Report Aggregation'!$B$2:$G$2,0),"",INDEX('Report Aggregation'!$B$3:$G$146, MATCH('Premium Growth'!$C140,OFFSET('Report Aggregation'!$B$3,0,MATCH('Premium Growth'!$B140,'Report Aggregation'!$B$2:$G$2,0)-1,146,1),0),MATCH('Premium Growth'!$D$40,'Report Aggregation'!$B$2:$G$2,0))))</f>
        <v>#N/A</v>
      </c>
      <c r="E140" s="96">
        <v>1</v>
      </c>
      <c r="F140" s="97">
        <f t="shared" si="1"/>
        <v>0</v>
      </c>
      <c r="G140" s="66" t="e">
        <f>INDEX(Opti!ResultsTable,$H$37+$A140-1,MATCH(Selected_Stat,Opti!Labels_Headers,0))</f>
        <v>#N/A</v>
      </c>
      <c r="H140" s="91" t="e">
        <f>INDEX(Opti!ResultsTable,$H$37+$A140-1,MATCH(Selected_Stat,Opti!Labels_Headers,0))</f>
        <v>#N/A</v>
      </c>
      <c r="I140" s="168" t="e">
        <f>INDEX(Opti!ResultsTable,$H$37+$A140-1,MATCH(Selected_Stat,Opti!Labels_Headers,0))</f>
        <v>#N/A</v>
      </c>
      <c r="J140" s="66" t="e">
        <f>INDEX(Opti!ResultsTable,$K$37+$A140-1,MATCH(Selected_Stat,Opti!Labels_Headers,0))</f>
        <v>#N/A</v>
      </c>
      <c r="K140" s="91" t="e">
        <f>INDEX(Opti!ResultsTable,$K$37+$A140-1,MATCH(Selected_Stat,Opti!Labels_Headers,0))</f>
        <v>#N/A</v>
      </c>
      <c r="L140" s="171" t="e">
        <f>INDEX(Opti!ResultsTable,$K$37+$A140-1,MATCH(Selected_Stat,Opti!Labels_Headers,0))</f>
        <v>#N/A</v>
      </c>
    </row>
    <row r="141" spans="1:12" customFormat="1" ht="14.45" hidden="1" customHeight="1" x14ac:dyDescent="0.25">
      <c r="A141" s="71">
        <v>100</v>
      </c>
      <c r="B141" s="55" t="e">
        <f>INDEX(Base!ResultsTable,$H$37+$A141-1,MATCH(Selected_Stat,Base!Labels_Headers,0))</f>
        <v>#N/A</v>
      </c>
      <c r="C141" s="56" t="e">
        <f>INDEX(Base!ResultsTable,$H$37+$A141-1,MATCH(Selected_Stat,Base!Labels_Headers,0))</f>
        <v>#N/A</v>
      </c>
      <c r="D141" s="127" t="e">
        <f ca="1">IF(MATCH(IF($B141="All Lobs","Segment Risk Class",$B141),'Report Aggregation'!$B$2:$G$2,0)=1,INDEX('Report Aggregation'!$B$3:$G$146, MATCH('Premium Growth'!$C141,'Report Aggregation'!$B$3:$B$146,0),MATCH('Premium Growth'!$D$40,'Report Aggregation'!$B$2:$G$2,0)),
IF(MATCH($B141,'Report Aggregation'!$B$2:$G$2,0)&lt;MATCH($D$40,'Report Aggregation'!$B$2:$G$2,0),"",INDEX('Report Aggregation'!$B$3:$G$146, MATCH('Premium Growth'!$C141,OFFSET('Report Aggregation'!$B$3,0,MATCH('Premium Growth'!$B141,'Report Aggregation'!$B$2:$G$2,0)-1,146,1),0),MATCH('Premium Growth'!$D$40,'Report Aggregation'!$B$2:$G$2,0))))</f>
        <v>#N/A</v>
      </c>
      <c r="E141" s="96">
        <v>1</v>
      </c>
      <c r="F141" s="97">
        <f t="shared" si="1"/>
        <v>0</v>
      </c>
      <c r="G141" s="66" t="e">
        <f>INDEX(Opti!ResultsTable,$H$37+$A141-1,MATCH(Selected_Stat,Opti!Labels_Headers,0))</f>
        <v>#N/A</v>
      </c>
      <c r="H141" s="91" t="e">
        <f>INDEX(Opti!ResultsTable,$H$37+$A141-1,MATCH(Selected_Stat,Opti!Labels_Headers,0))</f>
        <v>#N/A</v>
      </c>
      <c r="I141" s="168" t="e">
        <f>INDEX(Opti!ResultsTable,$H$37+$A141-1,MATCH(Selected_Stat,Opti!Labels_Headers,0))</f>
        <v>#N/A</v>
      </c>
      <c r="J141" s="66" t="e">
        <f>INDEX(Opti!ResultsTable,$K$37+$A141-1,MATCH(Selected_Stat,Opti!Labels_Headers,0))</f>
        <v>#N/A</v>
      </c>
      <c r="K141" s="91" t="e">
        <f>INDEX(Opti!ResultsTable,$K$37+$A141-1,MATCH(Selected_Stat,Opti!Labels_Headers,0))</f>
        <v>#N/A</v>
      </c>
      <c r="L141" s="171" t="e">
        <f>INDEX(Opti!ResultsTable,$K$37+$A141-1,MATCH(Selected_Stat,Opti!Labels_Headers,0))</f>
        <v>#N/A</v>
      </c>
    </row>
    <row r="142" spans="1:12" customFormat="1" ht="14.45" hidden="1" customHeight="1" x14ac:dyDescent="0.25">
      <c r="A142" s="71">
        <v>101</v>
      </c>
      <c r="B142" s="55" t="e">
        <f>INDEX(Base!ResultsTable,$H$37+$A142-1,MATCH(Selected_Stat,Base!Labels_Headers,0))</f>
        <v>#N/A</v>
      </c>
      <c r="C142" s="56" t="e">
        <f>INDEX(Base!ResultsTable,$H$37+$A142-1,MATCH(Selected_Stat,Base!Labels_Headers,0))</f>
        <v>#N/A</v>
      </c>
      <c r="D142" s="127" t="e">
        <f ca="1">IF(MATCH(IF($B142="All Lobs","Segment Risk Class",$B142),'Report Aggregation'!$B$2:$G$2,0)=1,INDEX('Report Aggregation'!$B$3:$G$146, MATCH('Premium Growth'!$C142,'Report Aggregation'!$B$3:$B$146,0),MATCH('Premium Growth'!$D$40,'Report Aggregation'!$B$2:$G$2,0)),
IF(MATCH($B142,'Report Aggregation'!$B$2:$G$2,0)&lt;MATCH($D$40,'Report Aggregation'!$B$2:$G$2,0),"",INDEX('Report Aggregation'!$B$3:$G$146, MATCH('Premium Growth'!$C142,OFFSET('Report Aggregation'!$B$3,0,MATCH('Premium Growth'!$B142,'Report Aggregation'!$B$2:$G$2,0)-1,146,1),0),MATCH('Premium Growth'!$D$40,'Report Aggregation'!$B$2:$G$2,0))))</f>
        <v>#N/A</v>
      </c>
      <c r="E142" s="96">
        <v>1</v>
      </c>
      <c r="F142" s="97">
        <f t="shared" si="1"/>
        <v>0</v>
      </c>
      <c r="G142" s="66" t="e">
        <f>INDEX(Opti!ResultsTable,$H$37+$A142-1,MATCH(Selected_Stat,Opti!Labels_Headers,0))</f>
        <v>#N/A</v>
      </c>
      <c r="H142" s="91" t="e">
        <f>INDEX(Opti!ResultsTable,$H$37+$A142-1,MATCH(Selected_Stat,Opti!Labels_Headers,0))</f>
        <v>#N/A</v>
      </c>
      <c r="I142" s="168" t="e">
        <f>INDEX(Opti!ResultsTable,$H$37+$A142-1,MATCH(Selected_Stat,Opti!Labels_Headers,0))</f>
        <v>#N/A</v>
      </c>
      <c r="J142" s="66" t="e">
        <f>INDEX(Opti!ResultsTable,$K$37+$A142-1,MATCH(Selected_Stat,Opti!Labels_Headers,0))</f>
        <v>#N/A</v>
      </c>
      <c r="K142" s="91" t="e">
        <f>INDEX(Opti!ResultsTable,$K$37+$A142-1,MATCH(Selected_Stat,Opti!Labels_Headers,0))</f>
        <v>#N/A</v>
      </c>
      <c r="L142" s="171" t="e">
        <f>INDEX(Opti!ResultsTable,$K$37+$A142-1,MATCH(Selected_Stat,Opti!Labels_Headers,0))</f>
        <v>#N/A</v>
      </c>
    </row>
    <row r="143" spans="1:12" customFormat="1" ht="14.45" hidden="1" customHeight="1" x14ac:dyDescent="0.25">
      <c r="A143" s="71">
        <v>102</v>
      </c>
      <c r="B143" s="55" t="e">
        <f>INDEX(Base!ResultsTable,$H$37+$A143-1,MATCH(Selected_Stat,Base!Labels_Headers,0))</f>
        <v>#N/A</v>
      </c>
      <c r="C143" s="56" t="e">
        <f>INDEX(Base!ResultsTable,$H$37+$A143-1,MATCH(Selected_Stat,Base!Labels_Headers,0))</f>
        <v>#N/A</v>
      </c>
      <c r="D143" s="127" t="e">
        <f ca="1">IF(MATCH(IF($B143="All Lobs","Segment Risk Class",$B143),'Report Aggregation'!$B$2:$G$2,0)=1,INDEX('Report Aggregation'!$B$3:$G$146, MATCH('Premium Growth'!$C143,'Report Aggregation'!$B$3:$B$146,0),MATCH('Premium Growth'!$D$40,'Report Aggregation'!$B$2:$G$2,0)),
IF(MATCH($B143,'Report Aggregation'!$B$2:$G$2,0)&lt;MATCH($D$40,'Report Aggregation'!$B$2:$G$2,0),"",INDEX('Report Aggregation'!$B$3:$G$146, MATCH('Premium Growth'!$C143,OFFSET('Report Aggregation'!$B$3,0,MATCH('Premium Growth'!$B143,'Report Aggregation'!$B$2:$G$2,0)-1,146,1),0),MATCH('Premium Growth'!$D$40,'Report Aggregation'!$B$2:$G$2,0))))</f>
        <v>#N/A</v>
      </c>
      <c r="E143" s="96">
        <v>1</v>
      </c>
      <c r="F143" s="97">
        <f t="shared" si="1"/>
        <v>0</v>
      </c>
      <c r="G143" s="66" t="e">
        <f>INDEX(Opti!ResultsTable,$H$37+$A143-1,MATCH(Selected_Stat,Opti!Labels_Headers,0))</f>
        <v>#N/A</v>
      </c>
      <c r="H143" s="91" t="e">
        <f>INDEX(Opti!ResultsTable,$H$37+$A143-1,MATCH(Selected_Stat,Opti!Labels_Headers,0))</f>
        <v>#N/A</v>
      </c>
      <c r="I143" s="168" t="e">
        <f>INDEX(Opti!ResultsTable,$H$37+$A143-1,MATCH(Selected_Stat,Opti!Labels_Headers,0))</f>
        <v>#N/A</v>
      </c>
      <c r="J143" s="66" t="e">
        <f>INDEX(Opti!ResultsTable,$K$37+$A143-1,MATCH(Selected_Stat,Opti!Labels_Headers,0))</f>
        <v>#N/A</v>
      </c>
      <c r="K143" s="91" t="e">
        <f>INDEX(Opti!ResultsTable,$K$37+$A143-1,MATCH(Selected_Stat,Opti!Labels_Headers,0))</f>
        <v>#N/A</v>
      </c>
      <c r="L143" s="171" t="e">
        <f>INDEX(Opti!ResultsTable,$K$37+$A143-1,MATCH(Selected_Stat,Opti!Labels_Headers,0))</f>
        <v>#N/A</v>
      </c>
    </row>
    <row r="144" spans="1:12" customFormat="1" ht="14.45" hidden="1" customHeight="1" x14ac:dyDescent="0.25">
      <c r="A144" s="71">
        <v>103</v>
      </c>
      <c r="B144" s="55" t="e">
        <f>INDEX(Base!ResultsTable,$H$37+$A144-1,MATCH(Selected_Stat,Base!Labels_Headers,0))</f>
        <v>#N/A</v>
      </c>
      <c r="C144" s="56" t="e">
        <f>INDEX(Base!ResultsTable,$H$37+$A144-1,MATCH(Selected_Stat,Base!Labels_Headers,0))</f>
        <v>#N/A</v>
      </c>
      <c r="D144" s="127" t="e">
        <f ca="1">IF(MATCH(IF($B144="All Lobs","Segment Risk Class",$B144),'Report Aggregation'!$B$2:$G$2,0)=1,INDEX('Report Aggregation'!$B$3:$G$146, MATCH('Premium Growth'!$C144,'Report Aggregation'!$B$3:$B$146,0),MATCH('Premium Growth'!$D$40,'Report Aggregation'!$B$2:$G$2,0)),
IF(MATCH($B144,'Report Aggregation'!$B$2:$G$2,0)&lt;MATCH($D$40,'Report Aggregation'!$B$2:$G$2,0),"",INDEX('Report Aggregation'!$B$3:$G$146, MATCH('Premium Growth'!$C144,OFFSET('Report Aggregation'!$B$3,0,MATCH('Premium Growth'!$B144,'Report Aggregation'!$B$2:$G$2,0)-1,146,1),0),MATCH('Premium Growth'!$D$40,'Report Aggregation'!$B$2:$G$2,0))))</f>
        <v>#N/A</v>
      </c>
      <c r="E144" s="96">
        <v>1</v>
      </c>
      <c r="F144" s="97">
        <f t="shared" si="1"/>
        <v>0</v>
      </c>
      <c r="G144" s="66" t="e">
        <f>INDEX(Opti!ResultsTable,$H$37+$A144-1,MATCH(Selected_Stat,Opti!Labels_Headers,0))</f>
        <v>#N/A</v>
      </c>
      <c r="H144" s="91" t="e">
        <f>INDEX(Opti!ResultsTable,$H$37+$A144-1,MATCH(Selected_Stat,Opti!Labels_Headers,0))</f>
        <v>#N/A</v>
      </c>
      <c r="I144" s="168" t="e">
        <f>INDEX(Opti!ResultsTable,$H$37+$A144-1,MATCH(Selected_Stat,Opti!Labels_Headers,0))</f>
        <v>#N/A</v>
      </c>
      <c r="J144" s="66" t="e">
        <f>INDEX(Opti!ResultsTable,$K$37+$A144-1,MATCH(Selected_Stat,Opti!Labels_Headers,0))</f>
        <v>#N/A</v>
      </c>
      <c r="K144" s="91" t="e">
        <f>INDEX(Opti!ResultsTable,$K$37+$A144-1,MATCH(Selected_Stat,Opti!Labels_Headers,0))</f>
        <v>#N/A</v>
      </c>
      <c r="L144" s="171" t="e">
        <f>INDEX(Opti!ResultsTable,$K$37+$A144-1,MATCH(Selected_Stat,Opti!Labels_Headers,0))</f>
        <v>#N/A</v>
      </c>
    </row>
    <row r="145" spans="1:12" customFormat="1" ht="14.45" hidden="1" customHeight="1" x14ac:dyDescent="0.25">
      <c r="A145" s="71">
        <v>104</v>
      </c>
      <c r="B145" s="55" t="e">
        <f>INDEX(Base!ResultsTable,$H$37+$A145-1,MATCH(Selected_Stat,Base!Labels_Headers,0))</f>
        <v>#N/A</v>
      </c>
      <c r="C145" s="56" t="e">
        <f>INDEX(Base!ResultsTable,$H$37+$A145-1,MATCH(Selected_Stat,Base!Labels_Headers,0))</f>
        <v>#N/A</v>
      </c>
      <c r="D145" s="127" t="e">
        <f ca="1">IF(MATCH(IF($B145="All Lobs","Segment Risk Class",$B145),'Report Aggregation'!$B$2:$G$2,0)=1,INDEX('Report Aggregation'!$B$3:$G$146, MATCH('Premium Growth'!$C145,'Report Aggregation'!$B$3:$B$146,0),MATCH('Premium Growth'!$D$40,'Report Aggregation'!$B$2:$G$2,0)),
IF(MATCH($B145,'Report Aggregation'!$B$2:$G$2,0)&lt;MATCH($D$40,'Report Aggregation'!$B$2:$G$2,0),"",INDEX('Report Aggregation'!$B$3:$G$146, MATCH('Premium Growth'!$C145,OFFSET('Report Aggregation'!$B$3,0,MATCH('Premium Growth'!$B145,'Report Aggregation'!$B$2:$G$2,0)-1,146,1),0),MATCH('Premium Growth'!$D$40,'Report Aggregation'!$B$2:$G$2,0))))</f>
        <v>#N/A</v>
      </c>
      <c r="E145" s="96">
        <v>1</v>
      </c>
      <c r="F145" s="97">
        <f t="shared" si="1"/>
        <v>0</v>
      </c>
      <c r="G145" s="66" t="e">
        <f>INDEX(Opti!ResultsTable,$H$37+$A145-1,MATCH(Selected_Stat,Opti!Labels_Headers,0))</f>
        <v>#N/A</v>
      </c>
      <c r="H145" s="91" t="e">
        <f>INDEX(Opti!ResultsTable,$H$37+$A145-1,MATCH(Selected_Stat,Opti!Labels_Headers,0))</f>
        <v>#N/A</v>
      </c>
      <c r="I145" s="168" t="e">
        <f>INDEX(Opti!ResultsTable,$H$37+$A145-1,MATCH(Selected_Stat,Opti!Labels_Headers,0))</f>
        <v>#N/A</v>
      </c>
      <c r="J145" s="66" t="e">
        <f>INDEX(Opti!ResultsTable,$K$37+$A145-1,MATCH(Selected_Stat,Opti!Labels_Headers,0))</f>
        <v>#N/A</v>
      </c>
      <c r="K145" s="91" t="e">
        <f>INDEX(Opti!ResultsTable,$K$37+$A145-1,MATCH(Selected_Stat,Opti!Labels_Headers,0))</f>
        <v>#N/A</v>
      </c>
      <c r="L145" s="171" t="e">
        <f>INDEX(Opti!ResultsTable,$K$37+$A145-1,MATCH(Selected_Stat,Opti!Labels_Headers,0))</f>
        <v>#N/A</v>
      </c>
    </row>
    <row r="146" spans="1:12" customFormat="1" ht="14.45" hidden="1" customHeight="1" x14ac:dyDescent="0.25">
      <c r="A146" s="71">
        <v>105</v>
      </c>
      <c r="B146" s="55" t="e">
        <f>INDEX(Base!ResultsTable,$H$37+$A146-1,MATCH(Selected_Stat,Base!Labels_Headers,0))</f>
        <v>#N/A</v>
      </c>
      <c r="C146" s="56" t="e">
        <f>INDEX(Base!ResultsTable,$H$37+$A146-1,MATCH(Selected_Stat,Base!Labels_Headers,0))</f>
        <v>#N/A</v>
      </c>
      <c r="D146" s="127" t="e">
        <f ca="1">IF(MATCH(IF($B146="All Lobs","Segment Risk Class",$B146),'Report Aggregation'!$B$2:$G$2,0)=1,INDEX('Report Aggregation'!$B$3:$G$146, MATCH('Premium Growth'!$C146,'Report Aggregation'!$B$3:$B$146,0),MATCH('Premium Growth'!$D$40,'Report Aggregation'!$B$2:$G$2,0)),
IF(MATCH($B146,'Report Aggregation'!$B$2:$G$2,0)&lt;MATCH($D$40,'Report Aggregation'!$B$2:$G$2,0),"",INDEX('Report Aggregation'!$B$3:$G$146, MATCH('Premium Growth'!$C146,OFFSET('Report Aggregation'!$B$3,0,MATCH('Premium Growth'!$B146,'Report Aggregation'!$B$2:$G$2,0)-1,146,1),0),MATCH('Premium Growth'!$D$40,'Report Aggregation'!$B$2:$G$2,0))))</f>
        <v>#N/A</v>
      </c>
      <c r="E146" s="96">
        <v>1</v>
      </c>
      <c r="F146" s="97">
        <f t="shared" si="1"/>
        <v>0</v>
      </c>
      <c r="G146" s="66" t="e">
        <f>INDEX(Opti!ResultsTable,$H$37+$A146-1,MATCH(Selected_Stat,Opti!Labels_Headers,0))</f>
        <v>#N/A</v>
      </c>
      <c r="H146" s="91" t="e">
        <f>INDEX(Opti!ResultsTable,$H$37+$A146-1,MATCH(Selected_Stat,Opti!Labels_Headers,0))</f>
        <v>#N/A</v>
      </c>
      <c r="I146" s="168" t="e">
        <f>INDEX(Opti!ResultsTable,$H$37+$A146-1,MATCH(Selected_Stat,Opti!Labels_Headers,0))</f>
        <v>#N/A</v>
      </c>
      <c r="J146" s="66" t="e">
        <f>INDEX(Opti!ResultsTable,$K$37+$A146-1,MATCH(Selected_Stat,Opti!Labels_Headers,0))</f>
        <v>#N/A</v>
      </c>
      <c r="K146" s="91" t="e">
        <f>INDEX(Opti!ResultsTable,$K$37+$A146-1,MATCH(Selected_Stat,Opti!Labels_Headers,0))</f>
        <v>#N/A</v>
      </c>
      <c r="L146" s="171" t="e">
        <f>INDEX(Opti!ResultsTable,$K$37+$A146-1,MATCH(Selected_Stat,Opti!Labels_Headers,0))</f>
        <v>#N/A</v>
      </c>
    </row>
    <row r="147" spans="1:12" customFormat="1" ht="14.45" hidden="1" customHeight="1" x14ac:dyDescent="0.25">
      <c r="A147" s="71">
        <v>106</v>
      </c>
      <c r="B147" s="55" t="e">
        <f>INDEX(Base!ResultsTable,$H$37+$A147-1,MATCH(Selected_Stat,Base!Labels_Headers,0))</f>
        <v>#N/A</v>
      </c>
      <c r="C147" s="56" t="e">
        <f>INDEX(Base!ResultsTable,$H$37+$A147-1,MATCH(Selected_Stat,Base!Labels_Headers,0))</f>
        <v>#N/A</v>
      </c>
      <c r="D147" s="127" t="e">
        <f ca="1">IF(MATCH(IF($B147="All Lobs","Segment Risk Class",$B147),'Report Aggregation'!$B$2:$G$2,0)=1,INDEX('Report Aggregation'!$B$3:$G$146, MATCH('Premium Growth'!$C147,'Report Aggregation'!$B$3:$B$146,0),MATCH('Premium Growth'!$D$40,'Report Aggregation'!$B$2:$G$2,0)),
IF(MATCH($B147,'Report Aggregation'!$B$2:$G$2,0)&lt;MATCH($D$40,'Report Aggregation'!$B$2:$G$2,0),"",INDEX('Report Aggregation'!$B$3:$G$146, MATCH('Premium Growth'!$C147,OFFSET('Report Aggregation'!$B$3,0,MATCH('Premium Growth'!$B147,'Report Aggregation'!$B$2:$G$2,0)-1,146,1),0),MATCH('Premium Growth'!$D$40,'Report Aggregation'!$B$2:$G$2,0))))</f>
        <v>#N/A</v>
      </c>
      <c r="E147" s="96">
        <v>1</v>
      </c>
      <c r="F147" s="97">
        <f t="shared" si="1"/>
        <v>0</v>
      </c>
      <c r="G147" s="66" t="e">
        <f>INDEX(Opti!ResultsTable,$H$37+$A147-1,MATCH(Selected_Stat,Opti!Labels_Headers,0))</f>
        <v>#N/A</v>
      </c>
      <c r="H147" s="91" t="e">
        <f>INDEX(Opti!ResultsTable,$H$37+$A147-1,MATCH(Selected_Stat,Opti!Labels_Headers,0))</f>
        <v>#N/A</v>
      </c>
      <c r="I147" s="168" t="e">
        <f>INDEX(Opti!ResultsTable,$H$37+$A147-1,MATCH(Selected_Stat,Opti!Labels_Headers,0))</f>
        <v>#N/A</v>
      </c>
      <c r="J147" s="66" t="e">
        <f>INDEX(Opti!ResultsTable,$K$37+$A147-1,MATCH(Selected_Stat,Opti!Labels_Headers,0))</f>
        <v>#N/A</v>
      </c>
      <c r="K147" s="91" t="e">
        <f>INDEX(Opti!ResultsTable,$K$37+$A147-1,MATCH(Selected_Stat,Opti!Labels_Headers,0))</f>
        <v>#N/A</v>
      </c>
      <c r="L147" s="171" t="e">
        <f>INDEX(Opti!ResultsTable,$K$37+$A147-1,MATCH(Selected_Stat,Opti!Labels_Headers,0))</f>
        <v>#N/A</v>
      </c>
    </row>
    <row r="148" spans="1:12" customFormat="1" ht="14.45" hidden="1" customHeight="1" x14ac:dyDescent="0.25">
      <c r="A148" s="71">
        <v>107</v>
      </c>
      <c r="B148" s="55" t="e">
        <f>INDEX(Base!ResultsTable,$H$37+$A148-1,MATCH(Selected_Stat,Base!Labels_Headers,0))</f>
        <v>#N/A</v>
      </c>
      <c r="C148" s="56" t="e">
        <f>INDEX(Base!ResultsTable,$H$37+$A148-1,MATCH(Selected_Stat,Base!Labels_Headers,0))</f>
        <v>#N/A</v>
      </c>
      <c r="D148" s="127" t="e">
        <f ca="1">IF(MATCH(IF($B148="All Lobs","Segment Risk Class",$B148),'Report Aggregation'!$B$2:$G$2,0)=1,INDEX('Report Aggregation'!$B$3:$G$146, MATCH('Premium Growth'!$C148,'Report Aggregation'!$B$3:$B$146,0),MATCH('Premium Growth'!$D$40,'Report Aggregation'!$B$2:$G$2,0)),
IF(MATCH($B148,'Report Aggregation'!$B$2:$G$2,0)&lt;MATCH($D$40,'Report Aggregation'!$B$2:$G$2,0),"",INDEX('Report Aggregation'!$B$3:$G$146, MATCH('Premium Growth'!$C148,OFFSET('Report Aggregation'!$B$3,0,MATCH('Premium Growth'!$B148,'Report Aggregation'!$B$2:$G$2,0)-1,146,1),0),MATCH('Premium Growth'!$D$40,'Report Aggregation'!$B$2:$G$2,0))))</f>
        <v>#N/A</v>
      </c>
      <c r="E148" s="96">
        <v>1</v>
      </c>
      <c r="F148" s="97">
        <f t="shared" si="1"/>
        <v>0</v>
      </c>
      <c r="G148" s="66" t="e">
        <f>INDEX(Opti!ResultsTable,$H$37+$A148-1,MATCH(Selected_Stat,Opti!Labels_Headers,0))</f>
        <v>#N/A</v>
      </c>
      <c r="H148" s="91" t="e">
        <f>INDEX(Opti!ResultsTable,$H$37+$A148-1,MATCH(Selected_Stat,Opti!Labels_Headers,0))</f>
        <v>#N/A</v>
      </c>
      <c r="I148" s="168" t="e">
        <f>INDEX(Opti!ResultsTable,$H$37+$A148-1,MATCH(Selected_Stat,Opti!Labels_Headers,0))</f>
        <v>#N/A</v>
      </c>
      <c r="J148" s="66" t="e">
        <f>INDEX(Opti!ResultsTable,$K$37+$A148-1,MATCH(Selected_Stat,Opti!Labels_Headers,0))</f>
        <v>#N/A</v>
      </c>
      <c r="K148" s="91" t="e">
        <f>INDEX(Opti!ResultsTable,$K$37+$A148-1,MATCH(Selected_Stat,Opti!Labels_Headers,0))</f>
        <v>#N/A</v>
      </c>
      <c r="L148" s="171" t="e">
        <f>INDEX(Opti!ResultsTable,$K$37+$A148-1,MATCH(Selected_Stat,Opti!Labels_Headers,0))</f>
        <v>#N/A</v>
      </c>
    </row>
    <row r="149" spans="1:12" customFormat="1" ht="14.45" hidden="1" customHeight="1" x14ac:dyDescent="0.25">
      <c r="A149" s="71">
        <v>108</v>
      </c>
      <c r="B149" s="55" t="e">
        <f>INDEX(Base!ResultsTable,$H$37+$A149-1,MATCH(Selected_Stat,Base!Labels_Headers,0))</f>
        <v>#N/A</v>
      </c>
      <c r="C149" s="56" t="e">
        <f>INDEX(Base!ResultsTable,$H$37+$A149-1,MATCH(Selected_Stat,Base!Labels_Headers,0))</f>
        <v>#N/A</v>
      </c>
      <c r="D149" s="127" t="e">
        <f ca="1">IF(MATCH(IF($B149="All Lobs","Segment Risk Class",$B149),'Report Aggregation'!$B$2:$G$2,0)=1,INDEX('Report Aggregation'!$B$3:$G$146, MATCH('Premium Growth'!$C149,'Report Aggregation'!$B$3:$B$146,0),MATCH('Premium Growth'!$D$40,'Report Aggregation'!$B$2:$G$2,0)),
IF(MATCH($B149,'Report Aggregation'!$B$2:$G$2,0)&lt;MATCH($D$40,'Report Aggregation'!$B$2:$G$2,0),"",INDEX('Report Aggregation'!$B$3:$G$146, MATCH('Premium Growth'!$C149,OFFSET('Report Aggregation'!$B$3,0,MATCH('Premium Growth'!$B149,'Report Aggregation'!$B$2:$G$2,0)-1,146,1),0),MATCH('Premium Growth'!$D$40,'Report Aggregation'!$B$2:$G$2,0))))</f>
        <v>#N/A</v>
      </c>
      <c r="E149" s="96">
        <v>1</v>
      </c>
      <c r="F149" s="97">
        <f t="shared" si="1"/>
        <v>0</v>
      </c>
      <c r="G149" s="66" t="e">
        <f>INDEX(Opti!ResultsTable,$H$37+$A149-1,MATCH(Selected_Stat,Opti!Labels_Headers,0))</f>
        <v>#N/A</v>
      </c>
      <c r="H149" s="91" t="e">
        <f>INDEX(Opti!ResultsTable,$H$37+$A149-1,MATCH(Selected_Stat,Opti!Labels_Headers,0))</f>
        <v>#N/A</v>
      </c>
      <c r="I149" s="168" t="e">
        <f>INDEX(Opti!ResultsTable,$H$37+$A149-1,MATCH(Selected_Stat,Opti!Labels_Headers,0))</f>
        <v>#N/A</v>
      </c>
      <c r="J149" s="66" t="e">
        <f>INDEX(Opti!ResultsTable,$K$37+$A149-1,MATCH(Selected_Stat,Opti!Labels_Headers,0))</f>
        <v>#N/A</v>
      </c>
      <c r="K149" s="91" t="e">
        <f>INDEX(Opti!ResultsTable,$K$37+$A149-1,MATCH(Selected_Stat,Opti!Labels_Headers,0))</f>
        <v>#N/A</v>
      </c>
      <c r="L149" s="171" t="e">
        <f>INDEX(Opti!ResultsTable,$K$37+$A149-1,MATCH(Selected_Stat,Opti!Labels_Headers,0))</f>
        <v>#N/A</v>
      </c>
    </row>
    <row r="150" spans="1:12" customFormat="1" ht="14.45" hidden="1" customHeight="1" x14ac:dyDescent="0.25">
      <c r="A150" s="71">
        <v>109</v>
      </c>
      <c r="B150" s="55" t="e">
        <f>INDEX(Base!ResultsTable,$H$37+$A150-1,MATCH(Selected_Stat,Base!Labels_Headers,0))</f>
        <v>#N/A</v>
      </c>
      <c r="C150" s="56" t="e">
        <f>INDEX(Base!ResultsTable,$H$37+$A150-1,MATCH(Selected_Stat,Base!Labels_Headers,0))</f>
        <v>#N/A</v>
      </c>
      <c r="D150" s="127" t="e">
        <f ca="1">IF(MATCH(IF($B150="All Lobs","Segment Risk Class",$B150),'Report Aggregation'!$B$2:$G$2,0)=1,INDEX('Report Aggregation'!$B$3:$G$146, MATCH('Premium Growth'!$C150,'Report Aggregation'!$B$3:$B$146,0),MATCH('Premium Growth'!$D$40,'Report Aggregation'!$B$2:$G$2,0)),
IF(MATCH($B150,'Report Aggregation'!$B$2:$G$2,0)&lt;MATCH($D$40,'Report Aggregation'!$B$2:$G$2,0),"",INDEX('Report Aggregation'!$B$3:$G$146, MATCH('Premium Growth'!$C150,OFFSET('Report Aggregation'!$B$3,0,MATCH('Premium Growth'!$B150,'Report Aggregation'!$B$2:$G$2,0)-1,146,1),0),MATCH('Premium Growth'!$D$40,'Report Aggregation'!$B$2:$G$2,0))))</f>
        <v>#N/A</v>
      </c>
      <c r="E150" s="96">
        <v>1</v>
      </c>
      <c r="F150" s="97">
        <f t="shared" si="1"/>
        <v>0</v>
      </c>
      <c r="G150" s="66" t="e">
        <f>INDEX(Opti!ResultsTable,$H$37+$A150-1,MATCH(Selected_Stat,Opti!Labels_Headers,0))</f>
        <v>#N/A</v>
      </c>
      <c r="H150" s="91" t="e">
        <f>INDEX(Opti!ResultsTable,$H$37+$A150-1,MATCH(Selected_Stat,Opti!Labels_Headers,0))</f>
        <v>#N/A</v>
      </c>
      <c r="I150" s="168" t="e">
        <f>INDEX(Opti!ResultsTable,$H$37+$A150-1,MATCH(Selected_Stat,Opti!Labels_Headers,0))</f>
        <v>#N/A</v>
      </c>
      <c r="J150" s="66" t="e">
        <f>INDEX(Opti!ResultsTable,$K$37+$A150-1,MATCH(Selected_Stat,Opti!Labels_Headers,0))</f>
        <v>#N/A</v>
      </c>
      <c r="K150" s="91" t="e">
        <f>INDEX(Opti!ResultsTable,$K$37+$A150-1,MATCH(Selected_Stat,Opti!Labels_Headers,0))</f>
        <v>#N/A</v>
      </c>
      <c r="L150" s="171" t="e">
        <f>INDEX(Opti!ResultsTable,$K$37+$A150-1,MATCH(Selected_Stat,Opti!Labels_Headers,0))</f>
        <v>#N/A</v>
      </c>
    </row>
    <row r="151" spans="1:12" customFormat="1" ht="14.45" hidden="1" customHeight="1" x14ac:dyDescent="0.25">
      <c r="A151" s="71">
        <v>110</v>
      </c>
      <c r="B151" s="55" t="e">
        <f>INDEX(Base!ResultsTable,$H$37+$A151-1,MATCH(Selected_Stat,Base!Labels_Headers,0))</f>
        <v>#N/A</v>
      </c>
      <c r="C151" s="56" t="e">
        <f>INDEX(Base!ResultsTable,$H$37+$A151-1,MATCH(Selected_Stat,Base!Labels_Headers,0))</f>
        <v>#N/A</v>
      </c>
      <c r="D151" s="127" t="e">
        <f ca="1">IF(MATCH(IF($B151="All Lobs","Segment Risk Class",$B151),'Report Aggregation'!$B$2:$G$2,0)=1,INDEX('Report Aggregation'!$B$3:$G$146, MATCH('Premium Growth'!$C151,'Report Aggregation'!$B$3:$B$146,0),MATCH('Premium Growth'!$D$40,'Report Aggregation'!$B$2:$G$2,0)),
IF(MATCH($B151,'Report Aggregation'!$B$2:$G$2,0)&lt;MATCH($D$40,'Report Aggregation'!$B$2:$G$2,0),"",INDEX('Report Aggregation'!$B$3:$G$146, MATCH('Premium Growth'!$C151,OFFSET('Report Aggregation'!$B$3,0,MATCH('Premium Growth'!$B151,'Report Aggregation'!$B$2:$G$2,0)-1,146,1),0),MATCH('Premium Growth'!$D$40,'Report Aggregation'!$B$2:$G$2,0))))</f>
        <v>#N/A</v>
      </c>
      <c r="E151" s="96">
        <v>1</v>
      </c>
      <c r="F151" s="97">
        <f t="shared" si="1"/>
        <v>0</v>
      </c>
      <c r="G151" s="66" t="e">
        <f>INDEX(Opti!ResultsTable,$H$37+$A151-1,MATCH(Selected_Stat,Opti!Labels_Headers,0))</f>
        <v>#N/A</v>
      </c>
      <c r="H151" s="91" t="e">
        <f>INDEX(Opti!ResultsTable,$H$37+$A151-1,MATCH(Selected_Stat,Opti!Labels_Headers,0))</f>
        <v>#N/A</v>
      </c>
      <c r="I151" s="168" t="e">
        <f>INDEX(Opti!ResultsTable,$H$37+$A151-1,MATCH(Selected_Stat,Opti!Labels_Headers,0))</f>
        <v>#N/A</v>
      </c>
      <c r="J151" s="66" t="e">
        <f>INDEX(Opti!ResultsTable,$K$37+$A151-1,MATCH(Selected_Stat,Opti!Labels_Headers,0))</f>
        <v>#N/A</v>
      </c>
      <c r="K151" s="91" t="e">
        <f>INDEX(Opti!ResultsTable,$K$37+$A151-1,MATCH(Selected_Stat,Opti!Labels_Headers,0))</f>
        <v>#N/A</v>
      </c>
      <c r="L151" s="171" t="e">
        <f>INDEX(Opti!ResultsTable,$K$37+$A151-1,MATCH(Selected_Stat,Opti!Labels_Headers,0))</f>
        <v>#N/A</v>
      </c>
    </row>
    <row r="152" spans="1:12" customFormat="1" ht="14.45" hidden="1" customHeight="1" x14ac:dyDescent="0.25">
      <c r="A152" s="71">
        <v>111</v>
      </c>
      <c r="B152" s="55" t="e">
        <f>INDEX(Base!ResultsTable,$H$37+$A152-1,MATCH(Selected_Stat,Base!Labels_Headers,0))</f>
        <v>#N/A</v>
      </c>
      <c r="C152" s="56" t="e">
        <f>INDEX(Base!ResultsTable,$H$37+$A152-1,MATCH(Selected_Stat,Base!Labels_Headers,0))</f>
        <v>#N/A</v>
      </c>
      <c r="D152" s="127" t="e">
        <f ca="1">IF(MATCH(IF($B152="All Lobs","Segment Risk Class",$B152),'Report Aggregation'!$B$2:$G$2,0)=1,INDEX('Report Aggregation'!$B$3:$G$146, MATCH('Premium Growth'!$C152,'Report Aggregation'!$B$3:$B$146,0),MATCH('Premium Growth'!$D$40,'Report Aggregation'!$B$2:$G$2,0)),
IF(MATCH($B152,'Report Aggregation'!$B$2:$G$2,0)&lt;MATCH($D$40,'Report Aggregation'!$B$2:$G$2,0),"",INDEX('Report Aggregation'!$B$3:$G$146, MATCH('Premium Growth'!$C152,OFFSET('Report Aggregation'!$B$3,0,MATCH('Premium Growth'!$B152,'Report Aggregation'!$B$2:$G$2,0)-1,146,1),0),MATCH('Premium Growth'!$D$40,'Report Aggregation'!$B$2:$G$2,0))))</f>
        <v>#N/A</v>
      </c>
      <c r="E152" s="96">
        <v>1</v>
      </c>
      <c r="F152" s="97">
        <f t="shared" si="1"/>
        <v>0</v>
      </c>
      <c r="G152" s="66" t="e">
        <f>INDEX(Opti!ResultsTable,$H$37+$A152-1,MATCH(Selected_Stat,Opti!Labels_Headers,0))</f>
        <v>#N/A</v>
      </c>
      <c r="H152" s="91" t="e">
        <f>INDEX(Opti!ResultsTable,$H$37+$A152-1,MATCH(Selected_Stat,Opti!Labels_Headers,0))</f>
        <v>#N/A</v>
      </c>
      <c r="I152" s="168" t="e">
        <f>INDEX(Opti!ResultsTable,$H$37+$A152-1,MATCH(Selected_Stat,Opti!Labels_Headers,0))</f>
        <v>#N/A</v>
      </c>
      <c r="J152" s="66" t="e">
        <f>INDEX(Opti!ResultsTable,$K$37+$A152-1,MATCH(Selected_Stat,Opti!Labels_Headers,0))</f>
        <v>#N/A</v>
      </c>
      <c r="K152" s="91" t="e">
        <f>INDEX(Opti!ResultsTable,$K$37+$A152-1,MATCH(Selected_Stat,Opti!Labels_Headers,0))</f>
        <v>#N/A</v>
      </c>
      <c r="L152" s="171" t="e">
        <f>INDEX(Opti!ResultsTable,$K$37+$A152-1,MATCH(Selected_Stat,Opti!Labels_Headers,0))</f>
        <v>#N/A</v>
      </c>
    </row>
    <row r="153" spans="1:12" customFormat="1" ht="14.45" hidden="1" customHeight="1" x14ac:dyDescent="0.25">
      <c r="A153" s="71">
        <v>112</v>
      </c>
      <c r="B153" s="55" t="e">
        <f>INDEX(Base!ResultsTable,$H$37+$A153-1,MATCH(Selected_Stat,Base!Labels_Headers,0))</f>
        <v>#N/A</v>
      </c>
      <c r="C153" s="56" t="e">
        <f>INDEX(Base!ResultsTable,$H$37+$A153-1,MATCH(Selected_Stat,Base!Labels_Headers,0))</f>
        <v>#N/A</v>
      </c>
      <c r="D153" s="127" t="e">
        <f ca="1">IF(MATCH(IF($B153="All Lobs","Segment Risk Class",$B153),'Report Aggregation'!$B$2:$G$2,0)=1,INDEX('Report Aggregation'!$B$3:$G$146, MATCH('Premium Growth'!$C153,'Report Aggregation'!$B$3:$B$146,0),MATCH('Premium Growth'!$D$40,'Report Aggregation'!$B$2:$G$2,0)),
IF(MATCH($B153,'Report Aggregation'!$B$2:$G$2,0)&lt;MATCH($D$40,'Report Aggregation'!$B$2:$G$2,0),"",INDEX('Report Aggregation'!$B$3:$G$146, MATCH('Premium Growth'!$C153,OFFSET('Report Aggregation'!$B$3,0,MATCH('Premium Growth'!$B153,'Report Aggregation'!$B$2:$G$2,0)-1,146,1),0),MATCH('Premium Growth'!$D$40,'Report Aggregation'!$B$2:$G$2,0))))</f>
        <v>#N/A</v>
      </c>
      <c r="E153" s="96">
        <v>1</v>
      </c>
      <c r="F153" s="97">
        <f t="shared" si="1"/>
        <v>0</v>
      </c>
      <c r="G153" s="66" t="e">
        <f>INDEX(Opti!ResultsTable,$H$37+$A153-1,MATCH(Selected_Stat,Opti!Labels_Headers,0))</f>
        <v>#N/A</v>
      </c>
      <c r="H153" s="91" t="e">
        <f>INDEX(Opti!ResultsTable,$H$37+$A153-1,MATCH(Selected_Stat,Opti!Labels_Headers,0))</f>
        <v>#N/A</v>
      </c>
      <c r="I153" s="168" t="e">
        <f>INDEX(Opti!ResultsTable,$H$37+$A153-1,MATCH(Selected_Stat,Opti!Labels_Headers,0))</f>
        <v>#N/A</v>
      </c>
      <c r="J153" s="66" t="e">
        <f>INDEX(Opti!ResultsTable,$K$37+$A153-1,MATCH(Selected_Stat,Opti!Labels_Headers,0))</f>
        <v>#N/A</v>
      </c>
      <c r="K153" s="91" t="e">
        <f>INDEX(Opti!ResultsTable,$K$37+$A153-1,MATCH(Selected_Stat,Opti!Labels_Headers,0))</f>
        <v>#N/A</v>
      </c>
      <c r="L153" s="171" t="e">
        <f>INDEX(Opti!ResultsTable,$K$37+$A153-1,MATCH(Selected_Stat,Opti!Labels_Headers,0))</f>
        <v>#N/A</v>
      </c>
    </row>
    <row r="154" spans="1:12" customFormat="1" ht="14.45" hidden="1" customHeight="1" x14ac:dyDescent="0.25">
      <c r="A154" s="71">
        <v>113</v>
      </c>
      <c r="B154" s="55" t="e">
        <f>INDEX(Base!ResultsTable,$H$37+$A154-1,MATCH(Selected_Stat,Base!Labels_Headers,0))</f>
        <v>#N/A</v>
      </c>
      <c r="C154" s="56" t="e">
        <f>INDEX(Base!ResultsTable,$H$37+$A154-1,MATCH(Selected_Stat,Base!Labels_Headers,0))</f>
        <v>#N/A</v>
      </c>
      <c r="D154" s="127" t="e">
        <f ca="1">IF(MATCH(IF($B154="All Lobs","Segment Risk Class",$B154),'Report Aggregation'!$B$2:$G$2,0)=1,INDEX('Report Aggregation'!$B$3:$G$146, MATCH('Premium Growth'!$C154,'Report Aggregation'!$B$3:$B$146,0),MATCH('Premium Growth'!$D$40,'Report Aggregation'!$B$2:$G$2,0)),
IF(MATCH($B154,'Report Aggregation'!$B$2:$G$2,0)&lt;MATCH($D$40,'Report Aggregation'!$B$2:$G$2,0),"",INDEX('Report Aggregation'!$B$3:$G$146, MATCH('Premium Growth'!$C154,OFFSET('Report Aggregation'!$B$3,0,MATCH('Premium Growth'!$B154,'Report Aggregation'!$B$2:$G$2,0)-1,146,1),0),MATCH('Premium Growth'!$D$40,'Report Aggregation'!$B$2:$G$2,0))))</f>
        <v>#N/A</v>
      </c>
      <c r="E154" s="96">
        <v>1</v>
      </c>
      <c r="F154" s="97">
        <f t="shared" si="1"/>
        <v>0</v>
      </c>
      <c r="G154" s="66" t="e">
        <f>INDEX(Opti!ResultsTable,$H$37+$A154-1,MATCH(Selected_Stat,Opti!Labels_Headers,0))</f>
        <v>#N/A</v>
      </c>
      <c r="H154" s="91" t="e">
        <f>INDEX(Opti!ResultsTable,$H$37+$A154-1,MATCH(Selected_Stat,Opti!Labels_Headers,0))</f>
        <v>#N/A</v>
      </c>
      <c r="I154" s="168" t="e">
        <f>INDEX(Opti!ResultsTable,$H$37+$A154-1,MATCH(Selected_Stat,Opti!Labels_Headers,0))</f>
        <v>#N/A</v>
      </c>
      <c r="J154" s="66" t="e">
        <f>INDEX(Opti!ResultsTable,$K$37+$A154-1,MATCH(Selected_Stat,Opti!Labels_Headers,0))</f>
        <v>#N/A</v>
      </c>
      <c r="K154" s="91" t="e">
        <f>INDEX(Opti!ResultsTable,$K$37+$A154-1,MATCH(Selected_Stat,Opti!Labels_Headers,0))</f>
        <v>#N/A</v>
      </c>
      <c r="L154" s="171" t="e">
        <f>INDEX(Opti!ResultsTable,$K$37+$A154-1,MATCH(Selected_Stat,Opti!Labels_Headers,0))</f>
        <v>#N/A</v>
      </c>
    </row>
    <row r="155" spans="1:12" customFormat="1" ht="14.45" hidden="1" customHeight="1" x14ac:dyDescent="0.25">
      <c r="A155" s="71">
        <v>114</v>
      </c>
      <c r="B155" s="55" t="e">
        <f>INDEX(Base!ResultsTable,$H$37+$A155-1,MATCH(Selected_Stat,Base!Labels_Headers,0))</f>
        <v>#N/A</v>
      </c>
      <c r="C155" s="56" t="e">
        <f>INDEX(Base!ResultsTable,$H$37+$A155-1,MATCH(Selected_Stat,Base!Labels_Headers,0))</f>
        <v>#N/A</v>
      </c>
      <c r="D155" s="127" t="e">
        <f ca="1">IF(MATCH(IF($B155="All Lobs","Segment Risk Class",$B155),'Report Aggregation'!$B$2:$G$2,0)=1,INDEX('Report Aggregation'!$B$3:$G$146, MATCH('Premium Growth'!$C155,'Report Aggregation'!$B$3:$B$146,0),MATCH('Premium Growth'!$D$40,'Report Aggregation'!$B$2:$G$2,0)),
IF(MATCH($B155,'Report Aggregation'!$B$2:$G$2,0)&lt;MATCH($D$40,'Report Aggregation'!$B$2:$G$2,0),"",INDEX('Report Aggregation'!$B$3:$G$146, MATCH('Premium Growth'!$C155,OFFSET('Report Aggregation'!$B$3,0,MATCH('Premium Growth'!$B155,'Report Aggregation'!$B$2:$G$2,0)-1,146,1),0),MATCH('Premium Growth'!$D$40,'Report Aggregation'!$B$2:$G$2,0))))</f>
        <v>#N/A</v>
      </c>
      <c r="E155" s="96">
        <v>1</v>
      </c>
      <c r="F155" s="97">
        <f t="shared" si="1"/>
        <v>0</v>
      </c>
      <c r="G155" s="66" t="e">
        <f>INDEX(Opti!ResultsTable,$H$37+$A155-1,MATCH(Selected_Stat,Opti!Labels_Headers,0))</f>
        <v>#N/A</v>
      </c>
      <c r="H155" s="91" t="e">
        <f>INDEX(Opti!ResultsTable,$H$37+$A155-1,MATCH(Selected_Stat,Opti!Labels_Headers,0))</f>
        <v>#N/A</v>
      </c>
      <c r="I155" s="168" t="e">
        <f>INDEX(Opti!ResultsTable,$H$37+$A155-1,MATCH(Selected_Stat,Opti!Labels_Headers,0))</f>
        <v>#N/A</v>
      </c>
      <c r="J155" s="66" t="e">
        <f>INDEX(Opti!ResultsTable,$K$37+$A155-1,MATCH(Selected_Stat,Opti!Labels_Headers,0))</f>
        <v>#N/A</v>
      </c>
      <c r="K155" s="91" t="e">
        <f>INDEX(Opti!ResultsTable,$K$37+$A155-1,MATCH(Selected_Stat,Opti!Labels_Headers,0))</f>
        <v>#N/A</v>
      </c>
      <c r="L155" s="171" t="e">
        <f>INDEX(Opti!ResultsTable,$K$37+$A155-1,MATCH(Selected_Stat,Opti!Labels_Headers,0))</f>
        <v>#N/A</v>
      </c>
    </row>
    <row r="156" spans="1:12" customFormat="1" ht="14.45" hidden="1" customHeight="1" x14ac:dyDescent="0.25">
      <c r="A156" s="71">
        <v>115</v>
      </c>
      <c r="B156" s="55" t="e">
        <f>INDEX(Base!ResultsTable,$H$37+$A156-1,MATCH(Selected_Stat,Base!Labels_Headers,0))</f>
        <v>#N/A</v>
      </c>
      <c r="C156" s="56" t="e">
        <f>INDEX(Base!ResultsTable,$H$37+$A156-1,MATCH(Selected_Stat,Base!Labels_Headers,0))</f>
        <v>#N/A</v>
      </c>
      <c r="D156" s="127" t="e">
        <f ca="1">IF(MATCH(IF($B156="All Lobs","Segment Risk Class",$B156),'Report Aggregation'!$B$2:$G$2,0)=1,INDEX('Report Aggregation'!$B$3:$G$146, MATCH('Premium Growth'!$C156,'Report Aggregation'!$B$3:$B$146,0),MATCH('Premium Growth'!$D$40,'Report Aggregation'!$B$2:$G$2,0)),
IF(MATCH($B156,'Report Aggregation'!$B$2:$G$2,0)&lt;MATCH($D$40,'Report Aggregation'!$B$2:$G$2,0),"",INDEX('Report Aggregation'!$B$3:$G$146, MATCH('Premium Growth'!$C156,OFFSET('Report Aggregation'!$B$3,0,MATCH('Premium Growth'!$B156,'Report Aggregation'!$B$2:$G$2,0)-1,146,1),0),MATCH('Premium Growth'!$D$40,'Report Aggregation'!$B$2:$G$2,0))))</f>
        <v>#N/A</v>
      </c>
      <c r="E156" s="96">
        <v>1</v>
      </c>
      <c r="F156" s="97">
        <f t="shared" si="1"/>
        <v>0</v>
      </c>
      <c r="G156" s="66" t="e">
        <f>INDEX(Opti!ResultsTable,$H$37+$A156-1,MATCH(Selected_Stat,Opti!Labels_Headers,0))</f>
        <v>#N/A</v>
      </c>
      <c r="H156" s="91" t="e">
        <f>INDEX(Opti!ResultsTable,$H$37+$A156-1,MATCH(Selected_Stat,Opti!Labels_Headers,0))</f>
        <v>#N/A</v>
      </c>
      <c r="I156" s="168" t="e">
        <f>INDEX(Opti!ResultsTable,$H$37+$A156-1,MATCH(Selected_Stat,Opti!Labels_Headers,0))</f>
        <v>#N/A</v>
      </c>
      <c r="J156" s="66" t="e">
        <f>INDEX(Opti!ResultsTable,$K$37+$A156-1,MATCH(Selected_Stat,Opti!Labels_Headers,0))</f>
        <v>#N/A</v>
      </c>
      <c r="K156" s="91" t="e">
        <f>INDEX(Opti!ResultsTable,$K$37+$A156-1,MATCH(Selected_Stat,Opti!Labels_Headers,0))</f>
        <v>#N/A</v>
      </c>
      <c r="L156" s="171" t="e">
        <f>INDEX(Opti!ResultsTable,$K$37+$A156-1,MATCH(Selected_Stat,Opti!Labels_Headers,0))</f>
        <v>#N/A</v>
      </c>
    </row>
    <row r="157" spans="1:12" customFormat="1" ht="14.45" hidden="1" customHeight="1" x14ac:dyDescent="0.25">
      <c r="A157" s="71">
        <v>116</v>
      </c>
      <c r="B157" s="55" t="e">
        <f>INDEX(Base!ResultsTable,$H$37+$A157-1,MATCH(Selected_Stat,Base!Labels_Headers,0))</f>
        <v>#N/A</v>
      </c>
      <c r="C157" s="56" t="e">
        <f>INDEX(Base!ResultsTable,$H$37+$A157-1,MATCH(Selected_Stat,Base!Labels_Headers,0))</f>
        <v>#N/A</v>
      </c>
      <c r="D157" s="127" t="e">
        <f ca="1">IF(MATCH(IF($B157="All Lobs","Segment Risk Class",$B157),'Report Aggregation'!$B$2:$G$2,0)=1,INDEX('Report Aggregation'!$B$3:$G$146, MATCH('Premium Growth'!$C157,'Report Aggregation'!$B$3:$B$146,0),MATCH('Premium Growth'!$D$40,'Report Aggregation'!$B$2:$G$2,0)),
IF(MATCH($B157,'Report Aggregation'!$B$2:$G$2,0)&lt;MATCH($D$40,'Report Aggregation'!$B$2:$G$2,0),"",INDEX('Report Aggregation'!$B$3:$G$146, MATCH('Premium Growth'!$C157,OFFSET('Report Aggregation'!$B$3,0,MATCH('Premium Growth'!$B157,'Report Aggregation'!$B$2:$G$2,0)-1,146,1),0),MATCH('Premium Growth'!$D$40,'Report Aggregation'!$B$2:$G$2,0))))</f>
        <v>#N/A</v>
      </c>
      <c r="E157" s="96">
        <v>1</v>
      </c>
      <c r="F157" s="97">
        <f t="shared" si="1"/>
        <v>0</v>
      </c>
      <c r="G157" s="66" t="e">
        <f>INDEX(Opti!ResultsTable,$H$37+$A157-1,MATCH(Selected_Stat,Opti!Labels_Headers,0))</f>
        <v>#N/A</v>
      </c>
      <c r="H157" s="91" t="e">
        <f>INDEX(Opti!ResultsTable,$H$37+$A157-1,MATCH(Selected_Stat,Opti!Labels_Headers,0))</f>
        <v>#N/A</v>
      </c>
      <c r="I157" s="168" t="e">
        <f>INDEX(Opti!ResultsTable,$H$37+$A157-1,MATCH(Selected_Stat,Opti!Labels_Headers,0))</f>
        <v>#N/A</v>
      </c>
      <c r="J157" s="66" t="e">
        <f>INDEX(Opti!ResultsTable,$K$37+$A157-1,MATCH(Selected_Stat,Opti!Labels_Headers,0))</f>
        <v>#N/A</v>
      </c>
      <c r="K157" s="91" t="e">
        <f>INDEX(Opti!ResultsTable,$K$37+$A157-1,MATCH(Selected_Stat,Opti!Labels_Headers,0))</f>
        <v>#N/A</v>
      </c>
      <c r="L157" s="171" t="e">
        <f>INDEX(Opti!ResultsTable,$K$37+$A157-1,MATCH(Selected_Stat,Opti!Labels_Headers,0))</f>
        <v>#N/A</v>
      </c>
    </row>
    <row r="158" spans="1:12" customFormat="1" ht="14.45" hidden="1" customHeight="1" x14ac:dyDescent="0.25">
      <c r="A158" s="71">
        <v>117</v>
      </c>
      <c r="B158" s="55" t="e">
        <f>INDEX(Base!ResultsTable,$H$37+$A158-1,MATCH(Selected_Stat,Base!Labels_Headers,0))</f>
        <v>#N/A</v>
      </c>
      <c r="C158" s="56" t="e">
        <f>INDEX(Base!ResultsTable,$H$37+$A158-1,MATCH(Selected_Stat,Base!Labels_Headers,0))</f>
        <v>#N/A</v>
      </c>
      <c r="D158" s="127" t="e">
        <f ca="1">IF(MATCH(IF($B158="All Lobs","Segment Risk Class",$B158),'Report Aggregation'!$B$2:$G$2,0)=1,INDEX('Report Aggregation'!$B$3:$G$146, MATCH('Premium Growth'!$C158,'Report Aggregation'!$B$3:$B$146,0),MATCH('Premium Growth'!$D$40,'Report Aggregation'!$B$2:$G$2,0)),
IF(MATCH($B158,'Report Aggregation'!$B$2:$G$2,0)&lt;MATCH($D$40,'Report Aggregation'!$B$2:$G$2,0),"",INDEX('Report Aggregation'!$B$3:$G$146, MATCH('Premium Growth'!$C158,OFFSET('Report Aggregation'!$B$3,0,MATCH('Premium Growth'!$B158,'Report Aggregation'!$B$2:$G$2,0)-1,146,1),0),MATCH('Premium Growth'!$D$40,'Report Aggregation'!$B$2:$G$2,0))))</f>
        <v>#N/A</v>
      </c>
      <c r="E158" s="96">
        <v>1</v>
      </c>
      <c r="F158" s="97">
        <f t="shared" si="1"/>
        <v>0</v>
      </c>
      <c r="G158" s="66" t="e">
        <f>INDEX(Opti!ResultsTable,$H$37+$A158-1,MATCH(Selected_Stat,Opti!Labels_Headers,0))</f>
        <v>#N/A</v>
      </c>
      <c r="H158" s="91" t="e">
        <f>INDEX(Opti!ResultsTable,$H$37+$A158-1,MATCH(Selected_Stat,Opti!Labels_Headers,0))</f>
        <v>#N/A</v>
      </c>
      <c r="I158" s="168" t="e">
        <f>INDEX(Opti!ResultsTable,$H$37+$A158-1,MATCH(Selected_Stat,Opti!Labels_Headers,0))</f>
        <v>#N/A</v>
      </c>
      <c r="J158" s="66" t="e">
        <f>INDEX(Opti!ResultsTable,$K$37+$A158-1,MATCH(Selected_Stat,Opti!Labels_Headers,0))</f>
        <v>#N/A</v>
      </c>
      <c r="K158" s="91" t="e">
        <f>INDEX(Opti!ResultsTable,$K$37+$A158-1,MATCH(Selected_Stat,Opti!Labels_Headers,0))</f>
        <v>#N/A</v>
      </c>
      <c r="L158" s="171" t="e">
        <f>INDEX(Opti!ResultsTable,$K$37+$A158-1,MATCH(Selected_Stat,Opti!Labels_Headers,0))</f>
        <v>#N/A</v>
      </c>
    </row>
    <row r="159" spans="1:12" customFormat="1" ht="14.45" hidden="1" customHeight="1" x14ac:dyDescent="0.25">
      <c r="A159" s="71">
        <v>118</v>
      </c>
      <c r="B159" s="55" t="e">
        <f>INDEX(Base!ResultsTable,$H$37+$A159-1,MATCH(Selected_Stat,Base!Labels_Headers,0))</f>
        <v>#N/A</v>
      </c>
      <c r="C159" s="56" t="e">
        <f>INDEX(Base!ResultsTable,$H$37+$A159-1,MATCH(Selected_Stat,Base!Labels_Headers,0))</f>
        <v>#N/A</v>
      </c>
      <c r="D159" s="127" t="e">
        <f ca="1">IF(MATCH(IF($B159="All Lobs","Segment Risk Class",$B159),'Report Aggregation'!$B$2:$G$2,0)=1,INDEX('Report Aggregation'!$B$3:$G$146, MATCH('Premium Growth'!$C159,'Report Aggregation'!$B$3:$B$146,0),MATCH('Premium Growth'!$D$40,'Report Aggregation'!$B$2:$G$2,0)),
IF(MATCH($B159,'Report Aggregation'!$B$2:$G$2,0)&lt;MATCH($D$40,'Report Aggregation'!$B$2:$G$2,0),"",INDEX('Report Aggregation'!$B$3:$G$146, MATCH('Premium Growth'!$C159,OFFSET('Report Aggregation'!$B$3,0,MATCH('Premium Growth'!$B159,'Report Aggregation'!$B$2:$G$2,0)-1,146,1),0),MATCH('Premium Growth'!$D$40,'Report Aggregation'!$B$2:$G$2,0))))</f>
        <v>#N/A</v>
      </c>
      <c r="E159" s="96">
        <v>1</v>
      </c>
      <c r="F159" s="97">
        <f t="shared" si="1"/>
        <v>0</v>
      </c>
      <c r="G159" s="66" t="e">
        <f>INDEX(Opti!ResultsTable,$H$37+$A159-1,MATCH(Selected_Stat,Opti!Labels_Headers,0))</f>
        <v>#N/A</v>
      </c>
      <c r="H159" s="91" t="e">
        <f>INDEX(Opti!ResultsTable,$H$37+$A159-1,MATCH(Selected_Stat,Opti!Labels_Headers,0))</f>
        <v>#N/A</v>
      </c>
      <c r="I159" s="168" t="e">
        <f>INDEX(Opti!ResultsTable,$H$37+$A159-1,MATCH(Selected_Stat,Opti!Labels_Headers,0))</f>
        <v>#N/A</v>
      </c>
      <c r="J159" s="66" t="e">
        <f>INDEX(Opti!ResultsTable,$K$37+$A159-1,MATCH(Selected_Stat,Opti!Labels_Headers,0))</f>
        <v>#N/A</v>
      </c>
      <c r="K159" s="91" t="e">
        <f>INDEX(Opti!ResultsTable,$K$37+$A159-1,MATCH(Selected_Stat,Opti!Labels_Headers,0))</f>
        <v>#N/A</v>
      </c>
      <c r="L159" s="171" t="e">
        <f>INDEX(Opti!ResultsTable,$K$37+$A159-1,MATCH(Selected_Stat,Opti!Labels_Headers,0))</f>
        <v>#N/A</v>
      </c>
    </row>
    <row r="160" spans="1:12" customFormat="1" ht="14.45" hidden="1" customHeight="1" x14ac:dyDescent="0.25">
      <c r="A160" s="71">
        <v>119</v>
      </c>
      <c r="B160" s="55" t="e">
        <f>INDEX(Base!ResultsTable,$H$37+$A160-1,MATCH(Selected_Stat,Base!Labels_Headers,0))</f>
        <v>#N/A</v>
      </c>
      <c r="C160" s="56" t="e">
        <f>INDEX(Base!ResultsTable,$H$37+$A160-1,MATCH(Selected_Stat,Base!Labels_Headers,0))</f>
        <v>#N/A</v>
      </c>
      <c r="D160" s="127" t="e">
        <f ca="1">IF(MATCH(IF($B160="All Lobs","Segment Risk Class",$B160),'Report Aggregation'!$B$2:$G$2,0)=1,INDEX('Report Aggregation'!$B$3:$G$146, MATCH('Premium Growth'!$C160,'Report Aggregation'!$B$3:$B$146,0),MATCH('Premium Growth'!$D$40,'Report Aggregation'!$B$2:$G$2,0)),
IF(MATCH($B160,'Report Aggregation'!$B$2:$G$2,0)&lt;MATCH($D$40,'Report Aggregation'!$B$2:$G$2,0),"",INDEX('Report Aggregation'!$B$3:$G$146, MATCH('Premium Growth'!$C160,OFFSET('Report Aggregation'!$B$3,0,MATCH('Premium Growth'!$B160,'Report Aggregation'!$B$2:$G$2,0)-1,146,1),0),MATCH('Premium Growth'!$D$40,'Report Aggregation'!$B$2:$G$2,0))))</f>
        <v>#N/A</v>
      </c>
      <c r="E160" s="96">
        <v>1</v>
      </c>
      <c r="F160" s="97">
        <f t="shared" si="1"/>
        <v>0</v>
      </c>
      <c r="G160" s="66" t="e">
        <f>INDEX(Opti!ResultsTable,$H$37+$A160-1,MATCH(Selected_Stat,Opti!Labels_Headers,0))</f>
        <v>#N/A</v>
      </c>
      <c r="H160" s="91" t="e">
        <f>INDEX(Opti!ResultsTable,$H$37+$A160-1,MATCH(Selected_Stat,Opti!Labels_Headers,0))</f>
        <v>#N/A</v>
      </c>
      <c r="I160" s="168" t="e">
        <f>INDEX(Opti!ResultsTable,$H$37+$A160-1,MATCH(Selected_Stat,Opti!Labels_Headers,0))</f>
        <v>#N/A</v>
      </c>
      <c r="J160" s="66" t="e">
        <f>INDEX(Opti!ResultsTable,$K$37+$A160-1,MATCH(Selected_Stat,Opti!Labels_Headers,0))</f>
        <v>#N/A</v>
      </c>
      <c r="K160" s="91" t="e">
        <f>INDEX(Opti!ResultsTable,$K$37+$A160-1,MATCH(Selected_Stat,Opti!Labels_Headers,0))</f>
        <v>#N/A</v>
      </c>
      <c r="L160" s="171" t="e">
        <f>INDEX(Opti!ResultsTable,$K$37+$A160-1,MATCH(Selected_Stat,Opti!Labels_Headers,0))</f>
        <v>#N/A</v>
      </c>
    </row>
    <row r="161" spans="1:12" customFormat="1" ht="14.45" hidden="1" customHeight="1" x14ac:dyDescent="0.25">
      <c r="A161" s="71">
        <v>120</v>
      </c>
      <c r="B161" s="55" t="e">
        <f>INDEX(Base!ResultsTable,$H$37+$A161-1,MATCH(Selected_Stat,Base!Labels_Headers,0))</f>
        <v>#N/A</v>
      </c>
      <c r="C161" s="56" t="e">
        <f>INDEX(Base!ResultsTable,$H$37+$A161-1,MATCH(Selected_Stat,Base!Labels_Headers,0))</f>
        <v>#N/A</v>
      </c>
      <c r="D161" s="127" t="e">
        <f ca="1">IF(MATCH(IF($B161="All Lobs","Segment Risk Class",$B161),'Report Aggregation'!$B$2:$G$2,0)=1,INDEX('Report Aggregation'!$B$3:$G$146, MATCH('Premium Growth'!$C161,'Report Aggregation'!$B$3:$B$146,0),MATCH('Premium Growth'!$D$40,'Report Aggregation'!$B$2:$G$2,0)),
IF(MATCH($B161,'Report Aggregation'!$B$2:$G$2,0)&lt;MATCH($D$40,'Report Aggregation'!$B$2:$G$2,0),"",INDEX('Report Aggregation'!$B$3:$G$146, MATCH('Premium Growth'!$C161,OFFSET('Report Aggregation'!$B$3,0,MATCH('Premium Growth'!$B161,'Report Aggregation'!$B$2:$G$2,0)-1,146,1),0),MATCH('Premium Growth'!$D$40,'Report Aggregation'!$B$2:$G$2,0))))</f>
        <v>#N/A</v>
      </c>
      <c r="E161" s="96">
        <v>1</v>
      </c>
      <c r="F161" s="97">
        <f t="shared" si="1"/>
        <v>0</v>
      </c>
      <c r="G161" s="66" t="e">
        <f>INDEX(Opti!ResultsTable,$H$37+$A161-1,MATCH(Selected_Stat,Opti!Labels_Headers,0))</f>
        <v>#N/A</v>
      </c>
      <c r="H161" s="91" t="e">
        <f>INDEX(Opti!ResultsTable,$H$37+$A161-1,MATCH(Selected_Stat,Opti!Labels_Headers,0))</f>
        <v>#N/A</v>
      </c>
      <c r="I161" s="168" t="e">
        <f>INDEX(Opti!ResultsTable,$H$37+$A161-1,MATCH(Selected_Stat,Opti!Labels_Headers,0))</f>
        <v>#N/A</v>
      </c>
      <c r="J161" s="66" t="e">
        <f>INDEX(Opti!ResultsTable,$K$37+$A161-1,MATCH(Selected_Stat,Opti!Labels_Headers,0))</f>
        <v>#N/A</v>
      </c>
      <c r="K161" s="91" t="e">
        <f>INDEX(Opti!ResultsTable,$K$37+$A161-1,MATCH(Selected_Stat,Opti!Labels_Headers,0))</f>
        <v>#N/A</v>
      </c>
      <c r="L161" s="171" t="e">
        <f>INDEX(Opti!ResultsTable,$K$37+$A161-1,MATCH(Selected_Stat,Opti!Labels_Headers,0))</f>
        <v>#N/A</v>
      </c>
    </row>
    <row r="162" spans="1:12" customFormat="1" ht="14.45" hidden="1" customHeight="1" x14ac:dyDescent="0.25">
      <c r="A162" s="71">
        <v>121</v>
      </c>
      <c r="B162" s="55" t="e">
        <f>INDEX(Base!ResultsTable,$H$37+$A162-1,MATCH(Selected_Stat,Base!Labels_Headers,0))</f>
        <v>#N/A</v>
      </c>
      <c r="C162" s="56" t="e">
        <f>INDEX(Base!ResultsTable,$H$37+$A162-1,MATCH(Selected_Stat,Base!Labels_Headers,0))</f>
        <v>#N/A</v>
      </c>
      <c r="D162" s="127" t="e">
        <f ca="1">IF(MATCH(IF($B162="All Lobs","Segment Risk Class",$B162),'Report Aggregation'!$B$2:$G$2,0)=1,INDEX('Report Aggregation'!$B$3:$G$146, MATCH('Premium Growth'!$C162,'Report Aggregation'!$B$3:$B$146,0),MATCH('Premium Growth'!$D$40,'Report Aggregation'!$B$2:$G$2,0)),
IF(MATCH($B162,'Report Aggregation'!$B$2:$G$2,0)&lt;MATCH($D$40,'Report Aggregation'!$B$2:$G$2,0),"",INDEX('Report Aggregation'!$B$3:$G$146, MATCH('Premium Growth'!$C162,OFFSET('Report Aggregation'!$B$3,0,MATCH('Premium Growth'!$B162,'Report Aggregation'!$B$2:$G$2,0)-1,146,1),0),MATCH('Premium Growth'!$D$40,'Report Aggregation'!$B$2:$G$2,0))))</f>
        <v>#N/A</v>
      </c>
      <c r="E162" s="96">
        <v>1</v>
      </c>
      <c r="F162" s="97">
        <f t="shared" si="1"/>
        <v>0</v>
      </c>
      <c r="G162" s="66" t="e">
        <f>INDEX(Opti!ResultsTable,$H$37+$A162-1,MATCH(Selected_Stat,Opti!Labels_Headers,0))</f>
        <v>#N/A</v>
      </c>
      <c r="H162" s="91" t="e">
        <f>INDEX(Opti!ResultsTable,$H$37+$A162-1,MATCH(Selected_Stat,Opti!Labels_Headers,0))</f>
        <v>#N/A</v>
      </c>
      <c r="I162" s="168" t="e">
        <f>INDEX(Opti!ResultsTable,$H$37+$A162-1,MATCH(Selected_Stat,Opti!Labels_Headers,0))</f>
        <v>#N/A</v>
      </c>
      <c r="J162" s="66" t="e">
        <f>INDEX(Opti!ResultsTable,$K$37+$A162-1,MATCH(Selected_Stat,Opti!Labels_Headers,0))</f>
        <v>#N/A</v>
      </c>
      <c r="K162" s="91" t="e">
        <f>INDEX(Opti!ResultsTable,$K$37+$A162-1,MATCH(Selected_Stat,Opti!Labels_Headers,0))</f>
        <v>#N/A</v>
      </c>
      <c r="L162" s="171" t="e">
        <f>INDEX(Opti!ResultsTable,$K$37+$A162-1,MATCH(Selected_Stat,Opti!Labels_Headers,0))</f>
        <v>#N/A</v>
      </c>
    </row>
    <row r="163" spans="1:12" customFormat="1" ht="14.45" hidden="1" customHeight="1" x14ac:dyDescent="0.25">
      <c r="A163" s="71">
        <v>122</v>
      </c>
      <c r="B163" s="55" t="e">
        <f>INDEX(Base!ResultsTable,$H$37+$A163-1,MATCH(Selected_Stat,Base!Labels_Headers,0))</f>
        <v>#N/A</v>
      </c>
      <c r="C163" s="56" t="e">
        <f>INDEX(Base!ResultsTable,$H$37+$A163-1,MATCH(Selected_Stat,Base!Labels_Headers,0))</f>
        <v>#N/A</v>
      </c>
      <c r="D163" s="127" t="e">
        <f ca="1">IF(MATCH(IF($B163="All Lobs","Segment Risk Class",$B163),'Report Aggregation'!$B$2:$G$2,0)=1,INDEX('Report Aggregation'!$B$3:$G$146, MATCH('Premium Growth'!$C163,'Report Aggregation'!$B$3:$B$146,0),MATCH('Premium Growth'!$D$40,'Report Aggregation'!$B$2:$G$2,0)),
IF(MATCH($B163,'Report Aggregation'!$B$2:$G$2,0)&lt;MATCH($D$40,'Report Aggregation'!$B$2:$G$2,0),"",INDEX('Report Aggregation'!$B$3:$G$146, MATCH('Premium Growth'!$C163,OFFSET('Report Aggregation'!$B$3,0,MATCH('Premium Growth'!$B163,'Report Aggregation'!$B$2:$G$2,0)-1,146,1),0),MATCH('Premium Growth'!$D$40,'Report Aggregation'!$B$2:$G$2,0))))</f>
        <v>#N/A</v>
      </c>
      <c r="E163" s="96">
        <v>1</v>
      </c>
      <c r="F163" s="97">
        <f t="shared" si="1"/>
        <v>0</v>
      </c>
      <c r="G163" s="66" t="e">
        <f>INDEX(Opti!ResultsTable,$H$37+$A163-1,MATCH(Selected_Stat,Opti!Labels_Headers,0))</f>
        <v>#N/A</v>
      </c>
      <c r="H163" s="91" t="e">
        <f>INDEX(Opti!ResultsTable,$H$37+$A163-1,MATCH(Selected_Stat,Opti!Labels_Headers,0))</f>
        <v>#N/A</v>
      </c>
      <c r="I163" s="168" t="e">
        <f>INDEX(Opti!ResultsTable,$H$37+$A163-1,MATCH(Selected_Stat,Opti!Labels_Headers,0))</f>
        <v>#N/A</v>
      </c>
      <c r="J163" s="66" t="e">
        <f>INDEX(Opti!ResultsTable,$K$37+$A163-1,MATCH(Selected_Stat,Opti!Labels_Headers,0))</f>
        <v>#N/A</v>
      </c>
      <c r="K163" s="91" t="e">
        <f>INDEX(Opti!ResultsTable,$K$37+$A163-1,MATCH(Selected_Stat,Opti!Labels_Headers,0))</f>
        <v>#N/A</v>
      </c>
      <c r="L163" s="171" t="e">
        <f>INDEX(Opti!ResultsTable,$K$37+$A163-1,MATCH(Selected_Stat,Opti!Labels_Headers,0))</f>
        <v>#N/A</v>
      </c>
    </row>
    <row r="164" spans="1:12" customFormat="1" ht="14.45" hidden="1" customHeight="1" x14ac:dyDescent="0.25">
      <c r="A164" s="71">
        <v>123</v>
      </c>
      <c r="B164" s="55" t="e">
        <f>INDEX(Base!ResultsTable,$H$37+$A164-1,MATCH(Selected_Stat,Base!Labels_Headers,0))</f>
        <v>#N/A</v>
      </c>
      <c r="C164" s="56" t="e">
        <f>INDEX(Base!ResultsTable,$H$37+$A164-1,MATCH(Selected_Stat,Base!Labels_Headers,0))</f>
        <v>#N/A</v>
      </c>
      <c r="D164" s="127" t="e">
        <f ca="1">IF(MATCH(IF($B164="All Lobs","Segment Risk Class",$B164),'Report Aggregation'!$B$2:$G$2,0)=1,INDEX('Report Aggregation'!$B$3:$G$146, MATCH('Premium Growth'!$C164,'Report Aggregation'!$B$3:$B$146,0),MATCH('Premium Growth'!$D$40,'Report Aggregation'!$B$2:$G$2,0)),
IF(MATCH($B164,'Report Aggregation'!$B$2:$G$2,0)&lt;MATCH($D$40,'Report Aggregation'!$B$2:$G$2,0),"",INDEX('Report Aggregation'!$B$3:$G$146, MATCH('Premium Growth'!$C164,OFFSET('Report Aggregation'!$B$3,0,MATCH('Premium Growth'!$B164,'Report Aggregation'!$B$2:$G$2,0)-1,146,1),0),MATCH('Premium Growth'!$D$40,'Report Aggregation'!$B$2:$G$2,0))))</f>
        <v>#N/A</v>
      </c>
      <c r="E164" s="96">
        <v>1</v>
      </c>
      <c r="F164" s="97">
        <f t="shared" si="1"/>
        <v>0</v>
      </c>
      <c r="G164" s="66" t="e">
        <f>INDEX(Opti!ResultsTable,$H$37+$A164-1,MATCH(Selected_Stat,Opti!Labels_Headers,0))</f>
        <v>#N/A</v>
      </c>
      <c r="H164" s="91" t="e">
        <f>INDEX(Opti!ResultsTable,$H$37+$A164-1,MATCH(Selected_Stat,Opti!Labels_Headers,0))</f>
        <v>#N/A</v>
      </c>
      <c r="I164" s="168" t="e">
        <f>INDEX(Opti!ResultsTable,$H$37+$A164-1,MATCH(Selected_Stat,Opti!Labels_Headers,0))</f>
        <v>#N/A</v>
      </c>
      <c r="J164" s="66" t="e">
        <f>INDEX(Opti!ResultsTable,$K$37+$A164-1,MATCH(Selected_Stat,Opti!Labels_Headers,0))</f>
        <v>#N/A</v>
      </c>
      <c r="K164" s="91" t="e">
        <f>INDEX(Opti!ResultsTable,$K$37+$A164-1,MATCH(Selected_Stat,Opti!Labels_Headers,0))</f>
        <v>#N/A</v>
      </c>
      <c r="L164" s="171" t="e">
        <f>INDEX(Opti!ResultsTable,$K$37+$A164-1,MATCH(Selected_Stat,Opti!Labels_Headers,0))</f>
        <v>#N/A</v>
      </c>
    </row>
    <row r="165" spans="1:12" customFormat="1" ht="14.45" hidden="1" customHeight="1" x14ac:dyDescent="0.25">
      <c r="A165" s="71">
        <v>124</v>
      </c>
      <c r="B165" s="55" t="e">
        <f>INDEX(Base!ResultsTable,$H$37+$A165-1,MATCH(Selected_Stat,Base!Labels_Headers,0))</f>
        <v>#N/A</v>
      </c>
      <c r="C165" s="56" t="e">
        <f>INDEX(Base!ResultsTable,$H$37+$A165-1,MATCH(Selected_Stat,Base!Labels_Headers,0))</f>
        <v>#N/A</v>
      </c>
      <c r="D165" s="127" t="e">
        <f ca="1">IF(MATCH(IF($B165="All Lobs","Segment Risk Class",$B165),'Report Aggregation'!$B$2:$G$2,0)=1,INDEX('Report Aggregation'!$B$3:$G$146, MATCH('Premium Growth'!$C165,'Report Aggregation'!$B$3:$B$146,0),MATCH('Premium Growth'!$D$40,'Report Aggregation'!$B$2:$G$2,0)),
IF(MATCH($B165,'Report Aggregation'!$B$2:$G$2,0)&lt;MATCH($D$40,'Report Aggregation'!$B$2:$G$2,0),"",INDEX('Report Aggregation'!$B$3:$G$146, MATCH('Premium Growth'!$C165,OFFSET('Report Aggregation'!$B$3,0,MATCH('Premium Growth'!$B165,'Report Aggregation'!$B$2:$G$2,0)-1,146,1),0),MATCH('Premium Growth'!$D$40,'Report Aggregation'!$B$2:$G$2,0))))</f>
        <v>#N/A</v>
      </c>
      <c r="E165" s="96">
        <v>1</v>
      </c>
      <c r="F165" s="97">
        <f t="shared" si="1"/>
        <v>0</v>
      </c>
      <c r="G165" s="66" t="e">
        <f>INDEX(Opti!ResultsTable,$H$37+$A165-1,MATCH(Selected_Stat,Opti!Labels_Headers,0))</f>
        <v>#N/A</v>
      </c>
      <c r="H165" s="91" t="e">
        <f>INDEX(Opti!ResultsTable,$H$37+$A165-1,MATCH(Selected_Stat,Opti!Labels_Headers,0))</f>
        <v>#N/A</v>
      </c>
      <c r="I165" s="168" t="e">
        <f>INDEX(Opti!ResultsTable,$H$37+$A165-1,MATCH(Selected_Stat,Opti!Labels_Headers,0))</f>
        <v>#N/A</v>
      </c>
      <c r="J165" s="66" t="e">
        <f>INDEX(Opti!ResultsTable,$K$37+$A165-1,MATCH(Selected_Stat,Opti!Labels_Headers,0))</f>
        <v>#N/A</v>
      </c>
      <c r="K165" s="91" t="e">
        <f>INDEX(Opti!ResultsTable,$K$37+$A165-1,MATCH(Selected_Stat,Opti!Labels_Headers,0))</f>
        <v>#N/A</v>
      </c>
      <c r="L165" s="171" t="e">
        <f>INDEX(Opti!ResultsTable,$K$37+$A165-1,MATCH(Selected_Stat,Opti!Labels_Headers,0))</f>
        <v>#N/A</v>
      </c>
    </row>
    <row r="166" spans="1:12" customFormat="1" ht="14.45" hidden="1" customHeight="1" x14ac:dyDescent="0.25">
      <c r="A166" s="71">
        <v>125</v>
      </c>
      <c r="B166" s="55" t="e">
        <f>INDEX(Base!ResultsTable,$H$37+$A166-1,MATCH(Selected_Stat,Base!Labels_Headers,0))</f>
        <v>#N/A</v>
      </c>
      <c r="C166" s="56" t="e">
        <f>INDEX(Base!ResultsTable,$H$37+$A166-1,MATCH(Selected_Stat,Base!Labels_Headers,0))</f>
        <v>#N/A</v>
      </c>
      <c r="D166" s="127" t="e">
        <f ca="1">IF(MATCH(IF($B166="All Lobs","Segment Risk Class",$B166),'Report Aggregation'!$B$2:$G$2,0)=1,INDEX('Report Aggregation'!$B$3:$G$146, MATCH('Premium Growth'!$C166,'Report Aggregation'!$B$3:$B$146,0),MATCH('Premium Growth'!$D$40,'Report Aggregation'!$B$2:$G$2,0)),
IF(MATCH($B166,'Report Aggregation'!$B$2:$G$2,0)&lt;MATCH($D$40,'Report Aggregation'!$B$2:$G$2,0),"",INDEX('Report Aggregation'!$B$3:$G$146, MATCH('Premium Growth'!$C166,OFFSET('Report Aggregation'!$B$3,0,MATCH('Premium Growth'!$B166,'Report Aggregation'!$B$2:$G$2,0)-1,146,1),0),MATCH('Premium Growth'!$D$40,'Report Aggregation'!$B$2:$G$2,0))))</f>
        <v>#N/A</v>
      </c>
      <c r="E166" s="96">
        <v>1</v>
      </c>
      <c r="F166" s="97">
        <f t="shared" si="1"/>
        <v>0</v>
      </c>
      <c r="G166" s="66" t="e">
        <f>INDEX(Opti!ResultsTable,$H$37+$A166-1,MATCH(Selected_Stat,Opti!Labels_Headers,0))</f>
        <v>#N/A</v>
      </c>
      <c r="H166" s="91" t="e">
        <f>INDEX(Opti!ResultsTable,$H$37+$A166-1,MATCH(Selected_Stat,Opti!Labels_Headers,0))</f>
        <v>#N/A</v>
      </c>
      <c r="I166" s="168" t="e">
        <f>INDEX(Opti!ResultsTable,$H$37+$A166-1,MATCH(Selected_Stat,Opti!Labels_Headers,0))</f>
        <v>#N/A</v>
      </c>
      <c r="J166" s="66" t="e">
        <f>INDEX(Opti!ResultsTable,$K$37+$A166-1,MATCH(Selected_Stat,Opti!Labels_Headers,0))</f>
        <v>#N/A</v>
      </c>
      <c r="K166" s="91" t="e">
        <f>INDEX(Opti!ResultsTable,$K$37+$A166-1,MATCH(Selected_Stat,Opti!Labels_Headers,0))</f>
        <v>#N/A</v>
      </c>
      <c r="L166" s="171" t="e">
        <f>INDEX(Opti!ResultsTable,$K$37+$A166-1,MATCH(Selected_Stat,Opti!Labels_Headers,0))</f>
        <v>#N/A</v>
      </c>
    </row>
    <row r="167" spans="1:12" customFormat="1" ht="14.45" hidden="1" customHeight="1" x14ac:dyDescent="0.25">
      <c r="A167" s="71">
        <v>126</v>
      </c>
      <c r="B167" s="55" t="e">
        <f>INDEX(Base!ResultsTable,$H$37+$A167-1,MATCH(Selected_Stat,Base!Labels_Headers,0))</f>
        <v>#N/A</v>
      </c>
      <c r="C167" s="56" t="e">
        <f>INDEX(Base!ResultsTable,$H$37+$A167-1,MATCH(Selected_Stat,Base!Labels_Headers,0))</f>
        <v>#N/A</v>
      </c>
      <c r="D167" s="127" t="e">
        <f ca="1">IF(MATCH(IF($B167="All Lobs","Segment Risk Class",$B167),'Report Aggregation'!$B$2:$G$2,0)=1,INDEX('Report Aggregation'!$B$3:$G$146, MATCH('Premium Growth'!$C167,'Report Aggregation'!$B$3:$B$146,0),MATCH('Premium Growth'!$D$40,'Report Aggregation'!$B$2:$G$2,0)),
IF(MATCH($B167,'Report Aggregation'!$B$2:$G$2,0)&lt;MATCH($D$40,'Report Aggregation'!$B$2:$G$2,0),"",INDEX('Report Aggregation'!$B$3:$G$146, MATCH('Premium Growth'!$C167,OFFSET('Report Aggregation'!$B$3,0,MATCH('Premium Growth'!$B167,'Report Aggregation'!$B$2:$G$2,0)-1,146,1),0),MATCH('Premium Growth'!$D$40,'Report Aggregation'!$B$2:$G$2,0))))</f>
        <v>#N/A</v>
      </c>
      <c r="E167" s="96">
        <v>1</v>
      </c>
      <c r="F167" s="97">
        <f t="shared" si="1"/>
        <v>0</v>
      </c>
      <c r="G167" s="66" t="e">
        <f>INDEX(Opti!ResultsTable,$H$37+$A167-1,MATCH(Selected_Stat,Opti!Labels_Headers,0))</f>
        <v>#N/A</v>
      </c>
      <c r="H167" s="91" t="e">
        <f>INDEX(Opti!ResultsTable,$H$37+$A167-1,MATCH(Selected_Stat,Opti!Labels_Headers,0))</f>
        <v>#N/A</v>
      </c>
      <c r="I167" s="168" t="e">
        <f>INDEX(Opti!ResultsTable,$H$37+$A167-1,MATCH(Selected_Stat,Opti!Labels_Headers,0))</f>
        <v>#N/A</v>
      </c>
      <c r="J167" s="66" t="e">
        <f>INDEX(Opti!ResultsTable,$K$37+$A167-1,MATCH(Selected_Stat,Opti!Labels_Headers,0))</f>
        <v>#N/A</v>
      </c>
      <c r="K167" s="91" t="e">
        <f>INDEX(Opti!ResultsTable,$K$37+$A167-1,MATCH(Selected_Stat,Opti!Labels_Headers,0))</f>
        <v>#N/A</v>
      </c>
      <c r="L167" s="171" t="e">
        <f>INDEX(Opti!ResultsTable,$K$37+$A167-1,MATCH(Selected_Stat,Opti!Labels_Headers,0))</f>
        <v>#N/A</v>
      </c>
    </row>
    <row r="168" spans="1:12" customFormat="1" ht="14.45" hidden="1" customHeight="1" x14ac:dyDescent="0.25">
      <c r="A168" s="71">
        <v>127</v>
      </c>
      <c r="B168" s="55" t="e">
        <f>INDEX(Base!ResultsTable,$H$37+$A168-1,MATCH(Selected_Stat,Base!Labels_Headers,0))</f>
        <v>#N/A</v>
      </c>
      <c r="C168" s="56" t="e">
        <f>INDEX(Base!ResultsTable,$H$37+$A168-1,MATCH(Selected_Stat,Base!Labels_Headers,0))</f>
        <v>#N/A</v>
      </c>
      <c r="D168" s="127" t="e">
        <f ca="1">IF(MATCH(IF($B168="All Lobs","Segment Risk Class",$B168),'Report Aggregation'!$B$2:$G$2,0)=1,INDEX('Report Aggregation'!$B$3:$G$146, MATCH('Premium Growth'!$C168,'Report Aggregation'!$B$3:$B$146,0),MATCH('Premium Growth'!$D$40,'Report Aggregation'!$B$2:$G$2,0)),
IF(MATCH($B168,'Report Aggregation'!$B$2:$G$2,0)&lt;MATCH($D$40,'Report Aggregation'!$B$2:$G$2,0),"",INDEX('Report Aggregation'!$B$3:$G$146, MATCH('Premium Growth'!$C168,OFFSET('Report Aggregation'!$B$3,0,MATCH('Premium Growth'!$B168,'Report Aggregation'!$B$2:$G$2,0)-1,146,1),0),MATCH('Premium Growth'!$D$40,'Report Aggregation'!$B$2:$G$2,0))))</f>
        <v>#N/A</v>
      </c>
      <c r="E168" s="96">
        <v>1</v>
      </c>
      <c r="F168" s="97">
        <f t="shared" si="1"/>
        <v>0</v>
      </c>
      <c r="G168" s="66" t="e">
        <f>INDEX(Opti!ResultsTable,$H$37+$A168-1,MATCH(Selected_Stat,Opti!Labels_Headers,0))</f>
        <v>#N/A</v>
      </c>
      <c r="H168" s="91" t="e">
        <f>INDEX(Opti!ResultsTable,$H$37+$A168-1,MATCH(Selected_Stat,Opti!Labels_Headers,0))</f>
        <v>#N/A</v>
      </c>
      <c r="I168" s="168" t="e">
        <f>INDEX(Opti!ResultsTable,$H$37+$A168-1,MATCH(Selected_Stat,Opti!Labels_Headers,0))</f>
        <v>#N/A</v>
      </c>
      <c r="J168" s="66" t="e">
        <f>INDEX(Opti!ResultsTable,$K$37+$A168-1,MATCH(Selected_Stat,Opti!Labels_Headers,0))</f>
        <v>#N/A</v>
      </c>
      <c r="K168" s="91" t="e">
        <f>INDEX(Opti!ResultsTable,$K$37+$A168-1,MATCH(Selected_Stat,Opti!Labels_Headers,0))</f>
        <v>#N/A</v>
      </c>
      <c r="L168" s="171" t="e">
        <f>INDEX(Opti!ResultsTable,$K$37+$A168-1,MATCH(Selected_Stat,Opti!Labels_Headers,0))</f>
        <v>#N/A</v>
      </c>
    </row>
    <row r="169" spans="1:12" customFormat="1" ht="14.45" hidden="1" customHeight="1" x14ac:dyDescent="0.25">
      <c r="A169" s="71">
        <v>128</v>
      </c>
      <c r="B169" s="55" t="e">
        <f>INDEX(Base!ResultsTable,$H$37+$A169-1,MATCH(Selected_Stat,Base!Labels_Headers,0))</f>
        <v>#N/A</v>
      </c>
      <c r="C169" s="56" t="e">
        <f>INDEX(Base!ResultsTable,$H$37+$A169-1,MATCH(Selected_Stat,Base!Labels_Headers,0))</f>
        <v>#N/A</v>
      </c>
      <c r="D169" s="127" t="e">
        <f ca="1">IF(MATCH(IF($B169="All Lobs","Segment Risk Class",$B169),'Report Aggregation'!$B$2:$G$2,0)=1,INDEX('Report Aggregation'!$B$3:$G$146, MATCH('Premium Growth'!$C169,'Report Aggregation'!$B$3:$B$146,0),MATCH('Premium Growth'!$D$40,'Report Aggregation'!$B$2:$G$2,0)),
IF(MATCH($B169,'Report Aggregation'!$B$2:$G$2,0)&lt;MATCH($D$40,'Report Aggregation'!$B$2:$G$2,0),"",INDEX('Report Aggregation'!$B$3:$G$146, MATCH('Premium Growth'!$C169,OFFSET('Report Aggregation'!$B$3,0,MATCH('Premium Growth'!$B169,'Report Aggregation'!$B$2:$G$2,0)-1,146,1),0),MATCH('Premium Growth'!$D$40,'Report Aggregation'!$B$2:$G$2,0))))</f>
        <v>#N/A</v>
      </c>
      <c r="E169" s="96">
        <v>1</v>
      </c>
      <c r="F169" s="97">
        <f t="shared" si="1"/>
        <v>0</v>
      </c>
      <c r="G169" s="66" t="e">
        <f>INDEX(Opti!ResultsTable,$H$37+$A169-1,MATCH(Selected_Stat,Opti!Labels_Headers,0))</f>
        <v>#N/A</v>
      </c>
      <c r="H169" s="91" t="e">
        <f>INDEX(Opti!ResultsTable,$H$37+$A169-1,MATCH(Selected_Stat,Opti!Labels_Headers,0))</f>
        <v>#N/A</v>
      </c>
      <c r="I169" s="168" t="e">
        <f>INDEX(Opti!ResultsTable,$H$37+$A169-1,MATCH(Selected_Stat,Opti!Labels_Headers,0))</f>
        <v>#N/A</v>
      </c>
      <c r="J169" s="66" t="e">
        <f>INDEX(Opti!ResultsTable,$K$37+$A169-1,MATCH(Selected_Stat,Opti!Labels_Headers,0))</f>
        <v>#N/A</v>
      </c>
      <c r="K169" s="91" t="e">
        <f>INDEX(Opti!ResultsTable,$K$37+$A169-1,MATCH(Selected_Stat,Opti!Labels_Headers,0))</f>
        <v>#N/A</v>
      </c>
      <c r="L169" s="171" t="e">
        <f>INDEX(Opti!ResultsTable,$K$37+$A169-1,MATCH(Selected_Stat,Opti!Labels_Headers,0))</f>
        <v>#N/A</v>
      </c>
    </row>
    <row r="170" spans="1:12" customFormat="1" ht="14.45" hidden="1" customHeight="1" x14ac:dyDescent="0.25">
      <c r="A170" s="71">
        <v>129</v>
      </c>
      <c r="B170" s="55" t="e">
        <f>INDEX(Base!ResultsTable,$H$37+$A170-1,MATCH(Selected_Stat,Base!Labels_Headers,0))</f>
        <v>#N/A</v>
      </c>
      <c r="C170" s="56" t="e">
        <f>INDEX(Base!ResultsTable,$H$37+$A170-1,MATCH(Selected_Stat,Base!Labels_Headers,0))</f>
        <v>#N/A</v>
      </c>
      <c r="D170" s="127" t="e">
        <f ca="1">IF(MATCH(IF($B170="All Lobs","Segment Risk Class",$B170),'Report Aggregation'!$B$2:$G$2,0)=1,INDEX('Report Aggregation'!$B$3:$G$146, MATCH('Premium Growth'!$C170,'Report Aggregation'!$B$3:$B$146,0),MATCH('Premium Growth'!$D$40,'Report Aggregation'!$B$2:$G$2,0)),
IF(MATCH($B170,'Report Aggregation'!$B$2:$G$2,0)&lt;MATCH($D$40,'Report Aggregation'!$B$2:$G$2,0),"",INDEX('Report Aggregation'!$B$3:$G$146, MATCH('Premium Growth'!$C170,OFFSET('Report Aggregation'!$B$3,0,MATCH('Premium Growth'!$B170,'Report Aggregation'!$B$2:$G$2,0)-1,146,1),0),MATCH('Premium Growth'!$D$40,'Report Aggregation'!$B$2:$G$2,0))))</f>
        <v>#N/A</v>
      </c>
      <c r="E170" s="96">
        <v>1</v>
      </c>
      <c r="F170" s="97">
        <f t="shared" ref="F170:F233" si="2">IFERROR(H170/G170,0)</f>
        <v>0</v>
      </c>
      <c r="G170" s="66" t="e">
        <f>INDEX(Opti!ResultsTable,$H$37+$A170-1,MATCH(Selected_Stat,Opti!Labels_Headers,0))</f>
        <v>#N/A</v>
      </c>
      <c r="H170" s="91" t="e">
        <f>INDEX(Opti!ResultsTable,$H$37+$A170-1,MATCH(Selected_Stat,Opti!Labels_Headers,0))</f>
        <v>#N/A</v>
      </c>
      <c r="I170" s="168" t="e">
        <f>INDEX(Opti!ResultsTable,$H$37+$A170-1,MATCH(Selected_Stat,Opti!Labels_Headers,0))</f>
        <v>#N/A</v>
      </c>
      <c r="J170" s="66" t="e">
        <f>INDEX(Opti!ResultsTable,$K$37+$A170-1,MATCH(Selected_Stat,Opti!Labels_Headers,0))</f>
        <v>#N/A</v>
      </c>
      <c r="K170" s="91" t="e">
        <f>INDEX(Opti!ResultsTable,$K$37+$A170-1,MATCH(Selected_Stat,Opti!Labels_Headers,0))</f>
        <v>#N/A</v>
      </c>
      <c r="L170" s="171" t="e">
        <f>INDEX(Opti!ResultsTable,$K$37+$A170-1,MATCH(Selected_Stat,Opti!Labels_Headers,0))</f>
        <v>#N/A</v>
      </c>
    </row>
    <row r="171" spans="1:12" customFormat="1" ht="14.45" hidden="1" customHeight="1" x14ac:dyDescent="0.25">
      <c r="A171" s="71">
        <v>130</v>
      </c>
      <c r="B171" s="55" t="e">
        <f>INDEX(Base!ResultsTable,$H$37+$A171-1,MATCH(Selected_Stat,Base!Labels_Headers,0))</f>
        <v>#N/A</v>
      </c>
      <c r="C171" s="56" t="e">
        <f>INDEX(Base!ResultsTable,$H$37+$A171-1,MATCH(Selected_Stat,Base!Labels_Headers,0))</f>
        <v>#N/A</v>
      </c>
      <c r="D171" s="127" t="e">
        <f ca="1">IF(MATCH(IF($B171="All Lobs","Segment Risk Class",$B171),'Report Aggregation'!$B$2:$G$2,0)=1,INDEX('Report Aggregation'!$B$3:$G$146, MATCH('Premium Growth'!$C171,'Report Aggregation'!$B$3:$B$146,0),MATCH('Premium Growth'!$D$40,'Report Aggregation'!$B$2:$G$2,0)),
IF(MATCH($B171,'Report Aggregation'!$B$2:$G$2,0)&lt;MATCH($D$40,'Report Aggregation'!$B$2:$G$2,0),"",INDEX('Report Aggregation'!$B$3:$G$146, MATCH('Premium Growth'!$C171,OFFSET('Report Aggregation'!$B$3,0,MATCH('Premium Growth'!$B171,'Report Aggregation'!$B$2:$G$2,0)-1,146,1),0),MATCH('Premium Growth'!$D$40,'Report Aggregation'!$B$2:$G$2,0))))</f>
        <v>#N/A</v>
      </c>
      <c r="E171" s="96">
        <v>1</v>
      </c>
      <c r="F171" s="97">
        <f t="shared" si="2"/>
        <v>0</v>
      </c>
      <c r="G171" s="66" t="e">
        <f>INDEX(Opti!ResultsTable,$H$37+$A171-1,MATCH(Selected_Stat,Opti!Labels_Headers,0))</f>
        <v>#N/A</v>
      </c>
      <c r="H171" s="91" t="e">
        <f>INDEX(Opti!ResultsTable,$H$37+$A171-1,MATCH(Selected_Stat,Opti!Labels_Headers,0))</f>
        <v>#N/A</v>
      </c>
      <c r="I171" s="168" t="e">
        <f>INDEX(Opti!ResultsTable,$H$37+$A171-1,MATCH(Selected_Stat,Opti!Labels_Headers,0))</f>
        <v>#N/A</v>
      </c>
      <c r="J171" s="66" t="e">
        <f>INDEX(Opti!ResultsTable,$K$37+$A171-1,MATCH(Selected_Stat,Opti!Labels_Headers,0))</f>
        <v>#N/A</v>
      </c>
      <c r="K171" s="91" t="e">
        <f>INDEX(Opti!ResultsTable,$K$37+$A171-1,MATCH(Selected_Stat,Opti!Labels_Headers,0))</f>
        <v>#N/A</v>
      </c>
      <c r="L171" s="171" t="e">
        <f>INDEX(Opti!ResultsTable,$K$37+$A171-1,MATCH(Selected_Stat,Opti!Labels_Headers,0))</f>
        <v>#N/A</v>
      </c>
    </row>
    <row r="172" spans="1:12" customFormat="1" ht="14.45" hidden="1" customHeight="1" x14ac:dyDescent="0.25">
      <c r="A172" s="71">
        <v>131</v>
      </c>
      <c r="B172" s="55" t="e">
        <f>INDEX(Base!ResultsTable,$H$37+$A172-1,MATCH(Selected_Stat,Base!Labels_Headers,0))</f>
        <v>#N/A</v>
      </c>
      <c r="C172" s="56" t="e">
        <f>INDEX(Base!ResultsTable,$H$37+$A172-1,MATCH(Selected_Stat,Base!Labels_Headers,0))</f>
        <v>#N/A</v>
      </c>
      <c r="D172" s="127" t="e">
        <f ca="1">IF(MATCH(IF($B172="All Lobs","Segment Risk Class",$B172),'Report Aggregation'!$B$2:$G$2,0)=1,INDEX('Report Aggregation'!$B$3:$G$146, MATCH('Premium Growth'!$C172,'Report Aggregation'!$B$3:$B$146,0),MATCH('Premium Growth'!$D$40,'Report Aggregation'!$B$2:$G$2,0)),
IF(MATCH($B172,'Report Aggregation'!$B$2:$G$2,0)&lt;MATCH($D$40,'Report Aggregation'!$B$2:$G$2,0),"",INDEX('Report Aggregation'!$B$3:$G$146, MATCH('Premium Growth'!$C172,OFFSET('Report Aggregation'!$B$3,0,MATCH('Premium Growth'!$B172,'Report Aggregation'!$B$2:$G$2,0)-1,146,1),0),MATCH('Premium Growth'!$D$40,'Report Aggregation'!$B$2:$G$2,0))))</f>
        <v>#N/A</v>
      </c>
      <c r="E172" s="96">
        <v>1</v>
      </c>
      <c r="F172" s="97">
        <f t="shared" si="2"/>
        <v>0</v>
      </c>
      <c r="G172" s="66" t="e">
        <f>INDEX(Opti!ResultsTable,$H$37+$A172-1,MATCH(Selected_Stat,Opti!Labels_Headers,0))</f>
        <v>#N/A</v>
      </c>
      <c r="H172" s="91" t="e">
        <f>INDEX(Opti!ResultsTable,$H$37+$A172-1,MATCH(Selected_Stat,Opti!Labels_Headers,0))</f>
        <v>#N/A</v>
      </c>
      <c r="I172" s="168" t="e">
        <f>INDEX(Opti!ResultsTable,$H$37+$A172-1,MATCH(Selected_Stat,Opti!Labels_Headers,0))</f>
        <v>#N/A</v>
      </c>
      <c r="J172" s="66" t="e">
        <f>INDEX(Opti!ResultsTable,$K$37+$A172-1,MATCH(Selected_Stat,Opti!Labels_Headers,0))</f>
        <v>#N/A</v>
      </c>
      <c r="K172" s="91" t="e">
        <f>INDEX(Opti!ResultsTable,$K$37+$A172-1,MATCH(Selected_Stat,Opti!Labels_Headers,0))</f>
        <v>#N/A</v>
      </c>
      <c r="L172" s="171" t="e">
        <f>INDEX(Opti!ResultsTable,$K$37+$A172-1,MATCH(Selected_Stat,Opti!Labels_Headers,0))</f>
        <v>#N/A</v>
      </c>
    </row>
    <row r="173" spans="1:12" customFormat="1" ht="14.45" hidden="1" customHeight="1" x14ac:dyDescent="0.25">
      <c r="A173" s="71">
        <v>132</v>
      </c>
      <c r="B173" s="55" t="e">
        <f>INDEX(Base!ResultsTable,$H$37+$A173-1,MATCH(Selected_Stat,Base!Labels_Headers,0))</f>
        <v>#N/A</v>
      </c>
      <c r="C173" s="56" t="e">
        <f>INDEX(Base!ResultsTable,$H$37+$A173-1,MATCH(Selected_Stat,Base!Labels_Headers,0))</f>
        <v>#N/A</v>
      </c>
      <c r="D173" s="127" t="e">
        <f ca="1">IF(MATCH(IF($B173="All Lobs","Segment Risk Class",$B173),'Report Aggregation'!$B$2:$G$2,0)=1,INDEX('Report Aggregation'!$B$3:$G$146, MATCH('Premium Growth'!$C173,'Report Aggregation'!$B$3:$B$146,0),MATCH('Premium Growth'!$D$40,'Report Aggregation'!$B$2:$G$2,0)),
IF(MATCH($B173,'Report Aggregation'!$B$2:$G$2,0)&lt;MATCH($D$40,'Report Aggregation'!$B$2:$G$2,0),"",INDEX('Report Aggregation'!$B$3:$G$146, MATCH('Premium Growth'!$C173,OFFSET('Report Aggregation'!$B$3,0,MATCH('Premium Growth'!$B173,'Report Aggregation'!$B$2:$G$2,0)-1,146,1),0),MATCH('Premium Growth'!$D$40,'Report Aggregation'!$B$2:$G$2,0))))</f>
        <v>#N/A</v>
      </c>
      <c r="E173" s="96">
        <v>1</v>
      </c>
      <c r="F173" s="97">
        <f t="shared" si="2"/>
        <v>0</v>
      </c>
      <c r="G173" s="66" t="e">
        <f>INDEX(Opti!ResultsTable,$H$37+$A173-1,MATCH(Selected_Stat,Opti!Labels_Headers,0))</f>
        <v>#N/A</v>
      </c>
      <c r="H173" s="91" t="e">
        <f>INDEX(Opti!ResultsTable,$H$37+$A173-1,MATCH(Selected_Stat,Opti!Labels_Headers,0))</f>
        <v>#N/A</v>
      </c>
      <c r="I173" s="168" t="e">
        <f>INDEX(Opti!ResultsTable,$H$37+$A173-1,MATCH(Selected_Stat,Opti!Labels_Headers,0))</f>
        <v>#N/A</v>
      </c>
      <c r="J173" s="66" t="e">
        <f>INDEX(Opti!ResultsTable,$K$37+$A173-1,MATCH(Selected_Stat,Opti!Labels_Headers,0))</f>
        <v>#N/A</v>
      </c>
      <c r="K173" s="91" t="e">
        <f>INDEX(Opti!ResultsTable,$K$37+$A173-1,MATCH(Selected_Stat,Opti!Labels_Headers,0))</f>
        <v>#N/A</v>
      </c>
      <c r="L173" s="171" t="e">
        <f>INDEX(Opti!ResultsTable,$K$37+$A173-1,MATCH(Selected_Stat,Opti!Labels_Headers,0))</f>
        <v>#N/A</v>
      </c>
    </row>
    <row r="174" spans="1:12" customFormat="1" ht="14.45" hidden="1" customHeight="1" x14ac:dyDescent="0.25">
      <c r="A174" s="71">
        <v>133</v>
      </c>
      <c r="B174" s="55" t="e">
        <f>INDEX(Base!ResultsTable,$H$37+$A174-1,MATCH(Selected_Stat,Base!Labels_Headers,0))</f>
        <v>#N/A</v>
      </c>
      <c r="C174" s="56" t="e">
        <f>INDEX(Base!ResultsTable,$H$37+$A174-1,MATCH(Selected_Stat,Base!Labels_Headers,0))</f>
        <v>#N/A</v>
      </c>
      <c r="D174" s="127" t="e">
        <f ca="1">IF(MATCH(IF($B174="All Lobs","Segment Risk Class",$B174),'Report Aggregation'!$B$2:$G$2,0)=1,INDEX('Report Aggregation'!$B$3:$G$146, MATCH('Premium Growth'!$C174,'Report Aggregation'!$B$3:$B$146,0),MATCH('Premium Growth'!$D$40,'Report Aggregation'!$B$2:$G$2,0)),
IF(MATCH($B174,'Report Aggregation'!$B$2:$G$2,0)&lt;MATCH($D$40,'Report Aggregation'!$B$2:$G$2,0),"",INDEX('Report Aggregation'!$B$3:$G$146, MATCH('Premium Growth'!$C174,OFFSET('Report Aggregation'!$B$3,0,MATCH('Premium Growth'!$B174,'Report Aggregation'!$B$2:$G$2,0)-1,146,1),0),MATCH('Premium Growth'!$D$40,'Report Aggregation'!$B$2:$G$2,0))))</f>
        <v>#N/A</v>
      </c>
      <c r="E174" s="96">
        <v>1</v>
      </c>
      <c r="F174" s="97">
        <f t="shared" si="2"/>
        <v>0</v>
      </c>
      <c r="G174" s="66" t="e">
        <f>INDEX(Opti!ResultsTable,$H$37+$A174-1,MATCH(Selected_Stat,Opti!Labels_Headers,0))</f>
        <v>#N/A</v>
      </c>
      <c r="H174" s="91" t="e">
        <f>INDEX(Opti!ResultsTable,$H$37+$A174-1,MATCH(Selected_Stat,Opti!Labels_Headers,0))</f>
        <v>#N/A</v>
      </c>
      <c r="I174" s="168" t="e">
        <f>INDEX(Opti!ResultsTable,$H$37+$A174-1,MATCH(Selected_Stat,Opti!Labels_Headers,0))</f>
        <v>#N/A</v>
      </c>
      <c r="J174" s="66" t="e">
        <f>INDEX(Opti!ResultsTable,$K$37+$A174-1,MATCH(Selected_Stat,Opti!Labels_Headers,0))</f>
        <v>#N/A</v>
      </c>
      <c r="K174" s="91" t="e">
        <f>INDEX(Opti!ResultsTable,$K$37+$A174-1,MATCH(Selected_Stat,Opti!Labels_Headers,0))</f>
        <v>#N/A</v>
      </c>
      <c r="L174" s="171" t="e">
        <f>INDEX(Opti!ResultsTable,$K$37+$A174-1,MATCH(Selected_Stat,Opti!Labels_Headers,0))</f>
        <v>#N/A</v>
      </c>
    </row>
    <row r="175" spans="1:12" customFormat="1" ht="14.45" hidden="1" customHeight="1" x14ac:dyDescent="0.25">
      <c r="A175" s="71">
        <v>134</v>
      </c>
      <c r="B175" s="55" t="e">
        <f>INDEX(Base!ResultsTable,$H$37+$A175-1,MATCH(Selected_Stat,Base!Labels_Headers,0))</f>
        <v>#N/A</v>
      </c>
      <c r="C175" s="56" t="e">
        <f>INDEX(Base!ResultsTable,$H$37+$A175-1,MATCH(Selected_Stat,Base!Labels_Headers,0))</f>
        <v>#N/A</v>
      </c>
      <c r="D175" s="127" t="e">
        <f ca="1">IF(MATCH(IF($B175="All Lobs","Segment Risk Class",$B175),'Report Aggregation'!$B$2:$G$2,0)=1,INDEX('Report Aggregation'!$B$3:$G$146, MATCH('Premium Growth'!$C175,'Report Aggregation'!$B$3:$B$146,0),MATCH('Premium Growth'!$D$40,'Report Aggregation'!$B$2:$G$2,0)),
IF(MATCH($B175,'Report Aggregation'!$B$2:$G$2,0)&lt;MATCH($D$40,'Report Aggregation'!$B$2:$G$2,0),"",INDEX('Report Aggregation'!$B$3:$G$146, MATCH('Premium Growth'!$C175,OFFSET('Report Aggregation'!$B$3,0,MATCH('Premium Growth'!$B175,'Report Aggregation'!$B$2:$G$2,0)-1,146,1),0),MATCH('Premium Growth'!$D$40,'Report Aggregation'!$B$2:$G$2,0))))</f>
        <v>#N/A</v>
      </c>
      <c r="E175" s="96">
        <v>1</v>
      </c>
      <c r="F175" s="97">
        <f t="shared" si="2"/>
        <v>0</v>
      </c>
      <c r="G175" s="66" t="e">
        <f>INDEX(Opti!ResultsTable,$H$37+$A175-1,MATCH(Selected_Stat,Opti!Labels_Headers,0))</f>
        <v>#N/A</v>
      </c>
      <c r="H175" s="91" t="e">
        <f>INDEX(Opti!ResultsTable,$H$37+$A175-1,MATCH(Selected_Stat,Opti!Labels_Headers,0))</f>
        <v>#N/A</v>
      </c>
      <c r="I175" s="168" t="e">
        <f>INDEX(Opti!ResultsTable,$H$37+$A175-1,MATCH(Selected_Stat,Opti!Labels_Headers,0))</f>
        <v>#N/A</v>
      </c>
      <c r="J175" s="66" t="e">
        <f>INDEX(Opti!ResultsTable,$K$37+$A175-1,MATCH(Selected_Stat,Opti!Labels_Headers,0))</f>
        <v>#N/A</v>
      </c>
      <c r="K175" s="91" t="e">
        <f>INDEX(Opti!ResultsTable,$K$37+$A175-1,MATCH(Selected_Stat,Opti!Labels_Headers,0))</f>
        <v>#N/A</v>
      </c>
      <c r="L175" s="171" t="e">
        <f>INDEX(Opti!ResultsTable,$K$37+$A175-1,MATCH(Selected_Stat,Opti!Labels_Headers,0))</f>
        <v>#N/A</v>
      </c>
    </row>
    <row r="176" spans="1:12" customFormat="1" ht="14.45" hidden="1" customHeight="1" x14ac:dyDescent="0.25">
      <c r="A176" s="71">
        <v>135</v>
      </c>
      <c r="B176" s="55" t="e">
        <f>INDEX(Base!ResultsTable,$H$37+$A176-1,MATCH(Selected_Stat,Base!Labels_Headers,0))</f>
        <v>#N/A</v>
      </c>
      <c r="C176" s="56" t="e">
        <f>INDEX(Base!ResultsTable,$H$37+$A176-1,MATCH(Selected_Stat,Base!Labels_Headers,0))</f>
        <v>#N/A</v>
      </c>
      <c r="D176" s="127" t="e">
        <f ca="1">IF(MATCH(IF($B176="All Lobs","Segment Risk Class",$B176),'Report Aggregation'!$B$2:$G$2,0)=1,INDEX('Report Aggregation'!$B$3:$G$146, MATCH('Premium Growth'!$C176,'Report Aggregation'!$B$3:$B$146,0),MATCH('Premium Growth'!$D$40,'Report Aggregation'!$B$2:$G$2,0)),
IF(MATCH($B176,'Report Aggregation'!$B$2:$G$2,0)&lt;MATCH($D$40,'Report Aggregation'!$B$2:$G$2,0),"",INDEX('Report Aggregation'!$B$3:$G$146, MATCH('Premium Growth'!$C176,OFFSET('Report Aggregation'!$B$3,0,MATCH('Premium Growth'!$B176,'Report Aggregation'!$B$2:$G$2,0)-1,146,1),0),MATCH('Premium Growth'!$D$40,'Report Aggregation'!$B$2:$G$2,0))))</f>
        <v>#N/A</v>
      </c>
      <c r="E176" s="96">
        <v>1</v>
      </c>
      <c r="F176" s="97">
        <f t="shared" si="2"/>
        <v>0</v>
      </c>
      <c r="G176" s="66" t="e">
        <f>INDEX(Opti!ResultsTable,$H$37+$A176-1,MATCH(Selected_Stat,Opti!Labels_Headers,0))</f>
        <v>#N/A</v>
      </c>
      <c r="H176" s="91" t="e">
        <f>INDEX(Opti!ResultsTable,$H$37+$A176-1,MATCH(Selected_Stat,Opti!Labels_Headers,0))</f>
        <v>#N/A</v>
      </c>
      <c r="I176" s="168" t="e">
        <f>INDEX(Opti!ResultsTable,$H$37+$A176-1,MATCH(Selected_Stat,Opti!Labels_Headers,0))</f>
        <v>#N/A</v>
      </c>
      <c r="J176" s="66" t="e">
        <f>INDEX(Opti!ResultsTable,$K$37+$A176-1,MATCH(Selected_Stat,Opti!Labels_Headers,0))</f>
        <v>#N/A</v>
      </c>
      <c r="K176" s="91" t="e">
        <f>INDEX(Opti!ResultsTable,$K$37+$A176-1,MATCH(Selected_Stat,Opti!Labels_Headers,0))</f>
        <v>#N/A</v>
      </c>
      <c r="L176" s="171" t="e">
        <f>INDEX(Opti!ResultsTable,$K$37+$A176-1,MATCH(Selected_Stat,Opti!Labels_Headers,0))</f>
        <v>#N/A</v>
      </c>
    </row>
    <row r="177" spans="1:12" customFormat="1" ht="14.45" hidden="1" customHeight="1" x14ac:dyDescent="0.25">
      <c r="A177" s="71">
        <v>136</v>
      </c>
      <c r="B177" s="55" t="e">
        <f>INDEX(Base!ResultsTable,$H$37+$A177-1,MATCH(Selected_Stat,Base!Labels_Headers,0))</f>
        <v>#N/A</v>
      </c>
      <c r="C177" s="56" t="e">
        <f>INDEX(Base!ResultsTable,$H$37+$A177-1,MATCH(Selected_Stat,Base!Labels_Headers,0))</f>
        <v>#N/A</v>
      </c>
      <c r="D177" s="127" t="e">
        <f ca="1">IF(MATCH(IF($B177="All Lobs","Segment Risk Class",$B177),'Report Aggregation'!$B$2:$G$2,0)=1,INDEX('Report Aggregation'!$B$3:$G$146, MATCH('Premium Growth'!$C177,'Report Aggregation'!$B$3:$B$146,0),MATCH('Premium Growth'!$D$40,'Report Aggregation'!$B$2:$G$2,0)),
IF(MATCH($B177,'Report Aggregation'!$B$2:$G$2,0)&lt;MATCH($D$40,'Report Aggregation'!$B$2:$G$2,0),"",INDEX('Report Aggregation'!$B$3:$G$146, MATCH('Premium Growth'!$C177,OFFSET('Report Aggregation'!$B$3,0,MATCH('Premium Growth'!$B177,'Report Aggregation'!$B$2:$G$2,0)-1,146,1),0),MATCH('Premium Growth'!$D$40,'Report Aggregation'!$B$2:$G$2,0))))</f>
        <v>#N/A</v>
      </c>
      <c r="E177" s="96">
        <v>1</v>
      </c>
      <c r="F177" s="97">
        <f t="shared" si="2"/>
        <v>0</v>
      </c>
      <c r="G177" s="66" t="e">
        <f>INDEX(Opti!ResultsTable,$H$37+$A177-1,MATCH(Selected_Stat,Opti!Labels_Headers,0))</f>
        <v>#N/A</v>
      </c>
      <c r="H177" s="91" t="e">
        <f>INDEX(Opti!ResultsTable,$H$37+$A177-1,MATCH(Selected_Stat,Opti!Labels_Headers,0))</f>
        <v>#N/A</v>
      </c>
      <c r="I177" s="168" t="e">
        <f>INDEX(Opti!ResultsTable,$H$37+$A177-1,MATCH(Selected_Stat,Opti!Labels_Headers,0))</f>
        <v>#N/A</v>
      </c>
      <c r="J177" s="66" t="e">
        <f>INDEX(Opti!ResultsTable,$K$37+$A177-1,MATCH(Selected_Stat,Opti!Labels_Headers,0))</f>
        <v>#N/A</v>
      </c>
      <c r="K177" s="91" t="e">
        <f>INDEX(Opti!ResultsTable,$K$37+$A177-1,MATCH(Selected_Stat,Opti!Labels_Headers,0))</f>
        <v>#N/A</v>
      </c>
      <c r="L177" s="171" t="e">
        <f>INDEX(Opti!ResultsTable,$K$37+$A177-1,MATCH(Selected_Stat,Opti!Labels_Headers,0))</f>
        <v>#N/A</v>
      </c>
    </row>
    <row r="178" spans="1:12" customFormat="1" ht="14.45" hidden="1" customHeight="1" x14ac:dyDescent="0.25">
      <c r="A178" s="71">
        <v>137</v>
      </c>
      <c r="B178" s="55" t="e">
        <f>INDEX(Base!ResultsTable,$H$37+$A178-1,MATCH(Selected_Stat,Base!Labels_Headers,0))</f>
        <v>#N/A</v>
      </c>
      <c r="C178" s="56" t="e">
        <f>INDEX(Base!ResultsTable,$H$37+$A178-1,MATCH(Selected_Stat,Base!Labels_Headers,0))</f>
        <v>#N/A</v>
      </c>
      <c r="D178" s="127" t="e">
        <f ca="1">IF(MATCH(IF($B178="All Lobs","Segment Risk Class",$B178),'Report Aggregation'!$B$2:$G$2,0)=1,INDEX('Report Aggregation'!$B$3:$G$146, MATCH('Premium Growth'!$C178,'Report Aggregation'!$B$3:$B$146,0),MATCH('Premium Growth'!$D$40,'Report Aggregation'!$B$2:$G$2,0)),
IF(MATCH($B178,'Report Aggregation'!$B$2:$G$2,0)&lt;MATCH($D$40,'Report Aggregation'!$B$2:$G$2,0),"",INDEX('Report Aggregation'!$B$3:$G$146, MATCH('Premium Growth'!$C178,OFFSET('Report Aggregation'!$B$3,0,MATCH('Premium Growth'!$B178,'Report Aggregation'!$B$2:$G$2,0)-1,146,1),0),MATCH('Premium Growth'!$D$40,'Report Aggregation'!$B$2:$G$2,0))))</f>
        <v>#N/A</v>
      </c>
      <c r="E178" s="96">
        <v>1</v>
      </c>
      <c r="F178" s="97">
        <f t="shared" si="2"/>
        <v>0</v>
      </c>
      <c r="G178" s="66" t="e">
        <f>INDEX(Opti!ResultsTable,$H$37+$A178-1,MATCH(Selected_Stat,Opti!Labels_Headers,0))</f>
        <v>#N/A</v>
      </c>
      <c r="H178" s="91" t="e">
        <f>INDEX(Opti!ResultsTable,$H$37+$A178-1,MATCH(Selected_Stat,Opti!Labels_Headers,0))</f>
        <v>#N/A</v>
      </c>
      <c r="I178" s="168" t="e">
        <f>INDEX(Opti!ResultsTable,$H$37+$A178-1,MATCH(Selected_Stat,Opti!Labels_Headers,0))</f>
        <v>#N/A</v>
      </c>
      <c r="J178" s="66" t="e">
        <f>INDEX(Opti!ResultsTable,$K$37+$A178-1,MATCH(Selected_Stat,Opti!Labels_Headers,0))</f>
        <v>#N/A</v>
      </c>
      <c r="K178" s="91" t="e">
        <f>INDEX(Opti!ResultsTable,$K$37+$A178-1,MATCH(Selected_Stat,Opti!Labels_Headers,0))</f>
        <v>#N/A</v>
      </c>
      <c r="L178" s="171" t="e">
        <f>INDEX(Opti!ResultsTable,$K$37+$A178-1,MATCH(Selected_Stat,Opti!Labels_Headers,0))</f>
        <v>#N/A</v>
      </c>
    </row>
    <row r="179" spans="1:12" customFormat="1" ht="14.45" hidden="1" customHeight="1" x14ac:dyDescent="0.25">
      <c r="A179" s="71">
        <v>138</v>
      </c>
      <c r="B179" s="55" t="e">
        <f>INDEX(Base!ResultsTable,$H$37+$A179-1,MATCH(Selected_Stat,Base!Labels_Headers,0))</f>
        <v>#N/A</v>
      </c>
      <c r="C179" s="56" t="e">
        <f>INDEX(Base!ResultsTable,$H$37+$A179-1,MATCH(Selected_Stat,Base!Labels_Headers,0))</f>
        <v>#N/A</v>
      </c>
      <c r="D179" s="127" t="e">
        <f ca="1">IF(MATCH(IF($B179="All Lobs","Segment Risk Class",$B179),'Report Aggregation'!$B$2:$G$2,0)=1,INDEX('Report Aggregation'!$B$3:$G$146, MATCH('Premium Growth'!$C179,'Report Aggregation'!$B$3:$B$146,0),MATCH('Premium Growth'!$D$40,'Report Aggregation'!$B$2:$G$2,0)),
IF(MATCH($B179,'Report Aggregation'!$B$2:$G$2,0)&lt;MATCH($D$40,'Report Aggregation'!$B$2:$G$2,0),"",INDEX('Report Aggregation'!$B$3:$G$146, MATCH('Premium Growth'!$C179,OFFSET('Report Aggregation'!$B$3,0,MATCH('Premium Growth'!$B179,'Report Aggregation'!$B$2:$G$2,0)-1,146,1),0),MATCH('Premium Growth'!$D$40,'Report Aggregation'!$B$2:$G$2,0))))</f>
        <v>#N/A</v>
      </c>
      <c r="E179" s="96">
        <v>1</v>
      </c>
      <c r="F179" s="97">
        <f t="shared" si="2"/>
        <v>0</v>
      </c>
      <c r="G179" s="66" t="e">
        <f>INDEX(Opti!ResultsTable,$H$37+$A179-1,MATCH(Selected_Stat,Opti!Labels_Headers,0))</f>
        <v>#N/A</v>
      </c>
      <c r="H179" s="91" t="e">
        <f>INDEX(Opti!ResultsTable,$H$37+$A179-1,MATCH(Selected_Stat,Opti!Labels_Headers,0))</f>
        <v>#N/A</v>
      </c>
      <c r="I179" s="168" t="e">
        <f>INDEX(Opti!ResultsTable,$H$37+$A179-1,MATCH(Selected_Stat,Opti!Labels_Headers,0))</f>
        <v>#N/A</v>
      </c>
      <c r="J179" s="66" t="e">
        <f>INDEX(Opti!ResultsTable,$K$37+$A179-1,MATCH(Selected_Stat,Opti!Labels_Headers,0))</f>
        <v>#N/A</v>
      </c>
      <c r="K179" s="91" t="e">
        <f>INDEX(Opti!ResultsTable,$K$37+$A179-1,MATCH(Selected_Stat,Opti!Labels_Headers,0))</f>
        <v>#N/A</v>
      </c>
      <c r="L179" s="171" t="e">
        <f>INDEX(Opti!ResultsTable,$K$37+$A179-1,MATCH(Selected_Stat,Opti!Labels_Headers,0))</f>
        <v>#N/A</v>
      </c>
    </row>
    <row r="180" spans="1:12" customFormat="1" ht="14.45" hidden="1" customHeight="1" x14ac:dyDescent="0.25">
      <c r="A180" s="71">
        <v>139</v>
      </c>
      <c r="B180" s="55" t="e">
        <f>INDEX(Base!ResultsTable,$H$37+$A180-1,MATCH(Selected_Stat,Base!Labels_Headers,0))</f>
        <v>#N/A</v>
      </c>
      <c r="C180" s="56" t="e">
        <f>INDEX(Base!ResultsTable,$H$37+$A180-1,MATCH(Selected_Stat,Base!Labels_Headers,0))</f>
        <v>#N/A</v>
      </c>
      <c r="D180" s="127" t="e">
        <f ca="1">IF(MATCH(IF($B180="All Lobs","Segment Risk Class",$B180),'Report Aggregation'!$B$2:$G$2,0)=1,INDEX('Report Aggregation'!$B$3:$G$146, MATCH('Premium Growth'!$C180,'Report Aggregation'!$B$3:$B$146,0),MATCH('Premium Growth'!$D$40,'Report Aggregation'!$B$2:$G$2,0)),
IF(MATCH($B180,'Report Aggregation'!$B$2:$G$2,0)&lt;MATCH($D$40,'Report Aggregation'!$B$2:$G$2,0),"",INDEX('Report Aggregation'!$B$3:$G$146, MATCH('Premium Growth'!$C180,OFFSET('Report Aggregation'!$B$3,0,MATCH('Premium Growth'!$B180,'Report Aggregation'!$B$2:$G$2,0)-1,146,1),0),MATCH('Premium Growth'!$D$40,'Report Aggregation'!$B$2:$G$2,0))))</f>
        <v>#N/A</v>
      </c>
      <c r="E180" s="96">
        <v>1</v>
      </c>
      <c r="F180" s="97">
        <f t="shared" si="2"/>
        <v>0</v>
      </c>
      <c r="G180" s="66" t="e">
        <f>INDEX(Opti!ResultsTable,$H$37+$A180-1,MATCH(Selected_Stat,Opti!Labels_Headers,0))</f>
        <v>#N/A</v>
      </c>
      <c r="H180" s="91" t="e">
        <f>INDEX(Opti!ResultsTable,$H$37+$A180-1,MATCH(Selected_Stat,Opti!Labels_Headers,0))</f>
        <v>#N/A</v>
      </c>
      <c r="I180" s="168" t="e">
        <f>INDEX(Opti!ResultsTable,$H$37+$A180-1,MATCH(Selected_Stat,Opti!Labels_Headers,0))</f>
        <v>#N/A</v>
      </c>
      <c r="J180" s="66" t="e">
        <f>INDEX(Opti!ResultsTable,$K$37+$A180-1,MATCH(Selected_Stat,Opti!Labels_Headers,0))</f>
        <v>#N/A</v>
      </c>
      <c r="K180" s="91" t="e">
        <f>INDEX(Opti!ResultsTable,$K$37+$A180-1,MATCH(Selected_Stat,Opti!Labels_Headers,0))</f>
        <v>#N/A</v>
      </c>
      <c r="L180" s="171" t="e">
        <f>INDEX(Opti!ResultsTable,$K$37+$A180-1,MATCH(Selected_Stat,Opti!Labels_Headers,0))</f>
        <v>#N/A</v>
      </c>
    </row>
    <row r="181" spans="1:12" customFormat="1" ht="14.45" hidden="1" customHeight="1" x14ac:dyDescent="0.25">
      <c r="A181" s="71">
        <v>140</v>
      </c>
      <c r="B181" s="55" t="e">
        <f>INDEX(Base!ResultsTable,$H$37+$A181-1,MATCH(Selected_Stat,Base!Labels_Headers,0))</f>
        <v>#N/A</v>
      </c>
      <c r="C181" s="56" t="e">
        <f>INDEX(Base!ResultsTable,$H$37+$A181-1,MATCH(Selected_Stat,Base!Labels_Headers,0))</f>
        <v>#N/A</v>
      </c>
      <c r="D181" s="127" t="e">
        <f ca="1">IF(MATCH(IF($B181="All Lobs","Segment Risk Class",$B181),'Report Aggregation'!$B$2:$G$2,0)=1,INDEX('Report Aggregation'!$B$3:$G$146, MATCH('Premium Growth'!$C181,'Report Aggregation'!$B$3:$B$146,0),MATCH('Premium Growth'!$D$40,'Report Aggregation'!$B$2:$G$2,0)),
IF(MATCH($B181,'Report Aggregation'!$B$2:$G$2,0)&lt;MATCH($D$40,'Report Aggregation'!$B$2:$G$2,0),"",INDEX('Report Aggregation'!$B$3:$G$146, MATCH('Premium Growth'!$C181,OFFSET('Report Aggregation'!$B$3,0,MATCH('Premium Growth'!$B181,'Report Aggregation'!$B$2:$G$2,0)-1,146,1),0),MATCH('Premium Growth'!$D$40,'Report Aggregation'!$B$2:$G$2,0))))</f>
        <v>#N/A</v>
      </c>
      <c r="E181" s="96">
        <v>1</v>
      </c>
      <c r="F181" s="97">
        <f t="shared" si="2"/>
        <v>0</v>
      </c>
      <c r="G181" s="66" t="e">
        <f>INDEX(Opti!ResultsTable,$H$37+$A181-1,MATCH(Selected_Stat,Opti!Labels_Headers,0))</f>
        <v>#N/A</v>
      </c>
      <c r="H181" s="91" t="e">
        <f>INDEX(Opti!ResultsTable,$H$37+$A181-1,MATCH(Selected_Stat,Opti!Labels_Headers,0))</f>
        <v>#N/A</v>
      </c>
      <c r="I181" s="168" t="e">
        <f>INDEX(Opti!ResultsTable,$H$37+$A181-1,MATCH(Selected_Stat,Opti!Labels_Headers,0))</f>
        <v>#N/A</v>
      </c>
      <c r="J181" s="66" t="e">
        <f>INDEX(Opti!ResultsTable,$K$37+$A181-1,MATCH(Selected_Stat,Opti!Labels_Headers,0))</f>
        <v>#N/A</v>
      </c>
      <c r="K181" s="91" t="e">
        <f>INDEX(Opti!ResultsTable,$K$37+$A181-1,MATCH(Selected_Stat,Opti!Labels_Headers,0))</f>
        <v>#N/A</v>
      </c>
      <c r="L181" s="171" t="e">
        <f>INDEX(Opti!ResultsTable,$K$37+$A181-1,MATCH(Selected_Stat,Opti!Labels_Headers,0))</f>
        <v>#N/A</v>
      </c>
    </row>
    <row r="182" spans="1:12" customFormat="1" ht="14.45" hidden="1" customHeight="1" x14ac:dyDescent="0.25">
      <c r="A182" s="71">
        <v>141</v>
      </c>
      <c r="B182" s="55" t="e">
        <f>INDEX(Base!ResultsTable,$H$37+$A182-1,MATCH(Selected_Stat,Base!Labels_Headers,0))</f>
        <v>#N/A</v>
      </c>
      <c r="C182" s="56" t="e">
        <f>INDEX(Base!ResultsTable,$H$37+$A182-1,MATCH(Selected_Stat,Base!Labels_Headers,0))</f>
        <v>#N/A</v>
      </c>
      <c r="D182" s="127" t="e">
        <f ca="1">IF(MATCH(IF($B182="All Lobs","Segment Risk Class",$B182),'Report Aggregation'!$B$2:$G$2,0)=1,INDEX('Report Aggregation'!$B$3:$G$146, MATCH('Premium Growth'!$C182,'Report Aggregation'!$B$3:$B$146,0),MATCH('Premium Growth'!$D$40,'Report Aggregation'!$B$2:$G$2,0)),
IF(MATCH($B182,'Report Aggregation'!$B$2:$G$2,0)&lt;MATCH($D$40,'Report Aggregation'!$B$2:$G$2,0),"",INDEX('Report Aggregation'!$B$3:$G$146, MATCH('Premium Growth'!$C182,OFFSET('Report Aggregation'!$B$3,0,MATCH('Premium Growth'!$B182,'Report Aggregation'!$B$2:$G$2,0)-1,146,1),0),MATCH('Premium Growth'!$D$40,'Report Aggregation'!$B$2:$G$2,0))))</f>
        <v>#N/A</v>
      </c>
      <c r="E182" s="96">
        <v>1</v>
      </c>
      <c r="F182" s="97">
        <f t="shared" si="2"/>
        <v>0</v>
      </c>
      <c r="G182" s="66" t="e">
        <f>INDEX(Opti!ResultsTable,$H$37+$A182-1,MATCH(Selected_Stat,Opti!Labels_Headers,0))</f>
        <v>#N/A</v>
      </c>
      <c r="H182" s="91" t="e">
        <f>INDEX(Opti!ResultsTable,$H$37+$A182-1,MATCH(Selected_Stat,Opti!Labels_Headers,0))</f>
        <v>#N/A</v>
      </c>
      <c r="I182" s="168" t="e">
        <f>INDEX(Opti!ResultsTable,$H$37+$A182-1,MATCH(Selected_Stat,Opti!Labels_Headers,0))</f>
        <v>#N/A</v>
      </c>
      <c r="J182" s="66" t="e">
        <f>INDEX(Opti!ResultsTable,$K$37+$A182-1,MATCH(Selected_Stat,Opti!Labels_Headers,0))</f>
        <v>#N/A</v>
      </c>
      <c r="K182" s="91" t="e">
        <f>INDEX(Opti!ResultsTable,$K$37+$A182-1,MATCH(Selected_Stat,Opti!Labels_Headers,0))</f>
        <v>#N/A</v>
      </c>
      <c r="L182" s="171" t="e">
        <f>INDEX(Opti!ResultsTable,$K$37+$A182-1,MATCH(Selected_Stat,Opti!Labels_Headers,0))</f>
        <v>#N/A</v>
      </c>
    </row>
    <row r="183" spans="1:12" customFormat="1" ht="14.45" hidden="1" customHeight="1" x14ac:dyDescent="0.25">
      <c r="A183" s="71">
        <v>142</v>
      </c>
      <c r="B183" s="55" t="e">
        <f>INDEX(Base!ResultsTable,$H$37+$A183-1,MATCH(Selected_Stat,Base!Labels_Headers,0))</f>
        <v>#N/A</v>
      </c>
      <c r="C183" s="56" t="e">
        <f>INDEX(Base!ResultsTable,$H$37+$A183-1,MATCH(Selected_Stat,Base!Labels_Headers,0))</f>
        <v>#N/A</v>
      </c>
      <c r="D183" s="127" t="e">
        <f ca="1">IF(MATCH(IF($B183="All Lobs","Segment Risk Class",$B183),'Report Aggregation'!$B$2:$G$2,0)=1,INDEX('Report Aggregation'!$B$3:$G$146, MATCH('Premium Growth'!$C183,'Report Aggregation'!$B$3:$B$146,0),MATCH('Premium Growth'!$D$40,'Report Aggregation'!$B$2:$G$2,0)),
IF(MATCH($B183,'Report Aggregation'!$B$2:$G$2,0)&lt;MATCH($D$40,'Report Aggregation'!$B$2:$G$2,0),"",INDEX('Report Aggregation'!$B$3:$G$146, MATCH('Premium Growth'!$C183,OFFSET('Report Aggregation'!$B$3,0,MATCH('Premium Growth'!$B183,'Report Aggregation'!$B$2:$G$2,0)-1,146,1),0),MATCH('Premium Growth'!$D$40,'Report Aggregation'!$B$2:$G$2,0))))</f>
        <v>#N/A</v>
      </c>
      <c r="E183" s="96">
        <v>1</v>
      </c>
      <c r="F183" s="97">
        <f t="shared" si="2"/>
        <v>0</v>
      </c>
      <c r="G183" s="66" t="e">
        <f>INDEX(Opti!ResultsTable,$H$37+$A183-1,MATCH(Selected_Stat,Opti!Labels_Headers,0))</f>
        <v>#N/A</v>
      </c>
      <c r="H183" s="91" t="e">
        <f>INDEX(Opti!ResultsTable,$H$37+$A183-1,MATCH(Selected_Stat,Opti!Labels_Headers,0))</f>
        <v>#N/A</v>
      </c>
      <c r="I183" s="168" t="e">
        <f>INDEX(Opti!ResultsTable,$H$37+$A183-1,MATCH(Selected_Stat,Opti!Labels_Headers,0))</f>
        <v>#N/A</v>
      </c>
      <c r="J183" s="66" t="e">
        <f>INDEX(Opti!ResultsTable,$K$37+$A183-1,MATCH(Selected_Stat,Opti!Labels_Headers,0))</f>
        <v>#N/A</v>
      </c>
      <c r="K183" s="91" t="e">
        <f>INDEX(Opti!ResultsTable,$K$37+$A183-1,MATCH(Selected_Stat,Opti!Labels_Headers,0))</f>
        <v>#N/A</v>
      </c>
      <c r="L183" s="171" t="e">
        <f>INDEX(Opti!ResultsTable,$K$37+$A183-1,MATCH(Selected_Stat,Opti!Labels_Headers,0))</f>
        <v>#N/A</v>
      </c>
    </row>
    <row r="184" spans="1:12" customFormat="1" ht="14.45" hidden="1" customHeight="1" x14ac:dyDescent="0.25">
      <c r="A184" s="71">
        <v>143</v>
      </c>
      <c r="B184" s="55" t="e">
        <f>INDEX(Base!ResultsTable,$H$37+$A184-1,MATCH(Selected_Stat,Base!Labels_Headers,0))</f>
        <v>#N/A</v>
      </c>
      <c r="C184" s="56" t="e">
        <f>INDEX(Base!ResultsTable,$H$37+$A184-1,MATCH(Selected_Stat,Base!Labels_Headers,0))</f>
        <v>#N/A</v>
      </c>
      <c r="D184" s="127" t="e">
        <f ca="1">IF(MATCH(IF($B184="All Lobs","Segment Risk Class",$B184),'Report Aggregation'!$B$2:$G$2,0)=1,INDEX('Report Aggregation'!$B$3:$G$146, MATCH('Premium Growth'!$C184,'Report Aggregation'!$B$3:$B$146,0),MATCH('Premium Growth'!$D$40,'Report Aggregation'!$B$2:$G$2,0)),
IF(MATCH($B184,'Report Aggregation'!$B$2:$G$2,0)&lt;MATCH($D$40,'Report Aggregation'!$B$2:$G$2,0),"",INDEX('Report Aggregation'!$B$3:$G$146, MATCH('Premium Growth'!$C184,OFFSET('Report Aggregation'!$B$3,0,MATCH('Premium Growth'!$B184,'Report Aggregation'!$B$2:$G$2,0)-1,146,1),0),MATCH('Premium Growth'!$D$40,'Report Aggregation'!$B$2:$G$2,0))))</f>
        <v>#N/A</v>
      </c>
      <c r="E184" s="96">
        <v>1</v>
      </c>
      <c r="F184" s="97">
        <f t="shared" si="2"/>
        <v>0</v>
      </c>
      <c r="G184" s="66" t="e">
        <f>INDEX(Opti!ResultsTable,$H$37+$A184-1,MATCH(Selected_Stat,Opti!Labels_Headers,0))</f>
        <v>#N/A</v>
      </c>
      <c r="H184" s="91" t="e">
        <f>INDEX(Opti!ResultsTable,$H$37+$A184-1,MATCH(Selected_Stat,Opti!Labels_Headers,0))</f>
        <v>#N/A</v>
      </c>
      <c r="I184" s="168" t="e">
        <f>INDEX(Opti!ResultsTable,$H$37+$A184-1,MATCH(Selected_Stat,Opti!Labels_Headers,0))</f>
        <v>#N/A</v>
      </c>
      <c r="J184" s="66" t="e">
        <f>INDEX(Opti!ResultsTable,$K$37+$A184-1,MATCH(Selected_Stat,Opti!Labels_Headers,0))</f>
        <v>#N/A</v>
      </c>
      <c r="K184" s="91" t="e">
        <f>INDEX(Opti!ResultsTable,$K$37+$A184-1,MATCH(Selected_Stat,Opti!Labels_Headers,0))</f>
        <v>#N/A</v>
      </c>
      <c r="L184" s="171" t="e">
        <f>INDEX(Opti!ResultsTable,$K$37+$A184-1,MATCH(Selected_Stat,Opti!Labels_Headers,0))</f>
        <v>#N/A</v>
      </c>
    </row>
    <row r="185" spans="1:12" customFormat="1" ht="14.45" hidden="1" customHeight="1" x14ac:dyDescent="0.25">
      <c r="A185" s="71">
        <v>144</v>
      </c>
      <c r="B185" s="55" t="e">
        <f>INDEX(Base!ResultsTable,$H$37+$A185-1,MATCH(Selected_Stat,Base!Labels_Headers,0))</f>
        <v>#N/A</v>
      </c>
      <c r="C185" s="56" t="e">
        <f>INDEX(Base!ResultsTable,$H$37+$A185-1,MATCH(Selected_Stat,Base!Labels_Headers,0))</f>
        <v>#N/A</v>
      </c>
      <c r="D185" s="127" t="e">
        <f ca="1">IF(MATCH(IF($B185="All Lobs","Segment Risk Class",$B185),'Report Aggregation'!$B$2:$G$2,0)=1,INDEX('Report Aggregation'!$B$3:$G$146, MATCH('Premium Growth'!$C185,'Report Aggregation'!$B$3:$B$146,0),MATCH('Premium Growth'!$D$40,'Report Aggregation'!$B$2:$G$2,0)),
IF(MATCH($B185,'Report Aggregation'!$B$2:$G$2,0)&lt;MATCH($D$40,'Report Aggregation'!$B$2:$G$2,0),"",INDEX('Report Aggregation'!$B$3:$G$146, MATCH('Premium Growth'!$C185,OFFSET('Report Aggregation'!$B$3,0,MATCH('Premium Growth'!$B185,'Report Aggregation'!$B$2:$G$2,0)-1,146,1),0),MATCH('Premium Growth'!$D$40,'Report Aggregation'!$B$2:$G$2,0))))</f>
        <v>#N/A</v>
      </c>
      <c r="E185" s="96">
        <v>1</v>
      </c>
      <c r="F185" s="97">
        <f t="shared" si="2"/>
        <v>0</v>
      </c>
      <c r="G185" s="66" t="e">
        <f>INDEX(Opti!ResultsTable,$H$37+$A185-1,MATCH(Selected_Stat,Opti!Labels_Headers,0))</f>
        <v>#N/A</v>
      </c>
      <c r="H185" s="91" t="e">
        <f>INDEX(Opti!ResultsTable,$H$37+$A185-1,MATCH(Selected_Stat,Opti!Labels_Headers,0))</f>
        <v>#N/A</v>
      </c>
      <c r="I185" s="168" t="e">
        <f>INDEX(Opti!ResultsTable,$H$37+$A185-1,MATCH(Selected_Stat,Opti!Labels_Headers,0))</f>
        <v>#N/A</v>
      </c>
      <c r="J185" s="66" t="e">
        <f>INDEX(Opti!ResultsTable,$K$37+$A185-1,MATCH(Selected_Stat,Opti!Labels_Headers,0))</f>
        <v>#N/A</v>
      </c>
      <c r="K185" s="91" t="e">
        <f>INDEX(Opti!ResultsTable,$K$37+$A185-1,MATCH(Selected_Stat,Opti!Labels_Headers,0))</f>
        <v>#N/A</v>
      </c>
      <c r="L185" s="171" t="e">
        <f>INDEX(Opti!ResultsTable,$K$37+$A185-1,MATCH(Selected_Stat,Opti!Labels_Headers,0))</f>
        <v>#N/A</v>
      </c>
    </row>
    <row r="186" spans="1:12" customFormat="1" ht="14.45" hidden="1" customHeight="1" x14ac:dyDescent="0.25">
      <c r="A186" s="71">
        <v>145</v>
      </c>
      <c r="B186" s="55" t="e">
        <f>INDEX(Base!ResultsTable,$H$37+$A186-1,MATCH(Selected_Stat,Base!Labels_Headers,0))</f>
        <v>#N/A</v>
      </c>
      <c r="C186" s="56" t="e">
        <f>INDEX(Base!ResultsTable,$H$37+$A186-1,MATCH(Selected_Stat,Base!Labels_Headers,0))</f>
        <v>#N/A</v>
      </c>
      <c r="D186" s="127" t="e">
        <f ca="1">IF(MATCH(IF($B186="All Lobs","Segment Risk Class",$B186),'Report Aggregation'!$B$2:$G$2,0)=1,INDEX('Report Aggregation'!$B$3:$G$146, MATCH('Premium Growth'!$C186,'Report Aggregation'!$B$3:$B$146,0),MATCH('Premium Growth'!$D$40,'Report Aggregation'!$B$2:$G$2,0)),
IF(MATCH($B186,'Report Aggregation'!$B$2:$G$2,0)&lt;MATCH($D$40,'Report Aggregation'!$B$2:$G$2,0),"",INDEX('Report Aggregation'!$B$3:$G$146, MATCH('Premium Growth'!$C186,OFFSET('Report Aggregation'!$B$3,0,MATCH('Premium Growth'!$B186,'Report Aggregation'!$B$2:$G$2,0)-1,146,1),0),MATCH('Premium Growth'!$D$40,'Report Aggregation'!$B$2:$G$2,0))))</f>
        <v>#N/A</v>
      </c>
      <c r="E186" s="96">
        <v>1</v>
      </c>
      <c r="F186" s="97">
        <f t="shared" si="2"/>
        <v>0</v>
      </c>
      <c r="G186" s="66" t="e">
        <f>INDEX(Opti!ResultsTable,$H$37+$A186-1,MATCH(Selected_Stat,Opti!Labels_Headers,0))</f>
        <v>#N/A</v>
      </c>
      <c r="H186" s="91" t="e">
        <f>INDEX(Opti!ResultsTable,$H$37+$A186-1,MATCH(Selected_Stat,Opti!Labels_Headers,0))</f>
        <v>#N/A</v>
      </c>
      <c r="I186" s="168" t="e">
        <f>INDEX(Opti!ResultsTable,$H$37+$A186-1,MATCH(Selected_Stat,Opti!Labels_Headers,0))</f>
        <v>#N/A</v>
      </c>
      <c r="J186" s="66" t="e">
        <f>INDEX(Opti!ResultsTable,$K$37+$A186-1,MATCH(Selected_Stat,Opti!Labels_Headers,0))</f>
        <v>#N/A</v>
      </c>
      <c r="K186" s="91" t="e">
        <f>INDEX(Opti!ResultsTable,$K$37+$A186-1,MATCH(Selected_Stat,Opti!Labels_Headers,0))</f>
        <v>#N/A</v>
      </c>
      <c r="L186" s="171" t="e">
        <f>INDEX(Opti!ResultsTable,$K$37+$A186-1,MATCH(Selected_Stat,Opti!Labels_Headers,0))</f>
        <v>#N/A</v>
      </c>
    </row>
    <row r="187" spans="1:12" customFormat="1" ht="14.45" hidden="1" customHeight="1" x14ac:dyDescent="0.25">
      <c r="A187" s="71">
        <v>146</v>
      </c>
      <c r="B187" s="55" t="e">
        <f>INDEX(Base!ResultsTable,$H$37+$A187-1,MATCH(Selected_Stat,Base!Labels_Headers,0))</f>
        <v>#N/A</v>
      </c>
      <c r="C187" s="56" t="e">
        <f>INDEX(Base!ResultsTable,$H$37+$A187-1,MATCH(Selected_Stat,Base!Labels_Headers,0))</f>
        <v>#N/A</v>
      </c>
      <c r="D187" s="127" t="e">
        <f ca="1">IF(MATCH(IF($B187="All Lobs","Segment Risk Class",$B187),'Report Aggregation'!$B$2:$G$2,0)=1,INDEX('Report Aggregation'!$B$3:$G$146, MATCH('Premium Growth'!$C187,'Report Aggregation'!$B$3:$B$146,0),MATCH('Premium Growth'!$D$40,'Report Aggregation'!$B$2:$G$2,0)),
IF(MATCH($B187,'Report Aggregation'!$B$2:$G$2,0)&lt;MATCH($D$40,'Report Aggregation'!$B$2:$G$2,0),"",INDEX('Report Aggregation'!$B$3:$G$146, MATCH('Premium Growth'!$C187,OFFSET('Report Aggregation'!$B$3,0,MATCH('Premium Growth'!$B187,'Report Aggregation'!$B$2:$G$2,0)-1,146,1),0),MATCH('Premium Growth'!$D$40,'Report Aggregation'!$B$2:$G$2,0))))</f>
        <v>#N/A</v>
      </c>
      <c r="E187" s="96">
        <v>1</v>
      </c>
      <c r="F187" s="97">
        <f t="shared" si="2"/>
        <v>0</v>
      </c>
      <c r="G187" s="66" t="e">
        <f>INDEX(Opti!ResultsTable,$H$37+$A187-1,MATCH(Selected_Stat,Opti!Labels_Headers,0))</f>
        <v>#N/A</v>
      </c>
      <c r="H187" s="91" t="e">
        <f>INDEX(Opti!ResultsTable,$H$37+$A187-1,MATCH(Selected_Stat,Opti!Labels_Headers,0))</f>
        <v>#N/A</v>
      </c>
      <c r="I187" s="168" t="e">
        <f>INDEX(Opti!ResultsTable,$H$37+$A187-1,MATCH(Selected_Stat,Opti!Labels_Headers,0))</f>
        <v>#N/A</v>
      </c>
      <c r="J187" s="66" t="e">
        <f>INDEX(Opti!ResultsTable,$K$37+$A187-1,MATCH(Selected_Stat,Opti!Labels_Headers,0))</f>
        <v>#N/A</v>
      </c>
      <c r="K187" s="91" t="e">
        <f>INDEX(Opti!ResultsTable,$K$37+$A187-1,MATCH(Selected_Stat,Opti!Labels_Headers,0))</f>
        <v>#N/A</v>
      </c>
      <c r="L187" s="171" t="e">
        <f>INDEX(Opti!ResultsTable,$K$37+$A187-1,MATCH(Selected_Stat,Opti!Labels_Headers,0))</f>
        <v>#N/A</v>
      </c>
    </row>
    <row r="188" spans="1:12" customFormat="1" ht="14.45" hidden="1" customHeight="1" x14ac:dyDescent="0.25">
      <c r="A188" s="71">
        <v>147</v>
      </c>
      <c r="B188" s="55" t="e">
        <f>INDEX(Base!ResultsTable,$H$37+$A188-1,MATCH(Selected_Stat,Base!Labels_Headers,0))</f>
        <v>#N/A</v>
      </c>
      <c r="C188" s="56" t="e">
        <f>INDEX(Base!ResultsTable,$H$37+$A188-1,MATCH(Selected_Stat,Base!Labels_Headers,0))</f>
        <v>#N/A</v>
      </c>
      <c r="D188" s="127" t="e">
        <f ca="1">IF(MATCH(IF($B188="All Lobs","Segment Risk Class",$B188),'Report Aggregation'!$B$2:$G$2,0)=1,INDEX('Report Aggregation'!$B$3:$G$146, MATCH('Premium Growth'!$C188,'Report Aggregation'!$B$3:$B$146,0),MATCH('Premium Growth'!$D$40,'Report Aggregation'!$B$2:$G$2,0)),
IF(MATCH($B188,'Report Aggregation'!$B$2:$G$2,0)&lt;MATCH($D$40,'Report Aggregation'!$B$2:$G$2,0),"",INDEX('Report Aggregation'!$B$3:$G$146, MATCH('Premium Growth'!$C188,OFFSET('Report Aggregation'!$B$3,0,MATCH('Premium Growth'!$B188,'Report Aggregation'!$B$2:$G$2,0)-1,146,1),0),MATCH('Premium Growth'!$D$40,'Report Aggregation'!$B$2:$G$2,0))))</f>
        <v>#N/A</v>
      </c>
      <c r="E188" s="96">
        <v>1</v>
      </c>
      <c r="F188" s="97">
        <f t="shared" si="2"/>
        <v>0</v>
      </c>
      <c r="G188" s="66" t="e">
        <f>INDEX(Opti!ResultsTable,$H$37+$A188-1,MATCH(Selected_Stat,Opti!Labels_Headers,0))</f>
        <v>#N/A</v>
      </c>
      <c r="H188" s="91" t="e">
        <f>INDEX(Opti!ResultsTable,$H$37+$A188-1,MATCH(Selected_Stat,Opti!Labels_Headers,0))</f>
        <v>#N/A</v>
      </c>
      <c r="I188" s="168" t="e">
        <f>INDEX(Opti!ResultsTable,$H$37+$A188-1,MATCH(Selected_Stat,Opti!Labels_Headers,0))</f>
        <v>#N/A</v>
      </c>
      <c r="J188" s="66" t="e">
        <f>INDEX(Opti!ResultsTable,$K$37+$A188-1,MATCH(Selected_Stat,Opti!Labels_Headers,0))</f>
        <v>#N/A</v>
      </c>
      <c r="K188" s="91" t="e">
        <f>INDEX(Opti!ResultsTable,$K$37+$A188-1,MATCH(Selected_Stat,Opti!Labels_Headers,0))</f>
        <v>#N/A</v>
      </c>
      <c r="L188" s="171" t="e">
        <f>INDEX(Opti!ResultsTable,$K$37+$A188-1,MATCH(Selected_Stat,Opti!Labels_Headers,0))</f>
        <v>#N/A</v>
      </c>
    </row>
    <row r="189" spans="1:12" customFormat="1" ht="14.45" hidden="1" customHeight="1" x14ac:dyDescent="0.25">
      <c r="A189" s="71">
        <v>148</v>
      </c>
      <c r="B189" s="55" t="e">
        <f>INDEX(Base!ResultsTable,$H$37+$A189-1,MATCH(Selected_Stat,Base!Labels_Headers,0))</f>
        <v>#N/A</v>
      </c>
      <c r="C189" s="56" t="e">
        <f>INDEX(Base!ResultsTable,$H$37+$A189-1,MATCH(Selected_Stat,Base!Labels_Headers,0))</f>
        <v>#N/A</v>
      </c>
      <c r="D189" s="127" t="e">
        <f ca="1">IF(MATCH(IF($B189="All Lobs","Segment Risk Class",$B189),'Report Aggregation'!$B$2:$G$2,0)=1,INDEX('Report Aggregation'!$B$3:$G$146, MATCH('Premium Growth'!$C189,'Report Aggregation'!$B$3:$B$146,0),MATCH('Premium Growth'!$D$40,'Report Aggregation'!$B$2:$G$2,0)),
IF(MATCH($B189,'Report Aggregation'!$B$2:$G$2,0)&lt;MATCH($D$40,'Report Aggregation'!$B$2:$G$2,0),"",INDEX('Report Aggregation'!$B$3:$G$146, MATCH('Premium Growth'!$C189,OFFSET('Report Aggregation'!$B$3,0,MATCH('Premium Growth'!$B189,'Report Aggregation'!$B$2:$G$2,0)-1,146,1),0),MATCH('Premium Growth'!$D$40,'Report Aggregation'!$B$2:$G$2,0))))</f>
        <v>#N/A</v>
      </c>
      <c r="E189" s="96">
        <v>1</v>
      </c>
      <c r="F189" s="97">
        <f t="shared" si="2"/>
        <v>0</v>
      </c>
      <c r="G189" s="66" t="e">
        <f>INDEX(Opti!ResultsTable,$H$37+$A189-1,MATCH(Selected_Stat,Opti!Labels_Headers,0))</f>
        <v>#N/A</v>
      </c>
      <c r="H189" s="91" t="e">
        <f>INDEX(Opti!ResultsTable,$H$37+$A189-1,MATCH(Selected_Stat,Opti!Labels_Headers,0))</f>
        <v>#N/A</v>
      </c>
      <c r="I189" s="168" t="e">
        <f>INDEX(Opti!ResultsTable,$H$37+$A189-1,MATCH(Selected_Stat,Opti!Labels_Headers,0))</f>
        <v>#N/A</v>
      </c>
      <c r="J189" s="66" t="e">
        <f>INDEX(Opti!ResultsTable,$K$37+$A189-1,MATCH(Selected_Stat,Opti!Labels_Headers,0))</f>
        <v>#N/A</v>
      </c>
      <c r="K189" s="91" t="e">
        <f>INDEX(Opti!ResultsTable,$K$37+$A189-1,MATCH(Selected_Stat,Opti!Labels_Headers,0))</f>
        <v>#N/A</v>
      </c>
      <c r="L189" s="171" t="e">
        <f>INDEX(Opti!ResultsTable,$K$37+$A189-1,MATCH(Selected_Stat,Opti!Labels_Headers,0))</f>
        <v>#N/A</v>
      </c>
    </row>
    <row r="190" spans="1:12" customFormat="1" ht="14.45" hidden="1" customHeight="1" x14ac:dyDescent="0.25">
      <c r="A190" s="71">
        <v>149</v>
      </c>
      <c r="B190" s="55" t="e">
        <f>INDEX(Base!ResultsTable,$H$37+$A190-1,MATCH(Selected_Stat,Base!Labels_Headers,0))</f>
        <v>#N/A</v>
      </c>
      <c r="C190" s="56" t="e">
        <f>INDEX(Base!ResultsTable,$H$37+$A190-1,MATCH(Selected_Stat,Base!Labels_Headers,0))</f>
        <v>#N/A</v>
      </c>
      <c r="D190" s="127" t="e">
        <f ca="1">IF(MATCH(IF($B190="All Lobs","Segment Risk Class",$B190),'Report Aggregation'!$B$2:$G$2,0)=1,INDEX('Report Aggregation'!$B$3:$G$146, MATCH('Premium Growth'!$C190,'Report Aggregation'!$B$3:$B$146,0),MATCH('Premium Growth'!$D$40,'Report Aggregation'!$B$2:$G$2,0)),
IF(MATCH($B190,'Report Aggregation'!$B$2:$G$2,0)&lt;MATCH($D$40,'Report Aggregation'!$B$2:$G$2,0),"",INDEX('Report Aggregation'!$B$3:$G$146, MATCH('Premium Growth'!$C190,OFFSET('Report Aggregation'!$B$3,0,MATCH('Premium Growth'!$B190,'Report Aggregation'!$B$2:$G$2,0)-1,146,1),0),MATCH('Premium Growth'!$D$40,'Report Aggregation'!$B$2:$G$2,0))))</f>
        <v>#N/A</v>
      </c>
      <c r="E190" s="96">
        <v>1</v>
      </c>
      <c r="F190" s="97">
        <f t="shared" si="2"/>
        <v>0</v>
      </c>
      <c r="G190" s="66" t="e">
        <f>INDEX(Opti!ResultsTable,$H$37+$A190-1,MATCH(Selected_Stat,Opti!Labels_Headers,0))</f>
        <v>#N/A</v>
      </c>
      <c r="H190" s="91" t="e">
        <f>INDEX(Opti!ResultsTable,$H$37+$A190-1,MATCH(Selected_Stat,Opti!Labels_Headers,0))</f>
        <v>#N/A</v>
      </c>
      <c r="I190" s="168" t="e">
        <f>INDEX(Opti!ResultsTable,$H$37+$A190-1,MATCH(Selected_Stat,Opti!Labels_Headers,0))</f>
        <v>#N/A</v>
      </c>
      <c r="J190" s="66" t="e">
        <f>INDEX(Opti!ResultsTable,$K$37+$A190-1,MATCH(Selected_Stat,Opti!Labels_Headers,0))</f>
        <v>#N/A</v>
      </c>
      <c r="K190" s="91" t="e">
        <f>INDEX(Opti!ResultsTable,$K$37+$A190-1,MATCH(Selected_Stat,Opti!Labels_Headers,0))</f>
        <v>#N/A</v>
      </c>
      <c r="L190" s="171" t="e">
        <f>INDEX(Opti!ResultsTable,$K$37+$A190-1,MATCH(Selected_Stat,Opti!Labels_Headers,0))</f>
        <v>#N/A</v>
      </c>
    </row>
    <row r="191" spans="1:12" customFormat="1" ht="14.45" hidden="1" customHeight="1" x14ac:dyDescent="0.25">
      <c r="A191" s="71">
        <v>150</v>
      </c>
      <c r="B191" s="55" t="e">
        <f>INDEX(Base!ResultsTable,$H$37+$A191-1,MATCH(Selected_Stat,Base!Labels_Headers,0))</f>
        <v>#N/A</v>
      </c>
      <c r="C191" s="56" t="e">
        <f>INDEX(Base!ResultsTable,$H$37+$A191-1,MATCH(Selected_Stat,Base!Labels_Headers,0))</f>
        <v>#N/A</v>
      </c>
      <c r="D191" s="127" t="e">
        <f ca="1">IF(MATCH(IF($B191="All Lobs","Segment Risk Class",$B191),'Report Aggregation'!$B$2:$G$2,0)=1,INDEX('Report Aggregation'!$B$3:$G$146, MATCH('Premium Growth'!$C191,'Report Aggregation'!$B$3:$B$146,0),MATCH('Premium Growth'!$D$40,'Report Aggregation'!$B$2:$G$2,0)),
IF(MATCH($B191,'Report Aggregation'!$B$2:$G$2,0)&lt;MATCH($D$40,'Report Aggregation'!$B$2:$G$2,0),"",INDEX('Report Aggregation'!$B$3:$G$146, MATCH('Premium Growth'!$C191,OFFSET('Report Aggregation'!$B$3,0,MATCH('Premium Growth'!$B191,'Report Aggregation'!$B$2:$G$2,0)-1,146,1),0),MATCH('Premium Growth'!$D$40,'Report Aggregation'!$B$2:$G$2,0))))</f>
        <v>#N/A</v>
      </c>
      <c r="E191" s="96">
        <v>1</v>
      </c>
      <c r="F191" s="97">
        <f t="shared" si="2"/>
        <v>0</v>
      </c>
      <c r="G191" s="66" t="e">
        <f>INDEX(Opti!ResultsTable,$H$37+$A191-1,MATCH(Selected_Stat,Opti!Labels_Headers,0))</f>
        <v>#N/A</v>
      </c>
      <c r="H191" s="91" t="e">
        <f>INDEX(Opti!ResultsTable,$H$37+$A191-1,MATCH(Selected_Stat,Opti!Labels_Headers,0))</f>
        <v>#N/A</v>
      </c>
      <c r="I191" s="168" t="e">
        <f>INDEX(Opti!ResultsTable,$H$37+$A191-1,MATCH(Selected_Stat,Opti!Labels_Headers,0))</f>
        <v>#N/A</v>
      </c>
      <c r="J191" s="66" t="e">
        <f>INDEX(Opti!ResultsTable,$K$37+$A191-1,MATCH(Selected_Stat,Opti!Labels_Headers,0))</f>
        <v>#N/A</v>
      </c>
      <c r="K191" s="91" t="e">
        <f>INDEX(Opti!ResultsTable,$K$37+$A191-1,MATCH(Selected_Stat,Opti!Labels_Headers,0))</f>
        <v>#N/A</v>
      </c>
      <c r="L191" s="171" t="e">
        <f>INDEX(Opti!ResultsTable,$K$37+$A191-1,MATCH(Selected_Stat,Opti!Labels_Headers,0))</f>
        <v>#N/A</v>
      </c>
    </row>
    <row r="192" spans="1:12" customFormat="1" ht="14.45" hidden="1" customHeight="1" x14ac:dyDescent="0.25">
      <c r="A192" s="71">
        <v>151</v>
      </c>
      <c r="B192" s="55" t="e">
        <f>INDEX(Base!ResultsTable,$H$37+$A192-1,MATCH(Selected_Stat,Base!Labels_Headers,0))</f>
        <v>#N/A</v>
      </c>
      <c r="C192" s="56" t="e">
        <f>INDEX(Base!ResultsTable,$H$37+$A192-1,MATCH(Selected_Stat,Base!Labels_Headers,0))</f>
        <v>#N/A</v>
      </c>
      <c r="D192" s="127" t="e">
        <f ca="1">IF(MATCH(IF($B192="All Lobs","Segment Risk Class",$B192),'Report Aggregation'!$B$2:$G$2,0)=1,INDEX('Report Aggregation'!$B$3:$G$146, MATCH('Premium Growth'!$C192,'Report Aggregation'!$B$3:$B$146,0),MATCH('Premium Growth'!$D$40,'Report Aggregation'!$B$2:$G$2,0)),
IF(MATCH($B192,'Report Aggregation'!$B$2:$G$2,0)&lt;MATCH($D$40,'Report Aggregation'!$B$2:$G$2,0),"",INDEX('Report Aggregation'!$B$3:$G$146, MATCH('Premium Growth'!$C192,OFFSET('Report Aggregation'!$B$3,0,MATCH('Premium Growth'!$B192,'Report Aggregation'!$B$2:$G$2,0)-1,146,1),0),MATCH('Premium Growth'!$D$40,'Report Aggregation'!$B$2:$G$2,0))))</f>
        <v>#N/A</v>
      </c>
      <c r="E192" s="96">
        <v>1</v>
      </c>
      <c r="F192" s="97">
        <f t="shared" si="2"/>
        <v>0</v>
      </c>
      <c r="G192" s="66" t="e">
        <f>INDEX(Opti!ResultsTable,$H$37+$A192-1,MATCH(Selected_Stat,Opti!Labels_Headers,0))</f>
        <v>#N/A</v>
      </c>
      <c r="H192" s="91" t="e">
        <f>INDEX(Opti!ResultsTable,$H$37+$A192-1,MATCH(Selected_Stat,Opti!Labels_Headers,0))</f>
        <v>#N/A</v>
      </c>
      <c r="I192" s="168" t="e">
        <f>INDEX(Opti!ResultsTable,$H$37+$A192-1,MATCH(Selected_Stat,Opti!Labels_Headers,0))</f>
        <v>#N/A</v>
      </c>
      <c r="J192" s="66" t="e">
        <f>INDEX(Opti!ResultsTable,$K$37+$A192-1,MATCH(Selected_Stat,Opti!Labels_Headers,0))</f>
        <v>#N/A</v>
      </c>
      <c r="K192" s="91" t="e">
        <f>INDEX(Opti!ResultsTable,$K$37+$A192-1,MATCH(Selected_Stat,Opti!Labels_Headers,0))</f>
        <v>#N/A</v>
      </c>
      <c r="L192" s="171" t="e">
        <f>INDEX(Opti!ResultsTable,$K$37+$A192-1,MATCH(Selected_Stat,Opti!Labels_Headers,0))</f>
        <v>#N/A</v>
      </c>
    </row>
    <row r="193" spans="1:12" customFormat="1" ht="14.45" hidden="1" customHeight="1" x14ac:dyDescent="0.25">
      <c r="A193" s="71">
        <v>152</v>
      </c>
      <c r="B193" s="55" t="e">
        <f>INDEX(Base!ResultsTable,$H$37+$A193-1,MATCH(Selected_Stat,Base!Labels_Headers,0))</f>
        <v>#N/A</v>
      </c>
      <c r="C193" s="56" t="e">
        <f>INDEX(Base!ResultsTable,$H$37+$A193-1,MATCH(Selected_Stat,Base!Labels_Headers,0))</f>
        <v>#N/A</v>
      </c>
      <c r="D193" s="127" t="e">
        <f ca="1">IF(MATCH(IF($B193="All Lobs","Segment Risk Class",$B193),'Report Aggregation'!$B$2:$G$2,0)=1,INDEX('Report Aggregation'!$B$3:$G$146, MATCH('Premium Growth'!$C193,'Report Aggregation'!$B$3:$B$146,0),MATCH('Premium Growth'!$D$40,'Report Aggregation'!$B$2:$G$2,0)),
IF(MATCH($B193,'Report Aggregation'!$B$2:$G$2,0)&lt;MATCH($D$40,'Report Aggregation'!$B$2:$G$2,0),"",INDEX('Report Aggregation'!$B$3:$G$146, MATCH('Premium Growth'!$C193,OFFSET('Report Aggregation'!$B$3,0,MATCH('Premium Growth'!$B193,'Report Aggregation'!$B$2:$G$2,0)-1,146,1),0),MATCH('Premium Growth'!$D$40,'Report Aggregation'!$B$2:$G$2,0))))</f>
        <v>#N/A</v>
      </c>
      <c r="E193" s="96">
        <v>1</v>
      </c>
      <c r="F193" s="97">
        <f t="shared" si="2"/>
        <v>0</v>
      </c>
      <c r="G193" s="66" t="e">
        <f>INDEX(Opti!ResultsTable,$H$37+$A193-1,MATCH(Selected_Stat,Opti!Labels_Headers,0))</f>
        <v>#N/A</v>
      </c>
      <c r="H193" s="91" t="e">
        <f>INDEX(Opti!ResultsTable,$H$37+$A193-1,MATCH(Selected_Stat,Opti!Labels_Headers,0))</f>
        <v>#N/A</v>
      </c>
      <c r="I193" s="168" t="e">
        <f>INDEX(Opti!ResultsTable,$H$37+$A193-1,MATCH(Selected_Stat,Opti!Labels_Headers,0))</f>
        <v>#N/A</v>
      </c>
      <c r="J193" s="66" t="e">
        <f>INDEX(Opti!ResultsTable,$K$37+$A193-1,MATCH(Selected_Stat,Opti!Labels_Headers,0))</f>
        <v>#N/A</v>
      </c>
      <c r="K193" s="91" t="e">
        <f>INDEX(Opti!ResultsTable,$K$37+$A193-1,MATCH(Selected_Stat,Opti!Labels_Headers,0))</f>
        <v>#N/A</v>
      </c>
      <c r="L193" s="171" t="e">
        <f>INDEX(Opti!ResultsTable,$K$37+$A193-1,MATCH(Selected_Stat,Opti!Labels_Headers,0))</f>
        <v>#N/A</v>
      </c>
    </row>
    <row r="194" spans="1:12" customFormat="1" ht="14.45" hidden="1" customHeight="1" x14ac:dyDescent="0.25">
      <c r="A194" s="71">
        <v>153</v>
      </c>
      <c r="B194" s="55" t="e">
        <f>INDEX(Base!ResultsTable,$H$37+$A194-1,MATCH(Selected_Stat,Base!Labels_Headers,0))</f>
        <v>#N/A</v>
      </c>
      <c r="C194" s="56" t="e">
        <f>INDEX(Base!ResultsTable,$H$37+$A194-1,MATCH(Selected_Stat,Base!Labels_Headers,0))</f>
        <v>#N/A</v>
      </c>
      <c r="D194" s="127" t="e">
        <f ca="1">IF(MATCH(IF($B194="All Lobs","Segment Risk Class",$B194),'Report Aggregation'!$B$2:$G$2,0)=1,INDEX('Report Aggregation'!$B$3:$G$146, MATCH('Premium Growth'!$C194,'Report Aggregation'!$B$3:$B$146,0),MATCH('Premium Growth'!$D$40,'Report Aggregation'!$B$2:$G$2,0)),
IF(MATCH($B194,'Report Aggregation'!$B$2:$G$2,0)&lt;MATCH($D$40,'Report Aggregation'!$B$2:$G$2,0),"",INDEX('Report Aggregation'!$B$3:$G$146, MATCH('Premium Growth'!$C194,OFFSET('Report Aggregation'!$B$3,0,MATCH('Premium Growth'!$B194,'Report Aggregation'!$B$2:$G$2,0)-1,146,1),0),MATCH('Premium Growth'!$D$40,'Report Aggregation'!$B$2:$G$2,0))))</f>
        <v>#N/A</v>
      </c>
      <c r="E194" s="96">
        <v>1</v>
      </c>
      <c r="F194" s="97">
        <f t="shared" si="2"/>
        <v>0</v>
      </c>
      <c r="G194" s="66" t="e">
        <f>INDEX(Opti!ResultsTable,$H$37+$A194-1,MATCH(Selected_Stat,Opti!Labels_Headers,0))</f>
        <v>#N/A</v>
      </c>
      <c r="H194" s="91" t="e">
        <f>INDEX(Opti!ResultsTable,$H$37+$A194-1,MATCH(Selected_Stat,Opti!Labels_Headers,0))</f>
        <v>#N/A</v>
      </c>
      <c r="I194" s="168" t="e">
        <f>INDEX(Opti!ResultsTable,$H$37+$A194-1,MATCH(Selected_Stat,Opti!Labels_Headers,0))</f>
        <v>#N/A</v>
      </c>
      <c r="J194" s="66" t="e">
        <f>INDEX(Opti!ResultsTable,$K$37+$A194-1,MATCH(Selected_Stat,Opti!Labels_Headers,0))</f>
        <v>#N/A</v>
      </c>
      <c r="K194" s="91" t="e">
        <f>INDEX(Opti!ResultsTable,$K$37+$A194-1,MATCH(Selected_Stat,Opti!Labels_Headers,0))</f>
        <v>#N/A</v>
      </c>
      <c r="L194" s="171" t="e">
        <f>INDEX(Opti!ResultsTable,$K$37+$A194-1,MATCH(Selected_Stat,Opti!Labels_Headers,0))</f>
        <v>#N/A</v>
      </c>
    </row>
    <row r="195" spans="1:12" customFormat="1" ht="14.45" hidden="1" customHeight="1" x14ac:dyDescent="0.25">
      <c r="A195" s="71">
        <v>154</v>
      </c>
      <c r="B195" s="55" t="e">
        <f>INDEX(Base!ResultsTable,$H$37+$A195-1,MATCH(Selected_Stat,Base!Labels_Headers,0))</f>
        <v>#N/A</v>
      </c>
      <c r="C195" s="56" t="e">
        <f>INDEX(Base!ResultsTable,$H$37+$A195-1,MATCH(Selected_Stat,Base!Labels_Headers,0))</f>
        <v>#N/A</v>
      </c>
      <c r="D195" s="127" t="e">
        <f ca="1">IF(MATCH(IF($B195="All Lobs","Segment Risk Class",$B195),'Report Aggregation'!$B$2:$G$2,0)=1,INDEX('Report Aggregation'!$B$3:$G$146, MATCH('Premium Growth'!$C195,'Report Aggregation'!$B$3:$B$146,0),MATCH('Premium Growth'!$D$40,'Report Aggregation'!$B$2:$G$2,0)),
IF(MATCH($B195,'Report Aggregation'!$B$2:$G$2,0)&lt;MATCH($D$40,'Report Aggregation'!$B$2:$G$2,0),"",INDEX('Report Aggregation'!$B$3:$G$146, MATCH('Premium Growth'!$C195,OFFSET('Report Aggregation'!$B$3,0,MATCH('Premium Growth'!$B195,'Report Aggregation'!$B$2:$G$2,0)-1,146,1),0),MATCH('Premium Growth'!$D$40,'Report Aggregation'!$B$2:$G$2,0))))</f>
        <v>#N/A</v>
      </c>
      <c r="E195" s="96">
        <v>1</v>
      </c>
      <c r="F195" s="97">
        <f t="shared" si="2"/>
        <v>0</v>
      </c>
      <c r="G195" s="66" t="e">
        <f>INDEX(Opti!ResultsTable,$H$37+$A195-1,MATCH(Selected_Stat,Opti!Labels_Headers,0))</f>
        <v>#N/A</v>
      </c>
      <c r="H195" s="91" t="e">
        <f>INDEX(Opti!ResultsTable,$H$37+$A195-1,MATCH(Selected_Stat,Opti!Labels_Headers,0))</f>
        <v>#N/A</v>
      </c>
      <c r="I195" s="168" t="e">
        <f>INDEX(Opti!ResultsTable,$H$37+$A195-1,MATCH(Selected_Stat,Opti!Labels_Headers,0))</f>
        <v>#N/A</v>
      </c>
      <c r="J195" s="66" t="e">
        <f>INDEX(Opti!ResultsTable,$K$37+$A195-1,MATCH(Selected_Stat,Opti!Labels_Headers,0))</f>
        <v>#N/A</v>
      </c>
      <c r="K195" s="91" t="e">
        <f>INDEX(Opti!ResultsTable,$K$37+$A195-1,MATCH(Selected_Stat,Opti!Labels_Headers,0))</f>
        <v>#N/A</v>
      </c>
      <c r="L195" s="171" t="e">
        <f>INDEX(Opti!ResultsTable,$K$37+$A195-1,MATCH(Selected_Stat,Opti!Labels_Headers,0))</f>
        <v>#N/A</v>
      </c>
    </row>
    <row r="196" spans="1:12" customFormat="1" ht="14.45" hidden="1" customHeight="1" x14ac:dyDescent="0.25">
      <c r="A196" s="71">
        <v>155</v>
      </c>
      <c r="B196" s="55" t="e">
        <f>INDEX(Base!ResultsTable,$H$37+$A196-1,MATCH(Selected_Stat,Base!Labels_Headers,0))</f>
        <v>#N/A</v>
      </c>
      <c r="C196" s="56" t="e">
        <f>INDEX(Base!ResultsTable,$H$37+$A196-1,MATCH(Selected_Stat,Base!Labels_Headers,0))</f>
        <v>#N/A</v>
      </c>
      <c r="D196" s="127" t="e">
        <f ca="1">IF(MATCH(IF($B196="All Lobs","Segment Risk Class",$B196),'Report Aggregation'!$B$2:$G$2,0)=1,INDEX('Report Aggregation'!$B$3:$G$146, MATCH('Premium Growth'!$C196,'Report Aggregation'!$B$3:$B$146,0),MATCH('Premium Growth'!$D$40,'Report Aggregation'!$B$2:$G$2,0)),
IF(MATCH($B196,'Report Aggregation'!$B$2:$G$2,0)&lt;MATCH($D$40,'Report Aggregation'!$B$2:$G$2,0),"",INDEX('Report Aggregation'!$B$3:$G$146, MATCH('Premium Growth'!$C196,OFFSET('Report Aggregation'!$B$3,0,MATCH('Premium Growth'!$B196,'Report Aggregation'!$B$2:$G$2,0)-1,146,1),0),MATCH('Premium Growth'!$D$40,'Report Aggregation'!$B$2:$G$2,0))))</f>
        <v>#N/A</v>
      </c>
      <c r="E196" s="96">
        <v>1</v>
      </c>
      <c r="F196" s="97">
        <f t="shared" si="2"/>
        <v>0</v>
      </c>
      <c r="G196" s="66" t="e">
        <f>INDEX(Opti!ResultsTable,$H$37+$A196-1,MATCH(Selected_Stat,Opti!Labels_Headers,0))</f>
        <v>#N/A</v>
      </c>
      <c r="H196" s="91" t="e">
        <f>INDEX(Opti!ResultsTable,$H$37+$A196-1,MATCH(Selected_Stat,Opti!Labels_Headers,0))</f>
        <v>#N/A</v>
      </c>
      <c r="I196" s="168" t="e">
        <f>INDEX(Opti!ResultsTable,$H$37+$A196-1,MATCH(Selected_Stat,Opti!Labels_Headers,0))</f>
        <v>#N/A</v>
      </c>
      <c r="J196" s="66" t="e">
        <f>INDEX(Opti!ResultsTable,$K$37+$A196-1,MATCH(Selected_Stat,Opti!Labels_Headers,0))</f>
        <v>#N/A</v>
      </c>
      <c r="K196" s="91" t="e">
        <f>INDEX(Opti!ResultsTable,$K$37+$A196-1,MATCH(Selected_Stat,Opti!Labels_Headers,0))</f>
        <v>#N/A</v>
      </c>
      <c r="L196" s="171" t="e">
        <f>INDEX(Opti!ResultsTable,$K$37+$A196-1,MATCH(Selected_Stat,Opti!Labels_Headers,0))</f>
        <v>#N/A</v>
      </c>
    </row>
    <row r="197" spans="1:12" customFormat="1" ht="14.45" hidden="1" customHeight="1" x14ac:dyDescent="0.25">
      <c r="A197" s="71">
        <v>156</v>
      </c>
      <c r="B197" s="55" t="e">
        <f>INDEX(Base!ResultsTable,$H$37+$A197-1,MATCH(Selected_Stat,Base!Labels_Headers,0))</f>
        <v>#N/A</v>
      </c>
      <c r="C197" s="56" t="e">
        <f>INDEX(Base!ResultsTable,$H$37+$A197-1,MATCH(Selected_Stat,Base!Labels_Headers,0))</f>
        <v>#N/A</v>
      </c>
      <c r="D197" s="127" t="e">
        <f ca="1">IF(MATCH(IF($B197="All Lobs","Segment Risk Class",$B197),'Report Aggregation'!$B$2:$G$2,0)=1,INDEX('Report Aggregation'!$B$3:$G$146, MATCH('Premium Growth'!$C197,'Report Aggregation'!$B$3:$B$146,0),MATCH('Premium Growth'!$D$40,'Report Aggregation'!$B$2:$G$2,0)),
IF(MATCH($B197,'Report Aggregation'!$B$2:$G$2,0)&lt;MATCH($D$40,'Report Aggregation'!$B$2:$G$2,0),"",INDEX('Report Aggregation'!$B$3:$G$146, MATCH('Premium Growth'!$C197,OFFSET('Report Aggregation'!$B$3,0,MATCH('Premium Growth'!$B197,'Report Aggregation'!$B$2:$G$2,0)-1,146,1),0),MATCH('Premium Growth'!$D$40,'Report Aggregation'!$B$2:$G$2,0))))</f>
        <v>#N/A</v>
      </c>
      <c r="E197" s="96">
        <v>1</v>
      </c>
      <c r="F197" s="97">
        <f t="shared" si="2"/>
        <v>0</v>
      </c>
      <c r="G197" s="66" t="e">
        <f>INDEX(Opti!ResultsTable,$H$37+$A197-1,MATCH(Selected_Stat,Opti!Labels_Headers,0))</f>
        <v>#N/A</v>
      </c>
      <c r="H197" s="91" t="e">
        <f>INDEX(Opti!ResultsTable,$H$37+$A197-1,MATCH(Selected_Stat,Opti!Labels_Headers,0))</f>
        <v>#N/A</v>
      </c>
      <c r="I197" s="168" t="e">
        <f>INDEX(Opti!ResultsTable,$H$37+$A197-1,MATCH(Selected_Stat,Opti!Labels_Headers,0))</f>
        <v>#N/A</v>
      </c>
      <c r="J197" s="66" t="e">
        <f>INDEX(Opti!ResultsTable,$K$37+$A197-1,MATCH(Selected_Stat,Opti!Labels_Headers,0))</f>
        <v>#N/A</v>
      </c>
      <c r="K197" s="91" t="e">
        <f>INDEX(Opti!ResultsTable,$K$37+$A197-1,MATCH(Selected_Stat,Opti!Labels_Headers,0))</f>
        <v>#N/A</v>
      </c>
      <c r="L197" s="171" t="e">
        <f>INDEX(Opti!ResultsTable,$K$37+$A197-1,MATCH(Selected_Stat,Opti!Labels_Headers,0))</f>
        <v>#N/A</v>
      </c>
    </row>
    <row r="198" spans="1:12" customFormat="1" ht="14.45" hidden="1" customHeight="1" x14ac:dyDescent="0.25">
      <c r="A198" s="71">
        <v>157</v>
      </c>
      <c r="B198" s="55" t="e">
        <f>INDEX(Base!ResultsTable,$H$37+$A198-1,MATCH(Selected_Stat,Base!Labels_Headers,0))</f>
        <v>#N/A</v>
      </c>
      <c r="C198" s="56" t="e">
        <f>INDEX(Base!ResultsTable,$H$37+$A198-1,MATCH(Selected_Stat,Base!Labels_Headers,0))</f>
        <v>#N/A</v>
      </c>
      <c r="D198" s="127" t="e">
        <f ca="1">IF(MATCH(IF($B198="All Lobs","Segment Risk Class",$B198),'Report Aggregation'!$B$2:$G$2,0)=1,INDEX('Report Aggregation'!$B$3:$G$146, MATCH('Premium Growth'!$C198,'Report Aggregation'!$B$3:$B$146,0),MATCH('Premium Growth'!$D$40,'Report Aggregation'!$B$2:$G$2,0)),
IF(MATCH($B198,'Report Aggregation'!$B$2:$G$2,0)&lt;MATCH($D$40,'Report Aggregation'!$B$2:$G$2,0),"",INDEX('Report Aggregation'!$B$3:$G$146, MATCH('Premium Growth'!$C198,OFFSET('Report Aggregation'!$B$3,0,MATCH('Premium Growth'!$B198,'Report Aggregation'!$B$2:$G$2,0)-1,146,1),0),MATCH('Premium Growth'!$D$40,'Report Aggregation'!$B$2:$G$2,0))))</f>
        <v>#N/A</v>
      </c>
      <c r="E198" s="96">
        <v>1</v>
      </c>
      <c r="F198" s="97">
        <f t="shared" si="2"/>
        <v>0</v>
      </c>
      <c r="G198" s="66" t="e">
        <f>INDEX(Opti!ResultsTable,$H$37+$A198-1,MATCH(Selected_Stat,Opti!Labels_Headers,0))</f>
        <v>#N/A</v>
      </c>
      <c r="H198" s="91" t="e">
        <f>INDEX(Opti!ResultsTable,$H$37+$A198-1,MATCH(Selected_Stat,Opti!Labels_Headers,0))</f>
        <v>#N/A</v>
      </c>
      <c r="I198" s="168" t="e">
        <f>INDEX(Opti!ResultsTable,$H$37+$A198-1,MATCH(Selected_Stat,Opti!Labels_Headers,0))</f>
        <v>#N/A</v>
      </c>
      <c r="J198" s="66" t="e">
        <f>INDEX(Opti!ResultsTable,$K$37+$A198-1,MATCH(Selected_Stat,Opti!Labels_Headers,0))</f>
        <v>#N/A</v>
      </c>
      <c r="K198" s="91" t="e">
        <f>INDEX(Opti!ResultsTable,$K$37+$A198-1,MATCH(Selected_Stat,Opti!Labels_Headers,0))</f>
        <v>#N/A</v>
      </c>
      <c r="L198" s="171" t="e">
        <f>INDEX(Opti!ResultsTable,$K$37+$A198-1,MATCH(Selected_Stat,Opti!Labels_Headers,0))</f>
        <v>#N/A</v>
      </c>
    </row>
    <row r="199" spans="1:12" customFormat="1" ht="14.45" hidden="1" customHeight="1" x14ac:dyDescent="0.25">
      <c r="A199" s="71">
        <v>158</v>
      </c>
      <c r="B199" s="55" t="e">
        <f>INDEX(Base!ResultsTable,$H$37+$A199-1,MATCH(Selected_Stat,Base!Labels_Headers,0))</f>
        <v>#N/A</v>
      </c>
      <c r="C199" s="56" t="e">
        <f>INDEX(Base!ResultsTable,$H$37+$A199-1,MATCH(Selected_Stat,Base!Labels_Headers,0))</f>
        <v>#N/A</v>
      </c>
      <c r="D199" s="127" t="e">
        <f ca="1">IF(MATCH(IF($B199="All Lobs","Segment Risk Class",$B199),'Report Aggregation'!$B$2:$G$2,0)=1,INDEX('Report Aggregation'!$B$3:$G$146, MATCH('Premium Growth'!$C199,'Report Aggregation'!$B$3:$B$146,0),MATCH('Premium Growth'!$D$40,'Report Aggregation'!$B$2:$G$2,0)),
IF(MATCH($B199,'Report Aggregation'!$B$2:$G$2,0)&lt;MATCH($D$40,'Report Aggregation'!$B$2:$G$2,0),"",INDEX('Report Aggregation'!$B$3:$G$146, MATCH('Premium Growth'!$C199,OFFSET('Report Aggregation'!$B$3,0,MATCH('Premium Growth'!$B199,'Report Aggregation'!$B$2:$G$2,0)-1,146,1),0),MATCH('Premium Growth'!$D$40,'Report Aggregation'!$B$2:$G$2,0))))</f>
        <v>#N/A</v>
      </c>
      <c r="E199" s="96">
        <v>1</v>
      </c>
      <c r="F199" s="97">
        <f t="shared" si="2"/>
        <v>0</v>
      </c>
      <c r="G199" s="66" t="e">
        <f>INDEX(Opti!ResultsTable,$H$37+$A199-1,MATCH(Selected_Stat,Opti!Labels_Headers,0))</f>
        <v>#N/A</v>
      </c>
      <c r="H199" s="91" t="e">
        <f>INDEX(Opti!ResultsTable,$H$37+$A199-1,MATCH(Selected_Stat,Opti!Labels_Headers,0))</f>
        <v>#N/A</v>
      </c>
      <c r="I199" s="168" t="e">
        <f>INDEX(Opti!ResultsTable,$H$37+$A199-1,MATCH(Selected_Stat,Opti!Labels_Headers,0))</f>
        <v>#N/A</v>
      </c>
      <c r="J199" s="66" t="e">
        <f>INDEX(Opti!ResultsTable,$K$37+$A199-1,MATCH(Selected_Stat,Opti!Labels_Headers,0))</f>
        <v>#N/A</v>
      </c>
      <c r="K199" s="91" t="e">
        <f>INDEX(Opti!ResultsTable,$K$37+$A199-1,MATCH(Selected_Stat,Opti!Labels_Headers,0))</f>
        <v>#N/A</v>
      </c>
      <c r="L199" s="171" t="e">
        <f>INDEX(Opti!ResultsTable,$K$37+$A199-1,MATCH(Selected_Stat,Opti!Labels_Headers,0))</f>
        <v>#N/A</v>
      </c>
    </row>
    <row r="200" spans="1:12" customFormat="1" ht="14.45" hidden="1" customHeight="1" x14ac:dyDescent="0.25">
      <c r="A200" s="71">
        <v>159</v>
      </c>
      <c r="B200" s="55" t="e">
        <f>INDEX(Base!ResultsTable,$H$37+$A200-1,MATCH(Selected_Stat,Base!Labels_Headers,0))</f>
        <v>#N/A</v>
      </c>
      <c r="C200" s="56" t="e">
        <f>INDEX(Base!ResultsTable,$H$37+$A200-1,MATCH(Selected_Stat,Base!Labels_Headers,0))</f>
        <v>#N/A</v>
      </c>
      <c r="D200" s="127" t="e">
        <f ca="1">IF(MATCH(IF($B200="All Lobs","Segment Risk Class",$B200),'Report Aggregation'!$B$2:$G$2,0)=1,INDEX('Report Aggregation'!$B$3:$G$146, MATCH('Premium Growth'!$C200,'Report Aggregation'!$B$3:$B$146,0),MATCH('Premium Growth'!$D$40,'Report Aggregation'!$B$2:$G$2,0)),
IF(MATCH($B200,'Report Aggregation'!$B$2:$G$2,0)&lt;MATCH($D$40,'Report Aggregation'!$B$2:$G$2,0),"",INDEX('Report Aggregation'!$B$3:$G$146, MATCH('Premium Growth'!$C200,OFFSET('Report Aggregation'!$B$3,0,MATCH('Premium Growth'!$B200,'Report Aggregation'!$B$2:$G$2,0)-1,146,1),0),MATCH('Premium Growth'!$D$40,'Report Aggregation'!$B$2:$G$2,0))))</f>
        <v>#N/A</v>
      </c>
      <c r="E200" s="96">
        <v>1</v>
      </c>
      <c r="F200" s="97">
        <f t="shared" si="2"/>
        <v>0</v>
      </c>
      <c r="G200" s="66" t="e">
        <f>INDEX(Opti!ResultsTable,$H$37+$A200-1,MATCH(Selected_Stat,Opti!Labels_Headers,0))</f>
        <v>#N/A</v>
      </c>
      <c r="H200" s="91" t="e">
        <f>INDEX(Opti!ResultsTable,$H$37+$A200-1,MATCH(Selected_Stat,Opti!Labels_Headers,0))</f>
        <v>#N/A</v>
      </c>
      <c r="I200" s="168" t="e">
        <f>INDEX(Opti!ResultsTable,$H$37+$A200-1,MATCH(Selected_Stat,Opti!Labels_Headers,0))</f>
        <v>#N/A</v>
      </c>
      <c r="J200" s="66" t="e">
        <f>INDEX(Opti!ResultsTable,$K$37+$A200-1,MATCH(Selected_Stat,Opti!Labels_Headers,0))</f>
        <v>#N/A</v>
      </c>
      <c r="K200" s="91" t="e">
        <f>INDEX(Opti!ResultsTable,$K$37+$A200-1,MATCH(Selected_Stat,Opti!Labels_Headers,0))</f>
        <v>#N/A</v>
      </c>
      <c r="L200" s="171" t="e">
        <f>INDEX(Opti!ResultsTable,$K$37+$A200-1,MATCH(Selected_Stat,Opti!Labels_Headers,0))</f>
        <v>#N/A</v>
      </c>
    </row>
    <row r="201" spans="1:12" customFormat="1" ht="14.45" hidden="1" customHeight="1" x14ac:dyDescent="0.25">
      <c r="A201" s="71">
        <v>160</v>
      </c>
      <c r="B201" s="55" t="e">
        <f>INDEX(Base!ResultsTable,$H$37+$A201-1,MATCH(Selected_Stat,Base!Labels_Headers,0))</f>
        <v>#N/A</v>
      </c>
      <c r="C201" s="56" t="e">
        <f>INDEX(Base!ResultsTable,$H$37+$A201-1,MATCH(Selected_Stat,Base!Labels_Headers,0))</f>
        <v>#N/A</v>
      </c>
      <c r="D201" s="127" t="e">
        <f ca="1">IF(MATCH(IF($B201="All Lobs","Segment Risk Class",$B201),'Report Aggregation'!$B$2:$G$2,0)=1,INDEX('Report Aggregation'!$B$3:$G$146, MATCH('Premium Growth'!$C201,'Report Aggregation'!$B$3:$B$146,0),MATCH('Premium Growth'!$D$40,'Report Aggregation'!$B$2:$G$2,0)),
IF(MATCH($B201,'Report Aggregation'!$B$2:$G$2,0)&lt;MATCH($D$40,'Report Aggregation'!$B$2:$G$2,0),"",INDEX('Report Aggregation'!$B$3:$G$146, MATCH('Premium Growth'!$C201,OFFSET('Report Aggregation'!$B$3,0,MATCH('Premium Growth'!$B201,'Report Aggregation'!$B$2:$G$2,0)-1,146,1),0),MATCH('Premium Growth'!$D$40,'Report Aggregation'!$B$2:$G$2,0))))</f>
        <v>#N/A</v>
      </c>
      <c r="E201" s="96">
        <v>1</v>
      </c>
      <c r="F201" s="97">
        <f t="shared" si="2"/>
        <v>0</v>
      </c>
      <c r="G201" s="66" t="e">
        <f>INDEX(Opti!ResultsTable,$H$37+$A201-1,MATCH(Selected_Stat,Opti!Labels_Headers,0))</f>
        <v>#N/A</v>
      </c>
      <c r="H201" s="91" t="e">
        <f>INDEX(Opti!ResultsTable,$H$37+$A201-1,MATCH(Selected_Stat,Opti!Labels_Headers,0))</f>
        <v>#N/A</v>
      </c>
      <c r="I201" s="168" t="e">
        <f>INDEX(Opti!ResultsTable,$H$37+$A201-1,MATCH(Selected_Stat,Opti!Labels_Headers,0))</f>
        <v>#N/A</v>
      </c>
      <c r="J201" s="66" t="e">
        <f>INDEX(Opti!ResultsTable,$K$37+$A201-1,MATCH(Selected_Stat,Opti!Labels_Headers,0))</f>
        <v>#N/A</v>
      </c>
      <c r="K201" s="91" t="e">
        <f>INDEX(Opti!ResultsTable,$K$37+$A201-1,MATCH(Selected_Stat,Opti!Labels_Headers,0))</f>
        <v>#N/A</v>
      </c>
      <c r="L201" s="171" t="e">
        <f>INDEX(Opti!ResultsTable,$K$37+$A201-1,MATCH(Selected_Stat,Opti!Labels_Headers,0))</f>
        <v>#N/A</v>
      </c>
    </row>
    <row r="202" spans="1:12" customFormat="1" ht="14.45" hidden="1" customHeight="1" x14ac:dyDescent="0.25">
      <c r="A202" s="71">
        <v>161</v>
      </c>
      <c r="B202" s="55" t="e">
        <f>INDEX(Base!ResultsTable,$H$37+$A202-1,MATCH(Selected_Stat,Base!Labels_Headers,0))</f>
        <v>#N/A</v>
      </c>
      <c r="C202" s="56" t="e">
        <f>INDEX(Base!ResultsTable,$H$37+$A202-1,MATCH(Selected_Stat,Base!Labels_Headers,0))</f>
        <v>#N/A</v>
      </c>
      <c r="D202" s="127" t="e">
        <f ca="1">IF(MATCH(IF($B202="All Lobs","Segment Risk Class",$B202),'Report Aggregation'!$B$2:$G$2,0)=1,INDEX('Report Aggregation'!$B$3:$G$146, MATCH('Premium Growth'!$C202,'Report Aggregation'!$B$3:$B$146,0),MATCH('Premium Growth'!$D$40,'Report Aggregation'!$B$2:$G$2,0)),
IF(MATCH($B202,'Report Aggregation'!$B$2:$G$2,0)&lt;MATCH($D$40,'Report Aggregation'!$B$2:$G$2,0),"",INDEX('Report Aggregation'!$B$3:$G$146, MATCH('Premium Growth'!$C202,OFFSET('Report Aggregation'!$B$3,0,MATCH('Premium Growth'!$B202,'Report Aggregation'!$B$2:$G$2,0)-1,146,1),0),MATCH('Premium Growth'!$D$40,'Report Aggregation'!$B$2:$G$2,0))))</f>
        <v>#N/A</v>
      </c>
      <c r="E202" s="96">
        <v>1</v>
      </c>
      <c r="F202" s="97">
        <f t="shared" si="2"/>
        <v>0</v>
      </c>
      <c r="G202" s="66" t="e">
        <f>INDEX(Opti!ResultsTable,$H$37+$A202-1,MATCH(Selected_Stat,Opti!Labels_Headers,0))</f>
        <v>#N/A</v>
      </c>
      <c r="H202" s="91" t="e">
        <f>INDEX(Opti!ResultsTable,$H$37+$A202-1,MATCH(Selected_Stat,Opti!Labels_Headers,0))</f>
        <v>#N/A</v>
      </c>
      <c r="I202" s="168" t="e">
        <f>INDEX(Opti!ResultsTable,$H$37+$A202-1,MATCH(Selected_Stat,Opti!Labels_Headers,0))</f>
        <v>#N/A</v>
      </c>
      <c r="J202" s="66" t="e">
        <f>INDEX(Opti!ResultsTable,$K$37+$A202-1,MATCH(Selected_Stat,Opti!Labels_Headers,0))</f>
        <v>#N/A</v>
      </c>
      <c r="K202" s="91" t="e">
        <f>INDEX(Opti!ResultsTable,$K$37+$A202-1,MATCH(Selected_Stat,Opti!Labels_Headers,0))</f>
        <v>#N/A</v>
      </c>
      <c r="L202" s="171" t="e">
        <f>INDEX(Opti!ResultsTable,$K$37+$A202-1,MATCH(Selected_Stat,Opti!Labels_Headers,0))</f>
        <v>#N/A</v>
      </c>
    </row>
    <row r="203" spans="1:12" customFormat="1" ht="14.45" hidden="1" customHeight="1" x14ac:dyDescent="0.25">
      <c r="A203" s="71">
        <v>162</v>
      </c>
      <c r="B203" s="55" t="e">
        <f>INDEX(Base!ResultsTable,$H$37+$A203-1,MATCH(Selected_Stat,Base!Labels_Headers,0))</f>
        <v>#N/A</v>
      </c>
      <c r="C203" s="56" t="e">
        <f>INDEX(Base!ResultsTable,$H$37+$A203-1,MATCH(Selected_Stat,Base!Labels_Headers,0))</f>
        <v>#N/A</v>
      </c>
      <c r="D203" s="127" t="e">
        <f ca="1">IF(MATCH(IF($B203="All Lobs","Segment Risk Class",$B203),'Report Aggregation'!$B$2:$G$2,0)=1,INDEX('Report Aggregation'!$B$3:$G$146, MATCH('Premium Growth'!$C203,'Report Aggregation'!$B$3:$B$146,0),MATCH('Premium Growth'!$D$40,'Report Aggregation'!$B$2:$G$2,0)),
IF(MATCH($B203,'Report Aggregation'!$B$2:$G$2,0)&lt;MATCH($D$40,'Report Aggregation'!$B$2:$G$2,0),"",INDEX('Report Aggregation'!$B$3:$G$146, MATCH('Premium Growth'!$C203,OFFSET('Report Aggregation'!$B$3,0,MATCH('Premium Growth'!$B203,'Report Aggregation'!$B$2:$G$2,0)-1,146,1),0),MATCH('Premium Growth'!$D$40,'Report Aggregation'!$B$2:$G$2,0))))</f>
        <v>#N/A</v>
      </c>
      <c r="E203" s="96">
        <v>1</v>
      </c>
      <c r="F203" s="97">
        <f t="shared" si="2"/>
        <v>0</v>
      </c>
      <c r="G203" s="66" t="e">
        <f>INDEX(Opti!ResultsTable,$H$37+$A203-1,MATCH(Selected_Stat,Opti!Labels_Headers,0))</f>
        <v>#N/A</v>
      </c>
      <c r="H203" s="91" t="e">
        <f>INDEX(Opti!ResultsTable,$H$37+$A203-1,MATCH(Selected_Stat,Opti!Labels_Headers,0))</f>
        <v>#N/A</v>
      </c>
      <c r="I203" s="168" t="e">
        <f>INDEX(Opti!ResultsTable,$H$37+$A203-1,MATCH(Selected_Stat,Opti!Labels_Headers,0))</f>
        <v>#N/A</v>
      </c>
      <c r="J203" s="66" t="e">
        <f>INDEX(Opti!ResultsTable,$K$37+$A203-1,MATCH(Selected_Stat,Opti!Labels_Headers,0))</f>
        <v>#N/A</v>
      </c>
      <c r="K203" s="91" t="e">
        <f>INDEX(Opti!ResultsTable,$K$37+$A203-1,MATCH(Selected_Stat,Opti!Labels_Headers,0))</f>
        <v>#N/A</v>
      </c>
      <c r="L203" s="171" t="e">
        <f>INDEX(Opti!ResultsTable,$K$37+$A203-1,MATCH(Selected_Stat,Opti!Labels_Headers,0))</f>
        <v>#N/A</v>
      </c>
    </row>
    <row r="204" spans="1:12" customFormat="1" ht="14.45" hidden="1" customHeight="1" x14ac:dyDescent="0.25">
      <c r="A204" s="71">
        <v>163</v>
      </c>
      <c r="B204" s="55" t="e">
        <f>INDEX(Base!ResultsTable,$H$37+$A204-1,MATCH(Selected_Stat,Base!Labels_Headers,0))</f>
        <v>#N/A</v>
      </c>
      <c r="C204" s="56" t="e">
        <f>INDEX(Base!ResultsTable,$H$37+$A204-1,MATCH(Selected_Stat,Base!Labels_Headers,0))</f>
        <v>#N/A</v>
      </c>
      <c r="D204" s="127" t="e">
        <f ca="1">IF(MATCH(IF($B204="All Lobs","Segment Risk Class",$B204),'Report Aggregation'!$B$2:$G$2,0)=1,INDEX('Report Aggregation'!$B$3:$G$146, MATCH('Premium Growth'!$C204,'Report Aggregation'!$B$3:$B$146,0),MATCH('Premium Growth'!$D$40,'Report Aggregation'!$B$2:$G$2,0)),
IF(MATCH($B204,'Report Aggregation'!$B$2:$G$2,0)&lt;MATCH($D$40,'Report Aggregation'!$B$2:$G$2,0),"",INDEX('Report Aggregation'!$B$3:$G$146, MATCH('Premium Growth'!$C204,OFFSET('Report Aggregation'!$B$3,0,MATCH('Premium Growth'!$B204,'Report Aggregation'!$B$2:$G$2,0)-1,146,1),0),MATCH('Premium Growth'!$D$40,'Report Aggregation'!$B$2:$G$2,0))))</f>
        <v>#N/A</v>
      </c>
      <c r="E204" s="96">
        <v>1</v>
      </c>
      <c r="F204" s="97">
        <f t="shared" si="2"/>
        <v>0</v>
      </c>
      <c r="G204" s="66" t="e">
        <f>INDEX(Opti!ResultsTable,$H$37+$A204-1,MATCH(Selected_Stat,Opti!Labels_Headers,0))</f>
        <v>#N/A</v>
      </c>
      <c r="H204" s="91" t="e">
        <f>INDEX(Opti!ResultsTable,$H$37+$A204-1,MATCH(Selected_Stat,Opti!Labels_Headers,0))</f>
        <v>#N/A</v>
      </c>
      <c r="I204" s="168" t="e">
        <f>INDEX(Opti!ResultsTable,$H$37+$A204-1,MATCH(Selected_Stat,Opti!Labels_Headers,0))</f>
        <v>#N/A</v>
      </c>
      <c r="J204" s="66" t="e">
        <f>INDEX(Opti!ResultsTable,$K$37+$A204-1,MATCH(Selected_Stat,Opti!Labels_Headers,0))</f>
        <v>#N/A</v>
      </c>
      <c r="K204" s="91" t="e">
        <f>INDEX(Opti!ResultsTable,$K$37+$A204-1,MATCH(Selected_Stat,Opti!Labels_Headers,0))</f>
        <v>#N/A</v>
      </c>
      <c r="L204" s="171" t="e">
        <f>INDEX(Opti!ResultsTable,$K$37+$A204-1,MATCH(Selected_Stat,Opti!Labels_Headers,0))</f>
        <v>#N/A</v>
      </c>
    </row>
    <row r="205" spans="1:12" customFormat="1" ht="14.45" hidden="1" customHeight="1" x14ac:dyDescent="0.25">
      <c r="A205" s="71">
        <v>164</v>
      </c>
      <c r="B205" s="55" t="e">
        <f>INDEX(Base!ResultsTable,$H$37+$A205-1,MATCH(Selected_Stat,Base!Labels_Headers,0))</f>
        <v>#N/A</v>
      </c>
      <c r="C205" s="56" t="e">
        <f>INDEX(Base!ResultsTable,$H$37+$A205-1,MATCH(Selected_Stat,Base!Labels_Headers,0))</f>
        <v>#N/A</v>
      </c>
      <c r="D205" s="127" t="e">
        <f ca="1">IF(MATCH(IF($B205="All Lobs","Segment Risk Class",$B205),'Report Aggregation'!$B$2:$G$2,0)=1,INDEX('Report Aggregation'!$B$3:$G$146, MATCH('Premium Growth'!$C205,'Report Aggregation'!$B$3:$B$146,0),MATCH('Premium Growth'!$D$40,'Report Aggregation'!$B$2:$G$2,0)),
IF(MATCH($B205,'Report Aggregation'!$B$2:$G$2,0)&lt;MATCH($D$40,'Report Aggregation'!$B$2:$G$2,0),"",INDEX('Report Aggregation'!$B$3:$G$146, MATCH('Premium Growth'!$C205,OFFSET('Report Aggregation'!$B$3,0,MATCH('Premium Growth'!$B205,'Report Aggregation'!$B$2:$G$2,0)-1,146,1),0),MATCH('Premium Growth'!$D$40,'Report Aggregation'!$B$2:$G$2,0))))</f>
        <v>#N/A</v>
      </c>
      <c r="E205" s="96">
        <v>1</v>
      </c>
      <c r="F205" s="97">
        <f t="shared" si="2"/>
        <v>0</v>
      </c>
      <c r="G205" s="66" t="e">
        <f>INDEX(Opti!ResultsTable,$H$37+$A205-1,MATCH(Selected_Stat,Opti!Labels_Headers,0))</f>
        <v>#N/A</v>
      </c>
      <c r="H205" s="91" t="e">
        <f>INDEX(Opti!ResultsTable,$H$37+$A205-1,MATCH(Selected_Stat,Opti!Labels_Headers,0))</f>
        <v>#N/A</v>
      </c>
      <c r="I205" s="168" t="e">
        <f>INDEX(Opti!ResultsTable,$H$37+$A205-1,MATCH(Selected_Stat,Opti!Labels_Headers,0))</f>
        <v>#N/A</v>
      </c>
      <c r="J205" s="66" t="e">
        <f>INDEX(Opti!ResultsTable,$K$37+$A205-1,MATCH(Selected_Stat,Opti!Labels_Headers,0))</f>
        <v>#N/A</v>
      </c>
      <c r="K205" s="91" t="e">
        <f>INDEX(Opti!ResultsTable,$K$37+$A205-1,MATCH(Selected_Stat,Opti!Labels_Headers,0))</f>
        <v>#N/A</v>
      </c>
      <c r="L205" s="171" t="e">
        <f>INDEX(Opti!ResultsTable,$K$37+$A205-1,MATCH(Selected_Stat,Opti!Labels_Headers,0))</f>
        <v>#N/A</v>
      </c>
    </row>
    <row r="206" spans="1:12" customFormat="1" ht="14.45" hidden="1" customHeight="1" x14ac:dyDescent="0.25">
      <c r="A206" s="71">
        <v>165</v>
      </c>
      <c r="B206" s="55" t="e">
        <f>INDEX(Base!ResultsTable,$H$37+$A206-1,MATCH(Selected_Stat,Base!Labels_Headers,0))</f>
        <v>#N/A</v>
      </c>
      <c r="C206" s="56" t="e">
        <f>INDEX(Base!ResultsTable,$H$37+$A206-1,MATCH(Selected_Stat,Base!Labels_Headers,0))</f>
        <v>#N/A</v>
      </c>
      <c r="D206" s="127" t="e">
        <f ca="1">IF(MATCH(IF($B206="All Lobs","Segment Risk Class",$B206),'Report Aggregation'!$B$2:$G$2,0)=1,INDEX('Report Aggregation'!$B$3:$G$146, MATCH('Premium Growth'!$C206,'Report Aggregation'!$B$3:$B$146,0),MATCH('Premium Growth'!$D$40,'Report Aggregation'!$B$2:$G$2,0)),
IF(MATCH($B206,'Report Aggregation'!$B$2:$G$2,0)&lt;MATCH($D$40,'Report Aggregation'!$B$2:$G$2,0),"",INDEX('Report Aggregation'!$B$3:$G$146, MATCH('Premium Growth'!$C206,OFFSET('Report Aggregation'!$B$3,0,MATCH('Premium Growth'!$B206,'Report Aggregation'!$B$2:$G$2,0)-1,146,1),0),MATCH('Premium Growth'!$D$40,'Report Aggregation'!$B$2:$G$2,0))))</f>
        <v>#N/A</v>
      </c>
      <c r="E206" s="96">
        <v>1</v>
      </c>
      <c r="F206" s="97">
        <f t="shared" si="2"/>
        <v>0</v>
      </c>
      <c r="G206" s="66" t="e">
        <f>INDEX(Opti!ResultsTable,$H$37+$A206-1,MATCH(Selected_Stat,Opti!Labels_Headers,0))</f>
        <v>#N/A</v>
      </c>
      <c r="H206" s="91" t="e">
        <f>INDEX(Opti!ResultsTable,$H$37+$A206-1,MATCH(Selected_Stat,Opti!Labels_Headers,0))</f>
        <v>#N/A</v>
      </c>
      <c r="I206" s="168" t="e">
        <f>INDEX(Opti!ResultsTable,$H$37+$A206-1,MATCH(Selected_Stat,Opti!Labels_Headers,0))</f>
        <v>#N/A</v>
      </c>
      <c r="J206" s="66" t="e">
        <f>INDEX(Opti!ResultsTable,$K$37+$A206-1,MATCH(Selected_Stat,Opti!Labels_Headers,0))</f>
        <v>#N/A</v>
      </c>
      <c r="K206" s="91" t="e">
        <f>INDEX(Opti!ResultsTable,$K$37+$A206-1,MATCH(Selected_Stat,Opti!Labels_Headers,0))</f>
        <v>#N/A</v>
      </c>
      <c r="L206" s="171" t="e">
        <f>INDEX(Opti!ResultsTable,$K$37+$A206-1,MATCH(Selected_Stat,Opti!Labels_Headers,0))</f>
        <v>#N/A</v>
      </c>
    </row>
    <row r="207" spans="1:12" customFormat="1" ht="14.45" hidden="1" customHeight="1" x14ac:dyDescent="0.25">
      <c r="A207" s="71">
        <v>166</v>
      </c>
      <c r="B207" s="55" t="e">
        <f>INDEX(Base!ResultsTable,$H$37+$A207-1,MATCH(Selected_Stat,Base!Labels_Headers,0))</f>
        <v>#N/A</v>
      </c>
      <c r="C207" s="56" t="e">
        <f>INDEX(Base!ResultsTable,$H$37+$A207-1,MATCH(Selected_Stat,Base!Labels_Headers,0))</f>
        <v>#N/A</v>
      </c>
      <c r="D207" s="127" t="e">
        <f ca="1">IF(MATCH(IF($B207="All Lobs","Segment Risk Class",$B207),'Report Aggregation'!$B$2:$G$2,0)=1,INDEX('Report Aggregation'!$B$3:$G$146, MATCH('Premium Growth'!$C207,'Report Aggregation'!$B$3:$B$146,0),MATCH('Premium Growth'!$D$40,'Report Aggregation'!$B$2:$G$2,0)),
IF(MATCH($B207,'Report Aggregation'!$B$2:$G$2,0)&lt;MATCH($D$40,'Report Aggregation'!$B$2:$G$2,0),"",INDEX('Report Aggregation'!$B$3:$G$146, MATCH('Premium Growth'!$C207,OFFSET('Report Aggregation'!$B$3,0,MATCH('Premium Growth'!$B207,'Report Aggregation'!$B$2:$G$2,0)-1,146,1),0),MATCH('Premium Growth'!$D$40,'Report Aggregation'!$B$2:$G$2,0))))</f>
        <v>#N/A</v>
      </c>
      <c r="E207" s="96">
        <v>1</v>
      </c>
      <c r="F207" s="97">
        <f t="shared" si="2"/>
        <v>0</v>
      </c>
      <c r="G207" s="66" t="e">
        <f>INDEX(Opti!ResultsTable,$H$37+$A207-1,MATCH(Selected_Stat,Opti!Labels_Headers,0))</f>
        <v>#N/A</v>
      </c>
      <c r="H207" s="91" t="e">
        <f>INDEX(Opti!ResultsTable,$H$37+$A207-1,MATCH(Selected_Stat,Opti!Labels_Headers,0))</f>
        <v>#N/A</v>
      </c>
      <c r="I207" s="168" t="e">
        <f>INDEX(Opti!ResultsTable,$H$37+$A207-1,MATCH(Selected_Stat,Opti!Labels_Headers,0))</f>
        <v>#N/A</v>
      </c>
      <c r="J207" s="66" t="e">
        <f>INDEX(Opti!ResultsTable,$K$37+$A207-1,MATCH(Selected_Stat,Opti!Labels_Headers,0))</f>
        <v>#N/A</v>
      </c>
      <c r="K207" s="91" t="e">
        <f>INDEX(Opti!ResultsTable,$K$37+$A207-1,MATCH(Selected_Stat,Opti!Labels_Headers,0))</f>
        <v>#N/A</v>
      </c>
      <c r="L207" s="171" t="e">
        <f>INDEX(Opti!ResultsTable,$K$37+$A207-1,MATCH(Selected_Stat,Opti!Labels_Headers,0))</f>
        <v>#N/A</v>
      </c>
    </row>
    <row r="208" spans="1:12" customFormat="1" ht="14.45" hidden="1" customHeight="1" x14ac:dyDescent="0.25">
      <c r="A208" s="71">
        <v>167</v>
      </c>
      <c r="B208" s="55" t="e">
        <f>INDEX(Base!ResultsTable,$H$37+$A208-1,MATCH(Selected_Stat,Base!Labels_Headers,0))</f>
        <v>#N/A</v>
      </c>
      <c r="C208" s="56" t="e">
        <f>INDEX(Base!ResultsTable,$H$37+$A208-1,MATCH(Selected_Stat,Base!Labels_Headers,0))</f>
        <v>#N/A</v>
      </c>
      <c r="D208" s="127" t="e">
        <f ca="1">IF(MATCH(IF($B208="All Lobs","Segment Risk Class",$B208),'Report Aggregation'!$B$2:$G$2,0)=1,INDEX('Report Aggregation'!$B$3:$G$146, MATCH('Premium Growth'!$C208,'Report Aggregation'!$B$3:$B$146,0),MATCH('Premium Growth'!$D$40,'Report Aggregation'!$B$2:$G$2,0)),
IF(MATCH($B208,'Report Aggregation'!$B$2:$G$2,0)&lt;MATCH($D$40,'Report Aggregation'!$B$2:$G$2,0),"",INDEX('Report Aggregation'!$B$3:$G$146, MATCH('Premium Growth'!$C208,OFFSET('Report Aggregation'!$B$3,0,MATCH('Premium Growth'!$B208,'Report Aggregation'!$B$2:$G$2,0)-1,146,1),0),MATCH('Premium Growth'!$D$40,'Report Aggregation'!$B$2:$G$2,0))))</f>
        <v>#N/A</v>
      </c>
      <c r="E208" s="96">
        <v>1</v>
      </c>
      <c r="F208" s="97">
        <f t="shared" si="2"/>
        <v>0</v>
      </c>
      <c r="G208" s="66" t="e">
        <f>INDEX(Opti!ResultsTable,$H$37+$A208-1,MATCH(Selected_Stat,Opti!Labels_Headers,0))</f>
        <v>#N/A</v>
      </c>
      <c r="H208" s="91" t="e">
        <f>INDEX(Opti!ResultsTable,$H$37+$A208-1,MATCH(Selected_Stat,Opti!Labels_Headers,0))</f>
        <v>#N/A</v>
      </c>
      <c r="I208" s="168" t="e">
        <f>INDEX(Opti!ResultsTable,$H$37+$A208-1,MATCH(Selected_Stat,Opti!Labels_Headers,0))</f>
        <v>#N/A</v>
      </c>
      <c r="J208" s="66" t="e">
        <f>INDEX(Opti!ResultsTable,$K$37+$A208-1,MATCH(Selected_Stat,Opti!Labels_Headers,0))</f>
        <v>#N/A</v>
      </c>
      <c r="K208" s="91" t="e">
        <f>INDEX(Opti!ResultsTable,$K$37+$A208-1,MATCH(Selected_Stat,Opti!Labels_Headers,0))</f>
        <v>#N/A</v>
      </c>
      <c r="L208" s="171" t="e">
        <f>INDEX(Opti!ResultsTable,$K$37+$A208-1,MATCH(Selected_Stat,Opti!Labels_Headers,0))</f>
        <v>#N/A</v>
      </c>
    </row>
    <row r="209" spans="1:12" customFormat="1" ht="14.45" hidden="1" customHeight="1" x14ac:dyDescent="0.25">
      <c r="A209" s="71">
        <v>168</v>
      </c>
      <c r="B209" s="55" t="e">
        <f>INDEX(Base!ResultsTable,$H$37+$A209-1,MATCH(Selected_Stat,Base!Labels_Headers,0))</f>
        <v>#N/A</v>
      </c>
      <c r="C209" s="56" t="e">
        <f>INDEX(Base!ResultsTable,$H$37+$A209-1,MATCH(Selected_Stat,Base!Labels_Headers,0))</f>
        <v>#N/A</v>
      </c>
      <c r="D209" s="127" t="e">
        <f ca="1">IF(MATCH(IF($B209="All Lobs","Segment Risk Class",$B209),'Report Aggregation'!$B$2:$G$2,0)=1,INDEX('Report Aggregation'!$B$3:$G$146, MATCH('Premium Growth'!$C209,'Report Aggregation'!$B$3:$B$146,0),MATCH('Premium Growth'!$D$40,'Report Aggregation'!$B$2:$G$2,0)),
IF(MATCH($B209,'Report Aggregation'!$B$2:$G$2,0)&lt;MATCH($D$40,'Report Aggregation'!$B$2:$G$2,0),"",INDEX('Report Aggregation'!$B$3:$G$146, MATCH('Premium Growth'!$C209,OFFSET('Report Aggregation'!$B$3,0,MATCH('Premium Growth'!$B209,'Report Aggregation'!$B$2:$G$2,0)-1,146,1),0),MATCH('Premium Growth'!$D$40,'Report Aggregation'!$B$2:$G$2,0))))</f>
        <v>#N/A</v>
      </c>
      <c r="E209" s="96">
        <v>1</v>
      </c>
      <c r="F209" s="97">
        <f t="shared" si="2"/>
        <v>0</v>
      </c>
      <c r="G209" s="66" t="e">
        <f>INDEX(Opti!ResultsTable,$H$37+$A209-1,MATCH(Selected_Stat,Opti!Labels_Headers,0))</f>
        <v>#N/A</v>
      </c>
      <c r="H209" s="91" t="e">
        <f>INDEX(Opti!ResultsTable,$H$37+$A209-1,MATCH(Selected_Stat,Opti!Labels_Headers,0))</f>
        <v>#N/A</v>
      </c>
      <c r="I209" s="168" t="e">
        <f>INDEX(Opti!ResultsTable,$H$37+$A209-1,MATCH(Selected_Stat,Opti!Labels_Headers,0))</f>
        <v>#N/A</v>
      </c>
      <c r="J209" s="66" t="e">
        <f>INDEX(Opti!ResultsTable,$K$37+$A209-1,MATCH(Selected_Stat,Opti!Labels_Headers,0))</f>
        <v>#N/A</v>
      </c>
      <c r="K209" s="91" t="e">
        <f>INDEX(Opti!ResultsTable,$K$37+$A209-1,MATCH(Selected_Stat,Opti!Labels_Headers,0))</f>
        <v>#N/A</v>
      </c>
      <c r="L209" s="171" t="e">
        <f>INDEX(Opti!ResultsTable,$K$37+$A209-1,MATCH(Selected_Stat,Opti!Labels_Headers,0))</f>
        <v>#N/A</v>
      </c>
    </row>
    <row r="210" spans="1:12" customFormat="1" ht="14.45" hidden="1" customHeight="1" x14ac:dyDescent="0.25">
      <c r="A210" s="71">
        <v>169</v>
      </c>
      <c r="B210" s="55" t="e">
        <f>INDEX(Base!ResultsTable,$H$37+$A210-1,MATCH(Selected_Stat,Base!Labels_Headers,0))</f>
        <v>#N/A</v>
      </c>
      <c r="C210" s="56" t="e">
        <f>INDEX(Base!ResultsTable,$H$37+$A210-1,MATCH(Selected_Stat,Base!Labels_Headers,0))</f>
        <v>#N/A</v>
      </c>
      <c r="D210" s="127" t="e">
        <f ca="1">IF(MATCH(IF($B210="All Lobs","Segment Risk Class",$B210),'Report Aggregation'!$B$2:$G$2,0)=1,INDEX('Report Aggregation'!$B$3:$G$146, MATCH('Premium Growth'!$C210,'Report Aggregation'!$B$3:$B$146,0),MATCH('Premium Growth'!$D$40,'Report Aggregation'!$B$2:$G$2,0)),
IF(MATCH($B210,'Report Aggregation'!$B$2:$G$2,0)&lt;MATCH($D$40,'Report Aggregation'!$B$2:$G$2,0),"",INDEX('Report Aggregation'!$B$3:$G$146, MATCH('Premium Growth'!$C210,OFFSET('Report Aggregation'!$B$3,0,MATCH('Premium Growth'!$B210,'Report Aggregation'!$B$2:$G$2,0)-1,146,1),0),MATCH('Premium Growth'!$D$40,'Report Aggregation'!$B$2:$G$2,0))))</f>
        <v>#N/A</v>
      </c>
      <c r="E210" s="96">
        <v>1</v>
      </c>
      <c r="F210" s="97">
        <f t="shared" si="2"/>
        <v>0</v>
      </c>
      <c r="G210" s="66" t="e">
        <f>INDEX(Opti!ResultsTable,$H$37+$A210-1,MATCH(Selected_Stat,Opti!Labels_Headers,0))</f>
        <v>#N/A</v>
      </c>
      <c r="H210" s="91" t="e">
        <f>INDEX(Opti!ResultsTable,$H$37+$A210-1,MATCH(Selected_Stat,Opti!Labels_Headers,0))</f>
        <v>#N/A</v>
      </c>
      <c r="I210" s="168" t="e">
        <f>INDEX(Opti!ResultsTable,$H$37+$A210-1,MATCH(Selected_Stat,Opti!Labels_Headers,0))</f>
        <v>#N/A</v>
      </c>
      <c r="J210" s="66" t="e">
        <f>INDEX(Opti!ResultsTable,$K$37+$A210-1,MATCH(Selected_Stat,Opti!Labels_Headers,0))</f>
        <v>#N/A</v>
      </c>
      <c r="K210" s="91" t="e">
        <f>INDEX(Opti!ResultsTable,$K$37+$A210-1,MATCH(Selected_Stat,Opti!Labels_Headers,0))</f>
        <v>#N/A</v>
      </c>
      <c r="L210" s="171" t="e">
        <f>INDEX(Opti!ResultsTable,$K$37+$A210-1,MATCH(Selected_Stat,Opti!Labels_Headers,0))</f>
        <v>#N/A</v>
      </c>
    </row>
    <row r="211" spans="1:12" customFormat="1" ht="14.45" hidden="1" customHeight="1" x14ac:dyDescent="0.25">
      <c r="A211" s="71">
        <v>170</v>
      </c>
      <c r="B211" s="55" t="e">
        <f>INDEX(Base!ResultsTable,$H$37+$A211-1,MATCH(Selected_Stat,Base!Labels_Headers,0))</f>
        <v>#N/A</v>
      </c>
      <c r="C211" s="56" t="e">
        <f>INDEX(Base!ResultsTable,$H$37+$A211-1,MATCH(Selected_Stat,Base!Labels_Headers,0))</f>
        <v>#N/A</v>
      </c>
      <c r="D211" s="127" t="e">
        <f ca="1">IF(MATCH(IF($B211="All Lobs","Segment Risk Class",$B211),'Report Aggregation'!$B$2:$G$2,0)=1,INDEX('Report Aggregation'!$B$3:$G$146, MATCH('Premium Growth'!$C211,'Report Aggregation'!$B$3:$B$146,0),MATCH('Premium Growth'!$D$40,'Report Aggregation'!$B$2:$G$2,0)),
IF(MATCH($B211,'Report Aggregation'!$B$2:$G$2,0)&lt;MATCH($D$40,'Report Aggregation'!$B$2:$G$2,0),"",INDEX('Report Aggregation'!$B$3:$G$146, MATCH('Premium Growth'!$C211,OFFSET('Report Aggregation'!$B$3,0,MATCH('Premium Growth'!$B211,'Report Aggregation'!$B$2:$G$2,0)-1,146,1),0),MATCH('Premium Growth'!$D$40,'Report Aggregation'!$B$2:$G$2,0))))</f>
        <v>#N/A</v>
      </c>
      <c r="E211" s="96">
        <v>1</v>
      </c>
      <c r="F211" s="97">
        <f t="shared" si="2"/>
        <v>0</v>
      </c>
      <c r="G211" s="66" t="e">
        <f>INDEX(Opti!ResultsTable,$H$37+$A211-1,MATCH(Selected_Stat,Opti!Labels_Headers,0))</f>
        <v>#N/A</v>
      </c>
      <c r="H211" s="91" t="e">
        <f>INDEX(Opti!ResultsTable,$H$37+$A211-1,MATCH(Selected_Stat,Opti!Labels_Headers,0))</f>
        <v>#N/A</v>
      </c>
      <c r="I211" s="168" t="e">
        <f>INDEX(Opti!ResultsTable,$H$37+$A211-1,MATCH(Selected_Stat,Opti!Labels_Headers,0))</f>
        <v>#N/A</v>
      </c>
      <c r="J211" s="66" t="e">
        <f>INDEX(Opti!ResultsTable,$K$37+$A211-1,MATCH(Selected_Stat,Opti!Labels_Headers,0))</f>
        <v>#N/A</v>
      </c>
      <c r="K211" s="91" t="e">
        <f>INDEX(Opti!ResultsTable,$K$37+$A211-1,MATCH(Selected_Stat,Opti!Labels_Headers,0))</f>
        <v>#N/A</v>
      </c>
      <c r="L211" s="171" t="e">
        <f>INDEX(Opti!ResultsTable,$K$37+$A211-1,MATCH(Selected_Stat,Opti!Labels_Headers,0))</f>
        <v>#N/A</v>
      </c>
    </row>
    <row r="212" spans="1:12" customFormat="1" ht="14.45" hidden="1" customHeight="1" x14ac:dyDescent="0.25">
      <c r="A212" s="71">
        <v>171</v>
      </c>
      <c r="B212" s="55" t="e">
        <f>INDEX(Base!ResultsTable,$H$37+$A212-1,MATCH(Selected_Stat,Base!Labels_Headers,0))</f>
        <v>#N/A</v>
      </c>
      <c r="C212" s="56" t="e">
        <f>INDEX(Base!ResultsTable,$H$37+$A212-1,MATCH(Selected_Stat,Base!Labels_Headers,0))</f>
        <v>#N/A</v>
      </c>
      <c r="D212" s="127" t="e">
        <f ca="1">IF(MATCH(IF($B212="All Lobs","Segment Risk Class",$B212),'Report Aggregation'!$B$2:$G$2,0)=1,INDEX('Report Aggregation'!$B$3:$G$146, MATCH('Premium Growth'!$C212,'Report Aggregation'!$B$3:$B$146,0),MATCH('Premium Growth'!$D$40,'Report Aggregation'!$B$2:$G$2,0)),
IF(MATCH($B212,'Report Aggregation'!$B$2:$G$2,0)&lt;MATCH($D$40,'Report Aggregation'!$B$2:$G$2,0),"",INDEX('Report Aggregation'!$B$3:$G$146, MATCH('Premium Growth'!$C212,OFFSET('Report Aggregation'!$B$3,0,MATCH('Premium Growth'!$B212,'Report Aggregation'!$B$2:$G$2,0)-1,146,1),0),MATCH('Premium Growth'!$D$40,'Report Aggregation'!$B$2:$G$2,0))))</f>
        <v>#N/A</v>
      </c>
      <c r="E212" s="96">
        <v>1</v>
      </c>
      <c r="F212" s="97">
        <f t="shared" si="2"/>
        <v>0</v>
      </c>
      <c r="G212" s="66" t="e">
        <f>INDEX(Opti!ResultsTable,$H$37+$A212-1,MATCH(Selected_Stat,Opti!Labels_Headers,0))</f>
        <v>#N/A</v>
      </c>
      <c r="H212" s="91" t="e">
        <f>INDEX(Opti!ResultsTable,$H$37+$A212-1,MATCH(Selected_Stat,Opti!Labels_Headers,0))</f>
        <v>#N/A</v>
      </c>
      <c r="I212" s="168" t="e">
        <f>INDEX(Opti!ResultsTable,$H$37+$A212-1,MATCH(Selected_Stat,Opti!Labels_Headers,0))</f>
        <v>#N/A</v>
      </c>
      <c r="J212" s="66" t="e">
        <f>INDEX(Opti!ResultsTable,$K$37+$A212-1,MATCH(Selected_Stat,Opti!Labels_Headers,0))</f>
        <v>#N/A</v>
      </c>
      <c r="K212" s="91" t="e">
        <f>INDEX(Opti!ResultsTable,$K$37+$A212-1,MATCH(Selected_Stat,Opti!Labels_Headers,0))</f>
        <v>#N/A</v>
      </c>
      <c r="L212" s="171" t="e">
        <f>INDEX(Opti!ResultsTable,$K$37+$A212-1,MATCH(Selected_Stat,Opti!Labels_Headers,0))</f>
        <v>#N/A</v>
      </c>
    </row>
    <row r="213" spans="1:12" customFormat="1" ht="14.45" hidden="1" customHeight="1" x14ac:dyDescent="0.25">
      <c r="A213" s="71">
        <v>172</v>
      </c>
      <c r="B213" s="55" t="e">
        <f>INDEX(Base!ResultsTable,$H$37+$A213-1,MATCH(Selected_Stat,Base!Labels_Headers,0))</f>
        <v>#N/A</v>
      </c>
      <c r="C213" s="56" t="e">
        <f>INDEX(Base!ResultsTable,$H$37+$A213-1,MATCH(Selected_Stat,Base!Labels_Headers,0))</f>
        <v>#N/A</v>
      </c>
      <c r="D213" s="127" t="e">
        <f ca="1">IF(MATCH(IF($B213="All Lobs","Segment Risk Class",$B213),'Report Aggregation'!$B$2:$G$2,0)=1,INDEX('Report Aggregation'!$B$3:$G$146, MATCH('Premium Growth'!$C213,'Report Aggregation'!$B$3:$B$146,0),MATCH('Premium Growth'!$D$40,'Report Aggregation'!$B$2:$G$2,0)),
IF(MATCH($B213,'Report Aggregation'!$B$2:$G$2,0)&lt;MATCH($D$40,'Report Aggregation'!$B$2:$G$2,0),"",INDEX('Report Aggregation'!$B$3:$G$146, MATCH('Premium Growth'!$C213,OFFSET('Report Aggregation'!$B$3,0,MATCH('Premium Growth'!$B213,'Report Aggregation'!$B$2:$G$2,0)-1,146,1),0),MATCH('Premium Growth'!$D$40,'Report Aggregation'!$B$2:$G$2,0))))</f>
        <v>#N/A</v>
      </c>
      <c r="E213" s="96">
        <v>1</v>
      </c>
      <c r="F213" s="97">
        <f t="shared" si="2"/>
        <v>0</v>
      </c>
      <c r="G213" s="66" t="e">
        <f>INDEX(Opti!ResultsTable,$H$37+$A213-1,MATCH(Selected_Stat,Opti!Labels_Headers,0))</f>
        <v>#N/A</v>
      </c>
      <c r="H213" s="91" t="e">
        <f>INDEX(Opti!ResultsTable,$H$37+$A213-1,MATCH(Selected_Stat,Opti!Labels_Headers,0))</f>
        <v>#N/A</v>
      </c>
      <c r="I213" s="168" t="e">
        <f>INDEX(Opti!ResultsTable,$H$37+$A213-1,MATCH(Selected_Stat,Opti!Labels_Headers,0))</f>
        <v>#N/A</v>
      </c>
      <c r="J213" s="66" t="e">
        <f>INDEX(Opti!ResultsTable,$K$37+$A213-1,MATCH(Selected_Stat,Opti!Labels_Headers,0))</f>
        <v>#N/A</v>
      </c>
      <c r="K213" s="91" t="e">
        <f>INDEX(Opti!ResultsTable,$K$37+$A213-1,MATCH(Selected_Stat,Opti!Labels_Headers,0))</f>
        <v>#N/A</v>
      </c>
      <c r="L213" s="171" t="e">
        <f>INDEX(Opti!ResultsTable,$K$37+$A213-1,MATCH(Selected_Stat,Opti!Labels_Headers,0))</f>
        <v>#N/A</v>
      </c>
    </row>
    <row r="214" spans="1:12" customFormat="1" ht="14.45" hidden="1" customHeight="1" x14ac:dyDescent="0.25">
      <c r="A214" s="71">
        <v>173</v>
      </c>
      <c r="B214" s="55" t="e">
        <f>INDEX(Base!ResultsTable,$H$37+$A214-1,MATCH(Selected_Stat,Base!Labels_Headers,0))</f>
        <v>#N/A</v>
      </c>
      <c r="C214" s="56" t="e">
        <f>INDEX(Base!ResultsTable,$H$37+$A214-1,MATCH(Selected_Stat,Base!Labels_Headers,0))</f>
        <v>#N/A</v>
      </c>
      <c r="D214" s="127" t="e">
        <f ca="1">IF(MATCH(IF($B214="All Lobs","Segment Risk Class",$B214),'Report Aggregation'!$B$2:$G$2,0)=1,INDEX('Report Aggregation'!$B$3:$G$146, MATCH('Premium Growth'!$C214,'Report Aggregation'!$B$3:$B$146,0),MATCH('Premium Growth'!$D$40,'Report Aggregation'!$B$2:$G$2,0)),
IF(MATCH($B214,'Report Aggregation'!$B$2:$G$2,0)&lt;MATCH($D$40,'Report Aggregation'!$B$2:$G$2,0),"",INDEX('Report Aggregation'!$B$3:$G$146, MATCH('Premium Growth'!$C214,OFFSET('Report Aggregation'!$B$3,0,MATCH('Premium Growth'!$B214,'Report Aggregation'!$B$2:$G$2,0)-1,146,1),0),MATCH('Premium Growth'!$D$40,'Report Aggregation'!$B$2:$G$2,0))))</f>
        <v>#N/A</v>
      </c>
      <c r="E214" s="96">
        <v>1</v>
      </c>
      <c r="F214" s="97">
        <f t="shared" si="2"/>
        <v>0</v>
      </c>
      <c r="G214" s="66" t="e">
        <f>INDEX(Opti!ResultsTable,$H$37+$A214-1,MATCH(Selected_Stat,Opti!Labels_Headers,0))</f>
        <v>#N/A</v>
      </c>
      <c r="H214" s="91" t="e">
        <f>INDEX(Opti!ResultsTable,$H$37+$A214-1,MATCH(Selected_Stat,Opti!Labels_Headers,0))</f>
        <v>#N/A</v>
      </c>
      <c r="I214" s="168" t="e">
        <f>INDEX(Opti!ResultsTable,$H$37+$A214-1,MATCH(Selected_Stat,Opti!Labels_Headers,0))</f>
        <v>#N/A</v>
      </c>
      <c r="J214" s="66" t="e">
        <f>INDEX(Opti!ResultsTable,$K$37+$A214-1,MATCH(Selected_Stat,Opti!Labels_Headers,0))</f>
        <v>#N/A</v>
      </c>
      <c r="K214" s="91" t="e">
        <f>INDEX(Opti!ResultsTable,$K$37+$A214-1,MATCH(Selected_Stat,Opti!Labels_Headers,0))</f>
        <v>#N/A</v>
      </c>
      <c r="L214" s="171" t="e">
        <f>INDEX(Opti!ResultsTable,$K$37+$A214-1,MATCH(Selected_Stat,Opti!Labels_Headers,0))</f>
        <v>#N/A</v>
      </c>
    </row>
    <row r="215" spans="1:12" customFormat="1" ht="14.45" hidden="1" customHeight="1" x14ac:dyDescent="0.25">
      <c r="A215" s="71">
        <v>174</v>
      </c>
      <c r="B215" s="55" t="e">
        <f>INDEX(Base!ResultsTable,$H$37+$A215-1,MATCH(Selected_Stat,Base!Labels_Headers,0))</f>
        <v>#N/A</v>
      </c>
      <c r="C215" s="56" t="e">
        <f>INDEX(Base!ResultsTable,$H$37+$A215-1,MATCH(Selected_Stat,Base!Labels_Headers,0))</f>
        <v>#N/A</v>
      </c>
      <c r="D215" s="127" t="e">
        <f ca="1">IF(MATCH(IF($B215="All Lobs","Segment Risk Class",$B215),'Report Aggregation'!$B$2:$G$2,0)=1,INDEX('Report Aggregation'!$B$3:$G$146, MATCH('Premium Growth'!$C215,'Report Aggregation'!$B$3:$B$146,0),MATCH('Premium Growth'!$D$40,'Report Aggregation'!$B$2:$G$2,0)),
IF(MATCH($B215,'Report Aggregation'!$B$2:$G$2,0)&lt;MATCH($D$40,'Report Aggregation'!$B$2:$G$2,0),"",INDEX('Report Aggregation'!$B$3:$G$146, MATCH('Premium Growth'!$C215,OFFSET('Report Aggregation'!$B$3,0,MATCH('Premium Growth'!$B215,'Report Aggregation'!$B$2:$G$2,0)-1,146,1),0),MATCH('Premium Growth'!$D$40,'Report Aggregation'!$B$2:$G$2,0))))</f>
        <v>#N/A</v>
      </c>
      <c r="E215" s="96">
        <v>1</v>
      </c>
      <c r="F215" s="97">
        <f t="shared" si="2"/>
        <v>0</v>
      </c>
      <c r="G215" s="66" t="e">
        <f>INDEX(Opti!ResultsTable,$H$37+$A215-1,MATCH(Selected_Stat,Opti!Labels_Headers,0))</f>
        <v>#N/A</v>
      </c>
      <c r="H215" s="91" t="e">
        <f>INDEX(Opti!ResultsTable,$H$37+$A215-1,MATCH(Selected_Stat,Opti!Labels_Headers,0))</f>
        <v>#N/A</v>
      </c>
      <c r="I215" s="168" t="e">
        <f>INDEX(Opti!ResultsTable,$H$37+$A215-1,MATCH(Selected_Stat,Opti!Labels_Headers,0))</f>
        <v>#N/A</v>
      </c>
      <c r="J215" s="66" t="e">
        <f>INDEX(Opti!ResultsTable,$K$37+$A215-1,MATCH(Selected_Stat,Opti!Labels_Headers,0))</f>
        <v>#N/A</v>
      </c>
      <c r="K215" s="91" t="e">
        <f>INDEX(Opti!ResultsTable,$K$37+$A215-1,MATCH(Selected_Stat,Opti!Labels_Headers,0))</f>
        <v>#N/A</v>
      </c>
      <c r="L215" s="171" t="e">
        <f>INDEX(Opti!ResultsTable,$K$37+$A215-1,MATCH(Selected_Stat,Opti!Labels_Headers,0))</f>
        <v>#N/A</v>
      </c>
    </row>
    <row r="216" spans="1:12" customFormat="1" ht="14.45" hidden="1" customHeight="1" x14ac:dyDescent="0.25">
      <c r="A216" s="71">
        <v>175</v>
      </c>
      <c r="B216" s="55" t="e">
        <f>INDEX(Base!ResultsTable,$H$37+$A216-1,MATCH(Selected_Stat,Base!Labels_Headers,0))</f>
        <v>#N/A</v>
      </c>
      <c r="C216" s="56" t="e">
        <f>INDEX(Base!ResultsTable,$H$37+$A216-1,MATCH(Selected_Stat,Base!Labels_Headers,0))</f>
        <v>#N/A</v>
      </c>
      <c r="D216" s="127" t="e">
        <f ca="1">IF(MATCH(IF($B216="All Lobs","Segment Risk Class",$B216),'Report Aggregation'!$B$2:$G$2,0)=1,INDEX('Report Aggregation'!$B$3:$G$146, MATCH('Premium Growth'!$C216,'Report Aggregation'!$B$3:$B$146,0),MATCH('Premium Growth'!$D$40,'Report Aggregation'!$B$2:$G$2,0)),
IF(MATCH($B216,'Report Aggregation'!$B$2:$G$2,0)&lt;MATCH($D$40,'Report Aggregation'!$B$2:$G$2,0),"",INDEX('Report Aggregation'!$B$3:$G$146, MATCH('Premium Growth'!$C216,OFFSET('Report Aggregation'!$B$3,0,MATCH('Premium Growth'!$B216,'Report Aggregation'!$B$2:$G$2,0)-1,146,1),0),MATCH('Premium Growth'!$D$40,'Report Aggregation'!$B$2:$G$2,0))))</f>
        <v>#N/A</v>
      </c>
      <c r="E216" s="96">
        <v>1</v>
      </c>
      <c r="F216" s="97">
        <f t="shared" si="2"/>
        <v>0</v>
      </c>
      <c r="G216" s="66" t="e">
        <f>INDEX(Opti!ResultsTable,$H$37+$A216-1,MATCH(Selected_Stat,Opti!Labels_Headers,0))</f>
        <v>#N/A</v>
      </c>
      <c r="H216" s="91" t="e">
        <f>INDEX(Opti!ResultsTable,$H$37+$A216-1,MATCH(Selected_Stat,Opti!Labels_Headers,0))</f>
        <v>#N/A</v>
      </c>
      <c r="I216" s="168" t="e">
        <f>INDEX(Opti!ResultsTable,$H$37+$A216-1,MATCH(Selected_Stat,Opti!Labels_Headers,0))</f>
        <v>#N/A</v>
      </c>
      <c r="J216" s="66" t="e">
        <f>INDEX(Opti!ResultsTable,$K$37+$A216-1,MATCH(Selected_Stat,Opti!Labels_Headers,0))</f>
        <v>#N/A</v>
      </c>
      <c r="K216" s="91" t="e">
        <f>INDEX(Opti!ResultsTable,$K$37+$A216-1,MATCH(Selected_Stat,Opti!Labels_Headers,0))</f>
        <v>#N/A</v>
      </c>
      <c r="L216" s="171" t="e">
        <f>INDEX(Opti!ResultsTable,$K$37+$A216-1,MATCH(Selected_Stat,Opti!Labels_Headers,0))</f>
        <v>#N/A</v>
      </c>
    </row>
    <row r="217" spans="1:12" customFormat="1" ht="14.45" hidden="1" customHeight="1" x14ac:dyDescent="0.25">
      <c r="A217" s="71">
        <v>176</v>
      </c>
      <c r="B217" s="55" t="e">
        <f>INDEX(Base!ResultsTable,$H$37+$A217-1,MATCH(Selected_Stat,Base!Labels_Headers,0))</f>
        <v>#N/A</v>
      </c>
      <c r="C217" s="56" t="e">
        <f>INDEX(Base!ResultsTable,$H$37+$A217-1,MATCH(Selected_Stat,Base!Labels_Headers,0))</f>
        <v>#N/A</v>
      </c>
      <c r="D217" s="127" t="e">
        <f ca="1">IF(MATCH(IF($B217="All Lobs","Segment Risk Class",$B217),'Report Aggregation'!$B$2:$G$2,0)=1,INDEX('Report Aggregation'!$B$3:$G$146, MATCH('Premium Growth'!$C217,'Report Aggregation'!$B$3:$B$146,0),MATCH('Premium Growth'!$D$40,'Report Aggregation'!$B$2:$G$2,0)),
IF(MATCH($B217,'Report Aggregation'!$B$2:$G$2,0)&lt;MATCH($D$40,'Report Aggregation'!$B$2:$G$2,0),"",INDEX('Report Aggregation'!$B$3:$G$146, MATCH('Premium Growth'!$C217,OFFSET('Report Aggregation'!$B$3,0,MATCH('Premium Growth'!$B217,'Report Aggregation'!$B$2:$G$2,0)-1,146,1),0),MATCH('Premium Growth'!$D$40,'Report Aggregation'!$B$2:$G$2,0))))</f>
        <v>#N/A</v>
      </c>
      <c r="E217" s="96">
        <v>1</v>
      </c>
      <c r="F217" s="97">
        <f t="shared" si="2"/>
        <v>0</v>
      </c>
      <c r="G217" s="66" t="e">
        <f>INDEX(Opti!ResultsTable,$H$37+$A217-1,MATCH(Selected_Stat,Opti!Labels_Headers,0))</f>
        <v>#N/A</v>
      </c>
      <c r="H217" s="91" t="e">
        <f>INDEX(Opti!ResultsTable,$H$37+$A217-1,MATCH(Selected_Stat,Opti!Labels_Headers,0))</f>
        <v>#N/A</v>
      </c>
      <c r="I217" s="168" t="e">
        <f>INDEX(Opti!ResultsTable,$H$37+$A217-1,MATCH(Selected_Stat,Opti!Labels_Headers,0))</f>
        <v>#N/A</v>
      </c>
      <c r="J217" s="66" t="e">
        <f>INDEX(Opti!ResultsTable,$K$37+$A217-1,MATCH(Selected_Stat,Opti!Labels_Headers,0))</f>
        <v>#N/A</v>
      </c>
      <c r="K217" s="91" t="e">
        <f>INDEX(Opti!ResultsTable,$K$37+$A217-1,MATCH(Selected_Stat,Opti!Labels_Headers,0))</f>
        <v>#N/A</v>
      </c>
      <c r="L217" s="171" t="e">
        <f>INDEX(Opti!ResultsTable,$K$37+$A217-1,MATCH(Selected_Stat,Opti!Labels_Headers,0))</f>
        <v>#N/A</v>
      </c>
    </row>
    <row r="218" spans="1:12" customFormat="1" ht="14.45" hidden="1" customHeight="1" x14ac:dyDescent="0.25">
      <c r="A218" s="71">
        <v>177</v>
      </c>
      <c r="B218" s="55" t="e">
        <f>INDEX(Base!ResultsTable,$H$37+$A218-1,MATCH(Selected_Stat,Base!Labels_Headers,0))</f>
        <v>#N/A</v>
      </c>
      <c r="C218" s="56" t="e">
        <f>INDEX(Base!ResultsTable,$H$37+$A218-1,MATCH(Selected_Stat,Base!Labels_Headers,0))</f>
        <v>#N/A</v>
      </c>
      <c r="D218" s="127" t="e">
        <f ca="1">IF(MATCH(IF($B218="All Lobs","Segment Risk Class",$B218),'Report Aggregation'!$B$2:$G$2,0)=1,INDEX('Report Aggregation'!$B$3:$G$146, MATCH('Premium Growth'!$C218,'Report Aggregation'!$B$3:$B$146,0),MATCH('Premium Growth'!$D$40,'Report Aggregation'!$B$2:$G$2,0)),
IF(MATCH($B218,'Report Aggregation'!$B$2:$G$2,0)&lt;MATCH($D$40,'Report Aggregation'!$B$2:$G$2,0),"",INDEX('Report Aggregation'!$B$3:$G$146, MATCH('Premium Growth'!$C218,OFFSET('Report Aggregation'!$B$3,0,MATCH('Premium Growth'!$B218,'Report Aggregation'!$B$2:$G$2,0)-1,146,1),0),MATCH('Premium Growth'!$D$40,'Report Aggregation'!$B$2:$G$2,0))))</f>
        <v>#N/A</v>
      </c>
      <c r="E218" s="96">
        <v>1</v>
      </c>
      <c r="F218" s="97">
        <f t="shared" si="2"/>
        <v>0</v>
      </c>
      <c r="G218" s="66" t="e">
        <f>INDEX(Opti!ResultsTable,$H$37+$A218-1,MATCH(Selected_Stat,Opti!Labels_Headers,0))</f>
        <v>#N/A</v>
      </c>
      <c r="H218" s="91" t="e">
        <f>INDEX(Opti!ResultsTable,$H$37+$A218-1,MATCH(Selected_Stat,Opti!Labels_Headers,0))</f>
        <v>#N/A</v>
      </c>
      <c r="I218" s="168" t="e">
        <f>INDEX(Opti!ResultsTable,$H$37+$A218-1,MATCH(Selected_Stat,Opti!Labels_Headers,0))</f>
        <v>#N/A</v>
      </c>
      <c r="J218" s="66" t="e">
        <f>INDEX(Opti!ResultsTable,$K$37+$A218-1,MATCH(Selected_Stat,Opti!Labels_Headers,0))</f>
        <v>#N/A</v>
      </c>
      <c r="K218" s="91" t="e">
        <f>INDEX(Opti!ResultsTable,$K$37+$A218-1,MATCH(Selected_Stat,Opti!Labels_Headers,0))</f>
        <v>#N/A</v>
      </c>
      <c r="L218" s="171" t="e">
        <f>INDEX(Opti!ResultsTable,$K$37+$A218-1,MATCH(Selected_Stat,Opti!Labels_Headers,0))</f>
        <v>#N/A</v>
      </c>
    </row>
    <row r="219" spans="1:12" customFormat="1" ht="14.45" hidden="1" customHeight="1" x14ac:dyDescent="0.25">
      <c r="A219" s="71">
        <v>178</v>
      </c>
      <c r="B219" s="55" t="e">
        <f>INDEX(Base!ResultsTable,$H$37+$A219-1,MATCH(Selected_Stat,Base!Labels_Headers,0))</f>
        <v>#N/A</v>
      </c>
      <c r="C219" s="56" t="e">
        <f>INDEX(Base!ResultsTable,$H$37+$A219-1,MATCH(Selected_Stat,Base!Labels_Headers,0))</f>
        <v>#N/A</v>
      </c>
      <c r="D219" s="127" t="e">
        <f ca="1">IF(MATCH(IF($B219="All Lobs","Segment Risk Class",$B219),'Report Aggregation'!$B$2:$G$2,0)=1,INDEX('Report Aggregation'!$B$3:$G$146, MATCH('Premium Growth'!$C219,'Report Aggregation'!$B$3:$B$146,0),MATCH('Premium Growth'!$D$40,'Report Aggregation'!$B$2:$G$2,0)),
IF(MATCH($B219,'Report Aggregation'!$B$2:$G$2,0)&lt;MATCH($D$40,'Report Aggregation'!$B$2:$G$2,0),"",INDEX('Report Aggregation'!$B$3:$G$146, MATCH('Premium Growth'!$C219,OFFSET('Report Aggregation'!$B$3,0,MATCH('Premium Growth'!$B219,'Report Aggregation'!$B$2:$G$2,0)-1,146,1),0),MATCH('Premium Growth'!$D$40,'Report Aggregation'!$B$2:$G$2,0))))</f>
        <v>#N/A</v>
      </c>
      <c r="E219" s="96">
        <v>1</v>
      </c>
      <c r="F219" s="97">
        <f t="shared" si="2"/>
        <v>0</v>
      </c>
      <c r="G219" s="66" t="e">
        <f>INDEX(Opti!ResultsTable,$H$37+$A219-1,MATCH(Selected_Stat,Opti!Labels_Headers,0))</f>
        <v>#N/A</v>
      </c>
      <c r="H219" s="91" t="e">
        <f>INDEX(Opti!ResultsTable,$H$37+$A219-1,MATCH(Selected_Stat,Opti!Labels_Headers,0))</f>
        <v>#N/A</v>
      </c>
      <c r="I219" s="168" t="e">
        <f>INDEX(Opti!ResultsTable,$H$37+$A219-1,MATCH(Selected_Stat,Opti!Labels_Headers,0))</f>
        <v>#N/A</v>
      </c>
      <c r="J219" s="66" t="e">
        <f>INDEX(Opti!ResultsTable,$K$37+$A219-1,MATCH(Selected_Stat,Opti!Labels_Headers,0))</f>
        <v>#N/A</v>
      </c>
      <c r="K219" s="91" t="e">
        <f>INDEX(Opti!ResultsTable,$K$37+$A219-1,MATCH(Selected_Stat,Opti!Labels_Headers,0))</f>
        <v>#N/A</v>
      </c>
      <c r="L219" s="171" t="e">
        <f>INDEX(Opti!ResultsTable,$K$37+$A219-1,MATCH(Selected_Stat,Opti!Labels_Headers,0))</f>
        <v>#N/A</v>
      </c>
    </row>
    <row r="220" spans="1:12" customFormat="1" ht="14.45" hidden="1" customHeight="1" x14ac:dyDescent="0.25">
      <c r="A220" s="71">
        <v>179</v>
      </c>
      <c r="B220" s="55" t="e">
        <f>INDEX(Base!ResultsTable,$H$37+$A220-1,MATCH(Selected_Stat,Base!Labels_Headers,0))</f>
        <v>#N/A</v>
      </c>
      <c r="C220" s="56" t="e">
        <f>INDEX(Base!ResultsTable,$H$37+$A220-1,MATCH(Selected_Stat,Base!Labels_Headers,0))</f>
        <v>#N/A</v>
      </c>
      <c r="D220" s="127" t="e">
        <f ca="1">IF(MATCH(IF($B220="All Lobs","Segment Risk Class",$B220),'Report Aggregation'!$B$2:$G$2,0)=1,INDEX('Report Aggregation'!$B$3:$G$146, MATCH('Premium Growth'!$C220,'Report Aggregation'!$B$3:$B$146,0),MATCH('Premium Growth'!$D$40,'Report Aggregation'!$B$2:$G$2,0)),
IF(MATCH($B220,'Report Aggregation'!$B$2:$G$2,0)&lt;MATCH($D$40,'Report Aggregation'!$B$2:$G$2,0),"",INDEX('Report Aggregation'!$B$3:$G$146, MATCH('Premium Growth'!$C220,OFFSET('Report Aggregation'!$B$3,0,MATCH('Premium Growth'!$B220,'Report Aggregation'!$B$2:$G$2,0)-1,146,1),0),MATCH('Premium Growth'!$D$40,'Report Aggregation'!$B$2:$G$2,0))))</f>
        <v>#N/A</v>
      </c>
      <c r="E220" s="96">
        <v>1</v>
      </c>
      <c r="F220" s="97">
        <f t="shared" si="2"/>
        <v>0</v>
      </c>
      <c r="G220" s="66" t="e">
        <f>INDEX(Opti!ResultsTable,$H$37+$A220-1,MATCH(Selected_Stat,Opti!Labels_Headers,0))</f>
        <v>#N/A</v>
      </c>
      <c r="H220" s="91" t="e">
        <f>INDEX(Opti!ResultsTable,$H$37+$A220-1,MATCH(Selected_Stat,Opti!Labels_Headers,0))</f>
        <v>#N/A</v>
      </c>
      <c r="I220" s="168" t="e">
        <f>INDEX(Opti!ResultsTable,$H$37+$A220-1,MATCH(Selected_Stat,Opti!Labels_Headers,0))</f>
        <v>#N/A</v>
      </c>
      <c r="J220" s="66" t="e">
        <f>INDEX(Opti!ResultsTable,$K$37+$A220-1,MATCH(Selected_Stat,Opti!Labels_Headers,0))</f>
        <v>#N/A</v>
      </c>
      <c r="K220" s="91" t="e">
        <f>INDEX(Opti!ResultsTable,$K$37+$A220-1,MATCH(Selected_Stat,Opti!Labels_Headers,0))</f>
        <v>#N/A</v>
      </c>
      <c r="L220" s="171" t="e">
        <f>INDEX(Opti!ResultsTable,$K$37+$A220-1,MATCH(Selected_Stat,Opti!Labels_Headers,0))</f>
        <v>#N/A</v>
      </c>
    </row>
    <row r="221" spans="1:12" customFormat="1" ht="14.45" hidden="1" customHeight="1" x14ac:dyDescent="0.25">
      <c r="A221" s="71">
        <v>180</v>
      </c>
      <c r="B221" s="55" t="e">
        <f>INDEX(Base!ResultsTable,$H$37+$A221-1,MATCH(Selected_Stat,Base!Labels_Headers,0))</f>
        <v>#N/A</v>
      </c>
      <c r="C221" s="56" t="e">
        <f>INDEX(Base!ResultsTable,$H$37+$A221-1,MATCH(Selected_Stat,Base!Labels_Headers,0))</f>
        <v>#N/A</v>
      </c>
      <c r="D221" s="127" t="e">
        <f ca="1">IF(MATCH(IF($B221="All Lobs","Segment Risk Class",$B221),'Report Aggregation'!$B$2:$G$2,0)=1,INDEX('Report Aggregation'!$B$3:$G$146, MATCH('Premium Growth'!$C221,'Report Aggregation'!$B$3:$B$146,0),MATCH('Premium Growth'!$D$40,'Report Aggregation'!$B$2:$G$2,0)),
IF(MATCH($B221,'Report Aggregation'!$B$2:$G$2,0)&lt;MATCH($D$40,'Report Aggregation'!$B$2:$G$2,0),"",INDEX('Report Aggregation'!$B$3:$G$146, MATCH('Premium Growth'!$C221,OFFSET('Report Aggregation'!$B$3,0,MATCH('Premium Growth'!$B221,'Report Aggregation'!$B$2:$G$2,0)-1,146,1),0),MATCH('Premium Growth'!$D$40,'Report Aggregation'!$B$2:$G$2,0))))</f>
        <v>#N/A</v>
      </c>
      <c r="E221" s="96">
        <v>1</v>
      </c>
      <c r="F221" s="97">
        <f t="shared" si="2"/>
        <v>0</v>
      </c>
      <c r="G221" s="66" t="e">
        <f>INDEX(Opti!ResultsTable,$H$37+$A221-1,MATCH(Selected_Stat,Opti!Labels_Headers,0))</f>
        <v>#N/A</v>
      </c>
      <c r="H221" s="91" t="e">
        <f>INDEX(Opti!ResultsTable,$H$37+$A221-1,MATCH(Selected_Stat,Opti!Labels_Headers,0))</f>
        <v>#N/A</v>
      </c>
      <c r="I221" s="168" t="e">
        <f>INDEX(Opti!ResultsTable,$H$37+$A221-1,MATCH(Selected_Stat,Opti!Labels_Headers,0))</f>
        <v>#N/A</v>
      </c>
      <c r="J221" s="66" t="e">
        <f>INDEX(Opti!ResultsTable,$K$37+$A221-1,MATCH(Selected_Stat,Opti!Labels_Headers,0))</f>
        <v>#N/A</v>
      </c>
      <c r="K221" s="91" t="e">
        <f>INDEX(Opti!ResultsTable,$K$37+$A221-1,MATCH(Selected_Stat,Opti!Labels_Headers,0))</f>
        <v>#N/A</v>
      </c>
      <c r="L221" s="171" t="e">
        <f>INDEX(Opti!ResultsTable,$K$37+$A221-1,MATCH(Selected_Stat,Opti!Labels_Headers,0))</f>
        <v>#N/A</v>
      </c>
    </row>
    <row r="222" spans="1:12" customFormat="1" ht="14.45" hidden="1" customHeight="1" x14ac:dyDescent="0.25">
      <c r="A222" s="71">
        <v>181</v>
      </c>
      <c r="B222" s="55" t="e">
        <f>INDEX(Base!ResultsTable,$H$37+$A222-1,MATCH(Selected_Stat,Base!Labels_Headers,0))</f>
        <v>#N/A</v>
      </c>
      <c r="C222" s="56" t="e">
        <f>INDEX(Base!ResultsTable,$H$37+$A222-1,MATCH(Selected_Stat,Base!Labels_Headers,0))</f>
        <v>#N/A</v>
      </c>
      <c r="D222" s="127" t="e">
        <f ca="1">IF(MATCH(IF($B222="All Lobs","Segment Risk Class",$B222),'Report Aggregation'!$B$2:$G$2,0)=1,INDEX('Report Aggregation'!$B$3:$G$146, MATCH('Premium Growth'!$C222,'Report Aggregation'!$B$3:$B$146,0),MATCH('Premium Growth'!$D$40,'Report Aggregation'!$B$2:$G$2,0)),
IF(MATCH($B222,'Report Aggregation'!$B$2:$G$2,0)&lt;MATCH($D$40,'Report Aggregation'!$B$2:$G$2,0),"",INDEX('Report Aggregation'!$B$3:$G$146, MATCH('Premium Growth'!$C222,OFFSET('Report Aggregation'!$B$3,0,MATCH('Premium Growth'!$B222,'Report Aggregation'!$B$2:$G$2,0)-1,146,1),0),MATCH('Premium Growth'!$D$40,'Report Aggregation'!$B$2:$G$2,0))))</f>
        <v>#N/A</v>
      </c>
      <c r="E222" s="96">
        <v>1</v>
      </c>
      <c r="F222" s="97">
        <f t="shared" si="2"/>
        <v>0</v>
      </c>
      <c r="G222" s="66" t="e">
        <f>INDEX(Opti!ResultsTable,$H$37+$A222-1,MATCH(Selected_Stat,Opti!Labels_Headers,0))</f>
        <v>#N/A</v>
      </c>
      <c r="H222" s="91" t="e">
        <f>INDEX(Opti!ResultsTable,$H$37+$A222-1,MATCH(Selected_Stat,Opti!Labels_Headers,0))</f>
        <v>#N/A</v>
      </c>
      <c r="I222" s="168" t="e">
        <f>INDEX(Opti!ResultsTable,$H$37+$A222-1,MATCH(Selected_Stat,Opti!Labels_Headers,0))</f>
        <v>#N/A</v>
      </c>
      <c r="J222" s="66" t="e">
        <f>INDEX(Opti!ResultsTable,$K$37+$A222-1,MATCH(Selected_Stat,Opti!Labels_Headers,0))</f>
        <v>#N/A</v>
      </c>
      <c r="K222" s="91" t="e">
        <f>INDEX(Opti!ResultsTable,$K$37+$A222-1,MATCH(Selected_Stat,Opti!Labels_Headers,0))</f>
        <v>#N/A</v>
      </c>
      <c r="L222" s="171" t="e">
        <f>INDEX(Opti!ResultsTable,$K$37+$A222-1,MATCH(Selected_Stat,Opti!Labels_Headers,0))</f>
        <v>#N/A</v>
      </c>
    </row>
    <row r="223" spans="1:12" customFormat="1" ht="14.45" hidden="1" customHeight="1" x14ac:dyDescent="0.25">
      <c r="A223" s="71">
        <v>182</v>
      </c>
      <c r="B223" s="55" t="e">
        <f>INDEX(Base!ResultsTable,$H$37+$A223-1,MATCH(Selected_Stat,Base!Labels_Headers,0))</f>
        <v>#N/A</v>
      </c>
      <c r="C223" s="56" t="e">
        <f>INDEX(Base!ResultsTable,$H$37+$A223-1,MATCH(Selected_Stat,Base!Labels_Headers,0))</f>
        <v>#N/A</v>
      </c>
      <c r="D223" s="127" t="e">
        <f ca="1">IF(MATCH(IF($B223="All Lobs","Segment Risk Class",$B223),'Report Aggregation'!$B$2:$G$2,0)=1,INDEX('Report Aggregation'!$B$3:$G$146, MATCH('Premium Growth'!$C223,'Report Aggregation'!$B$3:$B$146,0),MATCH('Premium Growth'!$D$40,'Report Aggregation'!$B$2:$G$2,0)),
IF(MATCH($B223,'Report Aggregation'!$B$2:$G$2,0)&lt;MATCH($D$40,'Report Aggregation'!$B$2:$G$2,0),"",INDEX('Report Aggregation'!$B$3:$G$146, MATCH('Premium Growth'!$C223,OFFSET('Report Aggregation'!$B$3,0,MATCH('Premium Growth'!$B223,'Report Aggregation'!$B$2:$G$2,0)-1,146,1),0),MATCH('Premium Growth'!$D$40,'Report Aggregation'!$B$2:$G$2,0))))</f>
        <v>#N/A</v>
      </c>
      <c r="E223" s="96">
        <v>1</v>
      </c>
      <c r="F223" s="97">
        <f t="shared" si="2"/>
        <v>0</v>
      </c>
      <c r="G223" s="66" t="e">
        <f>INDEX(Opti!ResultsTable,$H$37+$A223-1,MATCH(Selected_Stat,Opti!Labels_Headers,0))</f>
        <v>#N/A</v>
      </c>
      <c r="H223" s="91" t="e">
        <f>INDEX(Opti!ResultsTable,$H$37+$A223-1,MATCH(Selected_Stat,Opti!Labels_Headers,0))</f>
        <v>#N/A</v>
      </c>
      <c r="I223" s="168" t="e">
        <f>INDEX(Opti!ResultsTable,$H$37+$A223-1,MATCH(Selected_Stat,Opti!Labels_Headers,0))</f>
        <v>#N/A</v>
      </c>
      <c r="J223" s="66" t="e">
        <f>INDEX(Opti!ResultsTable,$K$37+$A223-1,MATCH(Selected_Stat,Opti!Labels_Headers,0))</f>
        <v>#N/A</v>
      </c>
      <c r="K223" s="91" t="e">
        <f>INDEX(Opti!ResultsTable,$K$37+$A223-1,MATCH(Selected_Stat,Opti!Labels_Headers,0))</f>
        <v>#N/A</v>
      </c>
      <c r="L223" s="171" t="e">
        <f>INDEX(Opti!ResultsTable,$K$37+$A223-1,MATCH(Selected_Stat,Opti!Labels_Headers,0))</f>
        <v>#N/A</v>
      </c>
    </row>
    <row r="224" spans="1:12" customFormat="1" ht="14.45" hidden="1" customHeight="1" x14ac:dyDescent="0.25">
      <c r="A224" s="71">
        <v>183</v>
      </c>
      <c r="B224" s="55" t="e">
        <f>INDEX(Base!ResultsTable,$H$37+$A224-1,MATCH(Selected_Stat,Base!Labels_Headers,0))</f>
        <v>#N/A</v>
      </c>
      <c r="C224" s="56" t="e">
        <f>INDEX(Base!ResultsTable,$H$37+$A224-1,MATCH(Selected_Stat,Base!Labels_Headers,0))</f>
        <v>#N/A</v>
      </c>
      <c r="D224" s="127" t="e">
        <f ca="1">IF(MATCH(IF($B224="All Lobs","Segment Risk Class",$B224),'Report Aggregation'!$B$2:$G$2,0)=1,INDEX('Report Aggregation'!$B$3:$G$146, MATCH('Premium Growth'!$C224,'Report Aggregation'!$B$3:$B$146,0),MATCH('Premium Growth'!$D$40,'Report Aggregation'!$B$2:$G$2,0)),
IF(MATCH($B224,'Report Aggregation'!$B$2:$G$2,0)&lt;MATCH($D$40,'Report Aggregation'!$B$2:$G$2,0),"",INDEX('Report Aggregation'!$B$3:$G$146, MATCH('Premium Growth'!$C224,OFFSET('Report Aggregation'!$B$3,0,MATCH('Premium Growth'!$B224,'Report Aggregation'!$B$2:$G$2,0)-1,146,1),0),MATCH('Premium Growth'!$D$40,'Report Aggregation'!$B$2:$G$2,0))))</f>
        <v>#N/A</v>
      </c>
      <c r="E224" s="96">
        <v>1</v>
      </c>
      <c r="F224" s="97">
        <f t="shared" si="2"/>
        <v>0</v>
      </c>
      <c r="G224" s="66" t="e">
        <f>INDEX(Opti!ResultsTable,$H$37+$A224-1,MATCH(Selected_Stat,Opti!Labels_Headers,0))</f>
        <v>#N/A</v>
      </c>
      <c r="H224" s="91" t="e">
        <f>INDEX(Opti!ResultsTable,$H$37+$A224-1,MATCH(Selected_Stat,Opti!Labels_Headers,0))</f>
        <v>#N/A</v>
      </c>
      <c r="I224" s="168" t="e">
        <f>INDEX(Opti!ResultsTable,$H$37+$A224-1,MATCH(Selected_Stat,Opti!Labels_Headers,0))</f>
        <v>#N/A</v>
      </c>
      <c r="J224" s="66" t="e">
        <f>INDEX(Opti!ResultsTable,$K$37+$A224-1,MATCH(Selected_Stat,Opti!Labels_Headers,0))</f>
        <v>#N/A</v>
      </c>
      <c r="K224" s="91" t="e">
        <f>INDEX(Opti!ResultsTable,$K$37+$A224-1,MATCH(Selected_Stat,Opti!Labels_Headers,0))</f>
        <v>#N/A</v>
      </c>
      <c r="L224" s="171" t="e">
        <f>INDEX(Opti!ResultsTable,$K$37+$A224-1,MATCH(Selected_Stat,Opti!Labels_Headers,0))</f>
        <v>#N/A</v>
      </c>
    </row>
    <row r="225" spans="1:12" customFormat="1" ht="14.45" hidden="1" customHeight="1" x14ac:dyDescent="0.25">
      <c r="A225" s="71">
        <v>184</v>
      </c>
      <c r="B225" s="55" t="e">
        <f>INDEX(Base!ResultsTable,$H$37+$A225-1,MATCH(Selected_Stat,Base!Labels_Headers,0))</f>
        <v>#N/A</v>
      </c>
      <c r="C225" s="56" t="e">
        <f>INDEX(Base!ResultsTable,$H$37+$A225-1,MATCH(Selected_Stat,Base!Labels_Headers,0))</f>
        <v>#N/A</v>
      </c>
      <c r="D225" s="127" t="e">
        <f ca="1">IF(MATCH(IF($B225="All Lobs","Segment Risk Class",$B225),'Report Aggregation'!$B$2:$G$2,0)=1,INDEX('Report Aggregation'!$B$3:$G$146, MATCH('Premium Growth'!$C225,'Report Aggregation'!$B$3:$B$146,0),MATCH('Premium Growth'!$D$40,'Report Aggregation'!$B$2:$G$2,0)),
IF(MATCH($B225,'Report Aggregation'!$B$2:$G$2,0)&lt;MATCH($D$40,'Report Aggregation'!$B$2:$G$2,0),"",INDEX('Report Aggregation'!$B$3:$G$146, MATCH('Premium Growth'!$C225,OFFSET('Report Aggregation'!$B$3,0,MATCH('Premium Growth'!$B225,'Report Aggregation'!$B$2:$G$2,0)-1,146,1),0),MATCH('Premium Growth'!$D$40,'Report Aggregation'!$B$2:$G$2,0))))</f>
        <v>#N/A</v>
      </c>
      <c r="E225" s="96">
        <v>1</v>
      </c>
      <c r="F225" s="97">
        <f t="shared" si="2"/>
        <v>0</v>
      </c>
      <c r="G225" s="66" t="e">
        <f>INDEX(Opti!ResultsTable,$H$37+$A225-1,MATCH(Selected_Stat,Opti!Labels_Headers,0))</f>
        <v>#N/A</v>
      </c>
      <c r="H225" s="91" t="e">
        <f>INDEX(Opti!ResultsTable,$H$37+$A225-1,MATCH(Selected_Stat,Opti!Labels_Headers,0))</f>
        <v>#N/A</v>
      </c>
      <c r="I225" s="168" t="e">
        <f>INDEX(Opti!ResultsTable,$H$37+$A225-1,MATCH(Selected_Stat,Opti!Labels_Headers,0))</f>
        <v>#N/A</v>
      </c>
      <c r="J225" s="66" t="e">
        <f>INDEX(Opti!ResultsTable,$K$37+$A225-1,MATCH(Selected_Stat,Opti!Labels_Headers,0))</f>
        <v>#N/A</v>
      </c>
      <c r="K225" s="91" t="e">
        <f>INDEX(Opti!ResultsTable,$K$37+$A225-1,MATCH(Selected_Stat,Opti!Labels_Headers,0))</f>
        <v>#N/A</v>
      </c>
      <c r="L225" s="171" t="e">
        <f>INDEX(Opti!ResultsTable,$K$37+$A225-1,MATCH(Selected_Stat,Opti!Labels_Headers,0))</f>
        <v>#N/A</v>
      </c>
    </row>
    <row r="226" spans="1:12" customFormat="1" ht="14.45" hidden="1" customHeight="1" x14ac:dyDescent="0.25">
      <c r="A226" s="71">
        <v>185</v>
      </c>
      <c r="B226" s="55" t="e">
        <f>INDEX(Base!ResultsTable,$H$37+$A226-1,MATCH(Selected_Stat,Base!Labels_Headers,0))</f>
        <v>#N/A</v>
      </c>
      <c r="C226" s="56" t="e">
        <f>INDEX(Base!ResultsTable,$H$37+$A226-1,MATCH(Selected_Stat,Base!Labels_Headers,0))</f>
        <v>#N/A</v>
      </c>
      <c r="D226" s="127" t="e">
        <f ca="1">IF(MATCH(IF($B226="All Lobs","Segment Risk Class",$B226),'Report Aggregation'!$B$2:$G$2,0)=1,INDEX('Report Aggregation'!$B$3:$G$146, MATCH('Premium Growth'!$C226,'Report Aggregation'!$B$3:$B$146,0),MATCH('Premium Growth'!$D$40,'Report Aggregation'!$B$2:$G$2,0)),
IF(MATCH($B226,'Report Aggregation'!$B$2:$G$2,0)&lt;MATCH($D$40,'Report Aggregation'!$B$2:$G$2,0),"",INDEX('Report Aggregation'!$B$3:$G$146, MATCH('Premium Growth'!$C226,OFFSET('Report Aggregation'!$B$3,0,MATCH('Premium Growth'!$B226,'Report Aggregation'!$B$2:$G$2,0)-1,146,1),0),MATCH('Premium Growth'!$D$40,'Report Aggregation'!$B$2:$G$2,0))))</f>
        <v>#N/A</v>
      </c>
      <c r="E226" s="96">
        <v>1</v>
      </c>
      <c r="F226" s="97">
        <f t="shared" si="2"/>
        <v>0</v>
      </c>
      <c r="G226" s="66" t="e">
        <f>INDEX(Opti!ResultsTable,$H$37+$A226-1,MATCH(Selected_Stat,Opti!Labels_Headers,0))</f>
        <v>#N/A</v>
      </c>
      <c r="H226" s="91" t="e">
        <f>INDEX(Opti!ResultsTable,$H$37+$A226-1,MATCH(Selected_Stat,Opti!Labels_Headers,0))</f>
        <v>#N/A</v>
      </c>
      <c r="I226" s="168" t="e">
        <f>INDEX(Opti!ResultsTable,$H$37+$A226-1,MATCH(Selected_Stat,Opti!Labels_Headers,0))</f>
        <v>#N/A</v>
      </c>
      <c r="J226" s="66" t="e">
        <f>INDEX(Opti!ResultsTable,$K$37+$A226-1,MATCH(Selected_Stat,Opti!Labels_Headers,0))</f>
        <v>#N/A</v>
      </c>
      <c r="K226" s="91" t="e">
        <f>INDEX(Opti!ResultsTable,$K$37+$A226-1,MATCH(Selected_Stat,Opti!Labels_Headers,0))</f>
        <v>#N/A</v>
      </c>
      <c r="L226" s="171" t="e">
        <f>INDEX(Opti!ResultsTable,$K$37+$A226-1,MATCH(Selected_Stat,Opti!Labels_Headers,0))</f>
        <v>#N/A</v>
      </c>
    </row>
    <row r="227" spans="1:12" customFormat="1" ht="14.45" hidden="1" customHeight="1" x14ac:dyDescent="0.25">
      <c r="A227" s="71">
        <v>186</v>
      </c>
      <c r="B227" s="55" t="e">
        <f>INDEX(Base!ResultsTable,$H$37+$A227-1,MATCH(Selected_Stat,Base!Labels_Headers,0))</f>
        <v>#N/A</v>
      </c>
      <c r="C227" s="56" t="e">
        <f>INDEX(Base!ResultsTable,$H$37+$A227-1,MATCH(Selected_Stat,Base!Labels_Headers,0))</f>
        <v>#N/A</v>
      </c>
      <c r="D227" s="127" t="e">
        <f ca="1">IF(MATCH(IF($B227="All Lobs","Segment Risk Class",$B227),'Report Aggregation'!$B$2:$G$2,0)=1,INDEX('Report Aggregation'!$B$3:$G$146, MATCH('Premium Growth'!$C227,'Report Aggregation'!$B$3:$B$146,0),MATCH('Premium Growth'!$D$40,'Report Aggregation'!$B$2:$G$2,0)),
IF(MATCH($B227,'Report Aggregation'!$B$2:$G$2,0)&lt;MATCH($D$40,'Report Aggregation'!$B$2:$G$2,0),"",INDEX('Report Aggregation'!$B$3:$G$146, MATCH('Premium Growth'!$C227,OFFSET('Report Aggregation'!$B$3,0,MATCH('Premium Growth'!$B227,'Report Aggregation'!$B$2:$G$2,0)-1,146,1),0),MATCH('Premium Growth'!$D$40,'Report Aggregation'!$B$2:$G$2,0))))</f>
        <v>#N/A</v>
      </c>
      <c r="E227" s="96">
        <v>1</v>
      </c>
      <c r="F227" s="97">
        <f t="shared" si="2"/>
        <v>0</v>
      </c>
      <c r="G227" s="66" t="e">
        <f>INDEX(Opti!ResultsTable,$H$37+$A227-1,MATCH(Selected_Stat,Opti!Labels_Headers,0))</f>
        <v>#N/A</v>
      </c>
      <c r="H227" s="91" t="e">
        <f>INDEX(Opti!ResultsTable,$H$37+$A227-1,MATCH(Selected_Stat,Opti!Labels_Headers,0))</f>
        <v>#N/A</v>
      </c>
      <c r="I227" s="168" t="e">
        <f>INDEX(Opti!ResultsTable,$H$37+$A227-1,MATCH(Selected_Stat,Opti!Labels_Headers,0))</f>
        <v>#N/A</v>
      </c>
      <c r="J227" s="66" t="e">
        <f>INDEX(Opti!ResultsTable,$K$37+$A227-1,MATCH(Selected_Stat,Opti!Labels_Headers,0))</f>
        <v>#N/A</v>
      </c>
      <c r="K227" s="91" t="e">
        <f>INDEX(Opti!ResultsTable,$K$37+$A227-1,MATCH(Selected_Stat,Opti!Labels_Headers,0))</f>
        <v>#N/A</v>
      </c>
      <c r="L227" s="171" t="e">
        <f>INDEX(Opti!ResultsTable,$K$37+$A227-1,MATCH(Selected_Stat,Opti!Labels_Headers,0))</f>
        <v>#N/A</v>
      </c>
    </row>
    <row r="228" spans="1:12" customFormat="1" ht="14.45" hidden="1" customHeight="1" x14ac:dyDescent="0.25">
      <c r="A228" s="71">
        <v>187</v>
      </c>
      <c r="B228" s="55" t="e">
        <f>INDEX(Base!ResultsTable,$H$37+$A228-1,MATCH(Selected_Stat,Base!Labels_Headers,0))</f>
        <v>#N/A</v>
      </c>
      <c r="C228" s="56" t="e">
        <f>INDEX(Base!ResultsTable,$H$37+$A228-1,MATCH(Selected_Stat,Base!Labels_Headers,0))</f>
        <v>#N/A</v>
      </c>
      <c r="D228" s="127" t="e">
        <f ca="1">IF(MATCH(IF($B228="All Lobs","Segment Risk Class",$B228),'Report Aggregation'!$B$2:$G$2,0)=1,INDEX('Report Aggregation'!$B$3:$G$146, MATCH('Premium Growth'!$C228,'Report Aggregation'!$B$3:$B$146,0),MATCH('Premium Growth'!$D$40,'Report Aggregation'!$B$2:$G$2,0)),
IF(MATCH($B228,'Report Aggregation'!$B$2:$G$2,0)&lt;MATCH($D$40,'Report Aggregation'!$B$2:$G$2,0),"",INDEX('Report Aggregation'!$B$3:$G$146, MATCH('Premium Growth'!$C228,OFFSET('Report Aggregation'!$B$3,0,MATCH('Premium Growth'!$B228,'Report Aggregation'!$B$2:$G$2,0)-1,146,1),0),MATCH('Premium Growth'!$D$40,'Report Aggregation'!$B$2:$G$2,0))))</f>
        <v>#N/A</v>
      </c>
      <c r="E228" s="96">
        <v>1</v>
      </c>
      <c r="F228" s="97">
        <f t="shared" si="2"/>
        <v>0</v>
      </c>
      <c r="G228" s="66" t="e">
        <f>INDEX(Opti!ResultsTable,$H$37+$A228-1,MATCH(Selected_Stat,Opti!Labels_Headers,0))</f>
        <v>#N/A</v>
      </c>
      <c r="H228" s="91" t="e">
        <f>INDEX(Opti!ResultsTable,$H$37+$A228-1,MATCH(Selected_Stat,Opti!Labels_Headers,0))</f>
        <v>#N/A</v>
      </c>
      <c r="I228" s="168" t="e">
        <f>INDEX(Opti!ResultsTable,$H$37+$A228-1,MATCH(Selected_Stat,Opti!Labels_Headers,0))</f>
        <v>#N/A</v>
      </c>
      <c r="J228" s="66" t="e">
        <f>INDEX(Opti!ResultsTable,$K$37+$A228-1,MATCH(Selected_Stat,Opti!Labels_Headers,0))</f>
        <v>#N/A</v>
      </c>
      <c r="K228" s="91" t="e">
        <f>INDEX(Opti!ResultsTable,$K$37+$A228-1,MATCH(Selected_Stat,Opti!Labels_Headers,0))</f>
        <v>#N/A</v>
      </c>
      <c r="L228" s="171" t="e">
        <f>INDEX(Opti!ResultsTable,$K$37+$A228-1,MATCH(Selected_Stat,Opti!Labels_Headers,0))</f>
        <v>#N/A</v>
      </c>
    </row>
    <row r="229" spans="1:12" customFormat="1" ht="14.45" hidden="1" customHeight="1" x14ac:dyDescent="0.25">
      <c r="A229" s="71">
        <v>188</v>
      </c>
      <c r="B229" s="55" t="e">
        <f>INDEX(Base!ResultsTable,$H$37+$A229-1,MATCH(Selected_Stat,Base!Labels_Headers,0))</f>
        <v>#N/A</v>
      </c>
      <c r="C229" s="56" t="e">
        <f>INDEX(Base!ResultsTable,$H$37+$A229-1,MATCH(Selected_Stat,Base!Labels_Headers,0))</f>
        <v>#N/A</v>
      </c>
      <c r="D229" s="127" t="e">
        <f ca="1">IF(MATCH(IF($B229="All Lobs","Segment Risk Class",$B229),'Report Aggregation'!$B$2:$G$2,0)=1,INDEX('Report Aggregation'!$B$3:$G$146, MATCH('Premium Growth'!$C229,'Report Aggregation'!$B$3:$B$146,0),MATCH('Premium Growth'!$D$40,'Report Aggregation'!$B$2:$G$2,0)),
IF(MATCH($B229,'Report Aggregation'!$B$2:$G$2,0)&lt;MATCH($D$40,'Report Aggregation'!$B$2:$G$2,0),"",INDEX('Report Aggregation'!$B$3:$G$146, MATCH('Premium Growth'!$C229,OFFSET('Report Aggregation'!$B$3,0,MATCH('Premium Growth'!$B229,'Report Aggregation'!$B$2:$G$2,0)-1,146,1),0),MATCH('Premium Growth'!$D$40,'Report Aggregation'!$B$2:$G$2,0))))</f>
        <v>#N/A</v>
      </c>
      <c r="E229" s="96">
        <v>1</v>
      </c>
      <c r="F229" s="97">
        <f t="shared" si="2"/>
        <v>0</v>
      </c>
      <c r="G229" s="66" t="e">
        <f>INDEX(Opti!ResultsTable,$H$37+$A229-1,MATCH(Selected_Stat,Opti!Labels_Headers,0))</f>
        <v>#N/A</v>
      </c>
      <c r="H229" s="91" t="e">
        <f>INDEX(Opti!ResultsTable,$H$37+$A229-1,MATCH(Selected_Stat,Opti!Labels_Headers,0))</f>
        <v>#N/A</v>
      </c>
      <c r="I229" s="168" t="e">
        <f>INDEX(Opti!ResultsTable,$H$37+$A229-1,MATCH(Selected_Stat,Opti!Labels_Headers,0))</f>
        <v>#N/A</v>
      </c>
      <c r="J229" s="66" t="e">
        <f>INDEX(Opti!ResultsTable,$K$37+$A229-1,MATCH(Selected_Stat,Opti!Labels_Headers,0))</f>
        <v>#N/A</v>
      </c>
      <c r="K229" s="91" t="e">
        <f>INDEX(Opti!ResultsTable,$K$37+$A229-1,MATCH(Selected_Stat,Opti!Labels_Headers,0))</f>
        <v>#N/A</v>
      </c>
      <c r="L229" s="171" t="e">
        <f>INDEX(Opti!ResultsTable,$K$37+$A229-1,MATCH(Selected_Stat,Opti!Labels_Headers,0))</f>
        <v>#N/A</v>
      </c>
    </row>
    <row r="230" spans="1:12" customFormat="1" ht="14.45" hidden="1" customHeight="1" x14ac:dyDescent="0.25">
      <c r="A230" s="71">
        <v>189</v>
      </c>
      <c r="B230" s="55" t="e">
        <f>INDEX(Base!ResultsTable,$H$37+$A230-1,MATCH(Selected_Stat,Base!Labels_Headers,0))</f>
        <v>#N/A</v>
      </c>
      <c r="C230" s="56" t="e">
        <f>INDEX(Base!ResultsTable,$H$37+$A230-1,MATCH(Selected_Stat,Base!Labels_Headers,0))</f>
        <v>#N/A</v>
      </c>
      <c r="D230" s="127" t="e">
        <f ca="1">IF(MATCH(IF($B230="All Lobs","Segment Risk Class",$B230),'Report Aggregation'!$B$2:$G$2,0)=1,INDEX('Report Aggregation'!$B$3:$G$146, MATCH('Premium Growth'!$C230,'Report Aggregation'!$B$3:$B$146,0),MATCH('Premium Growth'!$D$40,'Report Aggregation'!$B$2:$G$2,0)),
IF(MATCH($B230,'Report Aggregation'!$B$2:$G$2,0)&lt;MATCH($D$40,'Report Aggregation'!$B$2:$G$2,0),"",INDEX('Report Aggregation'!$B$3:$G$146, MATCH('Premium Growth'!$C230,OFFSET('Report Aggregation'!$B$3,0,MATCH('Premium Growth'!$B230,'Report Aggregation'!$B$2:$G$2,0)-1,146,1),0),MATCH('Premium Growth'!$D$40,'Report Aggregation'!$B$2:$G$2,0))))</f>
        <v>#N/A</v>
      </c>
      <c r="E230" s="96">
        <v>1</v>
      </c>
      <c r="F230" s="97">
        <f t="shared" si="2"/>
        <v>0</v>
      </c>
      <c r="G230" s="66" t="e">
        <f>INDEX(Opti!ResultsTable,$H$37+$A230-1,MATCH(Selected_Stat,Opti!Labels_Headers,0))</f>
        <v>#N/A</v>
      </c>
      <c r="H230" s="91" t="e">
        <f>INDEX(Opti!ResultsTable,$H$37+$A230-1,MATCH(Selected_Stat,Opti!Labels_Headers,0))</f>
        <v>#N/A</v>
      </c>
      <c r="I230" s="168" t="e">
        <f>INDEX(Opti!ResultsTable,$H$37+$A230-1,MATCH(Selected_Stat,Opti!Labels_Headers,0))</f>
        <v>#N/A</v>
      </c>
      <c r="J230" s="66" t="e">
        <f>INDEX(Opti!ResultsTable,$K$37+$A230-1,MATCH(Selected_Stat,Opti!Labels_Headers,0))</f>
        <v>#N/A</v>
      </c>
      <c r="K230" s="91" t="e">
        <f>INDEX(Opti!ResultsTable,$K$37+$A230-1,MATCH(Selected_Stat,Opti!Labels_Headers,0))</f>
        <v>#N/A</v>
      </c>
      <c r="L230" s="171" t="e">
        <f>INDEX(Opti!ResultsTable,$K$37+$A230-1,MATCH(Selected_Stat,Opti!Labels_Headers,0))</f>
        <v>#N/A</v>
      </c>
    </row>
    <row r="231" spans="1:12" customFormat="1" ht="14.45" hidden="1" customHeight="1" x14ac:dyDescent="0.25">
      <c r="A231" s="71">
        <v>190</v>
      </c>
      <c r="B231" s="55" t="e">
        <f>INDEX(Base!ResultsTable,$H$37+$A231-1,MATCH(Selected_Stat,Base!Labels_Headers,0))</f>
        <v>#N/A</v>
      </c>
      <c r="C231" s="56" t="e">
        <f>INDEX(Base!ResultsTable,$H$37+$A231-1,MATCH(Selected_Stat,Base!Labels_Headers,0))</f>
        <v>#N/A</v>
      </c>
      <c r="D231" s="127" t="e">
        <f ca="1">IF(MATCH(IF($B231="All Lobs","Segment Risk Class",$B231),'Report Aggregation'!$B$2:$G$2,0)=1,INDEX('Report Aggregation'!$B$3:$G$146, MATCH('Premium Growth'!$C231,'Report Aggregation'!$B$3:$B$146,0),MATCH('Premium Growth'!$D$40,'Report Aggregation'!$B$2:$G$2,0)),
IF(MATCH($B231,'Report Aggregation'!$B$2:$G$2,0)&lt;MATCH($D$40,'Report Aggregation'!$B$2:$G$2,0),"",INDEX('Report Aggregation'!$B$3:$G$146, MATCH('Premium Growth'!$C231,OFFSET('Report Aggregation'!$B$3,0,MATCH('Premium Growth'!$B231,'Report Aggregation'!$B$2:$G$2,0)-1,146,1),0),MATCH('Premium Growth'!$D$40,'Report Aggregation'!$B$2:$G$2,0))))</f>
        <v>#N/A</v>
      </c>
      <c r="E231" s="96">
        <v>1</v>
      </c>
      <c r="F231" s="97">
        <f t="shared" si="2"/>
        <v>0</v>
      </c>
      <c r="G231" s="66" t="e">
        <f>INDEX(Opti!ResultsTable,$H$37+$A231-1,MATCH(Selected_Stat,Opti!Labels_Headers,0))</f>
        <v>#N/A</v>
      </c>
      <c r="H231" s="91" t="e">
        <f>INDEX(Opti!ResultsTable,$H$37+$A231-1,MATCH(Selected_Stat,Opti!Labels_Headers,0))</f>
        <v>#N/A</v>
      </c>
      <c r="I231" s="168" t="e">
        <f>INDEX(Opti!ResultsTable,$H$37+$A231-1,MATCH(Selected_Stat,Opti!Labels_Headers,0))</f>
        <v>#N/A</v>
      </c>
      <c r="J231" s="66" t="e">
        <f>INDEX(Opti!ResultsTable,$K$37+$A231-1,MATCH(Selected_Stat,Opti!Labels_Headers,0))</f>
        <v>#N/A</v>
      </c>
      <c r="K231" s="91" t="e">
        <f>INDEX(Opti!ResultsTable,$K$37+$A231-1,MATCH(Selected_Stat,Opti!Labels_Headers,0))</f>
        <v>#N/A</v>
      </c>
      <c r="L231" s="171" t="e">
        <f>INDEX(Opti!ResultsTable,$K$37+$A231-1,MATCH(Selected_Stat,Opti!Labels_Headers,0))</f>
        <v>#N/A</v>
      </c>
    </row>
    <row r="232" spans="1:12" customFormat="1" ht="14.45" hidden="1" customHeight="1" x14ac:dyDescent="0.25">
      <c r="A232" s="71">
        <v>191</v>
      </c>
      <c r="B232" s="55" t="e">
        <f>INDEX(Base!ResultsTable,$H$37+$A232-1,MATCH(Selected_Stat,Base!Labels_Headers,0))</f>
        <v>#N/A</v>
      </c>
      <c r="C232" s="56" t="e">
        <f>INDEX(Base!ResultsTable,$H$37+$A232-1,MATCH(Selected_Stat,Base!Labels_Headers,0))</f>
        <v>#N/A</v>
      </c>
      <c r="D232" s="127" t="e">
        <f ca="1">IF(MATCH(IF($B232="All Lobs","Segment Risk Class",$B232),'Report Aggregation'!$B$2:$G$2,0)=1,INDEX('Report Aggregation'!$B$3:$G$146, MATCH('Premium Growth'!$C232,'Report Aggregation'!$B$3:$B$146,0),MATCH('Premium Growth'!$D$40,'Report Aggregation'!$B$2:$G$2,0)),
IF(MATCH($B232,'Report Aggregation'!$B$2:$G$2,0)&lt;MATCH($D$40,'Report Aggregation'!$B$2:$G$2,0),"",INDEX('Report Aggregation'!$B$3:$G$146, MATCH('Premium Growth'!$C232,OFFSET('Report Aggregation'!$B$3,0,MATCH('Premium Growth'!$B232,'Report Aggregation'!$B$2:$G$2,0)-1,146,1),0),MATCH('Premium Growth'!$D$40,'Report Aggregation'!$B$2:$G$2,0))))</f>
        <v>#N/A</v>
      </c>
      <c r="E232" s="96">
        <v>1</v>
      </c>
      <c r="F232" s="97">
        <f t="shared" si="2"/>
        <v>0</v>
      </c>
      <c r="G232" s="66" t="e">
        <f>INDEX(Opti!ResultsTable,$H$37+$A232-1,MATCH(Selected_Stat,Opti!Labels_Headers,0))</f>
        <v>#N/A</v>
      </c>
      <c r="H232" s="91" t="e">
        <f>INDEX(Opti!ResultsTable,$H$37+$A232-1,MATCH(Selected_Stat,Opti!Labels_Headers,0))</f>
        <v>#N/A</v>
      </c>
      <c r="I232" s="168" t="e">
        <f>INDEX(Opti!ResultsTable,$H$37+$A232-1,MATCH(Selected_Stat,Opti!Labels_Headers,0))</f>
        <v>#N/A</v>
      </c>
      <c r="J232" s="66" t="e">
        <f>INDEX(Opti!ResultsTable,$K$37+$A232-1,MATCH(Selected_Stat,Opti!Labels_Headers,0))</f>
        <v>#N/A</v>
      </c>
      <c r="K232" s="91" t="e">
        <f>INDEX(Opti!ResultsTable,$K$37+$A232-1,MATCH(Selected_Stat,Opti!Labels_Headers,0))</f>
        <v>#N/A</v>
      </c>
      <c r="L232" s="171" t="e">
        <f>INDEX(Opti!ResultsTable,$K$37+$A232-1,MATCH(Selected_Stat,Opti!Labels_Headers,0))</f>
        <v>#N/A</v>
      </c>
    </row>
    <row r="233" spans="1:12" customFormat="1" ht="14.45" hidden="1" customHeight="1" x14ac:dyDescent="0.25">
      <c r="A233" s="71">
        <v>192</v>
      </c>
      <c r="B233" s="55" t="e">
        <f>INDEX(Base!ResultsTable,$H$37+$A233-1,MATCH(Selected_Stat,Base!Labels_Headers,0))</f>
        <v>#N/A</v>
      </c>
      <c r="C233" s="56" t="e">
        <f>INDEX(Base!ResultsTable,$H$37+$A233-1,MATCH(Selected_Stat,Base!Labels_Headers,0))</f>
        <v>#N/A</v>
      </c>
      <c r="D233" s="127" t="e">
        <f ca="1">IF(MATCH(IF($B233="All Lobs","Segment Risk Class",$B233),'Report Aggregation'!$B$2:$G$2,0)=1,INDEX('Report Aggregation'!$B$3:$G$146, MATCH('Premium Growth'!$C233,'Report Aggregation'!$B$3:$B$146,0),MATCH('Premium Growth'!$D$40,'Report Aggregation'!$B$2:$G$2,0)),
IF(MATCH($B233,'Report Aggregation'!$B$2:$G$2,0)&lt;MATCH($D$40,'Report Aggregation'!$B$2:$G$2,0),"",INDEX('Report Aggregation'!$B$3:$G$146, MATCH('Premium Growth'!$C233,OFFSET('Report Aggregation'!$B$3,0,MATCH('Premium Growth'!$B233,'Report Aggregation'!$B$2:$G$2,0)-1,146,1),0),MATCH('Premium Growth'!$D$40,'Report Aggregation'!$B$2:$G$2,0))))</f>
        <v>#N/A</v>
      </c>
      <c r="E233" s="96">
        <v>1</v>
      </c>
      <c r="F233" s="97">
        <f t="shared" si="2"/>
        <v>0</v>
      </c>
      <c r="G233" s="66" t="e">
        <f>INDEX(Opti!ResultsTable,$H$37+$A233-1,MATCH(Selected_Stat,Opti!Labels_Headers,0))</f>
        <v>#N/A</v>
      </c>
      <c r="H233" s="91" t="e">
        <f>INDEX(Opti!ResultsTable,$H$37+$A233-1,MATCH(Selected_Stat,Opti!Labels_Headers,0))</f>
        <v>#N/A</v>
      </c>
      <c r="I233" s="168" t="e">
        <f>INDEX(Opti!ResultsTable,$H$37+$A233-1,MATCH(Selected_Stat,Opti!Labels_Headers,0))</f>
        <v>#N/A</v>
      </c>
      <c r="J233" s="66" t="e">
        <f>INDEX(Opti!ResultsTable,$K$37+$A233-1,MATCH(Selected_Stat,Opti!Labels_Headers,0))</f>
        <v>#N/A</v>
      </c>
      <c r="K233" s="91" t="e">
        <f>INDEX(Opti!ResultsTable,$K$37+$A233-1,MATCH(Selected_Stat,Opti!Labels_Headers,0))</f>
        <v>#N/A</v>
      </c>
      <c r="L233" s="171" t="e">
        <f>INDEX(Opti!ResultsTable,$K$37+$A233-1,MATCH(Selected_Stat,Opti!Labels_Headers,0))</f>
        <v>#N/A</v>
      </c>
    </row>
    <row r="234" spans="1:12" customFormat="1" ht="14.45" hidden="1" customHeight="1" x14ac:dyDescent="0.25">
      <c r="A234" s="71">
        <v>193</v>
      </c>
      <c r="B234" s="55" t="e">
        <f>INDEX(Base!ResultsTable,$H$37+$A234-1,MATCH(Selected_Stat,Base!Labels_Headers,0))</f>
        <v>#N/A</v>
      </c>
      <c r="C234" s="56" t="e">
        <f>INDEX(Base!ResultsTable,$H$37+$A234-1,MATCH(Selected_Stat,Base!Labels_Headers,0))</f>
        <v>#N/A</v>
      </c>
      <c r="D234" s="127" t="e">
        <f ca="1">IF(MATCH(IF($B234="All Lobs","Segment Risk Class",$B234),'Report Aggregation'!$B$2:$G$2,0)=1,INDEX('Report Aggregation'!$B$3:$G$146, MATCH('Premium Growth'!$C234,'Report Aggregation'!$B$3:$B$146,0),MATCH('Premium Growth'!$D$40,'Report Aggregation'!$B$2:$G$2,0)),
IF(MATCH($B234,'Report Aggregation'!$B$2:$G$2,0)&lt;MATCH($D$40,'Report Aggregation'!$B$2:$G$2,0),"",INDEX('Report Aggregation'!$B$3:$G$146, MATCH('Premium Growth'!$C234,OFFSET('Report Aggregation'!$B$3,0,MATCH('Premium Growth'!$B234,'Report Aggregation'!$B$2:$G$2,0)-1,146,1),0),MATCH('Premium Growth'!$D$40,'Report Aggregation'!$B$2:$G$2,0))))</f>
        <v>#N/A</v>
      </c>
      <c r="E234" s="96">
        <v>1</v>
      </c>
      <c r="F234" s="97">
        <f t="shared" ref="F234:F289" si="3">IFERROR(H234/G234,0)</f>
        <v>0</v>
      </c>
      <c r="G234" s="66" t="e">
        <f>INDEX(Opti!ResultsTable,$H$37+$A234-1,MATCH(Selected_Stat,Opti!Labels_Headers,0))</f>
        <v>#N/A</v>
      </c>
      <c r="H234" s="91" t="e">
        <f>INDEX(Opti!ResultsTable,$H$37+$A234-1,MATCH(Selected_Stat,Opti!Labels_Headers,0))</f>
        <v>#N/A</v>
      </c>
      <c r="I234" s="168" t="e">
        <f>INDEX(Opti!ResultsTable,$H$37+$A234-1,MATCH(Selected_Stat,Opti!Labels_Headers,0))</f>
        <v>#N/A</v>
      </c>
      <c r="J234" s="66" t="e">
        <f>INDEX(Opti!ResultsTable,$K$37+$A234-1,MATCH(Selected_Stat,Opti!Labels_Headers,0))</f>
        <v>#N/A</v>
      </c>
      <c r="K234" s="91" t="e">
        <f>INDEX(Opti!ResultsTable,$K$37+$A234-1,MATCH(Selected_Stat,Opti!Labels_Headers,0))</f>
        <v>#N/A</v>
      </c>
      <c r="L234" s="171" t="e">
        <f>INDEX(Opti!ResultsTable,$K$37+$A234-1,MATCH(Selected_Stat,Opti!Labels_Headers,0))</f>
        <v>#N/A</v>
      </c>
    </row>
    <row r="235" spans="1:12" customFormat="1" ht="14.45" hidden="1" customHeight="1" x14ac:dyDescent="0.25">
      <c r="A235" s="71">
        <v>194</v>
      </c>
      <c r="B235" s="55" t="e">
        <f>INDEX(Base!ResultsTable,$H$37+$A235-1,MATCH(Selected_Stat,Base!Labels_Headers,0))</f>
        <v>#N/A</v>
      </c>
      <c r="C235" s="56" t="e">
        <f>INDEX(Base!ResultsTable,$H$37+$A235-1,MATCH(Selected_Stat,Base!Labels_Headers,0))</f>
        <v>#N/A</v>
      </c>
      <c r="D235" s="127" t="e">
        <f ca="1">IF(MATCH(IF($B235="All Lobs","Segment Risk Class",$B235),'Report Aggregation'!$B$2:$G$2,0)=1,INDEX('Report Aggregation'!$B$3:$G$146, MATCH('Premium Growth'!$C235,'Report Aggregation'!$B$3:$B$146,0),MATCH('Premium Growth'!$D$40,'Report Aggregation'!$B$2:$G$2,0)),
IF(MATCH($B235,'Report Aggregation'!$B$2:$G$2,0)&lt;MATCH($D$40,'Report Aggregation'!$B$2:$G$2,0),"",INDEX('Report Aggregation'!$B$3:$G$146, MATCH('Premium Growth'!$C235,OFFSET('Report Aggregation'!$B$3,0,MATCH('Premium Growth'!$B235,'Report Aggregation'!$B$2:$G$2,0)-1,146,1),0),MATCH('Premium Growth'!$D$40,'Report Aggregation'!$B$2:$G$2,0))))</f>
        <v>#N/A</v>
      </c>
      <c r="E235" s="96">
        <v>1</v>
      </c>
      <c r="F235" s="97">
        <f t="shared" si="3"/>
        <v>0</v>
      </c>
      <c r="G235" s="66" t="e">
        <f>INDEX(Opti!ResultsTable,$H$37+$A235-1,MATCH(Selected_Stat,Opti!Labels_Headers,0))</f>
        <v>#N/A</v>
      </c>
      <c r="H235" s="91" t="e">
        <f>INDEX(Opti!ResultsTable,$H$37+$A235-1,MATCH(Selected_Stat,Opti!Labels_Headers,0))</f>
        <v>#N/A</v>
      </c>
      <c r="I235" s="168" t="e">
        <f>INDEX(Opti!ResultsTable,$H$37+$A235-1,MATCH(Selected_Stat,Opti!Labels_Headers,0))</f>
        <v>#N/A</v>
      </c>
      <c r="J235" s="66" t="e">
        <f>INDEX(Opti!ResultsTable,$K$37+$A235-1,MATCH(Selected_Stat,Opti!Labels_Headers,0))</f>
        <v>#N/A</v>
      </c>
      <c r="K235" s="91" t="e">
        <f>INDEX(Opti!ResultsTable,$K$37+$A235-1,MATCH(Selected_Stat,Opti!Labels_Headers,0))</f>
        <v>#N/A</v>
      </c>
      <c r="L235" s="171" t="e">
        <f>INDEX(Opti!ResultsTable,$K$37+$A235-1,MATCH(Selected_Stat,Opti!Labels_Headers,0))</f>
        <v>#N/A</v>
      </c>
    </row>
    <row r="236" spans="1:12" customFormat="1" ht="14.45" hidden="1" customHeight="1" x14ac:dyDescent="0.25">
      <c r="A236" s="71">
        <v>195</v>
      </c>
      <c r="B236" s="55" t="e">
        <f>INDEX(Base!ResultsTable,$H$37+$A236-1,MATCH(Selected_Stat,Base!Labels_Headers,0))</f>
        <v>#N/A</v>
      </c>
      <c r="C236" s="56" t="e">
        <f>INDEX(Base!ResultsTable,$H$37+$A236-1,MATCH(Selected_Stat,Base!Labels_Headers,0))</f>
        <v>#N/A</v>
      </c>
      <c r="D236" s="127" t="e">
        <f ca="1">IF(MATCH(IF($B236="All Lobs","Segment Risk Class",$B236),'Report Aggregation'!$B$2:$G$2,0)=1,INDEX('Report Aggregation'!$B$3:$G$146, MATCH('Premium Growth'!$C236,'Report Aggregation'!$B$3:$B$146,0),MATCH('Premium Growth'!$D$40,'Report Aggregation'!$B$2:$G$2,0)),
IF(MATCH($B236,'Report Aggregation'!$B$2:$G$2,0)&lt;MATCH($D$40,'Report Aggregation'!$B$2:$G$2,0),"",INDEX('Report Aggregation'!$B$3:$G$146, MATCH('Premium Growth'!$C236,OFFSET('Report Aggregation'!$B$3,0,MATCH('Premium Growth'!$B236,'Report Aggregation'!$B$2:$G$2,0)-1,146,1),0),MATCH('Premium Growth'!$D$40,'Report Aggregation'!$B$2:$G$2,0))))</f>
        <v>#N/A</v>
      </c>
      <c r="E236" s="96">
        <v>1</v>
      </c>
      <c r="F236" s="97">
        <f t="shared" si="3"/>
        <v>0</v>
      </c>
      <c r="G236" s="66" t="e">
        <f>INDEX(Opti!ResultsTable,$H$37+$A236-1,MATCH(Selected_Stat,Opti!Labels_Headers,0))</f>
        <v>#N/A</v>
      </c>
      <c r="H236" s="91" t="e">
        <f>INDEX(Opti!ResultsTable,$H$37+$A236-1,MATCH(Selected_Stat,Opti!Labels_Headers,0))</f>
        <v>#N/A</v>
      </c>
      <c r="I236" s="168" t="e">
        <f>INDEX(Opti!ResultsTable,$H$37+$A236-1,MATCH(Selected_Stat,Opti!Labels_Headers,0))</f>
        <v>#N/A</v>
      </c>
      <c r="J236" s="66" t="e">
        <f>INDEX(Opti!ResultsTable,$K$37+$A236-1,MATCH(Selected_Stat,Opti!Labels_Headers,0))</f>
        <v>#N/A</v>
      </c>
      <c r="K236" s="91" t="e">
        <f>INDEX(Opti!ResultsTable,$K$37+$A236-1,MATCH(Selected_Stat,Opti!Labels_Headers,0))</f>
        <v>#N/A</v>
      </c>
      <c r="L236" s="171" t="e">
        <f>INDEX(Opti!ResultsTable,$K$37+$A236-1,MATCH(Selected_Stat,Opti!Labels_Headers,0))</f>
        <v>#N/A</v>
      </c>
    </row>
    <row r="237" spans="1:12" customFormat="1" ht="14.45" hidden="1" customHeight="1" x14ac:dyDescent="0.25">
      <c r="A237" s="71">
        <v>196</v>
      </c>
      <c r="B237" s="55" t="e">
        <f>INDEX(Base!ResultsTable,$H$37+$A237-1,MATCH(Selected_Stat,Base!Labels_Headers,0))</f>
        <v>#N/A</v>
      </c>
      <c r="C237" s="56" t="e">
        <f>INDEX(Base!ResultsTable,$H$37+$A237-1,MATCH(Selected_Stat,Base!Labels_Headers,0))</f>
        <v>#N/A</v>
      </c>
      <c r="D237" s="127" t="e">
        <f ca="1">IF(MATCH(IF($B237="All Lobs","Segment Risk Class",$B237),'Report Aggregation'!$B$2:$G$2,0)=1,INDEX('Report Aggregation'!$B$3:$G$146, MATCH('Premium Growth'!$C237,'Report Aggregation'!$B$3:$B$146,0),MATCH('Premium Growth'!$D$40,'Report Aggregation'!$B$2:$G$2,0)),
IF(MATCH($B237,'Report Aggregation'!$B$2:$G$2,0)&lt;MATCH($D$40,'Report Aggregation'!$B$2:$G$2,0),"",INDEX('Report Aggregation'!$B$3:$G$146, MATCH('Premium Growth'!$C237,OFFSET('Report Aggregation'!$B$3,0,MATCH('Premium Growth'!$B237,'Report Aggregation'!$B$2:$G$2,0)-1,146,1),0),MATCH('Premium Growth'!$D$40,'Report Aggregation'!$B$2:$G$2,0))))</f>
        <v>#N/A</v>
      </c>
      <c r="E237" s="96">
        <v>1</v>
      </c>
      <c r="F237" s="97">
        <f t="shared" si="3"/>
        <v>0</v>
      </c>
      <c r="G237" s="66" t="e">
        <f>INDEX(Opti!ResultsTable,$H$37+$A237-1,MATCH(Selected_Stat,Opti!Labels_Headers,0))</f>
        <v>#N/A</v>
      </c>
      <c r="H237" s="91" t="e">
        <f>INDEX(Opti!ResultsTable,$H$37+$A237-1,MATCH(Selected_Stat,Opti!Labels_Headers,0))</f>
        <v>#N/A</v>
      </c>
      <c r="I237" s="168" t="e">
        <f>INDEX(Opti!ResultsTable,$H$37+$A237-1,MATCH(Selected_Stat,Opti!Labels_Headers,0))</f>
        <v>#N/A</v>
      </c>
      <c r="J237" s="66" t="e">
        <f>INDEX(Opti!ResultsTable,$K$37+$A237-1,MATCH(Selected_Stat,Opti!Labels_Headers,0))</f>
        <v>#N/A</v>
      </c>
      <c r="K237" s="91" t="e">
        <f>INDEX(Opti!ResultsTable,$K$37+$A237-1,MATCH(Selected_Stat,Opti!Labels_Headers,0))</f>
        <v>#N/A</v>
      </c>
      <c r="L237" s="171" t="e">
        <f>INDEX(Opti!ResultsTable,$K$37+$A237-1,MATCH(Selected_Stat,Opti!Labels_Headers,0))</f>
        <v>#N/A</v>
      </c>
    </row>
    <row r="238" spans="1:12" customFormat="1" ht="14.45" hidden="1" customHeight="1" x14ac:dyDescent="0.25">
      <c r="A238" s="71">
        <v>197</v>
      </c>
      <c r="B238" s="55" t="e">
        <f>INDEX(Base!ResultsTable,$H$37+$A238-1,MATCH(Selected_Stat,Base!Labels_Headers,0))</f>
        <v>#N/A</v>
      </c>
      <c r="C238" s="56" t="e">
        <f>INDEX(Base!ResultsTable,$H$37+$A238-1,MATCH(Selected_Stat,Base!Labels_Headers,0))</f>
        <v>#N/A</v>
      </c>
      <c r="D238" s="127" t="e">
        <f ca="1">IF(MATCH(IF($B238="All Lobs","Segment Risk Class",$B238),'Report Aggregation'!$B$2:$G$2,0)=1,INDEX('Report Aggregation'!$B$3:$G$146, MATCH('Premium Growth'!$C238,'Report Aggregation'!$B$3:$B$146,0),MATCH('Premium Growth'!$D$40,'Report Aggregation'!$B$2:$G$2,0)),
IF(MATCH($B238,'Report Aggregation'!$B$2:$G$2,0)&lt;MATCH($D$40,'Report Aggregation'!$B$2:$G$2,0),"",INDEX('Report Aggregation'!$B$3:$G$146, MATCH('Premium Growth'!$C238,OFFSET('Report Aggregation'!$B$3,0,MATCH('Premium Growth'!$B238,'Report Aggregation'!$B$2:$G$2,0)-1,146,1),0),MATCH('Premium Growth'!$D$40,'Report Aggregation'!$B$2:$G$2,0))))</f>
        <v>#N/A</v>
      </c>
      <c r="E238" s="96">
        <v>1</v>
      </c>
      <c r="F238" s="97">
        <f t="shared" si="3"/>
        <v>0</v>
      </c>
      <c r="G238" s="66" t="e">
        <f>INDEX(Opti!ResultsTable,$H$37+$A238-1,MATCH(Selected_Stat,Opti!Labels_Headers,0))</f>
        <v>#N/A</v>
      </c>
      <c r="H238" s="91" t="e">
        <f>INDEX(Opti!ResultsTable,$H$37+$A238-1,MATCH(Selected_Stat,Opti!Labels_Headers,0))</f>
        <v>#N/A</v>
      </c>
      <c r="I238" s="168" t="e">
        <f>INDEX(Opti!ResultsTable,$H$37+$A238-1,MATCH(Selected_Stat,Opti!Labels_Headers,0))</f>
        <v>#N/A</v>
      </c>
      <c r="J238" s="66" t="e">
        <f>INDEX(Opti!ResultsTable,$K$37+$A238-1,MATCH(Selected_Stat,Opti!Labels_Headers,0))</f>
        <v>#N/A</v>
      </c>
      <c r="K238" s="91" t="e">
        <f>INDEX(Opti!ResultsTable,$K$37+$A238-1,MATCH(Selected_Stat,Opti!Labels_Headers,0))</f>
        <v>#N/A</v>
      </c>
      <c r="L238" s="171" t="e">
        <f>INDEX(Opti!ResultsTable,$K$37+$A238-1,MATCH(Selected_Stat,Opti!Labels_Headers,0))</f>
        <v>#N/A</v>
      </c>
    </row>
    <row r="239" spans="1:12" customFormat="1" ht="14.45" hidden="1" customHeight="1" x14ac:dyDescent="0.25">
      <c r="A239" s="71">
        <v>198</v>
      </c>
      <c r="B239" s="55" t="e">
        <f>INDEX(Base!ResultsTable,$H$37+$A239-1,MATCH(Selected_Stat,Base!Labels_Headers,0))</f>
        <v>#N/A</v>
      </c>
      <c r="C239" s="56" t="e">
        <f>INDEX(Base!ResultsTable,$H$37+$A239-1,MATCH(Selected_Stat,Base!Labels_Headers,0))</f>
        <v>#N/A</v>
      </c>
      <c r="D239" s="127" t="e">
        <f ca="1">IF(MATCH(IF($B239="All Lobs","Segment Risk Class",$B239),'Report Aggregation'!$B$2:$G$2,0)=1,INDEX('Report Aggregation'!$B$3:$G$146, MATCH('Premium Growth'!$C239,'Report Aggregation'!$B$3:$B$146,0),MATCH('Premium Growth'!$D$40,'Report Aggregation'!$B$2:$G$2,0)),
IF(MATCH($B239,'Report Aggregation'!$B$2:$G$2,0)&lt;MATCH($D$40,'Report Aggregation'!$B$2:$G$2,0),"",INDEX('Report Aggregation'!$B$3:$G$146, MATCH('Premium Growth'!$C239,OFFSET('Report Aggregation'!$B$3,0,MATCH('Premium Growth'!$B239,'Report Aggregation'!$B$2:$G$2,0)-1,146,1),0),MATCH('Premium Growth'!$D$40,'Report Aggregation'!$B$2:$G$2,0))))</f>
        <v>#N/A</v>
      </c>
      <c r="E239" s="96">
        <v>1</v>
      </c>
      <c r="F239" s="97">
        <f t="shared" si="3"/>
        <v>0</v>
      </c>
      <c r="G239" s="66" t="e">
        <f>INDEX(Opti!ResultsTable,$H$37+$A239-1,MATCH(Selected_Stat,Opti!Labels_Headers,0))</f>
        <v>#N/A</v>
      </c>
      <c r="H239" s="91" t="e">
        <f>INDEX(Opti!ResultsTable,$H$37+$A239-1,MATCH(Selected_Stat,Opti!Labels_Headers,0))</f>
        <v>#N/A</v>
      </c>
      <c r="I239" s="168" t="e">
        <f>INDEX(Opti!ResultsTable,$H$37+$A239-1,MATCH(Selected_Stat,Opti!Labels_Headers,0))</f>
        <v>#N/A</v>
      </c>
      <c r="J239" s="66" t="e">
        <f>INDEX(Opti!ResultsTable,$K$37+$A239-1,MATCH(Selected_Stat,Opti!Labels_Headers,0))</f>
        <v>#N/A</v>
      </c>
      <c r="K239" s="91" t="e">
        <f>INDEX(Opti!ResultsTable,$K$37+$A239-1,MATCH(Selected_Stat,Opti!Labels_Headers,0))</f>
        <v>#N/A</v>
      </c>
      <c r="L239" s="171" t="e">
        <f>INDEX(Opti!ResultsTable,$K$37+$A239-1,MATCH(Selected_Stat,Opti!Labels_Headers,0))</f>
        <v>#N/A</v>
      </c>
    </row>
    <row r="240" spans="1:12" customFormat="1" ht="14.45" hidden="1" customHeight="1" x14ac:dyDescent="0.25">
      <c r="A240" s="71">
        <v>199</v>
      </c>
      <c r="B240" s="55" t="e">
        <f>INDEX(Base!ResultsTable,$H$37+$A240-1,MATCH(Selected_Stat,Base!Labels_Headers,0))</f>
        <v>#N/A</v>
      </c>
      <c r="C240" s="56" t="e">
        <f>INDEX(Base!ResultsTable,$H$37+$A240-1,MATCH(Selected_Stat,Base!Labels_Headers,0))</f>
        <v>#N/A</v>
      </c>
      <c r="D240" s="127" t="e">
        <f ca="1">IF(MATCH(IF($B240="All Lobs","Segment Risk Class",$B240),'Report Aggregation'!$B$2:$G$2,0)=1,INDEX('Report Aggregation'!$B$3:$G$146, MATCH('Premium Growth'!$C240,'Report Aggregation'!$B$3:$B$146,0),MATCH('Premium Growth'!$D$40,'Report Aggregation'!$B$2:$G$2,0)),
IF(MATCH($B240,'Report Aggregation'!$B$2:$G$2,0)&lt;MATCH($D$40,'Report Aggregation'!$B$2:$G$2,0),"",INDEX('Report Aggregation'!$B$3:$G$146, MATCH('Premium Growth'!$C240,OFFSET('Report Aggregation'!$B$3,0,MATCH('Premium Growth'!$B240,'Report Aggregation'!$B$2:$G$2,0)-1,146,1),0),MATCH('Premium Growth'!$D$40,'Report Aggregation'!$B$2:$G$2,0))))</f>
        <v>#N/A</v>
      </c>
      <c r="E240" s="96">
        <v>1</v>
      </c>
      <c r="F240" s="97">
        <f t="shared" si="3"/>
        <v>0</v>
      </c>
      <c r="G240" s="66" t="e">
        <f>INDEX(Opti!ResultsTable,$H$37+$A240-1,MATCH(Selected_Stat,Opti!Labels_Headers,0))</f>
        <v>#N/A</v>
      </c>
      <c r="H240" s="91" t="e">
        <f>INDEX(Opti!ResultsTable,$H$37+$A240-1,MATCH(Selected_Stat,Opti!Labels_Headers,0))</f>
        <v>#N/A</v>
      </c>
      <c r="I240" s="168" t="e">
        <f>INDEX(Opti!ResultsTable,$H$37+$A240-1,MATCH(Selected_Stat,Opti!Labels_Headers,0))</f>
        <v>#N/A</v>
      </c>
      <c r="J240" s="66" t="e">
        <f>INDEX(Opti!ResultsTable,$K$37+$A240-1,MATCH(Selected_Stat,Opti!Labels_Headers,0))</f>
        <v>#N/A</v>
      </c>
      <c r="K240" s="91" t="e">
        <f>INDEX(Opti!ResultsTable,$K$37+$A240-1,MATCH(Selected_Stat,Opti!Labels_Headers,0))</f>
        <v>#N/A</v>
      </c>
      <c r="L240" s="171" t="e">
        <f>INDEX(Opti!ResultsTable,$K$37+$A240-1,MATCH(Selected_Stat,Opti!Labels_Headers,0))</f>
        <v>#N/A</v>
      </c>
    </row>
    <row r="241" spans="1:12" customFormat="1" ht="14.45" hidden="1" customHeight="1" x14ac:dyDescent="0.25">
      <c r="A241" s="71">
        <v>200</v>
      </c>
      <c r="B241" s="55" t="e">
        <f>INDEX(Base!ResultsTable,$H$37+$A241-1,MATCH(Selected_Stat,Base!Labels_Headers,0))</f>
        <v>#N/A</v>
      </c>
      <c r="C241" s="56" t="e">
        <f>INDEX(Base!ResultsTable,$H$37+$A241-1,MATCH(Selected_Stat,Base!Labels_Headers,0))</f>
        <v>#N/A</v>
      </c>
      <c r="D241" s="127" t="e">
        <f ca="1">IF(MATCH(IF($B241="All Lobs","Segment Risk Class",$B241),'Report Aggregation'!$B$2:$G$2,0)=1,INDEX('Report Aggregation'!$B$3:$G$146, MATCH('Premium Growth'!$C241,'Report Aggregation'!$B$3:$B$146,0),MATCH('Premium Growth'!$D$40,'Report Aggregation'!$B$2:$G$2,0)),
IF(MATCH($B241,'Report Aggregation'!$B$2:$G$2,0)&lt;MATCH($D$40,'Report Aggregation'!$B$2:$G$2,0),"",INDEX('Report Aggregation'!$B$3:$G$146, MATCH('Premium Growth'!$C241,OFFSET('Report Aggregation'!$B$3,0,MATCH('Premium Growth'!$B241,'Report Aggregation'!$B$2:$G$2,0)-1,146,1),0),MATCH('Premium Growth'!$D$40,'Report Aggregation'!$B$2:$G$2,0))))</f>
        <v>#N/A</v>
      </c>
      <c r="E241" s="96">
        <v>1</v>
      </c>
      <c r="F241" s="97">
        <f t="shared" si="3"/>
        <v>0</v>
      </c>
      <c r="G241" s="66" t="e">
        <f>INDEX(Opti!ResultsTable,$H$37+$A241-1,MATCH(Selected_Stat,Opti!Labels_Headers,0))</f>
        <v>#N/A</v>
      </c>
      <c r="H241" s="91" t="e">
        <f>INDEX(Opti!ResultsTable,$H$37+$A241-1,MATCH(Selected_Stat,Opti!Labels_Headers,0))</f>
        <v>#N/A</v>
      </c>
      <c r="I241" s="168" t="e">
        <f>INDEX(Opti!ResultsTable,$H$37+$A241-1,MATCH(Selected_Stat,Opti!Labels_Headers,0))</f>
        <v>#N/A</v>
      </c>
      <c r="J241" s="66" t="e">
        <f>INDEX(Opti!ResultsTable,$K$37+$A241-1,MATCH(Selected_Stat,Opti!Labels_Headers,0))</f>
        <v>#N/A</v>
      </c>
      <c r="K241" s="91" t="e">
        <f>INDEX(Opti!ResultsTable,$K$37+$A241-1,MATCH(Selected_Stat,Opti!Labels_Headers,0))</f>
        <v>#N/A</v>
      </c>
      <c r="L241" s="171" t="e">
        <f>INDEX(Opti!ResultsTable,$K$37+$A241-1,MATCH(Selected_Stat,Opti!Labels_Headers,0))</f>
        <v>#N/A</v>
      </c>
    </row>
    <row r="242" spans="1:12" customFormat="1" ht="14.45" hidden="1" customHeight="1" x14ac:dyDescent="0.25">
      <c r="A242" s="71">
        <v>201</v>
      </c>
      <c r="B242" s="55" t="e">
        <f>INDEX(Base!ResultsTable,$H$37+$A242-1,MATCH(Selected_Stat,Base!Labels_Headers,0))</f>
        <v>#N/A</v>
      </c>
      <c r="C242" s="56" t="e">
        <f>INDEX(Base!ResultsTable,$H$37+$A242-1,MATCH(Selected_Stat,Base!Labels_Headers,0))</f>
        <v>#N/A</v>
      </c>
      <c r="D242" s="127" t="e">
        <f ca="1">IF(MATCH(IF($B242="All Lobs","Segment Risk Class",$B242),'Report Aggregation'!$B$2:$G$2,0)=1,INDEX('Report Aggregation'!$B$3:$G$146, MATCH('Premium Growth'!$C242,'Report Aggregation'!$B$3:$B$146,0),MATCH('Premium Growth'!$D$40,'Report Aggregation'!$B$2:$G$2,0)),
IF(MATCH($B242,'Report Aggregation'!$B$2:$G$2,0)&lt;MATCH($D$40,'Report Aggregation'!$B$2:$G$2,0),"",INDEX('Report Aggregation'!$B$3:$G$146, MATCH('Premium Growth'!$C242,OFFSET('Report Aggregation'!$B$3,0,MATCH('Premium Growth'!$B242,'Report Aggregation'!$B$2:$G$2,0)-1,146,1),0),MATCH('Premium Growth'!$D$40,'Report Aggregation'!$B$2:$G$2,0))))</f>
        <v>#N/A</v>
      </c>
      <c r="E242" s="96">
        <v>1</v>
      </c>
      <c r="F242" s="97">
        <f t="shared" si="3"/>
        <v>0</v>
      </c>
      <c r="G242" s="66" t="e">
        <f>INDEX(Opti!ResultsTable,$H$37+$A242-1,MATCH(Selected_Stat,Opti!Labels_Headers,0))</f>
        <v>#N/A</v>
      </c>
      <c r="H242" s="91" t="e">
        <f>INDEX(Opti!ResultsTable,$H$37+$A242-1,MATCH(Selected_Stat,Opti!Labels_Headers,0))</f>
        <v>#N/A</v>
      </c>
      <c r="I242" s="168" t="e">
        <f>INDEX(Opti!ResultsTable,$H$37+$A242-1,MATCH(Selected_Stat,Opti!Labels_Headers,0))</f>
        <v>#N/A</v>
      </c>
      <c r="J242" s="66" t="e">
        <f>INDEX(Opti!ResultsTable,$K$37+$A242-1,MATCH(Selected_Stat,Opti!Labels_Headers,0))</f>
        <v>#N/A</v>
      </c>
      <c r="K242" s="91" t="e">
        <f>INDEX(Opti!ResultsTable,$K$37+$A242-1,MATCH(Selected_Stat,Opti!Labels_Headers,0))</f>
        <v>#N/A</v>
      </c>
      <c r="L242" s="171" t="e">
        <f>INDEX(Opti!ResultsTable,$K$37+$A242-1,MATCH(Selected_Stat,Opti!Labels_Headers,0))</f>
        <v>#N/A</v>
      </c>
    </row>
    <row r="243" spans="1:12" customFormat="1" ht="14.45" hidden="1" customHeight="1" x14ac:dyDescent="0.25">
      <c r="A243" s="71">
        <v>202</v>
      </c>
      <c r="B243" s="55" t="e">
        <f>INDEX(Base!ResultsTable,$H$37+$A243-1,MATCH(Selected_Stat,Base!Labels_Headers,0))</f>
        <v>#N/A</v>
      </c>
      <c r="C243" s="56" t="e">
        <f>INDEX(Base!ResultsTable,$H$37+$A243-1,MATCH(Selected_Stat,Base!Labels_Headers,0))</f>
        <v>#N/A</v>
      </c>
      <c r="D243" s="127" t="e">
        <f ca="1">IF(MATCH(IF($B243="All Lobs","Segment Risk Class",$B243),'Report Aggregation'!$B$2:$G$2,0)=1,INDEX('Report Aggregation'!$B$3:$G$146, MATCH('Premium Growth'!$C243,'Report Aggregation'!$B$3:$B$146,0),MATCH('Premium Growth'!$D$40,'Report Aggregation'!$B$2:$G$2,0)),
IF(MATCH($B243,'Report Aggregation'!$B$2:$G$2,0)&lt;MATCH($D$40,'Report Aggregation'!$B$2:$G$2,0),"",INDEX('Report Aggregation'!$B$3:$G$146, MATCH('Premium Growth'!$C243,OFFSET('Report Aggregation'!$B$3,0,MATCH('Premium Growth'!$B243,'Report Aggregation'!$B$2:$G$2,0)-1,146,1),0),MATCH('Premium Growth'!$D$40,'Report Aggregation'!$B$2:$G$2,0))))</f>
        <v>#N/A</v>
      </c>
      <c r="E243" s="96">
        <v>1</v>
      </c>
      <c r="F243" s="97">
        <f t="shared" si="3"/>
        <v>0</v>
      </c>
      <c r="G243" s="66" t="e">
        <f>INDEX(Opti!ResultsTable,$H$37+$A243-1,MATCH(Selected_Stat,Opti!Labels_Headers,0))</f>
        <v>#N/A</v>
      </c>
      <c r="H243" s="91" t="e">
        <f>INDEX(Opti!ResultsTable,$H$37+$A243-1,MATCH(Selected_Stat,Opti!Labels_Headers,0))</f>
        <v>#N/A</v>
      </c>
      <c r="I243" s="168" t="e">
        <f>INDEX(Opti!ResultsTable,$H$37+$A243-1,MATCH(Selected_Stat,Opti!Labels_Headers,0))</f>
        <v>#N/A</v>
      </c>
      <c r="J243" s="66" t="e">
        <f>INDEX(Opti!ResultsTable,$K$37+$A243-1,MATCH(Selected_Stat,Opti!Labels_Headers,0))</f>
        <v>#N/A</v>
      </c>
      <c r="K243" s="91" t="e">
        <f>INDEX(Opti!ResultsTable,$K$37+$A243-1,MATCH(Selected_Stat,Opti!Labels_Headers,0))</f>
        <v>#N/A</v>
      </c>
      <c r="L243" s="171" t="e">
        <f>INDEX(Opti!ResultsTable,$K$37+$A243-1,MATCH(Selected_Stat,Opti!Labels_Headers,0))</f>
        <v>#N/A</v>
      </c>
    </row>
    <row r="244" spans="1:12" customFormat="1" ht="14.45" hidden="1" customHeight="1" x14ac:dyDescent="0.25">
      <c r="A244" s="71">
        <v>203</v>
      </c>
      <c r="B244" s="55" t="e">
        <f>INDEX(Base!ResultsTable,$H$37+$A244-1,MATCH(Selected_Stat,Base!Labels_Headers,0))</f>
        <v>#N/A</v>
      </c>
      <c r="C244" s="56" t="e">
        <f>INDEX(Base!ResultsTable,$H$37+$A244-1,MATCH(Selected_Stat,Base!Labels_Headers,0))</f>
        <v>#N/A</v>
      </c>
      <c r="D244" s="127" t="e">
        <f ca="1">IF(MATCH(IF($B244="All Lobs","Segment Risk Class",$B244),'Report Aggregation'!$B$2:$G$2,0)=1,INDEX('Report Aggregation'!$B$3:$G$146, MATCH('Premium Growth'!$C244,'Report Aggregation'!$B$3:$B$146,0),MATCH('Premium Growth'!$D$40,'Report Aggregation'!$B$2:$G$2,0)),
IF(MATCH($B244,'Report Aggregation'!$B$2:$G$2,0)&lt;MATCH($D$40,'Report Aggregation'!$B$2:$G$2,0),"",INDEX('Report Aggregation'!$B$3:$G$146, MATCH('Premium Growth'!$C244,OFFSET('Report Aggregation'!$B$3,0,MATCH('Premium Growth'!$B244,'Report Aggregation'!$B$2:$G$2,0)-1,146,1),0),MATCH('Premium Growth'!$D$40,'Report Aggregation'!$B$2:$G$2,0))))</f>
        <v>#N/A</v>
      </c>
      <c r="E244" s="96">
        <v>1</v>
      </c>
      <c r="F244" s="97">
        <f t="shared" si="3"/>
        <v>0</v>
      </c>
      <c r="G244" s="66" t="e">
        <f>INDEX(Opti!ResultsTable,$H$37+$A244-1,MATCH(Selected_Stat,Opti!Labels_Headers,0))</f>
        <v>#N/A</v>
      </c>
      <c r="H244" s="91" t="e">
        <f>INDEX(Opti!ResultsTable,$H$37+$A244-1,MATCH(Selected_Stat,Opti!Labels_Headers,0))</f>
        <v>#N/A</v>
      </c>
      <c r="I244" s="168" t="e">
        <f>INDEX(Opti!ResultsTable,$H$37+$A244-1,MATCH(Selected_Stat,Opti!Labels_Headers,0))</f>
        <v>#N/A</v>
      </c>
      <c r="J244" s="66" t="e">
        <f>INDEX(Opti!ResultsTable,$K$37+$A244-1,MATCH(Selected_Stat,Opti!Labels_Headers,0))</f>
        <v>#N/A</v>
      </c>
      <c r="K244" s="91" t="e">
        <f>INDEX(Opti!ResultsTable,$K$37+$A244-1,MATCH(Selected_Stat,Opti!Labels_Headers,0))</f>
        <v>#N/A</v>
      </c>
      <c r="L244" s="171" t="e">
        <f>INDEX(Opti!ResultsTable,$K$37+$A244-1,MATCH(Selected_Stat,Opti!Labels_Headers,0))</f>
        <v>#N/A</v>
      </c>
    </row>
    <row r="245" spans="1:12" customFormat="1" ht="14.45" hidden="1" customHeight="1" x14ac:dyDescent="0.25">
      <c r="A245" s="71">
        <v>204</v>
      </c>
      <c r="B245" s="55" t="e">
        <f>INDEX(Base!ResultsTable,$H$37+$A245-1,MATCH(Selected_Stat,Base!Labels_Headers,0))</f>
        <v>#N/A</v>
      </c>
      <c r="C245" s="56" t="e">
        <f>INDEX(Base!ResultsTable,$H$37+$A245-1,MATCH(Selected_Stat,Base!Labels_Headers,0))</f>
        <v>#N/A</v>
      </c>
      <c r="D245" s="127" t="e">
        <f ca="1">IF(MATCH(IF($B245="All Lobs","Segment Risk Class",$B245),'Report Aggregation'!$B$2:$G$2,0)=1,INDEX('Report Aggregation'!$B$3:$G$146, MATCH('Premium Growth'!$C245,'Report Aggregation'!$B$3:$B$146,0),MATCH('Premium Growth'!$D$40,'Report Aggregation'!$B$2:$G$2,0)),
IF(MATCH($B245,'Report Aggregation'!$B$2:$G$2,0)&lt;MATCH($D$40,'Report Aggregation'!$B$2:$G$2,0),"",INDEX('Report Aggregation'!$B$3:$G$146, MATCH('Premium Growth'!$C245,OFFSET('Report Aggregation'!$B$3,0,MATCH('Premium Growth'!$B245,'Report Aggregation'!$B$2:$G$2,0)-1,146,1),0),MATCH('Premium Growth'!$D$40,'Report Aggregation'!$B$2:$G$2,0))))</f>
        <v>#N/A</v>
      </c>
      <c r="E245" s="96">
        <v>1</v>
      </c>
      <c r="F245" s="97">
        <f t="shared" si="3"/>
        <v>0</v>
      </c>
      <c r="G245" s="66" t="e">
        <f>INDEX(Opti!ResultsTable,$H$37+$A245-1,MATCH(Selected_Stat,Opti!Labels_Headers,0))</f>
        <v>#N/A</v>
      </c>
      <c r="H245" s="91" t="e">
        <f>INDEX(Opti!ResultsTable,$H$37+$A245-1,MATCH(Selected_Stat,Opti!Labels_Headers,0))</f>
        <v>#N/A</v>
      </c>
      <c r="I245" s="168" t="e">
        <f>INDEX(Opti!ResultsTable,$H$37+$A245-1,MATCH(Selected_Stat,Opti!Labels_Headers,0))</f>
        <v>#N/A</v>
      </c>
      <c r="J245" s="66" t="e">
        <f>INDEX(Opti!ResultsTable,$K$37+$A245-1,MATCH(Selected_Stat,Opti!Labels_Headers,0))</f>
        <v>#N/A</v>
      </c>
      <c r="K245" s="91" t="e">
        <f>INDEX(Opti!ResultsTable,$K$37+$A245-1,MATCH(Selected_Stat,Opti!Labels_Headers,0))</f>
        <v>#N/A</v>
      </c>
      <c r="L245" s="171" t="e">
        <f>INDEX(Opti!ResultsTable,$K$37+$A245-1,MATCH(Selected_Stat,Opti!Labels_Headers,0))</f>
        <v>#N/A</v>
      </c>
    </row>
    <row r="246" spans="1:12" customFormat="1" ht="14.45" hidden="1" customHeight="1" x14ac:dyDescent="0.25">
      <c r="A246" s="71">
        <v>205</v>
      </c>
      <c r="B246" s="55" t="e">
        <f>INDEX(Base!ResultsTable,$H$37+$A246-1,MATCH(Selected_Stat,Base!Labels_Headers,0))</f>
        <v>#N/A</v>
      </c>
      <c r="C246" s="56" t="e">
        <f>INDEX(Base!ResultsTable,$H$37+$A246-1,MATCH(Selected_Stat,Base!Labels_Headers,0))</f>
        <v>#N/A</v>
      </c>
      <c r="D246" s="127" t="e">
        <f ca="1">IF(MATCH(IF($B246="All Lobs","Segment Risk Class",$B246),'Report Aggregation'!$B$2:$G$2,0)=1,INDEX('Report Aggregation'!$B$3:$G$146, MATCH('Premium Growth'!$C246,'Report Aggregation'!$B$3:$B$146,0),MATCH('Premium Growth'!$D$40,'Report Aggregation'!$B$2:$G$2,0)),
IF(MATCH($B246,'Report Aggregation'!$B$2:$G$2,0)&lt;MATCH($D$40,'Report Aggregation'!$B$2:$G$2,0),"",INDEX('Report Aggregation'!$B$3:$G$146, MATCH('Premium Growth'!$C246,OFFSET('Report Aggregation'!$B$3,0,MATCH('Premium Growth'!$B246,'Report Aggregation'!$B$2:$G$2,0)-1,146,1),0),MATCH('Premium Growth'!$D$40,'Report Aggregation'!$B$2:$G$2,0))))</f>
        <v>#N/A</v>
      </c>
      <c r="E246" s="96">
        <v>1</v>
      </c>
      <c r="F246" s="97">
        <f t="shared" si="3"/>
        <v>0</v>
      </c>
      <c r="G246" s="66" t="e">
        <f>INDEX(Opti!ResultsTable,$H$37+$A246-1,MATCH(Selected_Stat,Opti!Labels_Headers,0))</f>
        <v>#N/A</v>
      </c>
      <c r="H246" s="91" t="e">
        <f>INDEX(Opti!ResultsTable,$H$37+$A246-1,MATCH(Selected_Stat,Opti!Labels_Headers,0))</f>
        <v>#N/A</v>
      </c>
      <c r="I246" s="168" t="e">
        <f>INDEX(Opti!ResultsTable,$H$37+$A246-1,MATCH(Selected_Stat,Opti!Labels_Headers,0))</f>
        <v>#N/A</v>
      </c>
      <c r="J246" s="66" t="e">
        <f>INDEX(Opti!ResultsTable,$K$37+$A246-1,MATCH(Selected_Stat,Opti!Labels_Headers,0))</f>
        <v>#N/A</v>
      </c>
      <c r="K246" s="91" t="e">
        <f>INDEX(Opti!ResultsTable,$K$37+$A246-1,MATCH(Selected_Stat,Opti!Labels_Headers,0))</f>
        <v>#N/A</v>
      </c>
      <c r="L246" s="171" t="e">
        <f>INDEX(Opti!ResultsTable,$K$37+$A246-1,MATCH(Selected_Stat,Opti!Labels_Headers,0))</f>
        <v>#N/A</v>
      </c>
    </row>
    <row r="247" spans="1:12" customFormat="1" ht="14.45" hidden="1" customHeight="1" x14ac:dyDescent="0.25">
      <c r="A247" s="71">
        <v>206</v>
      </c>
      <c r="B247" s="55" t="e">
        <f>INDEX(Base!ResultsTable,$H$37+$A247-1,MATCH(Selected_Stat,Base!Labels_Headers,0))</f>
        <v>#N/A</v>
      </c>
      <c r="C247" s="56" t="e">
        <f>INDEX(Base!ResultsTable,$H$37+$A247-1,MATCH(Selected_Stat,Base!Labels_Headers,0))</f>
        <v>#N/A</v>
      </c>
      <c r="D247" s="127" t="e">
        <f ca="1">IF(MATCH(IF($B247="All Lobs","Segment Risk Class",$B247),'Report Aggregation'!$B$2:$G$2,0)=1,INDEX('Report Aggregation'!$B$3:$G$146, MATCH('Premium Growth'!$C247,'Report Aggregation'!$B$3:$B$146,0),MATCH('Premium Growth'!$D$40,'Report Aggregation'!$B$2:$G$2,0)),
IF(MATCH($B247,'Report Aggregation'!$B$2:$G$2,0)&lt;MATCH($D$40,'Report Aggregation'!$B$2:$G$2,0),"",INDEX('Report Aggregation'!$B$3:$G$146, MATCH('Premium Growth'!$C247,OFFSET('Report Aggregation'!$B$3,0,MATCH('Premium Growth'!$B247,'Report Aggregation'!$B$2:$G$2,0)-1,146,1),0),MATCH('Premium Growth'!$D$40,'Report Aggregation'!$B$2:$G$2,0))))</f>
        <v>#N/A</v>
      </c>
      <c r="E247" s="96">
        <v>1</v>
      </c>
      <c r="F247" s="97">
        <f t="shared" si="3"/>
        <v>0</v>
      </c>
      <c r="G247" s="66" t="e">
        <f>INDEX(Opti!ResultsTable,$H$37+$A247-1,MATCH(Selected_Stat,Opti!Labels_Headers,0))</f>
        <v>#N/A</v>
      </c>
      <c r="H247" s="91" t="e">
        <f>INDEX(Opti!ResultsTable,$H$37+$A247-1,MATCH(Selected_Stat,Opti!Labels_Headers,0))</f>
        <v>#N/A</v>
      </c>
      <c r="I247" s="168" t="e">
        <f>INDEX(Opti!ResultsTable,$H$37+$A247-1,MATCH(Selected_Stat,Opti!Labels_Headers,0))</f>
        <v>#N/A</v>
      </c>
      <c r="J247" s="66" t="e">
        <f>INDEX(Opti!ResultsTable,$K$37+$A247-1,MATCH(Selected_Stat,Opti!Labels_Headers,0))</f>
        <v>#N/A</v>
      </c>
      <c r="K247" s="91" t="e">
        <f>INDEX(Opti!ResultsTable,$K$37+$A247-1,MATCH(Selected_Stat,Opti!Labels_Headers,0))</f>
        <v>#N/A</v>
      </c>
      <c r="L247" s="171" t="e">
        <f>INDEX(Opti!ResultsTable,$K$37+$A247-1,MATCH(Selected_Stat,Opti!Labels_Headers,0))</f>
        <v>#N/A</v>
      </c>
    </row>
    <row r="248" spans="1:12" customFormat="1" ht="14.45" hidden="1" customHeight="1" x14ac:dyDescent="0.25">
      <c r="A248" s="71">
        <v>207</v>
      </c>
      <c r="B248" s="55" t="e">
        <f>INDEX(Base!ResultsTable,$H$37+$A248-1,MATCH(Selected_Stat,Base!Labels_Headers,0))</f>
        <v>#N/A</v>
      </c>
      <c r="C248" s="56" t="e">
        <f>INDEX(Base!ResultsTable,$H$37+$A248-1,MATCH(Selected_Stat,Base!Labels_Headers,0))</f>
        <v>#N/A</v>
      </c>
      <c r="D248" s="127" t="e">
        <f ca="1">IF(MATCH(IF($B248="All Lobs","Segment Risk Class",$B248),'Report Aggregation'!$B$2:$G$2,0)=1,INDEX('Report Aggregation'!$B$3:$G$146, MATCH('Premium Growth'!$C248,'Report Aggregation'!$B$3:$B$146,0),MATCH('Premium Growth'!$D$40,'Report Aggregation'!$B$2:$G$2,0)),
IF(MATCH($B248,'Report Aggregation'!$B$2:$G$2,0)&lt;MATCH($D$40,'Report Aggregation'!$B$2:$G$2,0),"",INDEX('Report Aggregation'!$B$3:$G$146, MATCH('Premium Growth'!$C248,OFFSET('Report Aggregation'!$B$3,0,MATCH('Premium Growth'!$B248,'Report Aggregation'!$B$2:$G$2,0)-1,146,1),0),MATCH('Premium Growth'!$D$40,'Report Aggregation'!$B$2:$G$2,0))))</f>
        <v>#N/A</v>
      </c>
      <c r="E248" s="96">
        <v>1</v>
      </c>
      <c r="F248" s="97">
        <f t="shared" si="3"/>
        <v>0</v>
      </c>
      <c r="G248" s="66" t="e">
        <f>INDEX(Opti!ResultsTable,$H$37+$A248-1,MATCH(Selected_Stat,Opti!Labels_Headers,0))</f>
        <v>#N/A</v>
      </c>
      <c r="H248" s="91" t="e">
        <f>INDEX(Opti!ResultsTable,$H$37+$A248-1,MATCH(Selected_Stat,Opti!Labels_Headers,0))</f>
        <v>#N/A</v>
      </c>
      <c r="I248" s="168" t="e">
        <f>INDEX(Opti!ResultsTable,$H$37+$A248-1,MATCH(Selected_Stat,Opti!Labels_Headers,0))</f>
        <v>#N/A</v>
      </c>
      <c r="J248" s="66" t="e">
        <f>INDEX(Opti!ResultsTable,$K$37+$A248-1,MATCH(Selected_Stat,Opti!Labels_Headers,0))</f>
        <v>#N/A</v>
      </c>
      <c r="K248" s="91" t="e">
        <f>INDEX(Opti!ResultsTable,$K$37+$A248-1,MATCH(Selected_Stat,Opti!Labels_Headers,0))</f>
        <v>#N/A</v>
      </c>
      <c r="L248" s="171" t="e">
        <f>INDEX(Opti!ResultsTable,$K$37+$A248-1,MATCH(Selected_Stat,Opti!Labels_Headers,0))</f>
        <v>#N/A</v>
      </c>
    </row>
    <row r="249" spans="1:12" customFormat="1" ht="14.45" hidden="1" customHeight="1" x14ac:dyDescent="0.25">
      <c r="A249" s="71">
        <v>208</v>
      </c>
      <c r="B249" s="55" t="e">
        <f>INDEX(Base!ResultsTable,$H$37+$A249-1,MATCH(Selected_Stat,Base!Labels_Headers,0))</f>
        <v>#N/A</v>
      </c>
      <c r="C249" s="56" t="e">
        <f>INDEX(Base!ResultsTable,$H$37+$A249-1,MATCH(Selected_Stat,Base!Labels_Headers,0))</f>
        <v>#N/A</v>
      </c>
      <c r="D249" s="127" t="e">
        <f ca="1">IF(MATCH(IF($B249="All Lobs","Segment Risk Class",$B249),'Report Aggregation'!$B$2:$G$2,0)=1,INDEX('Report Aggregation'!$B$3:$G$146, MATCH('Premium Growth'!$C249,'Report Aggregation'!$B$3:$B$146,0),MATCH('Premium Growth'!$D$40,'Report Aggregation'!$B$2:$G$2,0)),
IF(MATCH($B249,'Report Aggregation'!$B$2:$G$2,0)&lt;MATCH($D$40,'Report Aggregation'!$B$2:$G$2,0),"",INDEX('Report Aggregation'!$B$3:$G$146, MATCH('Premium Growth'!$C249,OFFSET('Report Aggregation'!$B$3,0,MATCH('Premium Growth'!$B249,'Report Aggregation'!$B$2:$G$2,0)-1,146,1),0),MATCH('Premium Growth'!$D$40,'Report Aggregation'!$B$2:$G$2,0))))</f>
        <v>#N/A</v>
      </c>
      <c r="E249" s="96">
        <v>1</v>
      </c>
      <c r="F249" s="97">
        <f t="shared" si="3"/>
        <v>0</v>
      </c>
      <c r="G249" s="66" t="e">
        <f>INDEX(Opti!ResultsTable,$H$37+$A249-1,MATCH(Selected_Stat,Opti!Labels_Headers,0))</f>
        <v>#N/A</v>
      </c>
      <c r="H249" s="91" t="e">
        <f>INDEX(Opti!ResultsTable,$H$37+$A249-1,MATCH(Selected_Stat,Opti!Labels_Headers,0))</f>
        <v>#N/A</v>
      </c>
      <c r="I249" s="168" t="e">
        <f>INDEX(Opti!ResultsTable,$H$37+$A249-1,MATCH(Selected_Stat,Opti!Labels_Headers,0))</f>
        <v>#N/A</v>
      </c>
      <c r="J249" s="66" t="e">
        <f>INDEX(Opti!ResultsTable,$K$37+$A249-1,MATCH(Selected_Stat,Opti!Labels_Headers,0))</f>
        <v>#N/A</v>
      </c>
      <c r="K249" s="91" t="e">
        <f>INDEX(Opti!ResultsTable,$K$37+$A249-1,MATCH(Selected_Stat,Opti!Labels_Headers,0))</f>
        <v>#N/A</v>
      </c>
      <c r="L249" s="171" t="e">
        <f>INDEX(Opti!ResultsTable,$K$37+$A249-1,MATCH(Selected_Stat,Opti!Labels_Headers,0))</f>
        <v>#N/A</v>
      </c>
    </row>
    <row r="250" spans="1:12" customFormat="1" ht="14.45" hidden="1" customHeight="1" x14ac:dyDescent="0.25">
      <c r="A250" s="71">
        <v>209</v>
      </c>
      <c r="B250" s="55" t="e">
        <f>INDEX(Base!ResultsTable,$H$37+$A250-1,MATCH(Selected_Stat,Base!Labels_Headers,0))</f>
        <v>#N/A</v>
      </c>
      <c r="C250" s="56" t="e">
        <f>INDEX(Base!ResultsTable,$H$37+$A250-1,MATCH(Selected_Stat,Base!Labels_Headers,0))</f>
        <v>#N/A</v>
      </c>
      <c r="D250" s="127" t="e">
        <f ca="1">IF(MATCH(IF($B250="All Lobs","Segment Risk Class",$B250),'Report Aggregation'!$B$2:$G$2,0)=1,INDEX('Report Aggregation'!$B$3:$G$146, MATCH('Premium Growth'!$C250,'Report Aggregation'!$B$3:$B$146,0),MATCH('Premium Growth'!$D$40,'Report Aggregation'!$B$2:$G$2,0)),
IF(MATCH($B250,'Report Aggregation'!$B$2:$G$2,0)&lt;MATCH($D$40,'Report Aggregation'!$B$2:$G$2,0),"",INDEX('Report Aggregation'!$B$3:$G$146, MATCH('Premium Growth'!$C250,OFFSET('Report Aggregation'!$B$3,0,MATCH('Premium Growth'!$B250,'Report Aggregation'!$B$2:$G$2,0)-1,146,1),0),MATCH('Premium Growth'!$D$40,'Report Aggregation'!$B$2:$G$2,0))))</f>
        <v>#N/A</v>
      </c>
      <c r="E250" s="96">
        <v>1</v>
      </c>
      <c r="F250" s="97">
        <f t="shared" si="3"/>
        <v>0</v>
      </c>
      <c r="G250" s="66" t="e">
        <f>INDEX(Opti!ResultsTable,$H$37+$A250-1,MATCH(Selected_Stat,Opti!Labels_Headers,0))</f>
        <v>#N/A</v>
      </c>
      <c r="H250" s="91" t="e">
        <f>INDEX(Opti!ResultsTable,$H$37+$A250-1,MATCH(Selected_Stat,Opti!Labels_Headers,0))</f>
        <v>#N/A</v>
      </c>
      <c r="I250" s="168" t="e">
        <f>INDEX(Opti!ResultsTable,$H$37+$A250-1,MATCH(Selected_Stat,Opti!Labels_Headers,0))</f>
        <v>#N/A</v>
      </c>
      <c r="J250" s="66" t="e">
        <f>INDEX(Opti!ResultsTable,$K$37+$A250-1,MATCH(Selected_Stat,Opti!Labels_Headers,0))</f>
        <v>#N/A</v>
      </c>
      <c r="K250" s="91" t="e">
        <f>INDEX(Opti!ResultsTable,$K$37+$A250-1,MATCH(Selected_Stat,Opti!Labels_Headers,0))</f>
        <v>#N/A</v>
      </c>
      <c r="L250" s="171" t="e">
        <f>INDEX(Opti!ResultsTable,$K$37+$A250-1,MATCH(Selected_Stat,Opti!Labels_Headers,0))</f>
        <v>#N/A</v>
      </c>
    </row>
    <row r="251" spans="1:12" customFormat="1" ht="14.45" hidden="1" customHeight="1" x14ac:dyDescent="0.25">
      <c r="A251" s="71">
        <v>210</v>
      </c>
      <c r="B251" s="55" t="e">
        <f>INDEX(Base!ResultsTable,$H$37+$A251-1,MATCH(Selected_Stat,Base!Labels_Headers,0))</f>
        <v>#N/A</v>
      </c>
      <c r="C251" s="56" t="e">
        <f>INDEX(Base!ResultsTable,$H$37+$A251-1,MATCH(Selected_Stat,Base!Labels_Headers,0))</f>
        <v>#N/A</v>
      </c>
      <c r="D251" s="127" t="e">
        <f ca="1">IF(MATCH(IF($B251="All Lobs","Segment Risk Class",$B251),'Report Aggregation'!$B$2:$G$2,0)=1,INDEX('Report Aggregation'!$B$3:$G$146, MATCH('Premium Growth'!$C251,'Report Aggregation'!$B$3:$B$146,0),MATCH('Premium Growth'!$D$40,'Report Aggregation'!$B$2:$G$2,0)),
IF(MATCH($B251,'Report Aggregation'!$B$2:$G$2,0)&lt;MATCH($D$40,'Report Aggregation'!$B$2:$G$2,0),"",INDEX('Report Aggregation'!$B$3:$G$146, MATCH('Premium Growth'!$C251,OFFSET('Report Aggregation'!$B$3,0,MATCH('Premium Growth'!$B251,'Report Aggregation'!$B$2:$G$2,0)-1,146,1),0),MATCH('Premium Growth'!$D$40,'Report Aggregation'!$B$2:$G$2,0))))</f>
        <v>#N/A</v>
      </c>
      <c r="E251" s="96">
        <v>1</v>
      </c>
      <c r="F251" s="97">
        <f t="shared" si="3"/>
        <v>0</v>
      </c>
      <c r="G251" s="66" t="e">
        <f>INDEX(Opti!ResultsTable,$H$37+$A251-1,MATCH(Selected_Stat,Opti!Labels_Headers,0))</f>
        <v>#N/A</v>
      </c>
      <c r="H251" s="91" t="e">
        <f>INDEX(Opti!ResultsTable,$H$37+$A251-1,MATCH(Selected_Stat,Opti!Labels_Headers,0))</f>
        <v>#N/A</v>
      </c>
      <c r="I251" s="168" t="e">
        <f>INDEX(Opti!ResultsTable,$H$37+$A251-1,MATCH(Selected_Stat,Opti!Labels_Headers,0))</f>
        <v>#N/A</v>
      </c>
      <c r="J251" s="66" t="e">
        <f>INDEX(Opti!ResultsTable,$K$37+$A251-1,MATCH(Selected_Stat,Opti!Labels_Headers,0))</f>
        <v>#N/A</v>
      </c>
      <c r="K251" s="91" t="e">
        <f>INDEX(Opti!ResultsTable,$K$37+$A251-1,MATCH(Selected_Stat,Opti!Labels_Headers,0))</f>
        <v>#N/A</v>
      </c>
      <c r="L251" s="171" t="e">
        <f>INDEX(Opti!ResultsTable,$K$37+$A251-1,MATCH(Selected_Stat,Opti!Labels_Headers,0))</f>
        <v>#N/A</v>
      </c>
    </row>
    <row r="252" spans="1:12" customFormat="1" ht="14.45" hidden="1" customHeight="1" x14ac:dyDescent="0.25">
      <c r="A252" s="71">
        <v>211</v>
      </c>
      <c r="B252" s="55" t="e">
        <f>INDEX(Base!ResultsTable,$H$37+$A252-1,MATCH(Selected_Stat,Base!Labels_Headers,0))</f>
        <v>#N/A</v>
      </c>
      <c r="C252" s="56" t="e">
        <f>INDEX(Base!ResultsTable,$H$37+$A252-1,MATCH(Selected_Stat,Base!Labels_Headers,0))</f>
        <v>#N/A</v>
      </c>
      <c r="D252" s="127" t="e">
        <f ca="1">IF(MATCH(IF($B252="All Lobs","Segment Risk Class",$B252),'Report Aggregation'!$B$2:$G$2,0)=1,INDEX('Report Aggregation'!$B$3:$G$146, MATCH('Premium Growth'!$C252,'Report Aggregation'!$B$3:$B$146,0),MATCH('Premium Growth'!$D$40,'Report Aggregation'!$B$2:$G$2,0)),
IF(MATCH($B252,'Report Aggregation'!$B$2:$G$2,0)&lt;MATCH($D$40,'Report Aggregation'!$B$2:$G$2,0),"",INDEX('Report Aggregation'!$B$3:$G$146, MATCH('Premium Growth'!$C252,OFFSET('Report Aggregation'!$B$3,0,MATCH('Premium Growth'!$B252,'Report Aggregation'!$B$2:$G$2,0)-1,146,1),0),MATCH('Premium Growth'!$D$40,'Report Aggregation'!$B$2:$G$2,0))))</f>
        <v>#N/A</v>
      </c>
      <c r="E252" s="96">
        <v>1</v>
      </c>
      <c r="F252" s="97">
        <f t="shared" si="3"/>
        <v>0</v>
      </c>
      <c r="G252" s="66" t="e">
        <f>INDEX(Opti!ResultsTable,$H$37+$A252-1,MATCH(Selected_Stat,Opti!Labels_Headers,0))</f>
        <v>#N/A</v>
      </c>
      <c r="H252" s="91" t="e">
        <f>INDEX(Opti!ResultsTable,$H$37+$A252-1,MATCH(Selected_Stat,Opti!Labels_Headers,0))</f>
        <v>#N/A</v>
      </c>
      <c r="I252" s="168" t="e">
        <f>INDEX(Opti!ResultsTable,$H$37+$A252-1,MATCH(Selected_Stat,Opti!Labels_Headers,0))</f>
        <v>#N/A</v>
      </c>
      <c r="J252" s="66" t="e">
        <f>INDEX(Opti!ResultsTable,$K$37+$A252-1,MATCH(Selected_Stat,Opti!Labels_Headers,0))</f>
        <v>#N/A</v>
      </c>
      <c r="K252" s="91" t="e">
        <f>INDEX(Opti!ResultsTable,$K$37+$A252-1,MATCH(Selected_Stat,Opti!Labels_Headers,0))</f>
        <v>#N/A</v>
      </c>
      <c r="L252" s="171" t="e">
        <f>INDEX(Opti!ResultsTable,$K$37+$A252-1,MATCH(Selected_Stat,Opti!Labels_Headers,0))</f>
        <v>#N/A</v>
      </c>
    </row>
    <row r="253" spans="1:12" customFormat="1" ht="14.45" hidden="1" customHeight="1" x14ac:dyDescent="0.25">
      <c r="A253" s="71">
        <v>212</v>
      </c>
      <c r="B253" s="55" t="e">
        <f>INDEX(Base!ResultsTable,$H$37+$A253-1,MATCH(Selected_Stat,Base!Labels_Headers,0))</f>
        <v>#N/A</v>
      </c>
      <c r="C253" s="56" t="e">
        <f>INDEX(Base!ResultsTable,$H$37+$A253-1,MATCH(Selected_Stat,Base!Labels_Headers,0))</f>
        <v>#N/A</v>
      </c>
      <c r="D253" s="127" t="e">
        <f ca="1">IF(MATCH(IF($B253="All Lobs","Segment Risk Class",$B253),'Report Aggregation'!$B$2:$G$2,0)=1,INDEX('Report Aggregation'!$B$3:$G$146, MATCH('Premium Growth'!$C253,'Report Aggregation'!$B$3:$B$146,0),MATCH('Premium Growth'!$D$40,'Report Aggregation'!$B$2:$G$2,0)),
IF(MATCH($B253,'Report Aggregation'!$B$2:$G$2,0)&lt;MATCH($D$40,'Report Aggregation'!$B$2:$G$2,0),"",INDEX('Report Aggregation'!$B$3:$G$146, MATCH('Premium Growth'!$C253,OFFSET('Report Aggregation'!$B$3,0,MATCH('Premium Growth'!$B253,'Report Aggregation'!$B$2:$G$2,0)-1,146,1),0),MATCH('Premium Growth'!$D$40,'Report Aggregation'!$B$2:$G$2,0))))</f>
        <v>#N/A</v>
      </c>
      <c r="E253" s="96">
        <v>1</v>
      </c>
      <c r="F253" s="97">
        <f t="shared" si="3"/>
        <v>0</v>
      </c>
      <c r="G253" s="66" t="e">
        <f>INDEX(Opti!ResultsTable,$H$37+$A253-1,MATCH(Selected_Stat,Opti!Labels_Headers,0))</f>
        <v>#N/A</v>
      </c>
      <c r="H253" s="91" t="e">
        <f>INDEX(Opti!ResultsTable,$H$37+$A253-1,MATCH(Selected_Stat,Opti!Labels_Headers,0))</f>
        <v>#N/A</v>
      </c>
      <c r="I253" s="168" t="e">
        <f>INDEX(Opti!ResultsTable,$H$37+$A253-1,MATCH(Selected_Stat,Opti!Labels_Headers,0))</f>
        <v>#N/A</v>
      </c>
      <c r="J253" s="66" t="e">
        <f>INDEX(Opti!ResultsTable,$K$37+$A253-1,MATCH(Selected_Stat,Opti!Labels_Headers,0))</f>
        <v>#N/A</v>
      </c>
      <c r="K253" s="91" t="e">
        <f>INDEX(Opti!ResultsTable,$K$37+$A253-1,MATCH(Selected_Stat,Opti!Labels_Headers,0))</f>
        <v>#N/A</v>
      </c>
      <c r="L253" s="171" t="e">
        <f>INDEX(Opti!ResultsTable,$K$37+$A253-1,MATCH(Selected_Stat,Opti!Labels_Headers,0))</f>
        <v>#N/A</v>
      </c>
    </row>
    <row r="254" spans="1:12" customFormat="1" ht="14.45" hidden="1" customHeight="1" x14ac:dyDescent="0.25">
      <c r="A254" s="71">
        <v>213</v>
      </c>
      <c r="B254" s="55" t="e">
        <f>INDEX(Base!ResultsTable,$H$37+$A254-1,MATCH(Selected_Stat,Base!Labels_Headers,0))</f>
        <v>#N/A</v>
      </c>
      <c r="C254" s="56" t="e">
        <f>INDEX(Base!ResultsTable,$H$37+$A254-1,MATCH(Selected_Stat,Base!Labels_Headers,0))</f>
        <v>#N/A</v>
      </c>
      <c r="D254" s="127" t="e">
        <f ca="1">IF(MATCH(IF($B254="All Lobs","Segment Risk Class",$B254),'Report Aggregation'!$B$2:$G$2,0)=1,INDEX('Report Aggregation'!$B$3:$G$146, MATCH('Premium Growth'!$C254,'Report Aggregation'!$B$3:$B$146,0),MATCH('Premium Growth'!$D$40,'Report Aggregation'!$B$2:$G$2,0)),
IF(MATCH($B254,'Report Aggregation'!$B$2:$G$2,0)&lt;MATCH($D$40,'Report Aggregation'!$B$2:$G$2,0),"",INDEX('Report Aggregation'!$B$3:$G$146, MATCH('Premium Growth'!$C254,OFFSET('Report Aggregation'!$B$3,0,MATCH('Premium Growth'!$B254,'Report Aggregation'!$B$2:$G$2,0)-1,146,1),0),MATCH('Premium Growth'!$D$40,'Report Aggregation'!$B$2:$G$2,0))))</f>
        <v>#N/A</v>
      </c>
      <c r="E254" s="96">
        <v>1</v>
      </c>
      <c r="F254" s="97">
        <f t="shared" si="3"/>
        <v>0</v>
      </c>
      <c r="G254" s="66" t="e">
        <f>INDEX(Opti!ResultsTable,$H$37+$A254-1,MATCH(Selected_Stat,Opti!Labels_Headers,0))</f>
        <v>#N/A</v>
      </c>
      <c r="H254" s="91" t="e">
        <f>INDEX(Opti!ResultsTable,$H$37+$A254-1,MATCH(Selected_Stat,Opti!Labels_Headers,0))</f>
        <v>#N/A</v>
      </c>
      <c r="I254" s="168" t="e">
        <f>INDEX(Opti!ResultsTable,$H$37+$A254-1,MATCH(Selected_Stat,Opti!Labels_Headers,0))</f>
        <v>#N/A</v>
      </c>
      <c r="J254" s="66" t="e">
        <f>INDEX(Opti!ResultsTable,$K$37+$A254-1,MATCH(Selected_Stat,Opti!Labels_Headers,0))</f>
        <v>#N/A</v>
      </c>
      <c r="K254" s="91" t="e">
        <f>INDEX(Opti!ResultsTable,$K$37+$A254-1,MATCH(Selected_Stat,Opti!Labels_Headers,0))</f>
        <v>#N/A</v>
      </c>
      <c r="L254" s="171" t="e">
        <f>INDEX(Opti!ResultsTable,$K$37+$A254-1,MATCH(Selected_Stat,Opti!Labels_Headers,0))</f>
        <v>#N/A</v>
      </c>
    </row>
    <row r="255" spans="1:12" customFormat="1" ht="14.45" hidden="1" customHeight="1" x14ac:dyDescent="0.25">
      <c r="A255" s="71">
        <v>214</v>
      </c>
      <c r="B255" s="55" t="e">
        <f>INDEX(Base!ResultsTable,$H$37+$A255-1,MATCH(Selected_Stat,Base!Labels_Headers,0))</f>
        <v>#N/A</v>
      </c>
      <c r="C255" s="56" t="e">
        <f>INDEX(Base!ResultsTable,$H$37+$A255-1,MATCH(Selected_Stat,Base!Labels_Headers,0))</f>
        <v>#N/A</v>
      </c>
      <c r="D255" s="127" t="e">
        <f ca="1">IF(MATCH(IF($B255="All Lobs","Segment Risk Class",$B255),'Report Aggregation'!$B$2:$G$2,0)=1,INDEX('Report Aggregation'!$B$3:$G$146, MATCH('Premium Growth'!$C255,'Report Aggregation'!$B$3:$B$146,0),MATCH('Premium Growth'!$D$40,'Report Aggregation'!$B$2:$G$2,0)),
IF(MATCH($B255,'Report Aggregation'!$B$2:$G$2,0)&lt;MATCH($D$40,'Report Aggregation'!$B$2:$G$2,0),"",INDEX('Report Aggregation'!$B$3:$G$146, MATCH('Premium Growth'!$C255,OFFSET('Report Aggregation'!$B$3,0,MATCH('Premium Growth'!$B255,'Report Aggregation'!$B$2:$G$2,0)-1,146,1),0),MATCH('Premium Growth'!$D$40,'Report Aggregation'!$B$2:$G$2,0))))</f>
        <v>#N/A</v>
      </c>
      <c r="E255" s="96">
        <v>1</v>
      </c>
      <c r="F255" s="97">
        <f t="shared" si="3"/>
        <v>0</v>
      </c>
      <c r="G255" s="66" t="e">
        <f>INDEX(Opti!ResultsTable,$H$37+$A255-1,MATCH(Selected_Stat,Opti!Labels_Headers,0))</f>
        <v>#N/A</v>
      </c>
      <c r="H255" s="91" t="e">
        <f>INDEX(Opti!ResultsTable,$H$37+$A255-1,MATCH(Selected_Stat,Opti!Labels_Headers,0))</f>
        <v>#N/A</v>
      </c>
      <c r="I255" s="168" t="e">
        <f>INDEX(Opti!ResultsTable,$H$37+$A255-1,MATCH(Selected_Stat,Opti!Labels_Headers,0))</f>
        <v>#N/A</v>
      </c>
      <c r="J255" s="66" t="e">
        <f>INDEX(Opti!ResultsTable,$K$37+$A255-1,MATCH(Selected_Stat,Opti!Labels_Headers,0))</f>
        <v>#N/A</v>
      </c>
      <c r="K255" s="91" t="e">
        <f>INDEX(Opti!ResultsTable,$K$37+$A255-1,MATCH(Selected_Stat,Opti!Labels_Headers,0))</f>
        <v>#N/A</v>
      </c>
      <c r="L255" s="171" t="e">
        <f>INDEX(Opti!ResultsTable,$K$37+$A255-1,MATCH(Selected_Stat,Opti!Labels_Headers,0))</f>
        <v>#N/A</v>
      </c>
    </row>
    <row r="256" spans="1:12" customFormat="1" ht="14.45" hidden="1" customHeight="1" x14ac:dyDescent="0.25">
      <c r="A256" s="71">
        <v>215</v>
      </c>
      <c r="B256" s="55" t="e">
        <f>INDEX(Base!ResultsTable,$H$37+$A256-1,MATCH(Selected_Stat,Base!Labels_Headers,0))</f>
        <v>#N/A</v>
      </c>
      <c r="C256" s="56" t="e">
        <f>INDEX(Base!ResultsTable,$H$37+$A256-1,MATCH(Selected_Stat,Base!Labels_Headers,0))</f>
        <v>#N/A</v>
      </c>
      <c r="D256" s="127" t="e">
        <f ca="1">IF(MATCH(IF($B256="All Lobs","Segment Risk Class",$B256),'Report Aggregation'!$B$2:$G$2,0)=1,INDEX('Report Aggregation'!$B$3:$G$146, MATCH('Premium Growth'!$C256,'Report Aggregation'!$B$3:$B$146,0),MATCH('Premium Growth'!$D$40,'Report Aggregation'!$B$2:$G$2,0)),
IF(MATCH($B256,'Report Aggregation'!$B$2:$G$2,0)&lt;MATCH($D$40,'Report Aggregation'!$B$2:$G$2,0),"",INDEX('Report Aggregation'!$B$3:$G$146, MATCH('Premium Growth'!$C256,OFFSET('Report Aggregation'!$B$3,0,MATCH('Premium Growth'!$B256,'Report Aggregation'!$B$2:$G$2,0)-1,146,1),0),MATCH('Premium Growth'!$D$40,'Report Aggregation'!$B$2:$G$2,0))))</f>
        <v>#N/A</v>
      </c>
      <c r="E256" s="96">
        <v>1</v>
      </c>
      <c r="F256" s="97">
        <f t="shared" si="3"/>
        <v>0</v>
      </c>
      <c r="G256" s="66" t="e">
        <f>INDEX(Opti!ResultsTable,$H$37+$A256-1,MATCH(Selected_Stat,Opti!Labels_Headers,0))</f>
        <v>#N/A</v>
      </c>
      <c r="H256" s="91" t="e">
        <f>INDEX(Opti!ResultsTable,$H$37+$A256-1,MATCH(Selected_Stat,Opti!Labels_Headers,0))</f>
        <v>#N/A</v>
      </c>
      <c r="I256" s="168" t="e">
        <f>INDEX(Opti!ResultsTable,$H$37+$A256-1,MATCH(Selected_Stat,Opti!Labels_Headers,0))</f>
        <v>#N/A</v>
      </c>
      <c r="J256" s="66" t="e">
        <f>INDEX(Opti!ResultsTable,$K$37+$A256-1,MATCH(Selected_Stat,Opti!Labels_Headers,0))</f>
        <v>#N/A</v>
      </c>
      <c r="K256" s="91" t="e">
        <f>INDEX(Opti!ResultsTable,$K$37+$A256-1,MATCH(Selected_Stat,Opti!Labels_Headers,0))</f>
        <v>#N/A</v>
      </c>
      <c r="L256" s="171" t="e">
        <f>INDEX(Opti!ResultsTable,$K$37+$A256-1,MATCH(Selected_Stat,Opti!Labels_Headers,0))</f>
        <v>#N/A</v>
      </c>
    </row>
    <row r="257" spans="1:12" customFormat="1" ht="14.45" hidden="1" customHeight="1" x14ac:dyDescent="0.25">
      <c r="A257" s="71">
        <v>216</v>
      </c>
      <c r="B257" s="55" t="e">
        <f>INDEX(Base!ResultsTable,$H$37+$A257-1,MATCH(Selected_Stat,Base!Labels_Headers,0))</f>
        <v>#N/A</v>
      </c>
      <c r="C257" s="56" t="e">
        <f>INDEX(Base!ResultsTable,$H$37+$A257-1,MATCH(Selected_Stat,Base!Labels_Headers,0))</f>
        <v>#N/A</v>
      </c>
      <c r="D257" s="127" t="e">
        <f ca="1">IF(MATCH(IF($B257="All Lobs","Segment Risk Class",$B257),'Report Aggregation'!$B$2:$G$2,0)=1,INDEX('Report Aggregation'!$B$3:$G$146, MATCH('Premium Growth'!$C257,'Report Aggregation'!$B$3:$B$146,0),MATCH('Premium Growth'!$D$40,'Report Aggregation'!$B$2:$G$2,0)),
IF(MATCH($B257,'Report Aggregation'!$B$2:$G$2,0)&lt;MATCH($D$40,'Report Aggregation'!$B$2:$G$2,0),"",INDEX('Report Aggregation'!$B$3:$G$146, MATCH('Premium Growth'!$C257,OFFSET('Report Aggregation'!$B$3,0,MATCH('Premium Growth'!$B257,'Report Aggregation'!$B$2:$G$2,0)-1,146,1),0),MATCH('Premium Growth'!$D$40,'Report Aggregation'!$B$2:$G$2,0))))</f>
        <v>#N/A</v>
      </c>
      <c r="E257" s="96">
        <v>1</v>
      </c>
      <c r="F257" s="97">
        <f t="shared" si="3"/>
        <v>0</v>
      </c>
      <c r="G257" s="66" t="e">
        <f>INDEX(Opti!ResultsTable,$H$37+$A257-1,MATCH(Selected_Stat,Opti!Labels_Headers,0))</f>
        <v>#N/A</v>
      </c>
      <c r="H257" s="91" t="e">
        <f>INDEX(Opti!ResultsTable,$H$37+$A257-1,MATCH(Selected_Stat,Opti!Labels_Headers,0))</f>
        <v>#N/A</v>
      </c>
      <c r="I257" s="168" t="e">
        <f>INDEX(Opti!ResultsTable,$H$37+$A257-1,MATCH(Selected_Stat,Opti!Labels_Headers,0))</f>
        <v>#N/A</v>
      </c>
      <c r="J257" s="66" t="e">
        <f>INDEX(Opti!ResultsTable,$K$37+$A257-1,MATCH(Selected_Stat,Opti!Labels_Headers,0))</f>
        <v>#N/A</v>
      </c>
      <c r="K257" s="91" t="e">
        <f>INDEX(Opti!ResultsTable,$K$37+$A257-1,MATCH(Selected_Stat,Opti!Labels_Headers,0))</f>
        <v>#N/A</v>
      </c>
      <c r="L257" s="171" t="e">
        <f>INDEX(Opti!ResultsTable,$K$37+$A257-1,MATCH(Selected_Stat,Opti!Labels_Headers,0))</f>
        <v>#N/A</v>
      </c>
    </row>
    <row r="258" spans="1:12" customFormat="1" ht="14.45" hidden="1" customHeight="1" x14ac:dyDescent="0.25">
      <c r="A258" s="71">
        <v>217</v>
      </c>
      <c r="B258" s="55" t="e">
        <f>INDEX(Base!ResultsTable,$H$37+$A258-1,MATCH(Selected_Stat,Base!Labels_Headers,0))</f>
        <v>#N/A</v>
      </c>
      <c r="C258" s="56" t="e">
        <f>INDEX(Base!ResultsTable,$H$37+$A258-1,MATCH(Selected_Stat,Base!Labels_Headers,0))</f>
        <v>#N/A</v>
      </c>
      <c r="D258" s="127" t="e">
        <f ca="1">IF(MATCH(IF($B258="All Lobs","Segment Risk Class",$B258),'Report Aggregation'!$B$2:$G$2,0)=1,INDEX('Report Aggregation'!$B$3:$G$146, MATCH('Premium Growth'!$C258,'Report Aggregation'!$B$3:$B$146,0),MATCH('Premium Growth'!$D$40,'Report Aggregation'!$B$2:$G$2,0)),
IF(MATCH($B258,'Report Aggregation'!$B$2:$G$2,0)&lt;MATCH($D$40,'Report Aggregation'!$B$2:$G$2,0),"",INDEX('Report Aggregation'!$B$3:$G$146, MATCH('Premium Growth'!$C258,OFFSET('Report Aggregation'!$B$3,0,MATCH('Premium Growth'!$B258,'Report Aggregation'!$B$2:$G$2,0)-1,146,1),0),MATCH('Premium Growth'!$D$40,'Report Aggregation'!$B$2:$G$2,0))))</f>
        <v>#N/A</v>
      </c>
      <c r="E258" s="96">
        <v>1</v>
      </c>
      <c r="F258" s="97">
        <f t="shared" si="3"/>
        <v>0</v>
      </c>
      <c r="G258" s="66" t="e">
        <f>INDEX(Opti!ResultsTable,$H$37+$A258-1,MATCH(Selected_Stat,Opti!Labels_Headers,0))</f>
        <v>#N/A</v>
      </c>
      <c r="H258" s="91" t="e">
        <f>INDEX(Opti!ResultsTable,$H$37+$A258-1,MATCH(Selected_Stat,Opti!Labels_Headers,0))</f>
        <v>#N/A</v>
      </c>
      <c r="I258" s="168" t="e">
        <f>INDEX(Opti!ResultsTable,$H$37+$A258-1,MATCH(Selected_Stat,Opti!Labels_Headers,0))</f>
        <v>#N/A</v>
      </c>
      <c r="J258" s="66" t="e">
        <f>INDEX(Opti!ResultsTable,$K$37+$A258-1,MATCH(Selected_Stat,Opti!Labels_Headers,0))</f>
        <v>#N/A</v>
      </c>
      <c r="K258" s="91" t="e">
        <f>INDEX(Opti!ResultsTable,$K$37+$A258-1,MATCH(Selected_Stat,Opti!Labels_Headers,0))</f>
        <v>#N/A</v>
      </c>
      <c r="L258" s="171" t="e">
        <f>INDEX(Opti!ResultsTable,$K$37+$A258-1,MATCH(Selected_Stat,Opti!Labels_Headers,0))</f>
        <v>#N/A</v>
      </c>
    </row>
    <row r="259" spans="1:12" customFormat="1" ht="14.45" hidden="1" customHeight="1" x14ac:dyDescent="0.25">
      <c r="A259" s="71">
        <v>218</v>
      </c>
      <c r="B259" s="55" t="e">
        <f>INDEX(Base!ResultsTable,$H$37+$A259-1,MATCH(Selected_Stat,Base!Labels_Headers,0))</f>
        <v>#N/A</v>
      </c>
      <c r="C259" s="56" t="e">
        <f>INDEX(Base!ResultsTable,$H$37+$A259-1,MATCH(Selected_Stat,Base!Labels_Headers,0))</f>
        <v>#N/A</v>
      </c>
      <c r="D259" s="127" t="e">
        <f ca="1">IF(MATCH(IF($B259="All Lobs","Segment Risk Class",$B259),'Report Aggregation'!$B$2:$G$2,0)=1,INDEX('Report Aggregation'!$B$3:$G$146, MATCH('Premium Growth'!$C259,'Report Aggregation'!$B$3:$B$146,0),MATCH('Premium Growth'!$D$40,'Report Aggregation'!$B$2:$G$2,0)),
IF(MATCH($B259,'Report Aggregation'!$B$2:$G$2,0)&lt;MATCH($D$40,'Report Aggregation'!$B$2:$G$2,0),"",INDEX('Report Aggregation'!$B$3:$G$146, MATCH('Premium Growth'!$C259,OFFSET('Report Aggregation'!$B$3,0,MATCH('Premium Growth'!$B259,'Report Aggregation'!$B$2:$G$2,0)-1,146,1),0),MATCH('Premium Growth'!$D$40,'Report Aggregation'!$B$2:$G$2,0))))</f>
        <v>#N/A</v>
      </c>
      <c r="E259" s="96">
        <v>1</v>
      </c>
      <c r="F259" s="97">
        <f t="shared" si="3"/>
        <v>0</v>
      </c>
      <c r="G259" s="66" t="e">
        <f>INDEX(Opti!ResultsTable,$H$37+$A259-1,MATCH(Selected_Stat,Opti!Labels_Headers,0))</f>
        <v>#N/A</v>
      </c>
      <c r="H259" s="91" t="e">
        <f>INDEX(Opti!ResultsTable,$H$37+$A259-1,MATCH(Selected_Stat,Opti!Labels_Headers,0))</f>
        <v>#N/A</v>
      </c>
      <c r="I259" s="168" t="e">
        <f>INDEX(Opti!ResultsTable,$H$37+$A259-1,MATCH(Selected_Stat,Opti!Labels_Headers,0))</f>
        <v>#N/A</v>
      </c>
      <c r="J259" s="66" t="e">
        <f>INDEX(Opti!ResultsTable,$K$37+$A259-1,MATCH(Selected_Stat,Opti!Labels_Headers,0))</f>
        <v>#N/A</v>
      </c>
      <c r="K259" s="91" t="e">
        <f>INDEX(Opti!ResultsTable,$K$37+$A259-1,MATCH(Selected_Stat,Opti!Labels_Headers,0))</f>
        <v>#N/A</v>
      </c>
      <c r="L259" s="171" t="e">
        <f>INDEX(Opti!ResultsTable,$K$37+$A259-1,MATCH(Selected_Stat,Opti!Labels_Headers,0))</f>
        <v>#N/A</v>
      </c>
    </row>
    <row r="260" spans="1:12" customFormat="1" ht="14.45" hidden="1" customHeight="1" x14ac:dyDescent="0.25">
      <c r="A260" s="71">
        <v>219</v>
      </c>
      <c r="B260" s="55" t="e">
        <f>INDEX(Base!ResultsTable,$H$37+$A260-1,MATCH(Selected_Stat,Base!Labels_Headers,0))</f>
        <v>#N/A</v>
      </c>
      <c r="C260" s="56" t="e">
        <f>INDEX(Base!ResultsTable,$H$37+$A260-1,MATCH(Selected_Stat,Base!Labels_Headers,0))</f>
        <v>#N/A</v>
      </c>
      <c r="D260" s="127" t="e">
        <f ca="1">IF(MATCH(IF($B260="All Lobs","Segment Risk Class",$B260),'Report Aggregation'!$B$2:$G$2,0)=1,INDEX('Report Aggregation'!$B$3:$G$146, MATCH('Premium Growth'!$C260,'Report Aggregation'!$B$3:$B$146,0),MATCH('Premium Growth'!$D$40,'Report Aggregation'!$B$2:$G$2,0)),
IF(MATCH($B260,'Report Aggregation'!$B$2:$G$2,0)&lt;MATCH($D$40,'Report Aggregation'!$B$2:$G$2,0),"",INDEX('Report Aggregation'!$B$3:$G$146, MATCH('Premium Growth'!$C260,OFFSET('Report Aggregation'!$B$3,0,MATCH('Premium Growth'!$B260,'Report Aggregation'!$B$2:$G$2,0)-1,146,1),0),MATCH('Premium Growth'!$D$40,'Report Aggregation'!$B$2:$G$2,0))))</f>
        <v>#N/A</v>
      </c>
      <c r="E260" s="96">
        <v>1</v>
      </c>
      <c r="F260" s="97">
        <f t="shared" si="3"/>
        <v>0</v>
      </c>
      <c r="G260" s="66" t="e">
        <f>INDEX(Opti!ResultsTable,$H$37+$A260-1,MATCH(Selected_Stat,Opti!Labels_Headers,0))</f>
        <v>#N/A</v>
      </c>
      <c r="H260" s="91" t="e">
        <f>INDEX(Opti!ResultsTable,$H$37+$A260-1,MATCH(Selected_Stat,Opti!Labels_Headers,0))</f>
        <v>#N/A</v>
      </c>
      <c r="I260" s="168" t="e">
        <f>INDEX(Opti!ResultsTable,$H$37+$A260-1,MATCH(Selected_Stat,Opti!Labels_Headers,0))</f>
        <v>#N/A</v>
      </c>
      <c r="J260" s="66" t="e">
        <f>INDEX(Opti!ResultsTable,$K$37+$A260-1,MATCH(Selected_Stat,Opti!Labels_Headers,0))</f>
        <v>#N/A</v>
      </c>
      <c r="K260" s="91" t="e">
        <f>INDEX(Opti!ResultsTable,$K$37+$A260-1,MATCH(Selected_Stat,Opti!Labels_Headers,0))</f>
        <v>#N/A</v>
      </c>
      <c r="L260" s="171" t="e">
        <f>INDEX(Opti!ResultsTable,$K$37+$A260-1,MATCH(Selected_Stat,Opti!Labels_Headers,0))</f>
        <v>#N/A</v>
      </c>
    </row>
    <row r="261" spans="1:12" customFormat="1" ht="14.45" hidden="1" customHeight="1" x14ac:dyDescent="0.25">
      <c r="A261" s="71">
        <v>220</v>
      </c>
      <c r="B261" s="55" t="e">
        <f>INDEX(Base!ResultsTable,$H$37+$A261-1,MATCH(Selected_Stat,Base!Labels_Headers,0))</f>
        <v>#N/A</v>
      </c>
      <c r="C261" s="56" t="e">
        <f>INDEX(Base!ResultsTable,$H$37+$A261-1,MATCH(Selected_Stat,Base!Labels_Headers,0))</f>
        <v>#N/A</v>
      </c>
      <c r="D261" s="127" t="e">
        <f ca="1">IF(MATCH(IF($B261="All Lobs","Segment Risk Class",$B261),'Report Aggregation'!$B$2:$G$2,0)=1,INDEX('Report Aggregation'!$B$3:$G$146, MATCH('Premium Growth'!$C261,'Report Aggregation'!$B$3:$B$146,0),MATCH('Premium Growth'!$D$40,'Report Aggregation'!$B$2:$G$2,0)),
IF(MATCH($B261,'Report Aggregation'!$B$2:$G$2,0)&lt;MATCH($D$40,'Report Aggregation'!$B$2:$G$2,0),"",INDEX('Report Aggregation'!$B$3:$G$146, MATCH('Premium Growth'!$C261,OFFSET('Report Aggregation'!$B$3,0,MATCH('Premium Growth'!$B261,'Report Aggregation'!$B$2:$G$2,0)-1,146,1),0),MATCH('Premium Growth'!$D$40,'Report Aggregation'!$B$2:$G$2,0))))</f>
        <v>#N/A</v>
      </c>
      <c r="E261" s="96">
        <v>1</v>
      </c>
      <c r="F261" s="97">
        <f t="shared" si="3"/>
        <v>0</v>
      </c>
      <c r="G261" s="66" t="e">
        <f>INDEX(Opti!ResultsTable,$H$37+$A261-1,MATCH(Selected_Stat,Opti!Labels_Headers,0))</f>
        <v>#N/A</v>
      </c>
      <c r="H261" s="91" t="e">
        <f>INDEX(Opti!ResultsTable,$H$37+$A261-1,MATCH(Selected_Stat,Opti!Labels_Headers,0))</f>
        <v>#N/A</v>
      </c>
      <c r="I261" s="168" t="e">
        <f>INDEX(Opti!ResultsTable,$H$37+$A261-1,MATCH(Selected_Stat,Opti!Labels_Headers,0))</f>
        <v>#N/A</v>
      </c>
      <c r="J261" s="66" t="e">
        <f>INDEX(Opti!ResultsTable,$K$37+$A261-1,MATCH(Selected_Stat,Opti!Labels_Headers,0))</f>
        <v>#N/A</v>
      </c>
      <c r="K261" s="91" t="e">
        <f>INDEX(Opti!ResultsTable,$K$37+$A261-1,MATCH(Selected_Stat,Opti!Labels_Headers,0))</f>
        <v>#N/A</v>
      </c>
      <c r="L261" s="171" t="e">
        <f>INDEX(Opti!ResultsTable,$K$37+$A261-1,MATCH(Selected_Stat,Opti!Labels_Headers,0))</f>
        <v>#N/A</v>
      </c>
    </row>
    <row r="262" spans="1:12" customFormat="1" ht="14.45" hidden="1" customHeight="1" x14ac:dyDescent="0.25">
      <c r="A262" s="71">
        <v>221</v>
      </c>
      <c r="B262" s="55" t="e">
        <f>INDEX(Base!ResultsTable,$H$37+$A262-1,MATCH(Selected_Stat,Base!Labels_Headers,0))</f>
        <v>#N/A</v>
      </c>
      <c r="C262" s="56" t="e">
        <f>INDEX(Base!ResultsTable,$H$37+$A262-1,MATCH(Selected_Stat,Base!Labels_Headers,0))</f>
        <v>#N/A</v>
      </c>
      <c r="D262" s="127" t="e">
        <f ca="1">IF(MATCH(IF($B262="All Lobs","Segment Risk Class",$B262),'Report Aggregation'!$B$2:$G$2,0)=1,INDEX('Report Aggregation'!$B$3:$G$146, MATCH('Premium Growth'!$C262,'Report Aggregation'!$B$3:$B$146,0),MATCH('Premium Growth'!$D$40,'Report Aggregation'!$B$2:$G$2,0)),
IF(MATCH($B262,'Report Aggregation'!$B$2:$G$2,0)&lt;MATCH($D$40,'Report Aggregation'!$B$2:$G$2,0),"",INDEX('Report Aggregation'!$B$3:$G$146, MATCH('Premium Growth'!$C262,OFFSET('Report Aggregation'!$B$3,0,MATCH('Premium Growth'!$B262,'Report Aggregation'!$B$2:$G$2,0)-1,146,1),0),MATCH('Premium Growth'!$D$40,'Report Aggregation'!$B$2:$G$2,0))))</f>
        <v>#N/A</v>
      </c>
      <c r="E262" s="96">
        <v>1</v>
      </c>
      <c r="F262" s="97">
        <f t="shared" si="3"/>
        <v>0</v>
      </c>
      <c r="G262" s="66" t="e">
        <f>INDEX(Opti!ResultsTable,$H$37+$A262-1,MATCH(Selected_Stat,Opti!Labels_Headers,0))</f>
        <v>#N/A</v>
      </c>
      <c r="H262" s="91" t="e">
        <f>INDEX(Opti!ResultsTable,$H$37+$A262-1,MATCH(Selected_Stat,Opti!Labels_Headers,0))</f>
        <v>#N/A</v>
      </c>
      <c r="I262" s="168" t="e">
        <f>INDEX(Opti!ResultsTable,$H$37+$A262-1,MATCH(Selected_Stat,Opti!Labels_Headers,0))</f>
        <v>#N/A</v>
      </c>
      <c r="J262" s="66" t="e">
        <f>INDEX(Opti!ResultsTable,$K$37+$A262-1,MATCH(Selected_Stat,Opti!Labels_Headers,0))</f>
        <v>#N/A</v>
      </c>
      <c r="K262" s="91" t="e">
        <f>INDEX(Opti!ResultsTable,$K$37+$A262-1,MATCH(Selected_Stat,Opti!Labels_Headers,0))</f>
        <v>#N/A</v>
      </c>
      <c r="L262" s="171" t="e">
        <f>INDEX(Opti!ResultsTable,$K$37+$A262-1,MATCH(Selected_Stat,Opti!Labels_Headers,0))</f>
        <v>#N/A</v>
      </c>
    </row>
    <row r="263" spans="1:12" customFormat="1" ht="14.45" hidden="1" customHeight="1" x14ac:dyDescent="0.25">
      <c r="A263" s="71">
        <v>222</v>
      </c>
      <c r="B263" s="55" t="e">
        <f>INDEX(Base!ResultsTable,$H$37+$A263-1,MATCH(Selected_Stat,Base!Labels_Headers,0))</f>
        <v>#N/A</v>
      </c>
      <c r="C263" s="56" t="e">
        <f>INDEX(Base!ResultsTable,$H$37+$A263-1,MATCH(Selected_Stat,Base!Labels_Headers,0))</f>
        <v>#N/A</v>
      </c>
      <c r="D263" s="127" t="e">
        <f ca="1">IF(MATCH(IF($B263="All Lobs","Segment Risk Class",$B263),'Report Aggregation'!$B$2:$G$2,0)=1,INDEX('Report Aggregation'!$B$3:$G$146, MATCH('Premium Growth'!$C263,'Report Aggregation'!$B$3:$B$146,0),MATCH('Premium Growth'!$D$40,'Report Aggregation'!$B$2:$G$2,0)),
IF(MATCH($B263,'Report Aggregation'!$B$2:$G$2,0)&lt;MATCH($D$40,'Report Aggregation'!$B$2:$G$2,0),"",INDEX('Report Aggregation'!$B$3:$G$146, MATCH('Premium Growth'!$C263,OFFSET('Report Aggregation'!$B$3,0,MATCH('Premium Growth'!$B263,'Report Aggregation'!$B$2:$G$2,0)-1,146,1),0),MATCH('Premium Growth'!$D$40,'Report Aggregation'!$B$2:$G$2,0))))</f>
        <v>#N/A</v>
      </c>
      <c r="E263" s="96">
        <v>1</v>
      </c>
      <c r="F263" s="97">
        <f t="shared" si="3"/>
        <v>0</v>
      </c>
      <c r="G263" s="66" t="e">
        <f>INDEX(Opti!ResultsTable,$H$37+$A263-1,MATCH(Selected_Stat,Opti!Labels_Headers,0))</f>
        <v>#N/A</v>
      </c>
      <c r="H263" s="91" t="e">
        <f>INDEX(Opti!ResultsTable,$H$37+$A263-1,MATCH(Selected_Stat,Opti!Labels_Headers,0))</f>
        <v>#N/A</v>
      </c>
      <c r="I263" s="168" t="e">
        <f>INDEX(Opti!ResultsTable,$H$37+$A263-1,MATCH(Selected_Stat,Opti!Labels_Headers,0))</f>
        <v>#N/A</v>
      </c>
      <c r="J263" s="66" t="e">
        <f>INDEX(Opti!ResultsTable,$K$37+$A263-1,MATCH(Selected_Stat,Opti!Labels_Headers,0))</f>
        <v>#N/A</v>
      </c>
      <c r="K263" s="91" t="e">
        <f>INDEX(Opti!ResultsTable,$K$37+$A263-1,MATCH(Selected_Stat,Opti!Labels_Headers,0))</f>
        <v>#N/A</v>
      </c>
      <c r="L263" s="171" t="e">
        <f>INDEX(Opti!ResultsTable,$K$37+$A263-1,MATCH(Selected_Stat,Opti!Labels_Headers,0))</f>
        <v>#N/A</v>
      </c>
    </row>
    <row r="264" spans="1:12" customFormat="1" ht="14.45" hidden="1" customHeight="1" x14ac:dyDescent="0.25">
      <c r="A264" s="71">
        <v>223</v>
      </c>
      <c r="B264" s="55" t="e">
        <f>INDEX(Base!ResultsTable,$H$37+$A264-1,MATCH(Selected_Stat,Base!Labels_Headers,0))</f>
        <v>#N/A</v>
      </c>
      <c r="C264" s="56" t="e">
        <f>INDEX(Base!ResultsTable,$H$37+$A264-1,MATCH(Selected_Stat,Base!Labels_Headers,0))</f>
        <v>#N/A</v>
      </c>
      <c r="D264" s="127" t="e">
        <f ca="1">IF(MATCH(IF($B264="All Lobs","Segment Risk Class",$B264),'Report Aggregation'!$B$2:$G$2,0)=1,INDEX('Report Aggregation'!$B$3:$G$146, MATCH('Premium Growth'!$C264,'Report Aggregation'!$B$3:$B$146,0),MATCH('Premium Growth'!$D$40,'Report Aggregation'!$B$2:$G$2,0)),
IF(MATCH($B264,'Report Aggregation'!$B$2:$G$2,0)&lt;MATCH($D$40,'Report Aggregation'!$B$2:$G$2,0),"",INDEX('Report Aggregation'!$B$3:$G$146, MATCH('Premium Growth'!$C264,OFFSET('Report Aggregation'!$B$3,0,MATCH('Premium Growth'!$B264,'Report Aggregation'!$B$2:$G$2,0)-1,146,1),0),MATCH('Premium Growth'!$D$40,'Report Aggregation'!$B$2:$G$2,0))))</f>
        <v>#N/A</v>
      </c>
      <c r="E264" s="96">
        <v>1</v>
      </c>
      <c r="F264" s="97">
        <f t="shared" si="3"/>
        <v>0</v>
      </c>
      <c r="G264" s="66" t="e">
        <f>INDEX(Opti!ResultsTable,$H$37+$A264-1,MATCH(Selected_Stat,Opti!Labels_Headers,0))</f>
        <v>#N/A</v>
      </c>
      <c r="H264" s="91" t="e">
        <f>INDEX(Opti!ResultsTable,$H$37+$A264-1,MATCH(Selected_Stat,Opti!Labels_Headers,0))</f>
        <v>#N/A</v>
      </c>
      <c r="I264" s="168" t="e">
        <f>INDEX(Opti!ResultsTable,$H$37+$A264-1,MATCH(Selected_Stat,Opti!Labels_Headers,0))</f>
        <v>#N/A</v>
      </c>
      <c r="J264" s="66" t="e">
        <f>INDEX(Opti!ResultsTable,$K$37+$A264-1,MATCH(Selected_Stat,Opti!Labels_Headers,0))</f>
        <v>#N/A</v>
      </c>
      <c r="K264" s="91" t="e">
        <f>INDEX(Opti!ResultsTable,$K$37+$A264-1,MATCH(Selected_Stat,Opti!Labels_Headers,0))</f>
        <v>#N/A</v>
      </c>
      <c r="L264" s="171" t="e">
        <f>INDEX(Opti!ResultsTable,$K$37+$A264-1,MATCH(Selected_Stat,Opti!Labels_Headers,0))</f>
        <v>#N/A</v>
      </c>
    </row>
    <row r="265" spans="1:12" customFormat="1" ht="14.45" hidden="1" customHeight="1" x14ac:dyDescent="0.25">
      <c r="A265" s="71">
        <v>224</v>
      </c>
      <c r="B265" s="55" t="e">
        <f>INDEX(Base!ResultsTable,$H$37+$A265-1,MATCH(Selected_Stat,Base!Labels_Headers,0))</f>
        <v>#N/A</v>
      </c>
      <c r="C265" s="56" t="e">
        <f>INDEX(Base!ResultsTable,$H$37+$A265-1,MATCH(Selected_Stat,Base!Labels_Headers,0))</f>
        <v>#N/A</v>
      </c>
      <c r="D265" s="127" t="e">
        <f ca="1">IF(MATCH(IF($B265="All Lobs","Segment Risk Class",$B265),'Report Aggregation'!$B$2:$G$2,0)=1,INDEX('Report Aggregation'!$B$3:$G$146, MATCH('Premium Growth'!$C265,'Report Aggregation'!$B$3:$B$146,0),MATCH('Premium Growth'!$D$40,'Report Aggregation'!$B$2:$G$2,0)),
IF(MATCH($B265,'Report Aggregation'!$B$2:$G$2,0)&lt;MATCH($D$40,'Report Aggregation'!$B$2:$G$2,0),"",INDEX('Report Aggregation'!$B$3:$G$146, MATCH('Premium Growth'!$C265,OFFSET('Report Aggregation'!$B$3,0,MATCH('Premium Growth'!$B265,'Report Aggregation'!$B$2:$G$2,0)-1,146,1),0),MATCH('Premium Growth'!$D$40,'Report Aggregation'!$B$2:$G$2,0))))</f>
        <v>#N/A</v>
      </c>
      <c r="E265" s="96">
        <v>1</v>
      </c>
      <c r="F265" s="97">
        <f t="shared" si="3"/>
        <v>0</v>
      </c>
      <c r="G265" s="66" t="e">
        <f>INDEX(Opti!ResultsTable,$H$37+$A265-1,MATCH(Selected_Stat,Opti!Labels_Headers,0))</f>
        <v>#N/A</v>
      </c>
      <c r="H265" s="91" t="e">
        <f>INDEX(Opti!ResultsTable,$H$37+$A265-1,MATCH(Selected_Stat,Opti!Labels_Headers,0))</f>
        <v>#N/A</v>
      </c>
      <c r="I265" s="168" t="e">
        <f>INDEX(Opti!ResultsTable,$H$37+$A265-1,MATCH(Selected_Stat,Opti!Labels_Headers,0))</f>
        <v>#N/A</v>
      </c>
      <c r="J265" s="66" t="e">
        <f>INDEX(Opti!ResultsTable,$K$37+$A265-1,MATCH(Selected_Stat,Opti!Labels_Headers,0))</f>
        <v>#N/A</v>
      </c>
      <c r="K265" s="91" t="e">
        <f>INDEX(Opti!ResultsTable,$K$37+$A265-1,MATCH(Selected_Stat,Opti!Labels_Headers,0))</f>
        <v>#N/A</v>
      </c>
      <c r="L265" s="171" t="e">
        <f>INDEX(Opti!ResultsTable,$K$37+$A265-1,MATCH(Selected_Stat,Opti!Labels_Headers,0))</f>
        <v>#N/A</v>
      </c>
    </row>
    <row r="266" spans="1:12" customFormat="1" ht="14.45" hidden="1" customHeight="1" x14ac:dyDescent="0.25">
      <c r="A266" s="71">
        <v>225</v>
      </c>
      <c r="B266" s="55" t="e">
        <f>INDEX(Base!ResultsTable,$H$37+$A266-1,MATCH(Selected_Stat,Base!Labels_Headers,0))</f>
        <v>#N/A</v>
      </c>
      <c r="C266" s="56" t="e">
        <f>INDEX(Base!ResultsTable,$H$37+$A266-1,MATCH(Selected_Stat,Base!Labels_Headers,0))</f>
        <v>#N/A</v>
      </c>
      <c r="D266" s="127" t="e">
        <f ca="1">IF(MATCH(IF($B266="All Lobs","Segment Risk Class",$B266),'Report Aggregation'!$B$2:$G$2,0)=1,INDEX('Report Aggregation'!$B$3:$G$146, MATCH('Premium Growth'!$C266,'Report Aggregation'!$B$3:$B$146,0),MATCH('Premium Growth'!$D$40,'Report Aggregation'!$B$2:$G$2,0)),
IF(MATCH($B266,'Report Aggregation'!$B$2:$G$2,0)&lt;MATCH($D$40,'Report Aggregation'!$B$2:$G$2,0),"",INDEX('Report Aggregation'!$B$3:$G$146, MATCH('Premium Growth'!$C266,OFFSET('Report Aggregation'!$B$3,0,MATCH('Premium Growth'!$B266,'Report Aggregation'!$B$2:$G$2,0)-1,146,1),0),MATCH('Premium Growth'!$D$40,'Report Aggregation'!$B$2:$G$2,0))))</f>
        <v>#N/A</v>
      </c>
      <c r="E266" s="96">
        <v>1</v>
      </c>
      <c r="F266" s="97">
        <f t="shared" si="3"/>
        <v>0</v>
      </c>
      <c r="G266" s="66" t="e">
        <f>INDEX(Opti!ResultsTable,$H$37+$A266-1,MATCH(Selected_Stat,Opti!Labels_Headers,0))</f>
        <v>#N/A</v>
      </c>
      <c r="H266" s="91" t="e">
        <f>INDEX(Opti!ResultsTable,$H$37+$A266-1,MATCH(Selected_Stat,Opti!Labels_Headers,0))</f>
        <v>#N/A</v>
      </c>
      <c r="I266" s="168" t="e">
        <f>INDEX(Opti!ResultsTable,$H$37+$A266-1,MATCH(Selected_Stat,Opti!Labels_Headers,0))</f>
        <v>#N/A</v>
      </c>
      <c r="J266" s="66" t="e">
        <f>INDEX(Opti!ResultsTable,$K$37+$A266-1,MATCH(Selected_Stat,Opti!Labels_Headers,0))</f>
        <v>#N/A</v>
      </c>
      <c r="K266" s="91" t="e">
        <f>INDEX(Opti!ResultsTable,$K$37+$A266-1,MATCH(Selected_Stat,Opti!Labels_Headers,0))</f>
        <v>#N/A</v>
      </c>
      <c r="L266" s="171" t="e">
        <f>INDEX(Opti!ResultsTable,$K$37+$A266-1,MATCH(Selected_Stat,Opti!Labels_Headers,0))</f>
        <v>#N/A</v>
      </c>
    </row>
    <row r="267" spans="1:12" customFormat="1" ht="14.45" hidden="1" customHeight="1" x14ac:dyDescent="0.25">
      <c r="A267" s="71">
        <v>226</v>
      </c>
      <c r="B267" s="55" t="e">
        <f>INDEX(Base!ResultsTable,$H$37+$A267-1,MATCH(Selected_Stat,Base!Labels_Headers,0))</f>
        <v>#N/A</v>
      </c>
      <c r="C267" s="56" t="e">
        <f>INDEX(Base!ResultsTable,$H$37+$A267-1,MATCH(Selected_Stat,Base!Labels_Headers,0))</f>
        <v>#N/A</v>
      </c>
      <c r="D267" s="127" t="e">
        <f ca="1">IF(MATCH(IF($B267="All Lobs","Segment Risk Class",$B267),'Report Aggregation'!$B$2:$G$2,0)=1,INDEX('Report Aggregation'!$B$3:$G$146, MATCH('Premium Growth'!$C267,'Report Aggregation'!$B$3:$B$146,0),MATCH('Premium Growth'!$D$40,'Report Aggregation'!$B$2:$G$2,0)),
IF(MATCH($B267,'Report Aggregation'!$B$2:$G$2,0)&lt;MATCH($D$40,'Report Aggregation'!$B$2:$G$2,0),"",INDEX('Report Aggregation'!$B$3:$G$146, MATCH('Premium Growth'!$C267,OFFSET('Report Aggregation'!$B$3,0,MATCH('Premium Growth'!$B267,'Report Aggregation'!$B$2:$G$2,0)-1,146,1),0),MATCH('Premium Growth'!$D$40,'Report Aggregation'!$B$2:$G$2,0))))</f>
        <v>#N/A</v>
      </c>
      <c r="E267" s="96">
        <v>1</v>
      </c>
      <c r="F267" s="97">
        <f t="shared" si="3"/>
        <v>0</v>
      </c>
      <c r="G267" s="66" t="e">
        <f>INDEX(Opti!ResultsTable,$H$37+$A267-1,MATCH(Selected_Stat,Opti!Labels_Headers,0))</f>
        <v>#N/A</v>
      </c>
      <c r="H267" s="91" t="e">
        <f>INDEX(Opti!ResultsTable,$H$37+$A267-1,MATCH(Selected_Stat,Opti!Labels_Headers,0))</f>
        <v>#N/A</v>
      </c>
      <c r="I267" s="168" t="e">
        <f>INDEX(Opti!ResultsTable,$H$37+$A267-1,MATCH(Selected_Stat,Opti!Labels_Headers,0))</f>
        <v>#N/A</v>
      </c>
      <c r="J267" s="66" t="e">
        <f>INDEX(Opti!ResultsTable,$K$37+$A267-1,MATCH(Selected_Stat,Opti!Labels_Headers,0))</f>
        <v>#N/A</v>
      </c>
      <c r="K267" s="91" t="e">
        <f>INDEX(Opti!ResultsTable,$K$37+$A267-1,MATCH(Selected_Stat,Opti!Labels_Headers,0))</f>
        <v>#N/A</v>
      </c>
      <c r="L267" s="171" t="e">
        <f>INDEX(Opti!ResultsTable,$K$37+$A267-1,MATCH(Selected_Stat,Opti!Labels_Headers,0))</f>
        <v>#N/A</v>
      </c>
    </row>
    <row r="268" spans="1:12" customFormat="1" ht="14.45" hidden="1" customHeight="1" x14ac:dyDescent="0.25">
      <c r="A268" s="71">
        <v>227</v>
      </c>
      <c r="B268" s="55" t="e">
        <f>INDEX(Base!ResultsTable,$H$37+$A268-1,MATCH(Selected_Stat,Base!Labels_Headers,0))</f>
        <v>#N/A</v>
      </c>
      <c r="C268" s="56" t="e">
        <f>INDEX(Base!ResultsTable,$H$37+$A268-1,MATCH(Selected_Stat,Base!Labels_Headers,0))</f>
        <v>#N/A</v>
      </c>
      <c r="D268" s="127" t="e">
        <f ca="1">IF(MATCH(IF($B268="All Lobs","Segment Risk Class",$B268),'Report Aggregation'!$B$2:$G$2,0)=1,INDEX('Report Aggregation'!$B$3:$G$146, MATCH('Premium Growth'!$C268,'Report Aggregation'!$B$3:$B$146,0),MATCH('Premium Growth'!$D$40,'Report Aggregation'!$B$2:$G$2,0)),
IF(MATCH($B268,'Report Aggregation'!$B$2:$G$2,0)&lt;MATCH($D$40,'Report Aggregation'!$B$2:$G$2,0),"",INDEX('Report Aggregation'!$B$3:$G$146, MATCH('Premium Growth'!$C268,OFFSET('Report Aggregation'!$B$3,0,MATCH('Premium Growth'!$B268,'Report Aggregation'!$B$2:$G$2,0)-1,146,1),0),MATCH('Premium Growth'!$D$40,'Report Aggregation'!$B$2:$G$2,0))))</f>
        <v>#N/A</v>
      </c>
      <c r="E268" s="96">
        <v>1</v>
      </c>
      <c r="F268" s="97">
        <f t="shared" si="3"/>
        <v>0</v>
      </c>
      <c r="G268" s="66" t="e">
        <f>INDEX(Opti!ResultsTable,$H$37+$A268-1,MATCH(Selected_Stat,Opti!Labels_Headers,0))</f>
        <v>#N/A</v>
      </c>
      <c r="H268" s="91" t="e">
        <f>INDEX(Opti!ResultsTable,$H$37+$A268-1,MATCH(Selected_Stat,Opti!Labels_Headers,0))</f>
        <v>#N/A</v>
      </c>
      <c r="I268" s="168" t="e">
        <f>INDEX(Opti!ResultsTable,$H$37+$A268-1,MATCH(Selected_Stat,Opti!Labels_Headers,0))</f>
        <v>#N/A</v>
      </c>
      <c r="J268" s="66" t="e">
        <f>INDEX(Opti!ResultsTable,$K$37+$A268-1,MATCH(Selected_Stat,Opti!Labels_Headers,0))</f>
        <v>#N/A</v>
      </c>
      <c r="K268" s="91" t="e">
        <f>INDEX(Opti!ResultsTable,$K$37+$A268-1,MATCH(Selected_Stat,Opti!Labels_Headers,0))</f>
        <v>#N/A</v>
      </c>
      <c r="L268" s="171" t="e">
        <f>INDEX(Opti!ResultsTable,$K$37+$A268-1,MATCH(Selected_Stat,Opti!Labels_Headers,0))</f>
        <v>#N/A</v>
      </c>
    </row>
    <row r="269" spans="1:12" customFormat="1" ht="14.45" hidden="1" customHeight="1" x14ac:dyDescent="0.25">
      <c r="A269" s="71">
        <v>228</v>
      </c>
      <c r="B269" s="55" t="e">
        <f>INDEX(Base!ResultsTable,$H$37+$A269-1,MATCH(Selected_Stat,Base!Labels_Headers,0))</f>
        <v>#N/A</v>
      </c>
      <c r="C269" s="56" t="e">
        <f>INDEX(Base!ResultsTable,$H$37+$A269-1,MATCH(Selected_Stat,Base!Labels_Headers,0))</f>
        <v>#N/A</v>
      </c>
      <c r="D269" s="127" t="e">
        <f ca="1">IF(MATCH(IF($B269="All Lobs","Segment Risk Class",$B269),'Report Aggregation'!$B$2:$G$2,0)=1,INDEX('Report Aggregation'!$B$3:$G$146, MATCH('Premium Growth'!$C269,'Report Aggregation'!$B$3:$B$146,0),MATCH('Premium Growth'!$D$40,'Report Aggregation'!$B$2:$G$2,0)),
IF(MATCH($B269,'Report Aggregation'!$B$2:$G$2,0)&lt;MATCH($D$40,'Report Aggregation'!$B$2:$G$2,0),"",INDEX('Report Aggregation'!$B$3:$G$146, MATCH('Premium Growth'!$C269,OFFSET('Report Aggregation'!$B$3,0,MATCH('Premium Growth'!$B269,'Report Aggregation'!$B$2:$G$2,0)-1,146,1),0),MATCH('Premium Growth'!$D$40,'Report Aggregation'!$B$2:$G$2,0))))</f>
        <v>#N/A</v>
      </c>
      <c r="E269" s="96">
        <v>1</v>
      </c>
      <c r="F269" s="97">
        <f t="shared" si="3"/>
        <v>0</v>
      </c>
      <c r="G269" s="66" t="e">
        <f>INDEX(Opti!ResultsTable,$H$37+$A269-1,MATCH(Selected_Stat,Opti!Labels_Headers,0))</f>
        <v>#N/A</v>
      </c>
      <c r="H269" s="91" t="e">
        <f>INDEX(Opti!ResultsTable,$H$37+$A269-1,MATCH(Selected_Stat,Opti!Labels_Headers,0))</f>
        <v>#N/A</v>
      </c>
      <c r="I269" s="168" t="e">
        <f>INDEX(Opti!ResultsTable,$H$37+$A269-1,MATCH(Selected_Stat,Opti!Labels_Headers,0))</f>
        <v>#N/A</v>
      </c>
      <c r="J269" s="66" t="e">
        <f>INDEX(Opti!ResultsTable,$K$37+$A269-1,MATCH(Selected_Stat,Opti!Labels_Headers,0))</f>
        <v>#N/A</v>
      </c>
      <c r="K269" s="91" t="e">
        <f>INDEX(Opti!ResultsTable,$K$37+$A269-1,MATCH(Selected_Stat,Opti!Labels_Headers,0))</f>
        <v>#N/A</v>
      </c>
      <c r="L269" s="171" t="e">
        <f>INDEX(Opti!ResultsTable,$K$37+$A269-1,MATCH(Selected_Stat,Opti!Labels_Headers,0))</f>
        <v>#N/A</v>
      </c>
    </row>
    <row r="270" spans="1:12" customFormat="1" ht="14.45" hidden="1" customHeight="1" x14ac:dyDescent="0.25">
      <c r="A270" s="71">
        <v>229</v>
      </c>
      <c r="B270" s="55" t="e">
        <f>INDEX(Base!ResultsTable,$H$37+$A270-1,MATCH(Selected_Stat,Base!Labels_Headers,0))</f>
        <v>#N/A</v>
      </c>
      <c r="C270" s="56" t="e">
        <f>INDEX(Base!ResultsTable,$H$37+$A270-1,MATCH(Selected_Stat,Base!Labels_Headers,0))</f>
        <v>#N/A</v>
      </c>
      <c r="D270" s="127" t="e">
        <f ca="1">IF(MATCH(IF($B270="All Lobs","Segment Risk Class",$B270),'Report Aggregation'!$B$2:$G$2,0)=1,INDEX('Report Aggregation'!$B$3:$G$146, MATCH('Premium Growth'!$C270,'Report Aggregation'!$B$3:$B$146,0),MATCH('Premium Growth'!$D$40,'Report Aggregation'!$B$2:$G$2,0)),
IF(MATCH($B270,'Report Aggregation'!$B$2:$G$2,0)&lt;MATCH($D$40,'Report Aggregation'!$B$2:$G$2,0),"",INDEX('Report Aggregation'!$B$3:$G$146, MATCH('Premium Growth'!$C270,OFFSET('Report Aggregation'!$B$3,0,MATCH('Premium Growth'!$B270,'Report Aggregation'!$B$2:$G$2,0)-1,146,1),0),MATCH('Premium Growth'!$D$40,'Report Aggregation'!$B$2:$G$2,0))))</f>
        <v>#N/A</v>
      </c>
      <c r="E270" s="96">
        <v>1</v>
      </c>
      <c r="F270" s="97">
        <f t="shared" si="3"/>
        <v>0</v>
      </c>
      <c r="G270" s="66" t="e">
        <f>INDEX(Opti!ResultsTable,$H$37+$A270-1,MATCH(Selected_Stat,Opti!Labels_Headers,0))</f>
        <v>#N/A</v>
      </c>
      <c r="H270" s="91" t="e">
        <f>INDEX(Opti!ResultsTable,$H$37+$A270-1,MATCH(Selected_Stat,Opti!Labels_Headers,0))</f>
        <v>#N/A</v>
      </c>
      <c r="I270" s="168" t="e">
        <f>INDEX(Opti!ResultsTable,$H$37+$A270-1,MATCH(Selected_Stat,Opti!Labels_Headers,0))</f>
        <v>#N/A</v>
      </c>
      <c r="J270" s="66" t="e">
        <f>INDEX(Opti!ResultsTable,$K$37+$A270-1,MATCH(Selected_Stat,Opti!Labels_Headers,0))</f>
        <v>#N/A</v>
      </c>
      <c r="K270" s="91" t="e">
        <f>INDEX(Opti!ResultsTable,$K$37+$A270-1,MATCH(Selected_Stat,Opti!Labels_Headers,0))</f>
        <v>#N/A</v>
      </c>
      <c r="L270" s="171" t="e">
        <f>INDEX(Opti!ResultsTable,$K$37+$A270-1,MATCH(Selected_Stat,Opti!Labels_Headers,0))</f>
        <v>#N/A</v>
      </c>
    </row>
    <row r="271" spans="1:12" customFormat="1" ht="14.45" hidden="1" customHeight="1" x14ac:dyDescent="0.25">
      <c r="A271" s="71">
        <v>230</v>
      </c>
      <c r="B271" s="55" t="e">
        <f>INDEX(Base!ResultsTable,$H$37+$A271-1,MATCH(Selected_Stat,Base!Labels_Headers,0))</f>
        <v>#N/A</v>
      </c>
      <c r="C271" s="56" t="e">
        <f>INDEX(Base!ResultsTable,$H$37+$A271-1,MATCH(Selected_Stat,Base!Labels_Headers,0))</f>
        <v>#N/A</v>
      </c>
      <c r="D271" s="127" t="e">
        <f ca="1">IF(MATCH(IF($B271="All Lobs","Segment Risk Class",$B271),'Report Aggregation'!$B$2:$G$2,0)=1,INDEX('Report Aggregation'!$B$3:$G$146, MATCH('Premium Growth'!$C271,'Report Aggregation'!$B$3:$B$146,0),MATCH('Premium Growth'!$D$40,'Report Aggregation'!$B$2:$G$2,0)),
IF(MATCH($B271,'Report Aggregation'!$B$2:$G$2,0)&lt;MATCH($D$40,'Report Aggregation'!$B$2:$G$2,0),"",INDEX('Report Aggregation'!$B$3:$G$146, MATCH('Premium Growth'!$C271,OFFSET('Report Aggregation'!$B$3,0,MATCH('Premium Growth'!$B271,'Report Aggregation'!$B$2:$G$2,0)-1,146,1),0),MATCH('Premium Growth'!$D$40,'Report Aggregation'!$B$2:$G$2,0))))</f>
        <v>#N/A</v>
      </c>
      <c r="E271" s="96">
        <v>1</v>
      </c>
      <c r="F271" s="97">
        <f t="shared" si="3"/>
        <v>0</v>
      </c>
      <c r="G271" s="66" t="e">
        <f>INDEX(Opti!ResultsTable,$H$37+$A271-1,MATCH(Selected_Stat,Opti!Labels_Headers,0))</f>
        <v>#N/A</v>
      </c>
      <c r="H271" s="91" t="e">
        <f>INDEX(Opti!ResultsTable,$H$37+$A271-1,MATCH(Selected_Stat,Opti!Labels_Headers,0))</f>
        <v>#N/A</v>
      </c>
      <c r="I271" s="168" t="e">
        <f>INDEX(Opti!ResultsTable,$H$37+$A271-1,MATCH(Selected_Stat,Opti!Labels_Headers,0))</f>
        <v>#N/A</v>
      </c>
      <c r="J271" s="66" t="e">
        <f>INDEX(Opti!ResultsTable,$K$37+$A271-1,MATCH(Selected_Stat,Opti!Labels_Headers,0))</f>
        <v>#N/A</v>
      </c>
      <c r="K271" s="91" t="e">
        <f>INDEX(Opti!ResultsTable,$K$37+$A271-1,MATCH(Selected_Stat,Opti!Labels_Headers,0))</f>
        <v>#N/A</v>
      </c>
      <c r="L271" s="171" t="e">
        <f>INDEX(Opti!ResultsTable,$K$37+$A271-1,MATCH(Selected_Stat,Opti!Labels_Headers,0))</f>
        <v>#N/A</v>
      </c>
    </row>
    <row r="272" spans="1:12" customFormat="1" ht="14.45" hidden="1" customHeight="1" x14ac:dyDescent="0.25">
      <c r="A272" s="71">
        <v>231</v>
      </c>
      <c r="B272" s="55" t="e">
        <f>INDEX(Base!ResultsTable,$H$37+$A272-1,MATCH(Selected_Stat,Base!Labels_Headers,0))</f>
        <v>#N/A</v>
      </c>
      <c r="C272" s="56" t="e">
        <f>INDEX(Base!ResultsTable,$H$37+$A272-1,MATCH(Selected_Stat,Base!Labels_Headers,0))</f>
        <v>#N/A</v>
      </c>
      <c r="D272" s="127" t="e">
        <f ca="1">IF(MATCH(IF($B272="All Lobs","Segment Risk Class",$B272),'Report Aggregation'!$B$2:$G$2,0)=1,INDEX('Report Aggregation'!$B$3:$G$146, MATCH('Premium Growth'!$C272,'Report Aggregation'!$B$3:$B$146,0),MATCH('Premium Growth'!$D$40,'Report Aggregation'!$B$2:$G$2,0)),
IF(MATCH($B272,'Report Aggregation'!$B$2:$G$2,0)&lt;MATCH($D$40,'Report Aggregation'!$B$2:$G$2,0),"",INDEX('Report Aggregation'!$B$3:$G$146, MATCH('Premium Growth'!$C272,OFFSET('Report Aggregation'!$B$3,0,MATCH('Premium Growth'!$B272,'Report Aggregation'!$B$2:$G$2,0)-1,146,1),0),MATCH('Premium Growth'!$D$40,'Report Aggregation'!$B$2:$G$2,0))))</f>
        <v>#N/A</v>
      </c>
      <c r="E272" s="96">
        <v>1</v>
      </c>
      <c r="F272" s="97">
        <f t="shared" si="3"/>
        <v>0</v>
      </c>
      <c r="G272" s="66" t="e">
        <f>INDEX(Opti!ResultsTable,$H$37+$A272-1,MATCH(Selected_Stat,Opti!Labels_Headers,0))</f>
        <v>#N/A</v>
      </c>
      <c r="H272" s="91" t="e">
        <f>INDEX(Opti!ResultsTable,$H$37+$A272-1,MATCH(Selected_Stat,Opti!Labels_Headers,0))</f>
        <v>#N/A</v>
      </c>
      <c r="I272" s="168" t="e">
        <f>INDEX(Opti!ResultsTable,$H$37+$A272-1,MATCH(Selected_Stat,Opti!Labels_Headers,0))</f>
        <v>#N/A</v>
      </c>
      <c r="J272" s="66" t="e">
        <f>INDEX(Opti!ResultsTable,$K$37+$A272-1,MATCH(Selected_Stat,Opti!Labels_Headers,0))</f>
        <v>#N/A</v>
      </c>
      <c r="K272" s="91" t="e">
        <f>INDEX(Opti!ResultsTable,$K$37+$A272-1,MATCH(Selected_Stat,Opti!Labels_Headers,0))</f>
        <v>#N/A</v>
      </c>
      <c r="L272" s="171" t="e">
        <f>INDEX(Opti!ResultsTable,$K$37+$A272-1,MATCH(Selected_Stat,Opti!Labels_Headers,0))</f>
        <v>#N/A</v>
      </c>
    </row>
    <row r="273" spans="1:12" customFormat="1" ht="14.45" hidden="1" customHeight="1" x14ac:dyDescent="0.25">
      <c r="A273" s="71">
        <v>232</v>
      </c>
      <c r="B273" s="55" t="e">
        <f>INDEX(Base!ResultsTable,$H$37+$A273-1,MATCH(Selected_Stat,Base!Labels_Headers,0))</f>
        <v>#N/A</v>
      </c>
      <c r="C273" s="56" t="e">
        <f>INDEX(Base!ResultsTable,$H$37+$A273-1,MATCH(Selected_Stat,Base!Labels_Headers,0))</f>
        <v>#N/A</v>
      </c>
      <c r="D273" s="127" t="e">
        <f ca="1">IF(MATCH(IF($B273="All Lobs","Segment Risk Class",$B273),'Report Aggregation'!$B$2:$G$2,0)=1,INDEX('Report Aggregation'!$B$3:$G$146, MATCH('Premium Growth'!$C273,'Report Aggregation'!$B$3:$B$146,0),MATCH('Premium Growth'!$D$40,'Report Aggregation'!$B$2:$G$2,0)),
IF(MATCH($B273,'Report Aggregation'!$B$2:$G$2,0)&lt;MATCH($D$40,'Report Aggregation'!$B$2:$G$2,0),"",INDEX('Report Aggregation'!$B$3:$G$146, MATCH('Premium Growth'!$C273,OFFSET('Report Aggregation'!$B$3,0,MATCH('Premium Growth'!$B273,'Report Aggregation'!$B$2:$G$2,0)-1,146,1),0),MATCH('Premium Growth'!$D$40,'Report Aggregation'!$B$2:$G$2,0))))</f>
        <v>#N/A</v>
      </c>
      <c r="E273" s="96">
        <v>1</v>
      </c>
      <c r="F273" s="97">
        <f t="shared" si="3"/>
        <v>0</v>
      </c>
      <c r="G273" s="66" t="e">
        <f>INDEX(Opti!ResultsTable,$H$37+$A273-1,MATCH(Selected_Stat,Opti!Labels_Headers,0))</f>
        <v>#N/A</v>
      </c>
      <c r="H273" s="91" t="e">
        <f>INDEX(Opti!ResultsTable,$H$37+$A273-1,MATCH(Selected_Stat,Opti!Labels_Headers,0))</f>
        <v>#N/A</v>
      </c>
      <c r="I273" s="168" t="e">
        <f>INDEX(Opti!ResultsTable,$H$37+$A273-1,MATCH(Selected_Stat,Opti!Labels_Headers,0))</f>
        <v>#N/A</v>
      </c>
      <c r="J273" s="66" t="e">
        <f>INDEX(Opti!ResultsTable,$K$37+$A273-1,MATCH(Selected_Stat,Opti!Labels_Headers,0))</f>
        <v>#N/A</v>
      </c>
      <c r="K273" s="91" t="e">
        <f>INDEX(Opti!ResultsTable,$K$37+$A273-1,MATCH(Selected_Stat,Opti!Labels_Headers,0))</f>
        <v>#N/A</v>
      </c>
      <c r="L273" s="171" t="e">
        <f>INDEX(Opti!ResultsTable,$K$37+$A273-1,MATCH(Selected_Stat,Opti!Labels_Headers,0))</f>
        <v>#N/A</v>
      </c>
    </row>
    <row r="274" spans="1:12" customFormat="1" ht="14.45" hidden="1" customHeight="1" x14ac:dyDescent="0.25">
      <c r="A274" s="71">
        <v>233</v>
      </c>
      <c r="B274" s="55" t="e">
        <f>INDEX(Base!ResultsTable,$H$37+$A274-1,MATCH(Selected_Stat,Base!Labels_Headers,0))</f>
        <v>#N/A</v>
      </c>
      <c r="C274" s="56" t="e">
        <f>INDEX(Base!ResultsTable,$H$37+$A274-1,MATCH(Selected_Stat,Base!Labels_Headers,0))</f>
        <v>#N/A</v>
      </c>
      <c r="D274" s="127" t="e">
        <f ca="1">IF(MATCH(IF($B274="All Lobs","Segment Risk Class",$B274),'Report Aggregation'!$B$2:$G$2,0)=1,INDEX('Report Aggregation'!$B$3:$G$146, MATCH('Premium Growth'!$C274,'Report Aggregation'!$B$3:$B$146,0),MATCH('Premium Growth'!$D$40,'Report Aggregation'!$B$2:$G$2,0)),
IF(MATCH($B274,'Report Aggregation'!$B$2:$G$2,0)&lt;MATCH($D$40,'Report Aggregation'!$B$2:$G$2,0),"",INDEX('Report Aggregation'!$B$3:$G$146, MATCH('Premium Growth'!$C274,OFFSET('Report Aggregation'!$B$3,0,MATCH('Premium Growth'!$B274,'Report Aggregation'!$B$2:$G$2,0)-1,146,1),0),MATCH('Premium Growth'!$D$40,'Report Aggregation'!$B$2:$G$2,0))))</f>
        <v>#N/A</v>
      </c>
      <c r="E274" s="96">
        <v>1</v>
      </c>
      <c r="F274" s="97">
        <f t="shared" si="3"/>
        <v>0</v>
      </c>
      <c r="G274" s="66" t="e">
        <f>INDEX(Opti!ResultsTable,$H$37+$A274-1,MATCH(Selected_Stat,Opti!Labels_Headers,0))</f>
        <v>#N/A</v>
      </c>
      <c r="H274" s="91" t="e">
        <f>INDEX(Opti!ResultsTable,$H$37+$A274-1,MATCH(Selected_Stat,Opti!Labels_Headers,0))</f>
        <v>#N/A</v>
      </c>
      <c r="I274" s="168" t="e">
        <f>INDEX(Opti!ResultsTable,$H$37+$A274-1,MATCH(Selected_Stat,Opti!Labels_Headers,0))</f>
        <v>#N/A</v>
      </c>
      <c r="J274" s="66" t="e">
        <f>INDEX(Opti!ResultsTable,$K$37+$A274-1,MATCH(Selected_Stat,Opti!Labels_Headers,0))</f>
        <v>#N/A</v>
      </c>
      <c r="K274" s="91" t="e">
        <f>INDEX(Opti!ResultsTable,$K$37+$A274-1,MATCH(Selected_Stat,Opti!Labels_Headers,0))</f>
        <v>#N/A</v>
      </c>
      <c r="L274" s="171" t="e">
        <f>INDEX(Opti!ResultsTable,$K$37+$A274-1,MATCH(Selected_Stat,Opti!Labels_Headers,0))</f>
        <v>#N/A</v>
      </c>
    </row>
    <row r="275" spans="1:12" customFormat="1" ht="14.45" hidden="1" customHeight="1" x14ac:dyDescent="0.25">
      <c r="A275" s="71">
        <v>234</v>
      </c>
      <c r="B275" s="55" t="e">
        <f>INDEX(Base!ResultsTable,$H$37+$A275-1,MATCH(Selected_Stat,Base!Labels_Headers,0))</f>
        <v>#N/A</v>
      </c>
      <c r="C275" s="56" t="e">
        <f>INDEX(Base!ResultsTable,$H$37+$A275-1,MATCH(Selected_Stat,Base!Labels_Headers,0))</f>
        <v>#N/A</v>
      </c>
      <c r="D275" s="127" t="e">
        <f ca="1">IF(MATCH(IF($B275="All Lobs","Segment Risk Class",$B275),'Report Aggregation'!$B$2:$G$2,0)=1,INDEX('Report Aggregation'!$B$3:$G$146, MATCH('Premium Growth'!$C275,'Report Aggregation'!$B$3:$B$146,0),MATCH('Premium Growth'!$D$40,'Report Aggregation'!$B$2:$G$2,0)),
IF(MATCH($B275,'Report Aggregation'!$B$2:$G$2,0)&lt;MATCH($D$40,'Report Aggregation'!$B$2:$G$2,0),"",INDEX('Report Aggregation'!$B$3:$G$146, MATCH('Premium Growth'!$C275,OFFSET('Report Aggregation'!$B$3,0,MATCH('Premium Growth'!$B275,'Report Aggregation'!$B$2:$G$2,0)-1,146,1),0),MATCH('Premium Growth'!$D$40,'Report Aggregation'!$B$2:$G$2,0))))</f>
        <v>#N/A</v>
      </c>
      <c r="E275" s="96">
        <v>1</v>
      </c>
      <c r="F275" s="97">
        <f t="shared" si="3"/>
        <v>0</v>
      </c>
      <c r="G275" s="66" t="e">
        <f>INDEX(Opti!ResultsTable,$H$37+$A275-1,MATCH(Selected_Stat,Opti!Labels_Headers,0))</f>
        <v>#N/A</v>
      </c>
      <c r="H275" s="91" t="e">
        <f>INDEX(Opti!ResultsTable,$H$37+$A275-1,MATCH(Selected_Stat,Opti!Labels_Headers,0))</f>
        <v>#N/A</v>
      </c>
      <c r="I275" s="168" t="e">
        <f>INDEX(Opti!ResultsTable,$H$37+$A275-1,MATCH(Selected_Stat,Opti!Labels_Headers,0))</f>
        <v>#N/A</v>
      </c>
      <c r="J275" s="66" t="e">
        <f>INDEX(Opti!ResultsTable,$K$37+$A275-1,MATCH(Selected_Stat,Opti!Labels_Headers,0))</f>
        <v>#N/A</v>
      </c>
      <c r="K275" s="91" t="e">
        <f>INDEX(Opti!ResultsTable,$K$37+$A275-1,MATCH(Selected_Stat,Opti!Labels_Headers,0))</f>
        <v>#N/A</v>
      </c>
      <c r="L275" s="171" t="e">
        <f>INDEX(Opti!ResultsTable,$K$37+$A275-1,MATCH(Selected_Stat,Opti!Labels_Headers,0))</f>
        <v>#N/A</v>
      </c>
    </row>
    <row r="276" spans="1:12" customFormat="1" ht="14.45" hidden="1" customHeight="1" x14ac:dyDescent="0.25">
      <c r="A276" s="71">
        <v>235</v>
      </c>
      <c r="B276" s="55" t="e">
        <f>INDEX(Base!ResultsTable,$H$37+$A276-1,MATCH(Selected_Stat,Base!Labels_Headers,0))</f>
        <v>#N/A</v>
      </c>
      <c r="C276" s="56" t="e">
        <f>INDEX(Base!ResultsTable,$H$37+$A276-1,MATCH(Selected_Stat,Base!Labels_Headers,0))</f>
        <v>#N/A</v>
      </c>
      <c r="D276" s="127" t="e">
        <f ca="1">IF(MATCH(IF($B276="All Lobs","Segment Risk Class",$B276),'Report Aggregation'!$B$2:$G$2,0)=1,INDEX('Report Aggregation'!$B$3:$G$146, MATCH('Premium Growth'!$C276,'Report Aggregation'!$B$3:$B$146,0),MATCH('Premium Growth'!$D$40,'Report Aggregation'!$B$2:$G$2,0)),
IF(MATCH($B276,'Report Aggregation'!$B$2:$G$2,0)&lt;MATCH($D$40,'Report Aggregation'!$B$2:$G$2,0),"",INDEX('Report Aggregation'!$B$3:$G$146, MATCH('Premium Growth'!$C276,OFFSET('Report Aggregation'!$B$3,0,MATCH('Premium Growth'!$B276,'Report Aggregation'!$B$2:$G$2,0)-1,146,1),0),MATCH('Premium Growth'!$D$40,'Report Aggregation'!$B$2:$G$2,0))))</f>
        <v>#N/A</v>
      </c>
      <c r="E276" s="96">
        <v>1</v>
      </c>
      <c r="F276" s="97">
        <f t="shared" si="3"/>
        <v>0</v>
      </c>
      <c r="G276" s="66" t="e">
        <f>INDEX(Opti!ResultsTable,$H$37+$A276-1,MATCH(Selected_Stat,Opti!Labels_Headers,0))</f>
        <v>#N/A</v>
      </c>
      <c r="H276" s="91" t="e">
        <f>INDEX(Opti!ResultsTable,$H$37+$A276-1,MATCH(Selected_Stat,Opti!Labels_Headers,0))</f>
        <v>#N/A</v>
      </c>
      <c r="I276" s="168" t="e">
        <f>INDEX(Opti!ResultsTable,$H$37+$A276-1,MATCH(Selected_Stat,Opti!Labels_Headers,0))</f>
        <v>#N/A</v>
      </c>
      <c r="J276" s="66" t="e">
        <f>INDEX(Opti!ResultsTable,$K$37+$A276-1,MATCH(Selected_Stat,Opti!Labels_Headers,0))</f>
        <v>#N/A</v>
      </c>
      <c r="K276" s="91" t="e">
        <f>INDEX(Opti!ResultsTable,$K$37+$A276-1,MATCH(Selected_Stat,Opti!Labels_Headers,0))</f>
        <v>#N/A</v>
      </c>
      <c r="L276" s="171" t="e">
        <f>INDEX(Opti!ResultsTable,$K$37+$A276-1,MATCH(Selected_Stat,Opti!Labels_Headers,0))</f>
        <v>#N/A</v>
      </c>
    </row>
    <row r="277" spans="1:12" customFormat="1" ht="14.45" hidden="1" customHeight="1" x14ac:dyDescent="0.25">
      <c r="A277" s="71">
        <v>236</v>
      </c>
      <c r="B277" s="55" t="e">
        <f>INDEX(Base!ResultsTable,$H$37+$A277-1,MATCH(Selected_Stat,Base!Labels_Headers,0))</f>
        <v>#N/A</v>
      </c>
      <c r="C277" s="56" t="e">
        <f>INDEX(Base!ResultsTable,$H$37+$A277-1,MATCH(Selected_Stat,Base!Labels_Headers,0))</f>
        <v>#N/A</v>
      </c>
      <c r="D277" s="127" t="e">
        <f ca="1">IF(MATCH(IF($B277="All Lobs","Segment Risk Class",$B277),'Report Aggregation'!$B$2:$G$2,0)=1,INDEX('Report Aggregation'!$B$3:$G$146, MATCH('Premium Growth'!$C277,'Report Aggregation'!$B$3:$B$146,0),MATCH('Premium Growth'!$D$40,'Report Aggregation'!$B$2:$G$2,0)),
IF(MATCH($B277,'Report Aggregation'!$B$2:$G$2,0)&lt;MATCH($D$40,'Report Aggregation'!$B$2:$G$2,0),"",INDEX('Report Aggregation'!$B$3:$G$146, MATCH('Premium Growth'!$C277,OFFSET('Report Aggregation'!$B$3,0,MATCH('Premium Growth'!$B277,'Report Aggregation'!$B$2:$G$2,0)-1,146,1),0),MATCH('Premium Growth'!$D$40,'Report Aggregation'!$B$2:$G$2,0))))</f>
        <v>#N/A</v>
      </c>
      <c r="E277" s="96">
        <v>1</v>
      </c>
      <c r="F277" s="97">
        <f t="shared" si="3"/>
        <v>0</v>
      </c>
      <c r="G277" s="66" t="e">
        <f>INDEX(Opti!ResultsTable,$H$37+$A277-1,MATCH(Selected_Stat,Opti!Labels_Headers,0))</f>
        <v>#N/A</v>
      </c>
      <c r="H277" s="91" t="e">
        <f>INDEX(Opti!ResultsTable,$H$37+$A277-1,MATCH(Selected_Stat,Opti!Labels_Headers,0))</f>
        <v>#N/A</v>
      </c>
      <c r="I277" s="168" t="e">
        <f>INDEX(Opti!ResultsTable,$H$37+$A277-1,MATCH(Selected_Stat,Opti!Labels_Headers,0))</f>
        <v>#N/A</v>
      </c>
      <c r="J277" s="66" t="e">
        <f>INDEX(Opti!ResultsTable,$K$37+$A277-1,MATCH(Selected_Stat,Opti!Labels_Headers,0))</f>
        <v>#N/A</v>
      </c>
      <c r="K277" s="91" t="e">
        <f>INDEX(Opti!ResultsTable,$K$37+$A277-1,MATCH(Selected_Stat,Opti!Labels_Headers,0))</f>
        <v>#N/A</v>
      </c>
      <c r="L277" s="171" t="e">
        <f>INDEX(Opti!ResultsTable,$K$37+$A277-1,MATCH(Selected_Stat,Opti!Labels_Headers,0))</f>
        <v>#N/A</v>
      </c>
    </row>
    <row r="278" spans="1:12" customFormat="1" ht="14.45" hidden="1" customHeight="1" x14ac:dyDescent="0.25">
      <c r="A278" s="71">
        <v>237</v>
      </c>
      <c r="B278" s="55" t="e">
        <f>INDEX(Base!ResultsTable,$H$37+$A278-1,MATCH(Selected_Stat,Base!Labels_Headers,0))</f>
        <v>#N/A</v>
      </c>
      <c r="C278" s="56" t="e">
        <f>INDEX(Base!ResultsTable,$H$37+$A278-1,MATCH(Selected_Stat,Base!Labels_Headers,0))</f>
        <v>#N/A</v>
      </c>
      <c r="D278" s="127" t="e">
        <f ca="1">IF(MATCH(IF($B278="All Lobs","Segment Risk Class",$B278),'Report Aggregation'!$B$2:$G$2,0)=1,INDEX('Report Aggregation'!$B$3:$G$146, MATCH('Premium Growth'!$C278,'Report Aggregation'!$B$3:$B$146,0),MATCH('Premium Growth'!$D$40,'Report Aggregation'!$B$2:$G$2,0)),
IF(MATCH($B278,'Report Aggregation'!$B$2:$G$2,0)&lt;MATCH($D$40,'Report Aggregation'!$B$2:$G$2,0),"",INDEX('Report Aggregation'!$B$3:$G$146, MATCH('Premium Growth'!$C278,OFFSET('Report Aggregation'!$B$3,0,MATCH('Premium Growth'!$B278,'Report Aggregation'!$B$2:$G$2,0)-1,146,1),0),MATCH('Premium Growth'!$D$40,'Report Aggregation'!$B$2:$G$2,0))))</f>
        <v>#N/A</v>
      </c>
      <c r="E278" s="96">
        <v>1</v>
      </c>
      <c r="F278" s="97">
        <f t="shared" si="3"/>
        <v>0</v>
      </c>
      <c r="G278" s="66" t="e">
        <f>INDEX(Opti!ResultsTable,$H$37+$A278-1,MATCH(Selected_Stat,Opti!Labels_Headers,0))</f>
        <v>#N/A</v>
      </c>
      <c r="H278" s="91" t="e">
        <f>INDEX(Opti!ResultsTable,$H$37+$A278-1,MATCH(Selected_Stat,Opti!Labels_Headers,0))</f>
        <v>#N/A</v>
      </c>
      <c r="I278" s="168" t="e">
        <f>INDEX(Opti!ResultsTable,$H$37+$A278-1,MATCH(Selected_Stat,Opti!Labels_Headers,0))</f>
        <v>#N/A</v>
      </c>
      <c r="J278" s="66" t="e">
        <f>INDEX(Opti!ResultsTable,$K$37+$A278-1,MATCH(Selected_Stat,Opti!Labels_Headers,0))</f>
        <v>#N/A</v>
      </c>
      <c r="K278" s="91" t="e">
        <f>INDEX(Opti!ResultsTable,$K$37+$A278-1,MATCH(Selected_Stat,Opti!Labels_Headers,0))</f>
        <v>#N/A</v>
      </c>
      <c r="L278" s="171" t="e">
        <f>INDEX(Opti!ResultsTable,$K$37+$A278-1,MATCH(Selected_Stat,Opti!Labels_Headers,0))</f>
        <v>#N/A</v>
      </c>
    </row>
    <row r="279" spans="1:12" customFormat="1" ht="14.45" hidden="1" customHeight="1" x14ac:dyDescent="0.25">
      <c r="A279" s="71">
        <v>238</v>
      </c>
      <c r="B279" s="55" t="e">
        <f>INDEX(Base!ResultsTable,$H$37+$A279-1,MATCH(Selected_Stat,Base!Labels_Headers,0))</f>
        <v>#N/A</v>
      </c>
      <c r="C279" s="56" t="e">
        <f>INDEX(Base!ResultsTable,$H$37+$A279-1,MATCH(Selected_Stat,Base!Labels_Headers,0))</f>
        <v>#N/A</v>
      </c>
      <c r="D279" s="127" t="e">
        <f ca="1">IF(MATCH(IF($B279="All Lobs","Segment Risk Class",$B279),'Report Aggregation'!$B$2:$G$2,0)=1,INDEX('Report Aggregation'!$B$3:$G$146, MATCH('Premium Growth'!$C279,'Report Aggregation'!$B$3:$B$146,0),MATCH('Premium Growth'!$D$40,'Report Aggregation'!$B$2:$G$2,0)),
IF(MATCH($B279,'Report Aggregation'!$B$2:$G$2,0)&lt;MATCH($D$40,'Report Aggregation'!$B$2:$G$2,0),"",INDEX('Report Aggregation'!$B$3:$G$146, MATCH('Premium Growth'!$C279,OFFSET('Report Aggregation'!$B$3,0,MATCH('Premium Growth'!$B279,'Report Aggregation'!$B$2:$G$2,0)-1,146,1),0),MATCH('Premium Growth'!$D$40,'Report Aggregation'!$B$2:$G$2,0))))</f>
        <v>#N/A</v>
      </c>
      <c r="E279" s="96">
        <v>1</v>
      </c>
      <c r="F279" s="97">
        <f t="shared" si="3"/>
        <v>0</v>
      </c>
      <c r="G279" s="66" t="e">
        <f>INDEX(Opti!ResultsTable,$H$37+$A279-1,MATCH(Selected_Stat,Opti!Labels_Headers,0))</f>
        <v>#N/A</v>
      </c>
      <c r="H279" s="91" t="e">
        <f>INDEX(Opti!ResultsTable,$H$37+$A279-1,MATCH(Selected_Stat,Opti!Labels_Headers,0))</f>
        <v>#N/A</v>
      </c>
      <c r="I279" s="168" t="e">
        <f>INDEX(Opti!ResultsTable,$H$37+$A279-1,MATCH(Selected_Stat,Opti!Labels_Headers,0))</f>
        <v>#N/A</v>
      </c>
      <c r="J279" s="66" t="e">
        <f>INDEX(Opti!ResultsTable,$K$37+$A279-1,MATCH(Selected_Stat,Opti!Labels_Headers,0))</f>
        <v>#N/A</v>
      </c>
      <c r="K279" s="91" t="e">
        <f>INDEX(Opti!ResultsTable,$K$37+$A279-1,MATCH(Selected_Stat,Opti!Labels_Headers,0))</f>
        <v>#N/A</v>
      </c>
      <c r="L279" s="171" t="e">
        <f>INDEX(Opti!ResultsTable,$K$37+$A279-1,MATCH(Selected_Stat,Opti!Labels_Headers,0))</f>
        <v>#N/A</v>
      </c>
    </row>
    <row r="280" spans="1:12" customFormat="1" ht="14.45" hidden="1" customHeight="1" x14ac:dyDescent="0.25">
      <c r="A280" s="71">
        <v>239</v>
      </c>
      <c r="B280" s="55" t="e">
        <f>INDEX(Base!ResultsTable,$H$37+$A280-1,MATCH(Selected_Stat,Base!Labels_Headers,0))</f>
        <v>#N/A</v>
      </c>
      <c r="C280" s="56" t="e">
        <f>INDEX(Base!ResultsTable,$H$37+$A280-1,MATCH(Selected_Stat,Base!Labels_Headers,0))</f>
        <v>#N/A</v>
      </c>
      <c r="D280" s="127" t="e">
        <f ca="1">IF(MATCH(IF($B280="All Lobs","Segment Risk Class",$B280),'Report Aggregation'!$B$2:$G$2,0)=1,INDEX('Report Aggregation'!$B$3:$G$146, MATCH('Premium Growth'!$C280,'Report Aggregation'!$B$3:$B$146,0),MATCH('Premium Growth'!$D$40,'Report Aggregation'!$B$2:$G$2,0)),
IF(MATCH($B280,'Report Aggregation'!$B$2:$G$2,0)&lt;MATCH($D$40,'Report Aggregation'!$B$2:$G$2,0),"",INDEX('Report Aggregation'!$B$3:$G$146, MATCH('Premium Growth'!$C280,OFFSET('Report Aggregation'!$B$3,0,MATCH('Premium Growth'!$B280,'Report Aggregation'!$B$2:$G$2,0)-1,146,1),0),MATCH('Premium Growth'!$D$40,'Report Aggregation'!$B$2:$G$2,0))))</f>
        <v>#N/A</v>
      </c>
      <c r="E280" s="96">
        <v>1</v>
      </c>
      <c r="F280" s="97">
        <f t="shared" si="3"/>
        <v>0</v>
      </c>
      <c r="G280" s="66" t="e">
        <f>INDEX(Opti!ResultsTable,$H$37+$A280-1,MATCH(Selected_Stat,Opti!Labels_Headers,0))</f>
        <v>#N/A</v>
      </c>
      <c r="H280" s="91" t="e">
        <f>INDEX(Opti!ResultsTable,$H$37+$A280-1,MATCH(Selected_Stat,Opti!Labels_Headers,0))</f>
        <v>#N/A</v>
      </c>
      <c r="I280" s="168" t="e">
        <f>INDEX(Opti!ResultsTable,$H$37+$A280-1,MATCH(Selected_Stat,Opti!Labels_Headers,0))</f>
        <v>#N/A</v>
      </c>
      <c r="J280" s="66" t="e">
        <f>INDEX(Opti!ResultsTable,$K$37+$A280-1,MATCH(Selected_Stat,Opti!Labels_Headers,0))</f>
        <v>#N/A</v>
      </c>
      <c r="K280" s="91" t="e">
        <f>INDEX(Opti!ResultsTable,$K$37+$A280-1,MATCH(Selected_Stat,Opti!Labels_Headers,0))</f>
        <v>#N/A</v>
      </c>
      <c r="L280" s="171" t="e">
        <f>INDEX(Opti!ResultsTable,$K$37+$A280-1,MATCH(Selected_Stat,Opti!Labels_Headers,0))</f>
        <v>#N/A</v>
      </c>
    </row>
    <row r="281" spans="1:12" customFormat="1" ht="14.45" hidden="1" customHeight="1" x14ac:dyDescent="0.25">
      <c r="A281" s="71">
        <v>240</v>
      </c>
      <c r="B281" s="55" t="e">
        <f>INDEX(Base!ResultsTable,$H$37+$A281-1,MATCH(Selected_Stat,Base!Labels_Headers,0))</f>
        <v>#N/A</v>
      </c>
      <c r="C281" s="56" t="e">
        <f>INDEX(Base!ResultsTable,$H$37+$A281-1,MATCH(Selected_Stat,Base!Labels_Headers,0))</f>
        <v>#N/A</v>
      </c>
      <c r="D281" s="127" t="e">
        <f ca="1">IF(MATCH(IF($B281="All Lobs","Segment Risk Class",$B281),'Report Aggregation'!$B$2:$G$2,0)=1,INDEX('Report Aggregation'!$B$3:$G$146, MATCH('Premium Growth'!$C281,'Report Aggregation'!$B$3:$B$146,0),MATCH('Premium Growth'!$D$40,'Report Aggregation'!$B$2:$G$2,0)),
IF(MATCH($B281,'Report Aggregation'!$B$2:$G$2,0)&lt;MATCH($D$40,'Report Aggregation'!$B$2:$G$2,0),"",INDEX('Report Aggregation'!$B$3:$G$146, MATCH('Premium Growth'!$C281,OFFSET('Report Aggregation'!$B$3,0,MATCH('Premium Growth'!$B281,'Report Aggregation'!$B$2:$G$2,0)-1,146,1),0),MATCH('Premium Growth'!$D$40,'Report Aggregation'!$B$2:$G$2,0))))</f>
        <v>#N/A</v>
      </c>
      <c r="E281" s="96">
        <v>1</v>
      </c>
      <c r="F281" s="97">
        <f t="shared" si="3"/>
        <v>0</v>
      </c>
      <c r="G281" s="66" t="e">
        <f>INDEX(Opti!ResultsTable,$H$37+$A281-1,MATCH(Selected_Stat,Opti!Labels_Headers,0))</f>
        <v>#N/A</v>
      </c>
      <c r="H281" s="91" t="e">
        <f>INDEX(Opti!ResultsTable,$H$37+$A281-1,MATCH(Selected_Stat,Opti!Labels_Headers,0))</f>
        <v>#N/A</v>
      </c>
      <c r="I281" s="168" t="e">
        <f>INDEX(Opti!ResultsTable,$H$37+$A281-1,MATCH(Selected_Stat,Opti!Labels_Headers,0))</f>
        <v>#N/A</v>
      </c>
      <c r="J281" s="66" t="e">
        <f>INDEX(Opti!ResultsTable,$K$37+$A281-1,MATCH(Selected_Stat,Opti!Labels_Headers,0))</f>
        <v>#N/A</v>
      </c>
      <c r="K281" s="91" t="e">
        <f>INDEX(Opti!ResultsTable,$K$37+$A281-1,MATCH(Selected_Stat,Opti!Labels_Headers,0))</f>
        <v>#N/A</v>
      </c>
      <c r="L281" s="171" t="e">
        <f>INDEX(Opti!ResultsTable,$K$37+$A281-1,MATCH(Selected_Stat,Opti!Labels_Headers,0))</f>
        <v>#N/A</v>
      </c>
    </row>
    <row r="282" spans="1:12" customFormat="1" ht="14.45" hidden="1" customHeight="1" x14ac:dyDescent="0.25">
      <c r="A282" s="71">
        <v>241</v>
      </c>
      <c r="B282" s="55" t="e">
        <f>INDEX(Base!ResultsTable,$H$37+$A282-1,MATCH(Selected_Stat,Base!Labels_Headers,0))</f>
        <v>#N/A</v>
      </c>
      <c r="C282" s="56" t="e">
        <f>INDEX(Base!ResultsTable,$H$37+$A282-1,MATCH(Selected_Stat,Base!Labels_Headers,0))</f>
        <v>#N/A</v>
      </c>
      <c r="D282" s="127" t="e">
        <f ca="1">IF(MATCH(IF($B282="All Lobs","Segment Risk Class",$B282),'Report Aggregation'!$B$2:$G$2,0)=1,INDEX('Report Aggregation'!$B$3:$G$146, MATCH('Premium Growth'!$C282,'Report Aggregation'!$B$3:$B$146,0),MATCH('Premium Growth'!$D$40,'Report Aggregation'!$B$2:$G$2,0)),
IF(MATCH($B282,'Report Aggregation'!$B$2:$G$2,0)&lt;MATCH($D$40,'Report Aggregation'!$B$2:$G$2,0),"",INDEX('Report Aggregation'!$B$3:$G$146, MATCH('Premium Growth'!$C282,OFFSET('Report Aggregation'!$B$3,0,MATCH('Premium Growth'!$B282,'Report Aggregation'!$B$2:$G$2,0)-1,146,1),0),MATCH('Premium Growth'!$D$40,'Report Aggregation'!$B$2:$G$2,0))))</f>
        <v>#N/A</v>
      </c>
      <c r="E282" s="96">
        <v>1</v>
      </c>
      <c r="F282" s="97">
        <f t="shared" si="3"/>
        <v>0</v>
      </c>
      <c r="G282" s="66" t="e">
        <f>INDEX(Opti!ResultsTable,$H$37+$A282-1,MATCH(Selected_Stat,Opti!Labels_Headers,0))</f>
        <v>#N/A</v>
      </c>
      <c r="H282" s="91" t="e">
        <f>INDEX(Opti!ResultsTable,$H$37+$A282-1,MATCH(Selected_Stat,Opti!Labels_Headers,0))</f>
        <v>#N/A</v>
      </c>
      <c r="I282" s="168" t="e">
        <f>INDEX(Opti!ResultsTable,$H$37+$A282-1,MATCH(Selected_Stat,Opti!Labels_Headers,0))</f>
        <v>#N/A</v>
      </c>
      <c r="J282" s="66" t="e">
        <f>INDEX(Opti!ResultsTable,$K$37+$A282-1,MATCH(Selected_Stat,Opti!Labels_Headers,0))</f>
        <v>#N/A</v>
      </c>
      <c r="K282" s="91" t="e">
        <f>INDEX(Opti!ResultsTable,$K$37+$A282-1,MATCH(Selected_Stat,Opti!Labels_Headers,0))</f>
        <v>#N/A</v>
      </c>
      <c r="L282" s="171" t="e">
        <f>INDEX(Opti!ResultsTable,$K$37+$A282-1,MATCH(Selected_Stat,Opti!Labels_Headers,0))</f>
        <v>#N/A</v>
      </c>
    </row>
    <row r="283" spans="1:12" customFormat="1" ht="14.45" hidden="1" customHeight="1" x14ac:dyDescent="0.25">
      <c r="A283" s="71">
        <v>242</v>
      </c>
      <c r="B283" s="55" t="e">
        <f>INDEX(Base!ResultsTable,$H$37+$A283-1,MATCH(Selected_Stat,Base!Labels_Headers,0))</f>
        <v>#N/A</v>
      </c>
      <c r="C283" s="56" t="e">
        <f>INDEX(Base!ResultsTable,$H$37+$A283-1,MATCH(Selected_Stat,Base!Labels_Headers,0))</f>
        <v>#N/A</v>
      </c>
      <c r="D283" s="127" t="e">
        <f ca="1">IF(MATCH(IF($B283="All Lobs","Segment Risk Class",$B283),'Report Aggregation'!$B$2:$G$2,0)=1,INDEX('Report Aggregation'!$B$3:$G$146, MATCH('Premium Growth'!$C283,'Report Aggregation'!$B$3:$B$146,0),MATCH('Premium Growth'!$D$40,'Report Aggregation'!$B$2:$G$2,0)),
IF(MATCH($B283,'Report Aggregation'!$B$2:$G$2,0)&lt;MATCH($D$40,'Report Aggregation'!$B$2:$G$2,0),"",INDEX('Report Aggregation'!$B$3:$G$146, MATCH('Premium Growth'!$C283,OFFSET('Report Aggregation'!$B$3,0,MATCH('Premium Growth'!$B283,'Report Aggregation'!$B$2:$G$2,0)-1,146,1),0),MATCH('Premium Growth'!$D$40,'Report Aggregation'!$B$2:$G$2,0))))</f>
        <v>#N/A</v>
      </c>
      <c r="E283" s="96">
        <v>1</v>
      </c>
      <c r="F283" s="97">
        <f t="shared" si="3"/>
        <v>0</v>
      </c>
      <c r="G283" s="66" t="e">
        <f>INDEX(Opti!ResultsTable,$H$37+$A283-1,MATCH(Selected_Stat,Opti!Labels_Headers,0))</f>
        <v>#N/A</v>
      </c>
      <c r="H283" s="91" t="e">
        <f>INDEX(Opti!ResultsTable,$H$37+$A283-1,MATCH(Selected_Stat,Opti!Labels_Headers,0))</f>
        <v>#N/A</v>
      </c>
      <c r="I283" s="168" t="e">
        <f>INDEX(Opti!ResultsTable,$H$37+$A283-1,MATCH(Selected_Stat,Opti!Labels_Headers,0))</f>
        <v>#N/A</v>
      </c>
      <c r="J283" s="66" t="e">
        <f>INDEX(Opti!ResultsTable,$K$37+$A283-1,MATCH(Selected_Stat,Opti!Labels_Headers,0))</f>
        <v>#N/A</v>
      </c>
      <c r="K283" s="91" t="e">
        <f>INDEX(Opti!ResultsTable,$K$37+$A283-1,MATCH(Selected_Stat,Opti!Labels_Headers,0))</f>
        <v>#N/A</v>
      </c>
      <c r="L283" s="171" t="e">
        <f>INDEX(Opti!ResultsTable,$K$37+$A283-1,MATCH(Selected_Stat,Opti!Labels_Headers,0))</f>
        <v>#N/A</v>
      </c>
    </row>
    <row r="284" spans="1:12" customFormat="1" ht="14.45" hidden="1" customHeight="1" x14ac:dyDescent="0.25">
      <c r="A284" s="71">
        <v>243</v>
      </c>
      <c r="B284" s="88" t="e">
        <f>INDEX(Base!ResultsTable,$H$37+$A284-1,MATCH(Selected_Stat,Base!Labels_Headers,0))</f>
        <v>#N/A</v>
      </c>
      <c r="C284" s="90" t="e">
        <f>INDEX(Base!ResultsTable,$H$37+$A284-1,MATCH(Selected_Stat,Base!Labels_Headers,0))</f>
        <v>#N/A</v>
      </c>
      <c r="D284" s="127" t="e">
        <f ca="1">IF(MATCH(IF($B284="All Lobs","Segment Risk Class",$B284),'Report Aggregation'!$B$2:$G$2,0)=1,INDEX('Report Aggregation'!$B$3:$G$146, MATCH('Premium Growth'!$C284,'Report Aggregation'!$B$3:$B$146,0),MATCH('Premium Growth'!$D$40,'Report Aggregation'!$B$2:$G$2,0)),
IF(MATCH($B284,'Report Aggregation'!$B$2:$G$2,0)&lt;MATCH($D$40,'Report Aggregation'!$B$2:$G$2,0),"",INDEX('Report Aggregation'!$B$3:$G$146, MATCH('Premium Growth'!$C284,OFFSET('Report Aggregation'!$B$3,0,MATCH('Premium Growth'!$B284,'Report Aggregation'!$B$2:$G$2,0)-1,146,1),0),MATCH('Premium Growth'!$D$40,'Report Aggregation'!$B$2:$G$2,0))))</f>
        <v>#N/A</v>
      </c>
      <c r="E284" s="98">
        <v>1</v>
      </c>
      <c r="F284" s="99">
        <f t="shared" si="3"/>
        <v>0</v>
      </c>
      <c r="G284" s="89" t="e">
        <f>INDEX(Opti!ResultsTable,$H$37+$A284-1,MATCH(Selected_Stat,Opti!Labels_Headers,0))</f>
        <v>#N/A</v>
      </c>
      <c r="H284" s="94" t="e">
        <f>INDEX(Opti!ResultsTable,$H$37+$A284-1,MATCH(Selected_Stat,Opti!Labels_Headers,0))</f>
        <v>#N/A</v>
      </c>
      <c r="I284" s="169" t="e">
        <f>INDEX(Opti!ResultsTable,$H$37+$A284-1,MATCH(Selected_Stat,Opti!Labels_Headers,0))</f>
        <v>#N/A</v>
      </c>
      <c r="J284" s="89" t="e">
        <f>INDEX(Opti!ResultsTable,$K$37+$A284-1,MATCH(Selected_Stat,Opti!Labels_Headers,0))</f>
        <v>#N/A</v>
      </c>
      <c r="K284" s="94" t="e">
        <f>INDEX(Opti!ResultsTable,$K$37+$A284-1,MATCH(Selected_Stat,Opti!Labels_Headers,0))</f>
        <v>#N/A</v>
      </c>
      <c r="L284" s="171" t="e">
        <f>INDEX(Opti!ResultsTable,$K$37+$A284-1,MATCH(Selected_Stat,Opti!Labels_Headers,0))</f>
        <v>#N/A</v>
      </c>
    </row>
    <row r="285" spans="1:12" ht="14.45" hidden="1" customHeight="1" x14ac:dyDescent="0.25">
      <c r="A285" s="71">
        <v>244</v>
      </c>
      <c r="B285" s="55" t="e">
        <f>INDEX(Base!ResultsTable,$H$37+$A285-1,MATCH(Selected_Stat,Base!Labels_Headers,0))</f>
        <v>#N/A</v>
      </c>
      <c r="C285" s="56" t="e">
        <f>INDEX(Base!ResultsTable,$H$37+$A285-1,MATCH(Selected_Stat,Base!Labels_Headers,0))</f>
        <v>#N/A</v>
      </c>
      <c r="D285" s="127" t="e">
        <f ca="1">IF(MATCH(IF($B285="All Lobs","Segment Risk Class",$B285),'Report Aggregation'!$B$2:$G$2,0)=1,INDEX('Report Aggregation'!$B$3:$G$146, MATCH('Premium Growth'!$C285,'Report Aggregation'!$B$3:$B$146,0),MATCH('Premium Growth'!$D$40,'Report Aggregation'!$B$2:$G$2,0)),
IF(MATCH($B285,'Report Aggregation'!$B$2:$G$2,0)&lt;MATCH($D$40,'Report Aggregation'!$B$2:$G$2,0),"",INDEX('Report Aggregation'!$B$3:$G$146, MATCH('Premium Growth'!$C285,OFFSET('Report Aggregation'!$B$3,0,MATCH('Premium Growth'!$B285,'Report Aggregation'!$B$2:$G$2,0)-1,146,1),0),MATCH('Premium Growth'!$D$40,'Report Aggregation'!$B$2:$G$2,0))))</f>
        <v>#N/A</v>
      </c>
      <c r="E285" s="96">
        <v>1</v>
      </c>
      <c r="F285" s="97">
        <f t="shared" si="3"/>
        <v>0</v>
      </c>
      <c r="G285" s="66" t="e">
        <f>INDEX(Opti!ResultsTable,$H$37+$A285-1,MATCH(Selected_Stat,Opti!Labels_Headers,0))</f>
        <v>#N/A</v>
      </c>
      <c r="H285" s="91" t="e">
        <f>INDEX(Opti!ResultsTable,$H$37+$A285-1,MATCH(Selected_Stat,Opti!Labels_Headers,0))</f>
        <v>#N/A</v>
      </c>
      <c r="I285" s="168" t="e">
        <f>INDEX(Opti!ResultsTable,$H$37+$A285-1,MATCH(Selected_Stat,Opti!Labels_Headers,0))</f>
        <v>#N/A</v>
      </c>
      <c r="J285" s="66" t="e">
        <f>INDEX(Opti!ResultsTable,$K$37+$A285-1,MATCH(Selected_Stat,Opti!Labels_Headers,0))</f>
        <v>#N/A</v>
      </c>
      <c r="K285" s="91" t="e">
        <f>INDEX(Opti!ResultsTable,$K$37+$A285-1,MATCH(Selected_Stat,Opti!Labels_Headers,0))</f>
        <v>#N/A</v>
      </c>
      <c r="L285" s="171" t="e">
        <f>INDEX(Opti!ResultsTable,$K$37+$A285-1,MATCH(Selected_Stat,Opti!Labels_Headers,0))</f>
        <v>#N/A</v>
      </c>
    </row>
    <row r="286" spans="1:12" ht="14.45" hidden="1" customHeight="1" x14ac:dyDescent="0.25">
      <c r="A286" s="71">
        <v>245</v>
      </c>
      <c r="B286" s="55" t="e">
        <f>INDEX(Base!ResultsTable,$H$37+$A286-1,MATCH(Selected_Stat,Base!Labels_Headers,0))</f>
        <v>#N/A</v>
      </c>
      <c r="C286" s="56" t="e">
        <f>INDEX(Base!ResultsTable,$H$37+$A286-1,MATCH(Selected_Stat,Base!Labels_Headers,0))</f>
        <v>#N/A</v>
      </c>
      <c r="D286" s="127" t="e">
        <f ca="1">IF(MATCH(IF($B286="All Lobs","Segment Risk Class",$B286),'Report Aggregation'!$B$2:$G$2,0)=1,INDEX('Report Aggregation'!$B$3:$G$146, MATCH('Premium Growth'!$C286,'Report Aggregation'!$B$3:$B$146,0),MATCH('Premium Growth'!$D$40,'Report Aggregation'!$B$2:$G$2,0)),
IF(MATCH($B286,'Report Aggregation'!$B$2:$G$2,0)&lt;MATCH($D$40,'Report Aggregation'!$B$2:$G$2,0),"",INDEX('Report Aggregation'!$B$3:$G$146, MATCH('Premium Growth'!$C286,OFFSET('Report Aggregation'!$B$3,0,MATCH('Premium Growth'!$B286,'Report Aggregation'!$B$2:$G$2,0)-1,146,1),0),MATCH('Premium Growth'!$D$40,'Report Aggregation'!$B$2:$G$2,0))))</f>
        <v>#N/A</v>
      </c>
      <c r="E286" s="96">
        <v>1</v>
      </c>
      <c r="F286" s="97">
        <f t="shared" si="3"/>
        <v>0</v>
      </c>
      <c r="G286" s="66" t="e">
        <f>INDEX(Opti!ResultsTable,$H$37+$A286-1,MATCH(Selected_Stat,Opti!Labels_Headers,0))</f>
        <v>#N/A</v>
      </c>
      <c r="H286" s="91" t="e">
        <f>INDEX(Opti!ResultsTable,$H$37+$A286-1,MATCH(Selected_Stat,Opti!Labels_Headers,0))</f>
        <v>#N/A</v>
      </c>
      <c r="I286" s="168" t="e">
        <f>INDEX(Opti!ResultsTable,$H$37+$A286-1,MATCH(Selected_Stat,Opti!Labels_Headers,0))</f>
        <v>#N/A</v>
      </c>
      <c r="J286" s="66" t="e">
        <f>INDEX(Opti!ResultsTable,$K$37+$A286-1,MATCH(Selected_Stat,Opti!Labels_Headers,0))</f>
        <v>#N/A</v>
      </c>
      <c r="K286" s="91" t="e">
        <f>INDEX(Opti!ResultsTable,$K$37+$A286-1,MATCH(Selected_Stat,Opti!Labels_Headers,0))</f>
        <v>#N/A</v>
      </c>
      <c r="L286" s="171" t="e">
        <f>INDEX(Opti!ResultsTable,$K$37+$A286-1,MATCH(Selected_Stat,Opti!Labels_Headers,0))</f>
        <v>#N/A</v>
      </c>
    </row>
    <row r="287" spans="1:12" ht="14.45" hidden="1" customHeight="1" x14ac:dyDescent="0.25">
      <c r="A287" s="71">
        <v>246</v>
      </c>
      <c r="B287" s="55" t="e">
        <f>INDEX(Base!ResultsTable,$H$37+$A287-1,MATCH(Selected_Stat,Base!Labels_Headers,0))</f>
        <v>#N/A</v>
      </c>
      <c r="C287" s="56" t="e">
        <f>INDEX(Base!ResultsTable,$H$37+$A287-1,MATCH(Selected_Stat,Base!Labels_Headers,0))</f>
        <v>#N/A</v>
      </c>
      <c r="D287" s="127" t="e">
        <f ca="1">IF(MATCH(IF($B287="All Lobs","Segment Risk Class",$B287),'Report Aggregation'!$B$2:$G$2,0)=1,INDEX('Report Aggregation'!$B$3:$G$146, MATCH('Premium Growth'!$C287,'Report Aggregation'!$B$3:$B$146,0),MATCH('Premium Growth'!$D$40,'Report Aggregation'!$B$2:$G$2,0)),
IF(MATCH($B287,'Report Aggregation'!$B$2:$G$2,0)&lt;MATCH($D$40,'Report Aggregation'!$B$2:$G$2,0),"",INDEX('Report Aggregation'!$B$3:$G$146, MATCH('Premium Growth'!$C287,OFFSET('Report Aggregation'!$B$3,0,MATCH('Premium Growth'!$B287,'Report Aggregation'!$B$2:$G$2,0)-1,146,1),0),MATCH('Premium Growth'!$D$40,'Report Aggregation'!$B$2:$G$2,0))))</f>
        <v>#N/A</v>
      </c>
      <c r="E287" s="96">
        <v>1</v>
      </c>
      <c r="F287" s="97">
        <f t="shared" si="3"/>
        <v>0</v>
      </c>
      <c r="G287" s="66" t="e">
        <f>INDEX(Opti!ResultsTable,$H$37+$A287-1,MATCH(Selected_Stat,Opti!Labels_Headers,0))</f>
        <v>#N/A</v>
      </c>
      <c r="H287" s="91" t="e">
        <f>INDEX(Opti!ResultsTable,$H$37+$A287-1,MATCH(Selected_Stat,Opti!Labels_Headers,0))</f>
        <v>#N/A</v>
      </c>
      <c r="I287" s="168" t="e">
        <f>INDEX(Opti!ResultsTable,$H$37+$A287-1,MATCH(Selected_Stat,Opti!Labels_Headers,0))</f>
        <v>#N/A</v>
      </c>
      <c r="J287" s="66" t="e">
        <f>INDEX(Opti!ResultsTable,$K$37+$A287-1,MATCH(Selected_Stat,Opti!Labels_Headers,0))</f>
        <v>#N/A</v>
      </c>
      <c r="K287" s="91" t="e">
        <f>INDEX(Opti!ResultsTable,$K$37+$A287-1,MATCH(Selected_Stat,Opti!Labels_Headers,0))</f>
        <v>#N/A</v>
      </c>
      <c r="L287" s="171" t="e">
        <f>INDEX(Opti!ResultsTable,$K$37+$A287-1,MATCH(Selected_Stat,Opti!Labels_Headers,0))</f>
        <v>#N/A</v>
      </c>
    </row>
    <row r="288" spans="1:12" ht="14.45" hidden="1" customHeight="1" x14ac:dyDescent="0.25">
      <c r="A288" s="71">
        <v>247</v>
      </c>
      <c r="B288" s="55" t="e">
        <f>INDEX(Base!ResultsTable,$H$37+$A288-1,MATCH(Selected_Stat,Base!Labels_Headers,0))</f>
        <v>#N/A</v>
      </c>
      <c r="C288" s="56" t="e">
        <f>INDEX(Base!ResultsTable,$H$37+$A288-1,MATCH(Selected_Stat,Base!Labels_Headers,0))</f>
        <v>#N/A</v>
      </c>
      <c r="D288" s="127" t="e">
        <f ca="1">IF(MATCH(IF($B288="All Lobs","Segment Risk Class",$B288),'Report Aggregation'!$B$2:$G$2,0)=1,INDEX('Report Aggregation'!$B$3:$G$146, MATCH('Premium Growth'!$C288,'Report Aggregation'!$B$3:$B$146,0),MATCH('Premium Growth'!$D$40,'Report Aggregation'!$B$2:$G$2,0)),
IF(MATCH($B288,'Report Aggregation'!$B$2:$G$2,0)&lt;MATCH($D$40,'Report Aggregation'!$B$2:$G$2,0),"",INDEX('Report Aggregation'!$B$3:$G$146, MATCH('Premium Growth'!$C288,OFFSET('Report Aggregation'!$B$3,0,MATCH('Premium Growth'!$B288,'Report Aggregation'!$B$2:$G$2,0)-1,146,1),0),MATCH('Premium Growth'!$D$40,'Report Aggregation'!$B$2:$G$2,0))))</f>
        <v>#N/A</v>
      </c>
      <c r="E288" s="96">
        <v>1</v>
      </c>
      <c r="F288" s="97">
        <f t="shared" si="3"/>
        <v>0</v>
      </c>
      <c r="G288" s="66" t="e">
        <f>INDEX(Opti!ResultsTable,$H$37+$A288-1,MATCH(Selected_Stat,Opti!Labels_Headers,0))</f>
        <v>#N/A</v>
      </c>
      <c r="H288" s="91" t="e">
        <f>INDEX(Opti!ResultsTable,$H$37+$A288-1,MATCH(Selected_Stat,Opti!Labels_Headers,0))</f>
        <v>#N/A</v>
      </c>
      <c r="I288" s="168" t="e">
        <f>INDEX(Opti!ResultsTable,$H$37+$A288-1,MATCH(Selected_Stat,Opti!Labels_Headers,0))</f>
        <v>#N/A</v>
      </c>
      <c r="J288" s="66" t="e">
        <f>INDEX(Opti!ResultsTable,$K$37+$A288-1,MATCH(Selected_Stat,Opti!Labels_Headers,0))</f>
        <v>#N/A</v>
      </c>
      <c r="K288" s="91" t="e">
        <f>INDEX(Opti!ResultsTable,$K$37+$A288-1,MATCH(Selected_Stat,Opti!Labels_Headers,0))</f>
        <v>#N/A</v>
      </c>
      <c r="L288" s="171" t="e">
        <f>INDEX(Opti!ResultsTable,$K$37+$A288-1,MATCH(Selected_Stat,Opti!Labels_Headers,0))</f>
        <v>#N/A</v>
      </c>
    </row>
    <row r="289" spans="1:12" ht="15" hidden="1" customHeight="1" thickBot="1" x14ac:dyDescent="0.3">
      <c r="A289" s="73">
        <v>248</v>
      </c>
      <c r="B289" s="74" t="e">
        <f>INDEX(Base!ResultsTable,$H$37+$A289-1,MATCH(Selected_Stat,Base!Labels_Headers,0))</f>
        <v>#N/A</v>
      </c>
      <c r="C289" s="95" t="e">
        <f>INDEX(Base!ResultsTable,$H$37+$A289-1,MATCH(Selected_Stat,Base!Labels_Headers,0))</f>
        <v>#N/A</v>
      </c>
      <c r="D289" s="127" t="e">
        <f ca="1">IF(MATCH(IF($B289="All Lobs","Segment Risk Class",$B289),'Report Aggregation'!$B$2:$G$2,0)=1,INDEX('Report Aggregation'!$B$3:$G$146, MATCH('Premium Growth'!$C289,'Report Aggregation'!$B$3:$B$146,0),MATCH('Premium Growth'!$D$40,'Report Aggregation'!$B$2:$G$2,0)),
IF(MATCH($B289,'Report Aggregation'!$B$2:$G$2,0)&lt;MATCH($D$40,'Report Aggregation'!$B$2:$G$2,0),"",INDEX('Report Aggregation'!$B$3:$G$146, MATCH('Premium Growth'!$C289,OFFSET('Report Aggregation'!$B$3,0,MATCH('Premium Growth'!$B289,'Report Aggregation'!$B$2:$G$2,0)-1,146,1),0),MATCH('Premium Growth'!$D$40,'Report Aggregation'!$B$2:$G$2,0))))</f>
        <v>#N/A</v>
      </c>
      <c r="E289" s="100">
        <v>1</v>
      </c>
      <c r="F289" s="101">
        <f t="shared" si="3"/>
        <v>0</v>
      </c>
      <c r="G289" s="68" t="e">
        <f>INDEX(Opti!ResultsTable,$H$37+$A289-1,MATCH(Selected_Stat,Opti!Labels_Headers,0))</f>
        <v>#N/A</v>
      </c>
      <c r="H289" s="92" t="e">
        <f>INDEX(Opti!ResultsTable,$H$37+$A289-1,MATCH(Selected_Stat,Opti!Labels_Headers,0))</f>
        <v>#N/A</v>
      </c>
      <c r="I289" s="170" t="e">
        <f>INDEX(Opti!ResultsTable,$H$37+$A289-1,MATCH(Selected_Stat,Opti!Labels_Headers,0))</f>
        <v>#N/A</v>
      </c>
      <c r="J289" s="68" t="e">
        <f>INDEX(Opti!ResultsTable,$K$37+$A289-1,MATCH(Selected_Stat,Opti!Labels_Headers,0))</f>
        <v>#N/A</v>
      </c>
      <c r="K289" s="92" t="e">
        <f>INDEX(Opti!ResultsTable,$K$37+$A289-1,MATCH(Selected_Stat,Opti!Labels_Headers,0))</f>
        <v>#N/A</v>
      </c>
      <c r="L289" s="164" t="e">
        <f>INDEX(Opti!ResultsTable,$K$37+$A289-1,MATCH(Selected_Stat,Opti!Labels_Headers,0))</f>
        <v>#N/A</v>
      </c>
    </row>
    <row r="290" spans="1:12" x14ac:dyDescent="0.25">
      <c r="E290" s="44"/>
      <c r="F290" s="45"/>
      <c r="G290" s="45"/>
      <c r="H290" s="45"/>
      <c r="I290" s="45"/>
      <c r="J290" s="45"/>
    </row>
    <row r="291" spans="1:12" x14ac:dyDescent="0.25">
      <c r="E291" s="44"/>
      <c r="F291" s="45"/>
      <c r="G291" s="45"/>
      <c r="H291" s="45"/>
      <c r="I291" s="45"/>
      <c r="J291" s="45"/>
    </row>
    <row r="292" spans="1:12" x14ac:dyDescent="0.25">
      <c r="E292" s="44"/>
      <c r="F292" s="45"/>
      <c r="G292" s="45"/>
      <c r="H292" s="45"/>
      <c r="I292" s="45"/>
      <c r="J292" s="45"/>
    </row>
    <row r="293" spans="1:12" x14ac:dyDescent="0.25">
      <c r="E293" s="44"/>
      <c r="F293" s="45"/>
      <c r="G293" s="45"/>
      <c r="H293" s="45"/>
      <c r="I293" s="45"/>
      <c r="J293" s="45"/>
    </row>
    <row r="294" spans="1:12" x14ac:dyDescent="0.25">
      <c r="E294" s="44"/>
      <c r="F294" s="45"/>
      <c r="G294" s="45"/>
      <c r="H294" s="45"/>
      <c r="I294" s="45"/>
      <c r="J294" s="45"/>
    </row>
    <row r="295" spans="1:12" x14ac:dyDescent="0.25">
      <c r="E295" s="44"/>
      <c r="F295" s="45"/>
      <c r="G295" s="45"/>
      <c r="H295" s="45"/>
      <c r="I295" s="45"/>
      <c r="J295" s="45"/>
    </row>
    <row r="296" spans="1:12" x14ac:dyDescent="0.25">
      <c r="E296" s="44"/>
      <c r="F296" s="45"/>
      <c r="G296" s="45"/>
      <c r="H296" s="45"/>
      <c r="I296" s="45"/>
      <c r="J296" s="45"/>
    </row>
    <row r="297" spans="1:12" x14ac:dyDescent="0.25">
      <c r="E297" s="44"/>
      <c r="F297" s="45"/>
      <c r="G297" s="45"/>
      <c r="H297" s="45"/>
      <c r="I297" s="45"/>
      <c r="J297" s="45"/>
    </row>
    <row r="298" spans="1:12" x14ac:dyDescent="0.25">
      <c r="E298" s="44"/>
      <c r="F298" s="45"/>
      <c r="G298" s="45"/>
      <c r="H298" s="45"/>
      <c r="I298" s="45"/>
      <c r="J298" s="45"/>
    </row>
    <row r="299" spans="1:12" x14ac:dyDescent="0.25">
      <c r="E299" s="44"/>
      <c r="F299" s="45"/>
      <c r="G299" s="45"/>
      <c r="H299" s="45"/>
      <c r="I299" s="45"/>
      <c r="J299" s="45"/>
    </row>
    <row r="300" spans="1:12" x14ac:dyDescent="0.25">
      <c r="E300" s="44"/>
      <c r="F300" s="45"/>
      <c r="G300" s="45"/>
      <c r="H300" s="45"/>
      <c r="I300" s="45"/>
      <c r="J300" s="45"/>
    </row>
    <row r="301" spans="1:12" x14ac:dyDescent="0.25">
      <c r="E301" s="44"/>
      <c r="F301" s="45"/>
      <c r="G301" s="45"/>
      <c r="H301" s="45"/>
      <c r="I301" s="45"/>
      <c r="J301" s="45"/>
    </row>
    <row r="302" spans="1:12" x14ac:dyDescent="0.25">
      <c r="E302" s="44"/>
      <c r="F302" s="45"/>
      <c r="G302" s="45"/>
      <c r="H302" s="45"/>
      <c r="I302" s="45"/>
      <c r="J302" s="45"/>
    </row>
    <row r="303" spans="1:12" x14ac:dyDescent="0.25">
      <c r="E303" s="44"/>
      <c r="F303" s="45"/>
      <c r="G303" s="45"/>
      <c r="H303" s="45"/>
      <c r="I303" s="45"/>
      <c r="J303" s="45"/>
    </row>
    <row r="304" spans="1:12" x14ac:dyDescent="0.25">
      <c r="E304" s="44"/>
      <c r="F304" s="45"/>
      <c r="G304" s="45"/>
      <c r="H304" s="45"/>
      <c r="I304" s="45"/>
      <c r="J304" s="45"/>
    </row>
    <row r="305" spans="5:10" x14ac:dyDescent="0.25">
      <c r="E305" s="44"/>
      <c r="F305" s="45"/>
      <c r="G305" s="45"/>
      <c r="H305" s="45"/>
      <c r="I305" s="45"/>
      <c r="J305" s="45"/>
    </row>
    <row r="306" spans="5:10" x14ac:dyDescent="0.25">
      <c r="E306" s="44"/>
      <c r="F306" s="45"/>
      <c r="G306" s="45"/>
      <c r="H306" s="45"/>
      <c r="I306" s="45"/>
      <c r="J306" s="45"/>
    </row>
    <row r="307" spans="5:10" x14ac:dyDescent="0.25">
      <c r="E307" s="44"/>
      <c r="F307" s="45"/>
      <c r="G307" s="45"/>
      <c r="H307" s="45"/>
      <c r="I307" s="45"/>
      <c r="J307" s="45"/>
    </row>
    <row r="308" spans="5:10" x14ac:dyDescent="0.25">
      <c r="E308" s="44"/>
      <c r="F308" s="45"/>
      <c r="G308" s="45"/>
      <c r="H308" s="45"/>
      <c r="I308" s="45"/>
      <c r="J308" s="45"/>
    </row>
    <row r="309" spans="5:10" x14ac:dyDescent="0.25">
      <c r="E309" s="44"/>
      <c r="F309" s="45"/>
      <c r="G309" s="45"/>
      <c r="H309" s="45"/>
      <c r="I309" s="45"/>
      <c r="J309" s="45"/>
    </row>
    <row r="310" spans="5:10" x14ac:dyDescent="0.25">
      <c r="E310" s="44"/>
      <c r="F310" s="45"/>
      <c r="G310" s="45"/>
      <c r="H310" s="45"/>
      <c r="I310" s="45"/>
      <c r="J310" s="45"/>
    </row>
    <row r="311" spans="5:10" x14ac:dyDescent="0.25">
      <c r="E311" s="44"/>
      <c r="F311" s="45"/>
      <c r="G311" s="45"/>
      <c r="H311" s="45"/>
      <c r="I311" s="45"/>
      <c r="J311" s="45"/>
    </row>
    <row r="312" spans="5:10" x14ac:dyDescent="0.25">
      <c r="E312" s="44"/>
      <c r="F312" s="45"/>
      <c r="G312" s="45"/>
      <c r="H312" s="45"/>
      <c r="I312" s="45"/>
      <c r="J312" s="45"/>
    </row>
    <row r="313" spans="5:10" x14ac:dyDescent="0.25">
      <c r="E313" s="44"/>
      <c r="F313" s="45"/>
      <c r="G313" s="45"/>
      <c r="H313" s="45"/>
      <c r="I313" s="45"/>
      <c r="J313" s="45"/>
    </row>
    <row r="314" spans="5:10" x14ac:dyDescent="0.25">
      <c r="E314" s="44"/>
      <c r="F314" s="45"/>
      <c r="G314" s="45"/>
      <c r="H314" s="45"/>
      <c r="I314" s="45"/>
      <c r="J314" s="45"/>
    </row>
    <row r="315" spans="5:10" x14ac:dyDescent="0.25">
      <c r="E315" s="44"/>
      <c r="F315" s="45"/>
      <c r="G315" s="45"/>
      <c r="H315" s="45"/>
      <c r="I315" s="45"/>
      <c r="J315" s="45"/>
    </row>
    <row r="316" spans="5:10" x14ac:dyDescent="0.25">
      <c r="E316" s="44"/>
      <c r="F316" s="45"/>
      <c r="G316" s="45"/>
      <c r="H316" s="45"/>
      <c r="I316" s="45"/>
      <c r="J316" s="45"/>
    </row>
  </sheetData>
  <autoFilter ref="A41:K41" xr:uid="{00000000-0009-0000-0000-000008000000}">
    <filterColumn colId="1">
      <filters>
        <filter val="Segment - Major Lines"/>
      </filters>
    </filterColumn>
    <filterColumn colId="3">
      <filters>
        <filter val="INS - Accident &amp; Health"/>
        <filter val="INS - Aviation"/>
        <filter val="INS - Credit &amp; Political Risk"/>
        <filter val="INS - Cyber"/>
        <filter val="INS - Liability"/>
        <filter val="INS - Marine"/>
        <filter val="INS - Professional Lines"/>
        <filter val="INS - Property"/>
        <filter val="INS - Terrorism"/>
        <filter val="REINS - Accident &amp; Health"/>
        <filter val="REINS - Aviation"/>
        <filter val="REINS - Credit &amp; Political Risk"/>
        <filter val="REINS - Liability"/>
        <filter val="REINS - Marine"/>
        <filter val="REINS - Professional Lines"/>
        <filter val="REINS - Property"/>
      </filters>
    </filterColumn>
  </autoFilter>
  <mergeCells count="3">
    <mergeCell ref="E40:F40"/>
    <mergeCell ref="G40:H40"/>
    <mergeCell ref="J40:K40"/>
  </mergeCells>
  <dataValidations count="1">
    <dataValidation type="list" allowBlank="1" showInputMessage="1" showErrorMessage="1" sqref="H35 K35" xr:uid="{00000000-0002-0000-0800-000000000000}">
      <formula1>Lookups_RunLabel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'Report Aggregation'!$C$2:$G$2</xm:f>
          </x14:formula1>
          <xm:sqref>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Report Aggregation</vt:lpstr>
      <vt:lpstr>Participation Output</vt:lpstr>
      <vt:lpstr>Base</vt:lpstr>
      <vt:lpstr>Alt</vt:lpstr>
      <vt:lpstr>Opti</vt:lpstr>
      <vt:lpstr>Graphs ==&gt;</vt:lpstr>
      <vt:lpstr>Participation</vt:lpstr>
      <vt:lpstr>Capital Drivers</vt:lpstr>
      <vt:lpstr>Premium Growth</vt:lpstr>
      <vt:lpstr>RoRAC vs CoV</vt:lpstr>
      <vt:lpstr>Efficient Frontier</vt:lpstr>
      <vt:lpstr>Efficient Frontier wInvInc</vt:lpstr>
      <vt:lpstr>Efficient Frontier CoV</vt:lpstr>
      <vt:lpstr>Lookups</vt:lpstr>
      <vt:lpstr>Alt!Labels_Headers</vt:lpstr>
      <vt:lpstr>Base!Labels_Headers</vt:lpstr>
      <vt:lpstr>Opti!Labels_Headers</vt:lpstr>
      <vt:lpstr>Alt!Labels_LookupString</vt:lpstr>
      <vt:lpstr>Base!Labels_LookupString</vt:lpstr>
      <vt:lpstr>Opti!Labels_LookupString</vt:lpstr>
      <vt:lpstr>Lookups_Level</vt:lpstr>
      <vt:lpstr>Lookups_RunLabel</vt:lpstr>
      <vt:lpstr>Lookups_Timestamp</vt:lpstr>
      <vt:lpstr>ReportClassMapping</vt:lpstr>
      <vt:lpstr>Alt!Results_Participation</vt:lpstr>
      <vt:lpstr>Base!Results_Participation</vt:lpstr>
      <vt:lpstr>Opti!Results_Participation</vt:lpstr>
      <vt:lpstr>'Participation Output'!Results_Participation</vt:lpstr>
      <vt:lpstr>Alt!ResultsTable</vt:lpstr>
      <vt:lpstr>Base!ResultsTable</vt:lpstr>
      <vt:lpstr>Opti!ResultsTable</vt:lpstr>
      <vt:lpstr>Participation!Selected_Stat</vt:lpstr>
      <vt:lpstr>'Premium Growth'!Selected_Stat</vt:lpstr>
      <vt:lpstr>'Capital Drivers'!SelectedLevel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Charmaine K</dc:creator>
  <cp:lastModifiedBy>Reynolds, Theo</cp:lastModifiedBy>
  <dcterms:created xsi:type="dcterms:W3CDTF">2019-09-17T14:42:56Z</dcterms:created>
  <dcterms:modified xsi:type="dcterms:W3CDTF">2022-06-01T10:59:25Z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{242E1BB9-ACDE-4C63-B910-8E1C258EC325}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