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eodore\Desktop\Project Portfolio\Valuation Project\"/>
    </mc:Choice>
  </mc:AlternateContent>
  <xr:revisionPtr revIDLastSave="0" documentId="13_ncr:9_{EB262037-35EE-40A5-90C6-2694A1372749}" xr6:coauthVersionLast="47" xr6:coauthVersionMax="47" xr10:uidLastSave="{00000000-0000-0000-0000-000000000000}"/>
  <bookViews>
    <workbookView xWindow="-120" yWindow="-120" windowWidth="29040" windowHeight="15840" tabRatio="654" firstSheet="1" activeTab="2" xr2:uid="{00000000-000D-0000-FFFF-FFFF00000000}"/>
  </bookViews>
  <sheets>
    <sheet name="__FDSCACHE__" sheetId="15" state="veryHidden" r:id="rId1"/>
    <sheet name="WACC" sheetId="14" r:id="rId2"/>
    <sheet name="Combined DCF Unlevered " sheetId="27" r:id="rId3"/>
    <sheet name="Equity Values &amp; Synergies " sheetId="17" r:id="rId4"/>
    <sheet name="Synegy Valuation" sheetId="26" r:id="rId5"/>
  </sheets>
  <externalReferences>
    <externalReference r:id="rId6"/>
    <externalReference r:id="rId7"/>
  </externalReferences>
  <definedNames>
    <definedName name="_xlnm._FilterDatabase" localSheetId="1" hidden="1">WACC!#REF!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9" i="27" l="1"/>
  <c r="P13" i="17"/>
  <c r="V13" i="17"/>
  <c r="V8" i="17"/>
  <c r="I8" i="17"/>
  <c r="C5" i="27"/>
  <c r="F24" i="27"/>
  <c r="G24" i="27"/>
  <c r="H24" i="27"/>
  <c r="I24" i="27"/>
  <c r="J24" i="27"/>
  <c r="G23" i="27"/>
  <c r="H23" i="27"/>
  <c r="I23" i="27"/>
  <c r="J23" i="27"/>
  <c r="F23" i="27"/>
  <c r="G19" i="27"/>
  <c r="H19" i="27"/>
  <c r="I19" i="27"/>
  <c r="J19" i="27"/>
  <c r="F19" i="27"/>
  <c r="F16" i="27"/>
  <c r="G16" i="27"/>
  <c r="H16" i="27"/>
  <c r="I16" i="27"/>
  <c r="J16" i="27"/>
  <c r="G15" i="27"/>
  <c r="H15" i="27"/>
  <c r="I15" i="27"/>
  <c r="J15" i="27"/>
  <c r="F15" i="27"/>
  <c r="F10" i="27"/>
  <c r="G10" i="27"/>
  <c r="H10" i="27"/>
  <c r="I10" i="27"/>
  <c r="J10" i="27"/>
  <c r="F9" i="27"/>
  <c r="G9" i="27"/>
  <c r="H9" i="27"/>
  <c r="I9" i="27"/>
  <c r="J9" i="27"/>
  <c r="F8" i="27"/>
  <c r="G7" i="27"/>
  <c r="H7" i="27"/>
  <c r="I7" i="27"/>
  <c r="J7" i="27"/>
  <c r="F7" i="27"/>
  <c r="F5" i="27"/>
  <c r="G5" i="27"/>
  <c r="H5" i="27"/>
  <c r="I5" i="27"/>
  <c r="J5" i="27"/>
  <c r="G4" i="27"/>
  <c r="H4" i="27"/>
  <c r="I4" i="27"/>
  <c r="J4" i="27"/>
  <c r="F4" i="27"/>
  <c r="A116" i="27" l="1"/>
  <c r="A114" i="27"/>
  <c r="B109" i="27"/>
  <c r="A108" i="27"/>
  <c r="A106" i="27"/>
  <c r="A104" i="27"/>
  <c r="B100" i="27"/>
  <c r="A98" i="27"/>
  <c r="A96" i="27"/>
  <c r="B91" i="27"/>
  <c r="A90" i="27"/>
  <c r="A88" i="27"/>
  <c r="A86" i="27"/>
  <c r="B82" i="27"/>
  <c r="A80" i="27"/>
  <c r="A78" i="27"/>
  <c r="B73" i="27"/>
  <c r="A72" i="27"/>
  <c r="A70" i="27"/>
  <c r="A68" i="27"/>
  <c r="B64" i="27"/>
  <c r="A63" i="27"/>
  <c r="A62" i="27"/>
  <c r="A71" i="27" s="1"/>
  <c r="A61" i="27"/>
  <c r="A60" i="27"/>
  <c r="A69" i="27" s="1"/>
  <c r="B59" i="27"/>
  <c r="A59" i="27"/>
  <c r="B55" i="27"/>
  <c r="A39" i="27"/>
  <c r="A117" i="27" s="1"/>
  <c r="A38" i="27"/>
  <c r="A107" i="27" s="1"/>
  <c r="A37" i="27"/>
  <c r="A115" i="27" s="1"/>
  <c r="A36" i="27"/>
  <c r="A105" i="27" s="1"/>
  <c r="A35" i="27"/>
  <c r="A113" i="27" s="1"/>
  <c r="J25" i="27"/>
  <c r="F25" i="27"/>
  <c r="F28" i="27" s="1"/>
  <c r="I25" i="27"/>
  <c r="H25" i="27"/>
  <c r="G25" i="27"/>
  <c r="G28" i="27" s="1"/>
  <c r="B114" i="27" s="1"/>
  <c r="J17" i="27"/>
  <c r="F17" i="27"/>
  <c r="I17" i="27"/>
  <c r="H17" i="27"/>
  <c r="G17" i="27"/>
  <c r="I14" i="27"/>
  <c r="J11" i="27"/>
  <c r="I11" i="27"/>
  <c r="H11" i="27"/>
  <c r="F11" i="27"/>
  <c r="G11" i="27"/>
  <c r="I8" i="27"/>
  <c r="B80" i="27" s="1"/>
  <c r="J8" i="27"/>
  <c r="B81" i="27" s="1"/>
  <c r="H8" i="27"/>
  <c r="B79" i="27" s="1"/>
  <c r="G8" i="27"/>
  <c r="B78" i="27" s="1"/>
  <c r="I6" i="27"/>
  <c r="B71" i="27" s="1"/>
  <c r="J14" i="27"/>
  <c r="H14" i="27"/>
  <c r="F14" i="27"/>
  <c r="J28" i="27"/>
  <c r="B117" i="27" s="1"/>
  <c r="H26" i="27"/>
  <c r="B61" i="27" s="1"/>
  <c r="G26" i="27"/>
  <c r="I18" i="27" l="1"/>
  <c r="B107" i="27" s="1"/>
  <c r="F12" i="27"/>
  <c r="G12" i="27" s="1"/>
  <c r="H12" i="27" s="1"/>
  <c r="I12" i="27" s="1"/>
  <c r="J12" i="27" s="1"/>
  <c r="H27" i="27"/>
  <c r="H20" i="27"/>
  <c r="H21" i="27" s="1"/>
  <c r="B88" i="27" s="1"/>
  <c r="B113" i="27"/>
  <c r="B60" i="27"/>
  <c r="F20" i="27"/>
  <c r="F21" i="27" s="1"/>
  <c r="F27" i="27"/>
  <c r="J20" i="27"/>
  <c r="J21" i="27" s="1"/>
  <c r="B90" i="27" s="1"/>
  <c r="J27" i="27"/>
  <c r="I20" i="27"/>
  <c r="I21" i="27" s="1"/>
  <c r="B89" i="27" s="1"/>
  <c r="I27" i="27"/>
  <c r="H18" i="27"/>
  <c r="B106" i="27" s="1"/>
  <c r="F18" i="27"/>
  <c r="I26" i="27"/>
  <c r="B62" i="27" s="1"/>
  <c r="I28" i="27"/>
  <c r="B116" i="27" s="1"/>
  <c r="J26" i="27"/>
  <c r="B63" i="27" s="1"/>
  <c r="G14" i="27"/>
  <c r="G6" i="27"/>
  <c r="B69" i="27" s="1"/>
  <c r="B77" i="27"/>
  <c r="B74" i="27"/>
  <c r="B75" i="27"/>
  <c r="B76" i="27"/>
  <c r="C7" i="27" s="1"/>
  <c r="J18" i="27"/>
  <c r="B108" i="27" s="1"/>
  <c r="F6" i="27"/>
  <c r="J6" i="27"/>
  <c r="B72" i="27" s="1"/>
  <c r="H28" i="27"/>
  <c r="B115" i="27" s="1"/>
  <c r="A77" i="27"/>
  <c r="A79" i="27"/>
  <c r="A81" i="27"/>
  <c r="A87" i="27"/>
  <c r="A89" i="27"/>
  <c r="A95" i="27"/>
  <c r="A97" i="27"/>
  <c r="A99" i="27"/>
  <c r="H6" i="27"/>
  <c r="B70" i="27" s="1"/>
  <c r="B56" i="27" l="1"/>
  <c r="B112" i="27"/>
  <c r="C11" i="27" s="1"/>
  <c r="K28" i="27" s="1"/>
  <c r="L8" i="27"/>
  <c r="K8" i="27"/>
  <c r="N8" i="27"/>
  <c r="M8" i="27"/>
  <c r="B85" i="27"/>
  <c r="C8" i="27" s="1"/>
  <c r="B84" i="27"/>
  <c r="B86" i="27"/>
  <c r="B57" i="27"/>
  <c r="B110" i="27"/>
  <c r="G27" i="27"/>
  <c r="G20" i="27"/>
  <c r="G21" i="27" s="1"/>
  <c r="B87" i="27" s="1"/>
  <c r="B104" i="27"/>
  <c r="B99" i="27"/>
  <c r="J29" i="27"/>
  <c r="G18" i="27"/>
  <c r="B105" i="27" s="1"/>
  <c r="C10" i="27" s="1"/>
  <c r="B67" i="27"/>
  <c r="C6" i="27" s="1"/>
  <c r="B66" i="27"/>
  <c r="B68" i="27"/>
  <c r="B65" i="27"/>
  <c r="B58" i="27"/>
  <c r="I29" i="27"/>
  <c r="B98" i="27"/>
  <c r="B95" i="27"/>
  <c r="F29" i="27"/>
  <c r="B111" i="27"/>
  <c r="B97" i="27"/>
  <c r="H29" i="27"/>
  <c r="L18" i="27" l="1"/>
  <c r="K18" i="27"/>
  <c r="N18" i="27"/>
  <c r="M18" i="27"/>
  <c r="B96" i="27"/>
  <c r="G29" i="27"/>
  <c r="B93" i="27"/>
  <c r="B102" i="27"/>
  <c r="B92" i="27"/>
  <c r="M26" i="27"/>
  <c r="K4" i="27"/>
  <c r="N26" i="27"/>
  <c r="L26" i="27"/>
  <c r="K26" i="27"/>
  <c r="L6" i="27"/>
  <c r="K6" i="27"/>
  <c r="N6" i="27"/>
  <c r="M6" i="27"/>
  <c r="B103" i="27"/>
  <c r="L21" i="27"/>
  <c r="M21" i="27"/>
  <c r="K21" i="27"/>
  <c r="N21" i="27"/>
  <c r="B94" i="27"/>
  <c r="B101" i="27"/>
  <c r="B83" i="27"/>
  <c r="N28" i="27"/>
  <c r="M28" i="27"/>
  <c r="L28" i="27"/>
  <c r="L4" i="27" l="1"/>
  <c r="K25" i="27"/>
  <c r="K5" i="27"/>
  <c r="K7" i="27"/>
  <c r="L27" i="27"/>
  <c r="M27" i="27"/>
  <c r="M29" i="27" s="1"/>
  <c r="K27" i="27"/>
  <c r="K14" i="27" s="1"/>
  <c r="N27" i="27"/>
  <c r="N29" i="27" s="1"/>
  <c r="L29" i="27"/>
  <c r="K29" i="27" l="1"/>
  <c r="K17" i="27"/>
  <c r="K20" i="27"/>
  <c r="L14" i="27"/>
  <c r="L25" i="27"/>
  <c r="L7" i="27"/>
  <c r="L5" i="27"/>
  <c r="M4" i="27"/>
  <c r="M25" i="27" l="1"/>
  <c r="M7" i="27"/>
  <c r="M5" i="27"/>
  <c r="N4" i="27"/>
  <c r="M14" i="27"/>
  <c r="L17" i="27"/>
  <c r="L20" i="27"/>
  <c r="N7" i="27" l="1"/>
  <c r="N5" i="27"/>
  <c r="N25" i="27"/>
  <c r="N14" i="27"/>
  <c r="M17" i="27"/>
  <c r="M20" i="27"/>
  <c r="N20" i="27" l="1"/>
  <c r="N17" i="27"/>
  <c r="D34" i="14" l="1"/>
  <c r="D33" i="14"/>
  <c r="J13" i="17"/>
  <c r="J8" i="17"/>
  <c r="J7" i="17"/>
  <c r="I7" i="17" s="1"/>
  <c r="D8" i="17"/>
  <c r="D7" i="17"/>
  <c r="C7" i="17" s="1"/>
  <c r="D13" i="17"/>
  <c r="E13" i="17" s="1"/>
  <c r="C13" i="17" s="1"/>
  <c r="E5" i="17"/>
  <c r="D5" i="17"/>
  <c r="C5" i="17"/>
  <c r="O5" i="17" s="1"/>
  <c r="G25" i="14"/>
  <c r="G24" i="14"/>
  <c r="G20" i="14"/>
  <c r="G19" i="14"/>
  <c r="G17" i="14"/>
  <c r="G16" i="14"/>
  <c r="G12" i="14"/>
  <c r="G11" i="14"/>
  <c r="G6" i="14"/>
  <c r="F7" i="14"/>
  <c r="B1" i="17" s="1"/>
  <c r="D12" i="17" l="1"/>
  <c r="D35" i="14"/>
  <c r="E33" i="14" s="1"/>
  <c r="C34" i="14"/>
  <c r="E34" i="14" l="1"/>
  <c r="E35" i="14" s="1"/>
  <c r="D25" i="14" l="1"/>
  <c r="D24" i="14"/>
  <c r="D20" i="14"/>
  <c r="D19" i="14"/>
  <c r="D17" i="14"/>
  <c r="D16" i="14"/>
  <c r="D12" i="14"/>
  <c r="D11" i="14"/>
  <c r="D6" i="14"/>
  <c r="D5" i="14"/>
  <c r="D9" i="14" s="1"/>
  <c r="D4" i="14"/>
  <c r="C7" i="14"/>
  <c r="H1" i="17" l="1"/>
  <c r="C33" i="14"/>
  <c r="I5" i="17" l="1"/>
  <c r="K5" i="17" l="1"/>
  <c r="J5" i="17"/>
  <c r="G8" i="14" l="1"/>
  <c r="G18" i="14" l="1"/>
  <c r="P7" i="17"/>
  <c r="O7" i="17" s="1"/>
  <c r="G9" i="14"/>
  <c r="D8" i="14"/>
  <c r="V7" i="17" l="1"/>
  <c r="Q7" i="17"/>
  <c r="K7" i="17"/>
  <c r="E7" i="17"/>
  <c r="P8" i="17" l="1"/>
  <c r="I13" i="17"/>
  <c r="K13" i="17" s="1"/>
  <c r="W7" i="17"/>
  <c r="U7" i="17"/>
  <c r="C8" i="17"/>
  <c r="K8" i="17"/>
  <c r="E8" i="17"/>
  <c r="D18" i="14"/>
  <c r="G13" i="14"/>
  <c r="G14" i="14" s="1"/>
  <c r="D21" i="14"/>
  <c r="O13" i="17" l="1"/>
  <c r="Q13" i="17" s="1"/>
  <c r="U13" i="17"/>
  <c r="W13" i="17" s="1"/>
  <c r="AB13" i="17" s="1"/>
  <c r="AA13" i="17" s="1"/>
  <c r="AC13" i="17" s="1"/>
  <c r="U8" i="17"/>
  <c r="W8" i="17"/>
  <c r="Q8" i="17"/>
  <c r="O8" i="17"/>
  <c r="D13" i="14" l="1"/>
  <c r="D14" i="14" s="1"/>
  <c r="G21" i="14"/>
  <c r="G22" i="14" s="1"/>
  <c r="D22" i="14"/>
  <c r="D23" i="14" s="1"/>
  <c r="G23" i="14" l="1"/>
  <c r="D26" i="14"/>
  <c r="D28" i="14" s="1"/>
  <c r="G26" i="14"/>
  <c r="G28" i="14" s="1"/>
  <c r="D27" i="14" l="1"/>
  <c r="G27" i="14"/>
  <c r="G29" i="14" s="1"/>
  <c r="D29" i="14" l="1"/>
  <c r="E36" i="14" s="1"/>
  <c r="C28" i="27" s="1"/>
  <c r="O37" i="27" l="1"/>
  <c r="O38" i="27" s="1"/>
  <c r="M42" i="27"/>
  <c r="M43" i="27" s="1"/>
  <c r="M44" i="27" s="1"/>
  <c r="K37" i="27"/>
  <c r="K38" i="27" s="1"/>
  <c r="K39" i="27" s="1"/>
  <c r="N31" i="27"/>
  <c r="N32" i="27" s="1"/>
  <c r="N33" i="27" s="1"/>
  <c r="L42" i="27"/>
  <c r="L43" i="27" s="1"/>
  <c r="L44" i="27" s="1"/>
  <c r="O31" i="27"/>
  <c r="O32" i="27" s="1"/>
  <c r="M37" i="27"/>
  <c r="M38" i="27" s="1"/>
  <c r="M39" i="27" s="1"/>
  <c r="M31" i="27"/>
  <c r="M32" i="27" s="1"/>
  <c r="M33" i="27" s="1"/>
  <c r="L37" i="27"/>
  <c r="L38" i="27" s="1"/>
  <c r="L39" i="27" s="1"/>
  <c r="K42" i="27"/>
  <c r="K43" i="27" s="1"/>
  <c r="K44" i="27" s="1"/>
  <c r="N37" i="27"/>
  <c r="N38" i="27" s="1"/>
  <c r="N39" i="27" s="1"/>
  <c r="N42" i="27"/>
  <c r="N43" i="27" s="1"/>
  <c r="N44" i="27" s="1"/>
  <c r="O42" i="27"/>
  <c r="O43" i="27" s="1"/>
  <c r="K31" i="27"/>
  <c r="K32" i="27" s="1"/>
  <c r="K33" i="27" s="1"/>
  <c r="L31" i="27"/>
  <c r="L32" i="27" s="1"/>
  <c r="L33" i="27" s="1"/>
  <c r="O20" i="27"/>
  <c r="J12" i="17"/>
  <c r="J14" i="17" s="1"/>
  <c r="J16" i="17" s="1"/>
  <c r="P5" i="17"/>
  <c r="I12" i="17"/>
  <c r="I14" i="17" s="1"/>
  <c r="I16" i="17" s="1"/>
  <c r="K12" i="17"/>
  <c r="K14" i="17" s="1"/>
  <c r="K16" i="17" s="1"/>
  <c r="Q5" i="17"/>
  <c r="Q12" i="17" s="1"/>
  <c r="Q14" i="17" s="1"/>
  <c r="Q16" i="17" s="1"/>
  <c r="D14" i="17"/>
  <c r="C12" i="17"/>
  <c r="C14" i="17" s="1"/>
  <c r="E12" i="17"/>
  <c r="E14" i="17" s="1"/>
  <c r="E24" i="17" s="1"/>
  <c r="O33" i="27" l="1"/>
  <c r="E34" i="27" s="1"/>
  <c r="V5" i="17" s="1"/>
  <c r="O44" i="27"/>
  <c r="E45" i="27" s="1"/>
  <c r="W5" i="17" s="1"/>
  <c r="O39" i="27"/>
  <c r="E40" i="27" s="1"/>
  <c r="U5" i="17" s="1"/>
  <c r="D17" i="17"/>
  <c r="D24" i="17"/>
  <c r="D28" i="17" s="1"/>
  <c r="C24" i="17"/>
  <c r="C22" i="26" s="1"/>
  <c r="J19" i="17"/>
  <c r="I17" i="17"/>
  <c r="K18" i="17"/>
  <c r="I19" i="17"/>
  <c r="I18" i="17"/>
  <c r="L16" i="17"/>
  <c r="P12" i="17"/>
  <c r="P14" i="17" s="1"/>
  <c r="J17" i="17"/>
  <c r="K17" i="17"/>
  <c r="J18" i="17"/>
  <c r="K19" i="17"/>
  <c r="D16" i="17"/>
  <c r="D18" i="17"/>
  <c r="D30" i="17" s="1"/>
  <c r="D37" i="17" s="1"/>
  <c r="C19" i="17"/>
  <c r="C16" i="17"/>
  <c r="E19" i="17"/>
  <c r="E31" i="17" s="1"/>
  <c r="E38" i="17" s="1"/>
  <c r="E16" i="17"/>
  <c r="W12" i="17"/>
  <c r="W14" i="17" s="1"/>
  <c r="W16" i="17" s="1"/>
  <c r="V12" i="17"/>
  <c r="O12" i="17"/>
  <c r="E18" i="17"/>
  <c r="E30" i="17" s="1"/>
  <c r="E28" i="17"/>
  <c r="E17" i="17"/>
  <c r="C17" i="17"/>
  <c r="C29" i="17" s="1"/>
  <c r="C18" i="17"/>
  <c r="D19" i="17"/>
  <c r="C25" i="17" l="1"/>
  <c r="C28" i="17"/>
  <c r="C35" i="17" s="1"/>
  <c r="U12" i="17"/>
  <c r="AA5" i="17"/>
  <c r="C20" i="17"/>
  <c r="F16" i="17"/>
  <c r="F28" i="17"/>
  <c r="F19" i="17"/>
  <c r="C31" i="17"/>
  <c r="D25" i="26" s="1"/>
  <c r="D23" i="26"/>
  <c r="F17" i="17"/>
  <c r="C30" i="17"/>
  <c r="F18" i="17"/>
  <c r="D35" i="17"/>
  <c r="L18" i="17"/>
  <c r="L19" i="17"/>
  <c r="I20" i="17"/>
  <c r="AB5" i="17"/>
  <c r="K20" i="17"/>
  <c r="J20" i="17"/>
  <c r="L17" i="17"/>
  <c r="E35" i="17"/>
  <c r="E20" i="17"/>
  <c r="D29" i="17"/>
  <c r="D20" i="17"/>
  <c r="C24" i="26"/>
  <c r="E25" i="26"/>
  <c r="AC5" i="17"/>
  <c r="E29" i="17"/>
  <c r="E36" i="17" s="1"/>
  <c r="E37" i="17"/>
  <c r="E24" i="26"/>
  <c r="E25" i="17"/>
  <c r="E22" i="26"/>
  <c r="D25" i="17"/>
  <c r="D22" i="26"/>
  <c r="D24" i="26"/>
  <c r="AB12" i="17"/>
  <c r="AB14" i="17" s="1"/>
  <c r="V14" i="17"/>
  <c r="W17" i="17"/>
  <c r="W18" i="17"/>
  <c r="W19" i="17"/>
  <c r="D31" i="17"/>
  <c r="O14" i="17"/>
  <c r="O16" i="17" s="1"/>
  <c r="AC12" i="17"/>
  <c r="AC14" i="17" s="1"/>
  <c r="F24" i="17"/>
  <c r="D36" i="17" l="1"/>
  <c r="C23" i="26"/>
  <c r="U14" i="17"/>
  <c r="U16" i="17" s="1"/>
  <c r="U17" i="17"/>
  <c r="AA12" i="17"/>
  <c r="AA14" i="17" s="1"/>
  <c r="D31" i="26" s="1"/>
  <c r="D4" i="26" s="1"/>
  <c r="U19" i="17"/>
  <c r="V16" i="17"/>
  <c r="F30" i="17"/>
  <c r="C37" i="17"/>
  <c r="F35" i="17"/>
  <c r="D32" i="17"/>
  <c r="E32" i="17"/>
  <c r="C36" i="17"/>
  <c r="F29" i="17"/>
  <c r="C38" i="17"/>
  <c r="C39" i="17" s="1"/>
  <c r="F31" i="17"/>
  <c r="C32" i="17"/>
  <c r="F20" i="17"/>
  <c r="L20" i="17"/>
  <c r="E39" i="17"/>
  <c r="F37" i="17"/>
  <c r="C25" i="26"/>
  <c r="F25" i="26" s="1"/>
  <c r="F25" i="17"/>
  <c r="E31" i="26"/>
  <c r="E4" i="26" s="1"/>
  <c r="AC16" i="17"/>
  <c r="AB16" i="17"/>
  <c r="C31" i="26"/>
  <c r="C4" i="26" s="1"/>
  <c r="F24" i="26"/>
  <c r="P17" i="17"/>
  <c r="P16" i="17"/>
  <c r="R16" i="17" s="1"/>
  <c r="P18" i="17"/>
  <c r="E23" i="26"/>
  <c r="E26" i="26" s="1"/>
  <c r="F22" i="26"/>
  <c r="D26" i="26"/>
  <c r="V18" i="17"/>
  <c r="V17" i="17"/>
  <c r="V19" i="17"/>
  <c r="X19" i="17" s="1"/>
  <c r="W20" i="17"/>
  <c r="D38" i="17"/>
  <c r="O17" i="17"/>
  <c r="O19" i="17"/>
  <c r="O18" i="17"/>
  <c r="P19" i="17"/>
  <c r="Q17" i="17"/>
  <c r="Q19" i="17"/>
  <c r="Q18" i="17"/>
  <c r="AC18" i="17"/>
  <c r="E33" i="26" s="1"/>
  <c r="E6" i="26" s="1"/>
  <c r="AC19" i="17"/>
  <c r="E34" i="26" s="1"/>
  <c r="E7" i="26" s="1"/>
  <c r="AC17" i="17"/>
  <c r="AB19" i="17"/>
  <c r="AB17" i="17"/>
  <c r="AB18" i="17"/>
  <c r="AA19" i="17"/>
  <c r="D34" i="26" s="1"/>
  <c r="X18" i="17" l="1"/>
  <c r="U18" i="17"/>
  <c r="U20" i="17" s="1"/>
  <c r="F38" i="17"/>
  <c r="AA16" i="17"/>
  <c r="AD16" i="17" s="1"/>
  <c r="AA17" i="17"/>
  <c r="D32" i="26" s="1"/>
  <c r="AA18" i="17"/>
  <c r="D33" i="26" s="1"/>
  <c r="D15" i="26" s="1"/>
  <c r="X16" i="17"/>
  <c r="X17" i="17"/>
  <c r="F32" i="17"/>
  <c r="D39" i="17"/>
  <c r="F36" i="17"/>
  <c r="F39" i="17" s="1"/>
  <c r="F4" i="26"/>
  <c r="C13" i="26"/>
  <c r="F31" i="26"/>
  <c r="E13" i="26"/>
  <c r="D13" i="26"/>
  <c r="F23" i="26"/>
  <c r="F26" i="26" s="1"/>
  <c r="P20" i="17"/>
  <c r="Q20" i="17"/>
  <c r="O20" i="17"/>
  <c r="C26" i="26"/>
  <c r="E16" i="26"/>
  <c r="E15" i="26"/>
  <c r="AD17" i="17"/>
  <c r="C32" i="26"/>
  <c r="AB20" i="17"/>
  <c r="AD19" i="17"/>
  <c r="C34" i="26"/>
  <c r="D16" i="26"/>
  <c r="D7" i="26"/>
  <c r="C33" i="26"/>
  <c r="AC20" i="17"/>
  <c r="E32" i="26"/>
  <c r="V20" i="17"/>
  <c r="R18" i="17"/>
  <c r="R17" i="17"/>
  <c r="R19" i="17"/>
  <c r="X20" i="17" l="1"/>
  <c r="D6" i="26"/>
  <c r="AA20" i="17"/>
  <c r="AD18" i="17"/>
  <c r="AD20" i="17" s="1"/>
  <c r="F13" i="26"/>
  <c r="R20" i="17"/>
  <c r="D5" i="26"/>
  <c r="D8" i="26" s="1"/>
  <c r="D14" i="26"/>
  <c r="D17" i="26" s="1"/>
  <c r="D35" i="26"/>
  <c r="C15" i="26"/>
  <c r="F15" i="26" s="1"/>
  <c r="F33" i="26"/>
  <c r="C6" i="26"/>
  <c r="C16" i="26"/>
  <c r="F16" i="26" s="1"/>
  <c r="F34" i="26"/>
  <c r="C7" i="26"/>
  <c r="F7" i="26" s="1"/>
  <c r="E14" i="26"/>
  <c r="E17" i="26" s="1"/>
  <c r="E5" i="26"/>
  <c r="E8" i="26" s="1"/>
  <c r="E35" i="26"/>
  <c r="F32" i="26"/>
  <c r="C5" i="26"/>
  <c r="C14" i="26"/>
  <c r="C35" i="26"/>
  <c r="F6" i="26" l="1"/>
  <c r="F35" i="26"/>
  <c r="F5" i="26"/>
  <c r="C8" i="26"/>
  <c r="F14" i="26"/>
  <c r="F17" i="26" s="1"/>
  <c r="C17" i="26"/>
  <c r="F8" i="26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Theodore</author>
  </authors>
  <commentList>
    <comment ref="A1" authorId="0" shapeId="1025" xr:uid="{76F191E5-C2F7-4702-928B-EAAB60681A59}">
      <text>
        <r>
          <rPr>
            <b/>
            <sz val="9"/>
            <color indexed="81"/>
            <rFont val="Tahoma"/>
            <family val="2"/>
            <charset val="161"/>
          </rPr>
          <t>&lt;?xml version="1.0" encoding="utf-8"?&gt;&lt;Schema xmlns:xsi="http://www.w3.org/2001/XMLSchema-instance" xmlns:xsd="http://www.w3.org/2001/XMLSchema" Version="2" Timestamp="1647855048"&gt;&lt;FQL&gt;&lt;Q&gt;ATVI-US^FG_PRICE(0)&lt;/Q&gt;&lt;R&gt;1&lt;/R&gt;&lt;C&gt;1&lt;/C&gt;&lt;D xsi:type="xsd:double"&gt;80.55&lt;/D&gt;&lt;/FQL&gt;&lt;FQL&gt;&lt;Q&gt;ATVI-US^FG_PRICE(-5AY)&lt;/Q&gt;&lt;R&gt;1&lt;/R&gt;&lt;C&gt;1&lt;/C&gt;&lt;D xsi:type="xsd:double"&gt;48.06&lt;/D&gt;&lt;/FQL&gt;&lt;FQL&gt;&lt;Q&gt;ATVI-US^FG_PRICE(-5AY,0)&lt;/Q&gt;&lt;R&gt;1260&lt;/R&gt;&lt;C&gt;1&lt;/C&gt;&lt;D xsi:type="xsd:double"&gt;48.06&lt;/D&gt;&lt;D xsi:type="xsd:double"&gt;48.58&lt;/D&gt;&lt;D xsi:type="xsd:double"&gt;49.02&lt;/D&gt;&lt;D xsi:type="xsd:double"&gt;49.2&lt;/D&gt;&lt;D xsi:type="xsd:double"&gt;49.5&lt;/D&gt;&lt;D xsi:type="xsd:double"&gt;49.08&lt;/D&gt;&lt;D xsi:type="xsd:double"&gt;49.22&lt;/D&gt;&lt;D xsi:type="xsd:double"&gt;49.1&lt;/D&gt;&lt;D xsi:type="xsd:double"&gt;49.13&lt;/D&gt;&lt;D xsi:type="xsd:double"&gt;48.96&lt;/D&gt;&lt;D xsi:type="xsd:double"&gt;48.22&lt;/D&gt;&lt;D xsi:type="xsd:double"&gt;48.68&lt;/D&gt;&lt;D xsi:type="xsd:double"&gt;48.78&lt;/D&gt;&lt;D xsi:type="xsd:double"&gt;49.12&lt;/D&gt;&lt;D xsi:type="xsd:double"&gt;49.3&lt;/D&gt;&lt;D xsi:type="xsd:double"&gt;49.76&lt;/D&gt;&lt;D xsi:type="xsd:double"&gt;50.14&lt;/D&gt;&lt;D xsi:type="xsd:double"&gt;50.19&lt;/D&gt;&lt;D xsi:type="xsd:double"&gt;49.86&lt;/D&gt;&lt;D xsi:type="xsd:double"&gt;49.53&lt;/D&gt;&lt;D xsi:type="xsd:double"&gt;49.04&lt;/D&gt;&lt;D xsi:type="xsd:double"&gt;49.2&lt;/D&gt;&lt;D xsi:type="xsd:double"&gt;49.36&lt;/D&gt;&lt;D xsi:type="xsd:double"&gt;49.61&lt;/D&gt;&lt;D xsi:type="xsd:double"&gt;49.04&lt;/D&gt;&lt;D xsi:type="xsd:double"&gt;49.08&lt;/D&gt;&lt;D xsi:type="xsd:double"&gt;48.64&lt;/D&gt;&lt;D xsi:type="xsd:double"&gt;48.42&lt;/D&gt;&lt;D xsi:type="xsd:double"&gt;48.8&lt;/D&gt;&lt;D xsi:type="xsd:double"&gt;49.17&lt;/D&gt;&lt;D xsi:type="xsd:double"&gt;49.35&lt;/D&gt;&lt;D xsi:type="xsd:double"&gt;49.95&lt;/D&gt;&lt;D xsi:type="xsd:double"&gt;49.87&lt;/D&gt;&lt;D xsi:type="xsd:double"&gt;50.88&lt;/D&gt;&lt;D xsi:type="xsd:double"&gt;51.36&lt;/D&gt;&lt;D xsi:type="xsd:double"&gt;51.36&lt;/D&gt;&lt;D xsi:type="xsd:double"&gt;51.91&lt;/D&gt;&lt;D xsi:type="xsd:double"&gt;52.25&lt;/D&gt;&lt;D xsi:type="xsd:double"&gt;52.7&lt;/D&gt;&lt;D xsi:type="xsd:double"&gt;53.03&lt;/D&gt;&lt;D xsi:type="xsd:double"&gt;52.84&lt;/D&gt;&lt;D xsi:type="xsd:double"&gt;53.1&lt;/D&gt;&lt;D xsi:type="xsd:double"&gt;53.83&lt;/D&gt;&lt;D xsi:type="xsd:double"&gt;53.99&lt;/D&gt;&lt;D xsi:type="xsd:double"&gt;54.62&lt;/D&gt;&lt;D xsi:type="xsd:double"&gt;55.99&lt;/D&gt;&lt;D xsi:type="xsd:double"&gt;55.75&lt;/D&gt;&lt;D xsi:type="xsd:double"&gt;56.01&lt;/D&gt;&lt;D xsi:type="xsd:double"&gt;56.41&lt;/D&gt;&lt;D xsi:type="xsd:double"&gt;56.78&lt;/D&gt;&lt;D xsi:type="xsd:double"&gt;54.23&lt;/D&gt;&lt;D xsi:type="xsd:double"&gt;55.15&lt;/D&gt;&lt;D xsi:type="xsd:double"&gt;55.88&lt;/D&gt;&lt;D xsi:type="xsd:double"&gt;57.12&lt;/D&gt;&lt;D xsi:type="xsd:double"&gt;57.8&lt;/D&gt;&lt;D xsi:type="xsd:double"&gt;58.51&lt;/D&gt;&lt;D xsi:type="xsd:double"&gt;59.22&lt;/D&gt;&lt;D xsi:type="xsd:double"&gt;58.28&lt;/D&gt;&lt;D xsi:type="xsd:double"&gt;58.58&lt;/D&gt;&lt;D xsi:type="xsd:double"&gt;58.58&lt;/D&gt;&lt;D xsi:type="xsd:double"&gt;59.56&lt;/D&gt;&lt;D xsi:type="xsd:double"&gt;59.65&lt;/D&gt;&lt;D xsi:type="xsd:double"&gt;59.8&lt;/D&gt;&lt;D xsi:type="xsd:double"&gt;59.84&lt;/D&gt;&lt;D xsi:type="xsd:double"&gt;60.53&lt;/D&gt;&lt;D xsi:type="xsd:double"&gt;60.55&lt;/D&gt;&lt;D xsi:type="xsd:double"&gt;58.03&lt;/D&gt;&lt;D xsi:type="xsd:double"&gt;56.76&lt;/D&gt;&lt;D xsi:type="xsd:double"&gt;57.9&lt;/D&gt;&lt;D xsi:type="xsd:double"&gt;58.45&lt;/D&gt;&lt;D xsi:type="xsd:double"&gt;58.91&lt;/D&gt;&lt;D xsi:type="xsd:double"&gt;58.8&lt;/D&gt;&lt;D xsi:type="xsd:double"&gt;60.32&lt;/D&gt;&lt;D xsi:type="xsd:double"&gt;60.15&lt;/D&gt;&lt;D xsi:type="xsd:double"&gt;60.68&lt;/D&gt;&lt;D xsi:type="xsd:double"&gt;61.16&lt;/D&gt;&lt;D xsi:type="xsd:double"&gt;60.44&lt;/D&gt;&lt;D xsi:type="xsd:double"&gt;60.22&lt;/D&gt;&lt;D xsi:type="xsd:double"&gt;58.29&lt;/D&gt;&lt;D xsi:type="xsd:double"&gt;58.81&lt;/D&gt;&lt;D xsi:type="xsd:double"&gt;57.58&lt;/D&gt;&lt;D xsi:type="xsd:double"&gt;57.57&lt;/D&gt;&lt;D xsi:type="xsd:double"&gt;56.26&lt;/D&gt;&lt;D xsi:type="xsd:double"&gt;57.16&lt;/D&gt;&lt;D xsi:type="xsd:double"&gt;56.62&lt;/D&gt;&lt;D xsi:type="xsd:double"&gt;58.09&lt;/D&gt;&lt;D xsi:type="xsd:double"&gt;58.51&lt;/D&gt;&lt;D xsi:type="xsd:double"&gt;57.98&lt;/D&gt;&lt;D xsi:type="xsd:double"&gt;61.02&lt;/D&gt;&lt;D xsi:type="xsd:double"&gt;60.5&lt;/D&gt;&lt;D xsi:type="xsd:double"&gt;60.75&lt;/D&gt;&lt;D xsi:type="xsd:double"&gt;60.5&lt;/D&gt;&lt;D xsi:type="xsd:double"&gt;61.33&lt;/D&gt;&lt;D xsi:type="xsd:double"&gt;61.33&lt;/D&gt;&lt;D xsi:type="xsd:double"&gt;61.08&lt;/D&gt;&lt;D xsi:type="xsd:double"&gt;60.93&lt;/D&gt;&lt;D xsi:type="xsd:double"&gt;61.44&lt;/D&gt;&lt;D xsi:type="xsd:double"&gt;60.95&lt;/D&gt;&lt;D xsi:type="xsd:double"&gt;62.64&lt;/D&gt;&lt;D xsi:type="xsd:double"&gt;61.17&lt;/D&gt;&lt;D xsi:type="xsd:double"&gt;61.45&lt;/D&gt;&lt;D xsi:type="xsd:double"&gt;61.78&lt;/D&gt;&lt;D xsi:type="xsd:double"&gt;62.4&lt;/D&gt;&lt;D xsi:type="xsd:double"&gt;61.45&lt;/D&gt;&lt;D xsi:type="xsd:double"&gt;63.97&lt;/D&gt;&lt;D xsi:type="xsd:double"&gt;62.01&lt;/D&gt;&lt;D xsi:type="xsd:double"&gt;62.51&lt;/D&gt;&lt;D xsi:type="xsd:double"&gt;61.33&lt;/D&gt;&lt;D xsi:type="xsd:double"&gt;61.38&lt;/D&gt;&lt;D xsi:type="xsd:double"&gt;60.21&lt;/D&gt;&lt;D xsi:type="xsd:double"&gt;60.74&lt;/D&gt;&lt;D xsi:type="xsd:double"&gt;61.89&lt;/D&gt;&lt;D xsi:type="xsd:double"&gt;61.97&lt;/D&gt;&lt;D xsi:type="xsd:double"&gt;62.89&lt;/D&gt;&lt;D xsi:type="xsd:double"&gt;61.37&lt;/D&gt;&lt;D xsi:type="xsd:double"&gt;62.01&lt;/D&gt;&lt;D xsi:type="xsd:double"&gt;61.78&lt;/D&gt;&lt;D xsi:type="xsd:double"&gt;64.26&lt;/D&gt;&lt;D xsi:type="xsd:double"&gt;64.01&lt;/D&gt;&lt;D xsi:type="xsd:double"&gt;63.43&lt;/D&gt;&lt;D xsi:type="xsd:double"&gt;62.58&lt;/D&gt;&lt;D xsi:type="xsd:double"&gt;62.75&lt;/D&gt;&lt;D xsi:type="xsd:double"&gt;63.48&lt;/D&gt;&lt;D xsi:type="xsd:double"&gt;65.68&lt;/D&gt;&lt;D xsi:type="xsd:double"&gt;65.56&lt;/D&gt;&lt;D xsi:type="xsd:double"&gt;65.12&lt;/D&gt;&lt;D xsi:type="xsd:double"&gt;65.05&lt;/D&gt;&lt;D xsi:type="xsd:double"&gt;64&lt;/D&gt;&lt;D xsi:type="xsd:double"&gt;65.83&lt;/D&gt;&lt;D xsi:type="xsd:double"&gt;64.93&lt;/D&gt;&lt;D xsi:type="xsd:double"&gt;66.16&lt;/D&gt;&lt;D xsi:type="xsd:double"&gt;66.09&lt;/D&gt;&lt;D xsi:type="xsd:double"&gt;65.4&lt;/D&gt;&lt;D xsi:type="xsd:double"&gt;65.17&lt;/D&gt;&lt;D xsi:type="xsd:double"&gt;65&lt;/D&gt;&lt;D xsi:type="xsd:double"&gt;64.2&lt;/D&gt;&lt;D xsi:type="xsd:double"&gt;64.31&lt;/D&gt;&lt;D xsi:type="xsd:double"&gt;65&lt;/D&gt;&lt;D xsi:type="xsd:double"&gt;64.11&lt;/D&gt;&lt;D xsi:type="xsd:double"&gt;63.9&lt;/D&gt;&lt;D xsi:type="xsd:double"&gt;62.14&lt;/D&gt;&lt;D xsi:type="xsd:double"&gt;61.76&lt;/D&gt;&lt;D xsi:type="xsd:double"&gt;63.09&lt;/D&gt;&lt;D xsi:type="xsd:double"&gt;63.54&lt;/D&gt;&lt;D xsi:type="xsd:double"&gt;64.51&lt;/D&gt;&lt;D xsi:type="xsd:double"&gt;63.39&lt;/D&gt;&lt;D xsi:type="xsd:double"&gt;63.45&lt;/D&gt;&lt;D xsi:type="xsd:double"&gt;62.63&lt;/D&gt;&lt;D xsi:type="xsd:double"&gt;63.09&lt;/D&gt;&lt;D xsi:type="xsd:double"&gt;63.25&lt;/D&gt;&lt;D xsi:type="xsd:double"&gt;61.18&lt;/D&gt;&lt;D xsi:type="xsd:double"&gt;61.45&lt;/D&gt;&lt;D xsi:type="xsd:double"&gt;61.36&lt;/D&gt;&lt;D xsi:type="xsd:double"&gt;62.05&lt;/D&gt;&lt;D xsi:type="xsd:double"&gt;61.08&lt;/D&gt;&lt;D xsi:type="xsd:double"&gt;61.48&lt;/D&gt;&lt;D xsi:type="xsd:double"&gt;61.66&lt;/D&gt;&lt;D xsi:type="xsd:double"&gt;61.5&lt;/D&gt;&lt;D xsi:type="xsd:double"&gt;61.99&lt;/D&gt;&lt;D xsi:type="xsd:double"&gt;62.63&lt;/D&gt;&lt;D xsi:type="xsd:double"&gt;61.46&lt;/D&gt;&lt;D xsi:type="xsd:double"&gt;62.73&lt;/D&gt;&lt;D xsi:type="xsd:double"&gt;61.81&lt;/D&gt;&lt;D xsi:type="xsd:double"&gt;62.06&lt;/D&gt;&lt;D xsi:type="xsd:double"&gt;64.14&lt;/D&gt;&lt;D xsi:type="xsd:double"&gt;65.3&lt;/D&gt;&lt;D xsi:type="xsd:double"&gt;65.49&lt;/D&gt;&lt;D xsi:type="xsd:double"&gt;65.33&lt;/D&gt;&lt;D xsi:type="xsd:double"&gt;65.45&lt;/D&gt;&lt;D xsi:type="xsd:double"&gt;63.2&lt;/D&gt;&lt;D xsi:type="xsd:double"&gt;60.87&lt;/D&gt;&lt;D xsi:type="xsd:double"&gt;60.96&lt;/D&gt;&lt;D xsi:type="xsd:double"&gt;64.55&lt;/D&gt;&lt;D xsi:type="xsd:double"&gt;63.31&lt;/D&gt;&lt;D xsi:type="xsd:double"&gt;63&lt;/D&gt;&lt;D xsi:type="xsd:double"&gt;63.62&lt;/D&gt;&lt;D xsi:type="xsd:double"&gt;64.03&lt;/D&gt;&lt;D xsi:type="xsd:double"&gt;62.89&lt;/D&gt;&lt;D xsi:type="xsd:double"&gt;64.13&lt;/D&gt;&lt;D xsi:type="xsd:double"&gt;64.1&lt;/D&gt;&lt;D xsi:type="xsd:double"&gt;63.93&lt;/D&gt;&lt;D xsi:type="xsd:double"&gt;64.5&lt;/D&gt;&lt;D xsi:type="xsd:double"&gt;65.14&lt;/D&gt;&lt;D xsi:type="xsd:double"&gt;66.03&lt;/D&gt;&lt;D xsi:type="xsd:double"&gt;65.74&lt;/D&gt;&lt;D xsi:type="xsd:double"&gt;65.97&lt;/D&gt;&lt;D xsi:type="xsd:double"&gt;62.01&lt;/D&gt;&lt;D xsi:type="xsd:double"&gt;62.4&lt;/D&gt;&lt;D xsi:type="xsd:double"&gt;61.96&lt;/D&gt;&lt;D xsi:type="xsd:double"&gt;58.6&lt;/D&gt;&lt;D xsi:type="xsd:double"&gt;59.55&lt;/D&gt;&lt;D xsi:type="xsd:double"&gt;60.75&lt;/D&gt;&lt;D xsi:type="xsd:double"&gt;61.57&lt;/D&gt;&lt;D xsi:type="xsd:double"&gt;62.43&lt;/D&gt;&lt;D xsi:type="xsd:double"&gt;63.17&lt;/D&gt;&lt;D xsi:type="xsd:double"&gt;64.4&lt;/D&gt;&lt;D xsi:type="xsd:double"&gt;64.6&lt;/D&gt;&lt;D xsi:type="xsd:double"&gt;65.03&lt;/D&gt;&lt;D xsi:type="xsd:double"&gt;66.73&lt;/D&gt;&lt;D xsi:type="xsd:double"&gt;66.01&lt;/D&gt;&lt;D xsi:type="xsd:double"&gt;64.9&lt;/D&gt;&lt;D xsi:type="xsd:double"&gt;64.38&lt;/D&gt;&lt;D xsi:type="xsd:double"&gt;65.08&lt;/D&gt;&lt;D xsi:type="xsd:double"&gt;64.51&lt;/D&gt;&lt;D xsi:type="xsd:double"&gt;63.45&lt;/D&gt;&lt;D xsi:type="xsd:double"&gt;63.34&lt;/D&gt;&lt;D xsi:type="xsd:double"&gt;63.4&lt;/D&gt;&lt;D xsi:type="xsd:double"&gt;63.32&lt;/D&gt;&lt;D xsi:type="xsd:double"&gt;64.31&lt;/D&gt;&lt;D xsi:type="xsd:double"&gt;65.31&lt;/D&gt;&lt;D xsi:type="xsd:double"&gt;64.66&lt;/D&gt;&lt;D xsi:type="xsd:double"&gt;66.37&lt;/D&gt;&lt;D xsi:type="xsd:double"&gt;66.63&lt;/D&gt;&lt;D xsi:type="xsd:double"&gt;66.19&lt;/D&gt;&lt;D xsi:type="xsd:double"&gt;66.83&lt;/D&gt;&lt;D xsi:type="xsd:double"&gt;69.24&lt;/D&gt;&lt;D xsi:type="xsd:double"&gt;70.36&lt;/D&gt;&lt;D xsi:type="xsd:double"&gt;68.71&lt;/D&gt;&lt;D xsi:type="xsd:double"&gt;70.36&lt;/D&gt;&lt;D xsi:type="xsd:double"&gt;69.8&lt;/D&gt;&lt;D xsi:type="xsd:double"&gt;70.57&lt;/D&gt;&lt;D xsi:type="xsd:double"&gt;71.3&lt;/D&gt;&lt;D xsi:type="xsd:double"&gt;71.55&lt;/D&gt;&lt;D xsi:type="xsd:double"&gt;70.08&lt;/D&gt;&lt;D xsi:type="xsd:double"&gt;70.82&lt;/D&gt;&lt;D xsi:type="xsd:double"&gt;72.52&lt;/D&gt;&lt;D xsi:type="xsd:double"&gt;72.45&lt;/D&gt;&lt;D xsi:type="xsd:double"&gt;71.61&lt;/D&gt;&lt;D xsi:type="xsd:double"&gt;74.13&lt;/D&gt;&lt;D xsi:type="xsd:double"&gt;73.35&lt;/D&gt;&lt;D xsi:type="xsd:double"&gt;71.42&lt;/D&gt;&lt;D xsi:type="xsd:double"&gt;67.98&lt;/D&gt;&lt;D xsi:type="xsd:double"&gt;69.7&lt;/D&gt;&lt;D xsi:type="xsd:double"&gt;69.46&lt;/D&gt;&lt;D xsi:type="xsd:double"&gt;65.83&lt;/D&gt;&lt;D xsi:type="xsd:double"&gt;67.08&lt;/D&gt;&lt;D xsi:type="xsd:double"&gt;68.32&lt;/D&gt;&lt;D xsi:type="xsd:double"&gt;68.03&lt;/D&gt;&lt;D xsi:type="xsd:double"&gt;69.65&lt;/D&gt;&lt;D xsi:type="xsd:double"&gt;71.99&lt;/D&gt;&lt;D xsi:type="xsd:double"&gt;70.19&lt;/D&gt;&lt;D xsi:type="xsd:double"&gt;70.84&lt;/D&gt;&lt;D xsi:type="xsd:double"&gt;70.22&lt;/D&gt;&lt;D xsi:type="xsd:double"&gt;69.49&lt;/D&gt;&lt;D xsi:type="xsd:double"&gt;72.07&lt;/D&gt;&lt;D xsi:type="xsd:double"&gt;73.16&lt;/D&gt;&lt;D xsi:type="xsd:double"&gt;72.61&lt;/D&gt;&lt;D xsi:type="xsd:double"&gt;73.13&lt;/D&gt;&lt;D xsi:type="xsd:double"&gt;72.01&lt;/D&gt;&lt;D xsi:type="xsd:double"&gt;74.01&lt;/D&gt;&lt;D xsi:type="xsd:double"&gt;75.1&lt;/D&gt;&lt;D xsi:type="xsd:double"&gt;73.92&lt;/D&gt;&lt;D xsi:type="xsd:double"&gt;74.07&lt;/D&gt;&lt;D xsi:type="xsd:double"&gt;76.81&lt;/D&gt;&lt;D xsi:type="xsd:double"&gt;78.22&lt;/D&gt;&lt;D xsi:type="xsd:double"&gt;76.86&lt;/D&gt;&lt;D xsi:type="xsd:double"&gt;75.93&lt;/D&gt;&lt;D xsi:type="xsd:double"&gt;74.22&lt;/D&gt;&lt;D xsi:type="xsd:double"&gt;73.38&lt;/D&gt;&lt;D xsi:type="xsd:double"&gt;71.68&lt;/D&gt;&lt;D xsi:type="xsd:double"&gt;71.05&lt;/D&gt;&lt;D xsi:type="xsd:double"&gt;71.37&lt;/D&gt;&lt;D xsi:type="xsd:double"&gt;71.61&lt;/D&gt;&lt;D xsi:type="xsd:double"&gt;69.76&lt;/D&gt;&lt;D xsi:type="xsd:double"&gt;68.04&lt;/D&gt;&lt;D xsi:type="xsd:double"&gt;70.08&lt;/D&gt;&lt;D xsi:type="xsd:double"&gt;66.29&lt;/D&gt;&lt;D xsi:type="xsd:double"&gt;65.97&lt;/D&gt;&lt;D xsi:type="xsd:double"&gt;67.46&lt;/D&gt;&lt;D xsi:type="xsd:double"&gt;65.09&lt;/D&gt;&lt;D xsi:type="xsd:double"&gt;65.48&lt;/D&gt;&lt;D xsi:type="xsd:double"&gt;66.27&lt;/D&gt;&lt;D xsi:type="xsd:double"&gt;66.53&lt;/D&gt;&lt;D xsi:type="xsd:double"&gt;64.56&lt;/D&gt;&lt;D xsi:type="xsd:double"&gt;65.77&lt;/D&gt;&lt;D xsi:type="xsd:double"&gt;66.52&lt;/D&gt;&lt;D xsi:type="xsd:double"&gt;65.85&lt;/D&gt;&lt;D xsi:type="xsd:double"&gt;67.22&lt;/D&gt;&lt;D xsi:type="xsd:double"&gt;65.88&lt;/D&gt;&lt;D xsi:type="xsd:double"&gt;66.56&lt;/D&gt;&lt;D xsi:type="xsd:double"&gt;68.28&lt;/D&gt;&lt;D xsi:type="xsd:double"&gt;68.69&lt;/D&gt;&lt;D xsi:type="xsd:double"&gt;67.68&lt;/D&gt;&lt;D xsi:type="xsd:double"&gt;66.3&lt;/D&gt;&lt;D xsi:type="xsd:double"&gt;66.23&lt;/D&gt;&lt;D xsi:type="xsd:double"&gt;65.34&lt;/D&gt;&lt;D xsi:type="xsd:double"&gt;64.82&lt;/D&gt;&lt;D xsi:type="xsd:double"&gt;66.34&lt;/D&gt;&lt;D xsi:type="xsd:double"&gt;65.79&lt;/D&gt;&lt;D xsi:type="xsd:double"&gt;66.35&lt;/D&gt;&lt;D xsi:type="xsd:double"&gt;67.8&lt;/D&gt;&lt;D xsi:type="xsd:double"&gt;68.39&lt;/D&gt;&lt;D xsi:type="xsd:double"&gt;66.82&lt;/D&gt;&lt;D xsi:type="xsd:double"&gt;69.84&lt;/D&gt;&lt;D xsi:type="xsd:double"&gt;70.37&lt;/D&gt;&lt;D xsi:type="xsd:double"&gt;69.61&lt;/D&gt;&lt;D xsi:type="xsd:double"&gt;71.31&lt;/D&gt;&lt;D xsi:type="xsd:double"&gt;72.9&lt;/D&gt;&lt;D xsi:type="xsd:double"&gt;71.7&lt;/D&gt;&lt;D xsi:type="xsd:double"&gt;71.7&lt;/D&gt;&lt;D xsi:type="xsd:double"&gt;70.17&lt;/D&gt;&lt;D xsi:type="xsd:double"&gt;70.33&lt;/D&gt;&lt;D xsi:type="xsd:double"&gt;71.66&lt;/D&gt;&lt;D xsi:type="xsd:double"&gt;71.99&lt;/D&gt;&lt;D xsi:type="xsd:double"&gt;71.45&lt;/D&gt;&lt;D xsi:type="xsd:double"&gt;71.35&lt;/D&gt;&lt;D xsi:type="xsd:double"&gt;71.74&lt;/D&gt;&lt;D xsi:type="xsd:double"&gt;70.8&lt;/D&gt;&lt;D xsi:type="xsd:double"&gt;71.46&lt;/D&gt;&lt;D xsi:type="xsd:double"&gt;70.64&lt;/D&gt;&lt;D xsi:type="xsd:double"&gt;70.69&lt;/D&gt;&lt;D xsi:type="xsd:double"&gt;70.91&lt;/D&gt;&lt;D xsi:type="xsd:double"&gt;73.03&lt;/D&gt;&lt;D xsi:type="xsd:double"&gt;72.79&lt;/D&gt;&lt;D xsi:type="xsd:double"&gt;72.77&lt;/D&gt;&lt;D xsi:type="xsd:double"&gt;74.79&lt;/D&gt;&lt;D xsi:type="xsd:double"&gt;73.95&lt;/D&gt;&lt;D xsi:type="xsd:double"&gt;74.29&lt;/D&gt;&lt;D xsi:type="xsd:double"&gt;75&lt;/D&gt;&lt;D xsi:type="xsd:double"&gt;75.94&lt;/D&gt;&lt;D xsi:type="xsd:double"&gt;76.67&lt;/D&gt;&lt;D xsi:type="xsd:double"&gt;77.71&lt;/D&gt;&lt;D xsi:type="xsd:double"&gt;77.41&lt;/D&gt;&lt;D xsi:type="xsd:double"&gt;77.87&lt;/D&gt;&lt;D xsi:type="xsd:double"&gt;77.24&lt;/D&gt;&lt;D xsi:type="xsd:double"&gt;76.84&lt;/D&gt;&lt;D xsi:type="xsd:double"&gt;76.05&lt;/D&gt;&lt;D xsi:type="xsd:double"&gt;75.98&lt;/D&gt;&lt;D xsi:type="xsd:double"&gt;74.7&lt;/D&gt;&lt;D xsi:type="xsd:double"&gt;75.27&lt;/D&gt;&lt;D xsi:type="xsd:double"&gt;73.42&lt;/D&gt;&lt;D xsi:type="xsd:double"&gt;76.01&lt;/D&gt;&lt;D xsi:type="xsd:double"&gt;76.32&lt;/D&gt;&lt;D xsi:type="xsd:double"&gt;77.28&lt;/D&gt;&lt;D xsi:type="xsd:double"&gt;75.88&lt;/D&gt;&lt;D xsi:type="xsd:double"&gt;76.19&lt;/D&gt;&lt;D xsi:type="xsd:double"&gt;77.19&lt;/D&gt;&lt;D xsi:type="xsd:double"&gt;76.84&lt;/D&gt;&lt;D xsi:type="xsd:double"&gt;76.19&lt;/D&gt;&lt;D xsi:type="xsd:double"&gt;78.61&lt;/D&gt;&lt;D xsi:type="xsd:double"&gt;81.37&lt;/D&gt;&lt;D xsi:type="xsd:double"&gt;81.5&lt;/D&gt;&lt;D xsi:type="xsd:double"&gt;80.23&lt;/D&gt;&lt;D xsi:type="xsd:double"&gt;80.95&lt;/D&gt;&lt;D xsi:type="xsd:double"&gt;81.27&lt;/D&gt;&lt;D xsi:type="xsd:double"&gt;80.61&lt;/D&gt;&lt;D xsi:type="xsd:double"&gt;79.65&lt;/D&gt;&lt;D xsi:type="xsd:double"&gt;79.75&lt;/D&gt;&lt;D xsi:type="xsd:double"&gt;78.41&lt;/D&gt;&lt;D xsi:type="xsd:double"&gt;79.45&lt;/D&gt;&lt;D xsi:type="xsd:double"&gt;77.65&lt;/D&gt;&lt;D xsi:type="xsd:double"&gt;75.36&lt;/D&gt;&lt;D xsi:type="xsd:double"&gt;72.75&lt;/D&gt;&lt;D xsi:type="xsd:double"&gt;73.42&lt;/D&gt;&lt;D xsi:type="xsd:double"&gt;73.08&lt;/D&gt;&lt;D xsi:type="xsd:double"&gt;74.06&lt;/D&gt;&lt;D xsi:type="xsd:double"&gt;71.32&lt;/D&gt;&lt;D xsi:type="xsd:double"&gt;70.57&lt;/D&gt;&lt;D xsi:type="xsd:double"&gt;70.23&lt;/D&gt;&lt;D xsi:type="xsd:double"&gt;70.01&lt;/D&gt;&lt;D xsi:type="xsd:double"&gt;70.5&lt;/D&gt;&lt;D xsi:type="xsd:double"&gt;70.61&lt;/D&gt;&lt;D xsi:type="xsd:double"&gt;70.52&lt;/D&gt;&lt;D xsi:type="xsd:double"&gt;71.29&lt;/D&gt;&lt;D xsi:type="xsd:double"&gt;69.31&lt;/D&gt;&lt;D xsi:type="xsd:double"&gt;69.69&lt;/D&gt;&lt;D xsi:type="xsd:double"&gt;69.15&lt;/D&gt;&lt;D xsi:type="xsd:double"&gt;68.93&lt;/D&gt;&lt;D xsi:type="xsd:double"&gt;69.66&lt;/D&gt;&lt;D xsi:type="xsd:double"&gt;71.43&lt;/D&gt;&lt;D xsi:type="xsd:double"&gt;71.17&lt;/D&gt;&lt;D xsi:type="xsd:double"&gt;74.09&lt;/D&gt;&lt;D xsi:type="xsd:double"&gt;74.09&lt;/D&gt;&lt;D xsi:type="xsd:double"&gt;74&lt;/D&gt;&lt;D xsi:type="xsd:double"&gt;74.91&lt;/D&gt;&lt;D xsi:type="xsd:double"&gt;74.1&lt;/D&gt;&lt;D xsi:type="xsd:double"&gt;72.1&lt;/D&gt;&lt;D xsi:type="xsd:double"&gt;72.98&lt;/D&gt;&lt;D xsi:type="xsd:double"&gt;71.65&lt;/D&gt;&lt;D xsi:type="xsd:double"&gt;71.96&lt;/D&gt;&lt;D xsi:type="xsd:double"&gt;73.57&lt;/D&gt;&lt;D xsi:type="xsd:double"&gt;74.26&lt;/D&gt;&lt;D xsi:type="xsd:double"&gt;79.5&lt;/D&gt;&lt;D xsi:type="xsd:double"&gt;80.52&lt;/D&gt;&lt;D xsi:type="xsd:double"&gt;80.43&lt;/D&gt;&lt;D xsi:type="xsd:double"&gt;81.27&lt;/D&gt;&lt;D xsi:type="xsd:double"&gt;78.88&lt;/D&gt;&lt;D xsi:type="xsd:double"&gt;79.63&lt;/D&gt;&lt;D xsi:type="xsd:double"&gt;79.58&lt;/D&gt;&lt;D xsi:type="xsd:double"&gt;80.65&lt;/D&gt;&lt;D xsi:type="xsd:double"&gt;80.29&lt;/D&gt;&lt;D xsi:type="xsd:double"&gt;80.6&lt;/D&gt;&lt;D xsi:type="xsd:double"&gt;80.53&lt;/D&gt;&lt;D xsi:type="xsd:double"&gt;81.57&lt;/D&gt;&lt;D xsi:type="xsd:double"&gt;82.87&lt;/D&gt;&lt;D xsi:type="xsd:double"&gt;83.19&lt;/D&gt;&lt;D xsi:type="xsd:double"&gt;83.28&lt;/D&gt;&lt;D xsi:type="xsd:double"&gt;83.39&lt;/D&gt;&lt;D xsi:type="xsd:double"&gt;83.02&lt;/D&gt;&lt;D xsi:type="xsd:double"&gt;80.36&lt;/D&gt;&lt;D xsi:type="xsd:double"&gt;79.59&lt;/D&gt;&lt;D xsi:type="xsd:double"&gt;77.63&lt;/D&gt;&lt;D xsi:type="xsd:double"&gt;77.64&lt;/D&gt;&lt;D xsi:type="xsd:double"&gt;73.58&lt;/D&gt;&lt;D xsi:type="xsd:double"&gt;73.85&lt;/D&gt;&lt;D xsi:type="xsd:double"&gt;77.92&lt;/D&gt;&lt;D xsi:type="xsd:double"&gt;75.67&lt;/D&gt;&lt;D xsi:type="xsd:double"&gt;78.73&lt;/D&gt;&lt;D xsi:type="xsd:double"&gt;78.3&lt;/D&gt;&lt;D xsi:type="xsd:double"&gt;71.81&lt;/D&gt;&lt;D xsi:type="xsd:double"&gt;69.75&lt;/D&gt;&lt;D xsi:type="xsd:double"&gt;69.78&lt;/D&gt;&lt;D xsi:type="xsd:double"&gt;68.98&lt;/D&gt;&lt;D xsi:type="xsd:double"&gt;67.25&lt;/D&gt;&lt;D xsi:type="xsd:double"&gt;70.32&lt;/D&gt;&lt;D xsi:type="xsd:double"&gt;68.84&lt;/D&gt;&lt;D xsi:type="xsd:double"&gt;65.22&lt;/D&gt;&lt;D xsi:type="xsd:double"&gt;67.48&lt;/D&gt;&lt;D xsi:type="xsd:double"&gt;69.05&lt;/D&gt;&lt;D xsi:type="xsd:double"&gt;69.32&lt;/D&gt;&lt;D xsi:type="xsd:double"&gt;68.99&lt;/D&gt;&lt;D xsi:type="xsd:double"&gt;64.34&lt;/D&gt;&lt;D xsi:type="xsd:double"&gt;64.25&lt;/D&gt;&lt;D xsi:type="xsd:double"&gt;65.09&lt;/D&gt;&lt;D xsi:type="xsd:double"&gt;62.79&lt;/D&gt;&lt;D xsi:type="xsd:double"&gt;55.01&lt;/D&gt;&lt;D xsi:type="xsd:double"&gt;53.89&lt;/D&gt;&lt;D xsi:type="xsd:double"&gt;52.55&lt;/D&gt;&lt;D xsi:type="xsd:double"&gt;51.6&lt;/D&gt;&lt;D xsi:type="xsd:double"&gt;53.56&lt;/D&gt;&lt;D xsi:type="xsd:double"&gt;50.94&lt;/D&gt;&lt;D xsi:type="xsd:double"&gt;49.14&lt;/D&gt;&lt;D xsi:type="xsd:double"&gt;49.26&lt;/D&gt;&lt;D xsi:type="xsd:double"&gt;50.85&lt;/D&gt;&lt;D xsi:type="xsd:double"&gt;50.05&lt;/D&gt;&lt;D xsi:type="xsd:double"&gt;50.91&lt;/D&gt;&lt;D xsi:type="xsd:double"&gt;50.75&lt;/D&gt;&lt;D xsi:type="xsd:double"&gt;51.02&lt;/D&gt;&lt;D xsi:type="xsd:double"&gt;52.56&lt;/D&gt;&lt;D xsi:type="xsd:double"&gt;49.88&lt;/D&gt;&lt;D xsi:type="xsd:double"&gt;46.6&lt;/D&gt;&lt;D xsi:type="xsd:double"&gt;46.52&lt;/D&gt;&lt;D xsi:type="xsd:double"&gt;48.15&lt;/D&gt;&lt;D xsi:type="xsd:double"&gt;47.23&lt;/D&gt;&lt;D xsi:type="xsd:double"&gt;47.88&lt;/D&gt;&lt;D xsi:type="xsd:double"&gt;48.2&lt;/D&gt;&lt;D xsi:type="xsd:double"&gt;48.45&lt;/D&gt;&lt;D xsi:type="xsd:double"&gt;48.51&lt;/D&gt;&lt;D xsi:type="xsd:double"&gt;47.75&lt;/D&gt;&lt;D xsi:type="xsd:double"&gt;47.08&lt;/D&gt;&lt;D xsi:type="xsd:double"&gt;47.32&lt;/D&gt;&lt;D xsi:type="xsd:double"&gt;46.33&lt;/D&gt;&lt;D xsi:type="xsd:double"&gt;47.05&lt;/D&gt;&lt;D xsi:type="xsd:double"&gt;45.85&lt;/D&gt;&lt;D xsi:type="xsd:double"&gt;43.99&lt;/D&gt;&lt;D xsi:type="xsd:double"&gt;46.42&lt;/D&gt;&lt;D xsi:type="xsd:double"&gt;47.04&lt;/D&gt;&lt;D xsi:type="xsd:double"&gt;46.8&lt;/D&gt;&lt;D xsi:type="xsd:double"&gt;46.57&lt;/D&gt;&lt;D xsi:type="xsd:double"&gt;47.03&lt;/D&gt;&lt;D xsi:type="xsd:double"&gt;45.36&lt;/D&gt;&lt;D xsi:type="xsd:double"&gt;47.17&lt;/D&gt;&lt;D xsi:type="xsd:double"&gt;48.5&lt;/D&gt;&lt;D xsi:type="xsd:double"&gt;49.97&lt;/D&gt;&lt;D xsi:type="xsd:double"&gt;50.83&lt;/D&gt;&lt;D xsi:type="xsd:double"&gt;51.35&lt;/D&gt;&lt;D xsi:type="xsd:double"&gt;46.54&lt;/D&gt;&lt;D xsi:type="xsd:double"&gt;47.29&lt;/D&gt;&lt;D xsi:type="xsd:double"&gt;46.84&lt;/D&gt;&lt;D xsi:type="xsd:double"&gt;47.13&lt;/D&gt;&lt;D xsi:type="xsd:double"&gt;47.38&lt;/D&gt;&lt;D xsi:type="xsd:double"&gt;48.65&lt;/D&gt;&lt;D xsi:type="xsd:double"&gt;47.06&lt;/D&gt;&lt;D xsi:type="xsd:double"&gt;46.02&lt;/D&gt;&lt;D xsi:type="xsd:double"&gt;47.27&lt;/D&gt;&lt;D xsi:type="xsd:double"&gt;47.8&lt;/D&gt;&lt;D xsi:type="xsd:double"&gt;46.74&lt;/D&gt;&lt;D xsi:type="xsd:double"&gt;45.73&lt;/D&gt;&lt;D xsi:type="xsd:double"&gt;46.31&lt;/D&gt;&lt;D xsi:type="xsd:double"&gt;47.24&lt;/D&gt;&lt;D xsi:type="xsd:double"&gt;46.01&lt;/D&gt;&lt;D xsi:type="xsd:double"&gt;46.78&lt;/D&gt;&lt;D xsi:type="xsd:double"&gt;47.84&lt;/D&gt;&lt;D xsi:type="xsd:double"&gt;43&lt;/D&gt;&lt;D xsi:type="xsd:double"&gt;43.96&lt;/D&gt;&lt;D xsi:type="xsd:double"&gt;43.41&lt;/D&gt;&lt;D xsi:type="xsd:double"&gt;40.11&lt;/D&gt;&lt;D xsi:type="xsd:double"&gt;41.67&lt;/D&gt;&lt;D xsi:type="xsd:double"&gt;44.57&lt;/D&gt;&lt;D xsi:type="xsd:double"&gt;45.43&lt;/D&gt;&lt;D xsi:type="xsd:double"&gt;44.6&lt;/D&gt;&lt;D xsi:type="xsd:double"&gt;44.48&lt;/D&gt;&lt;D xsi:type="xsd:double"&gt;42.78&lt;/D&gt;&lt;D xsi:type="xsd:double"&gt;41.9&lt;/D&gt;&lt;D xsi:type="xsd:double"&gt;41.5&lt;/D&gt;&lt;D xsi:type="xsd:double"&gt;41.96&lt;/D&gt;&lt;D xsi:type="xsd:double"&gt;42.08&lt;/D&gt;&lt;D xsi:type="xsd:double"&gt;41.79&lt;/D&gt;&lt;D xsi:type="xsd:double"&gt;42.14&lt;/D&gt;&lt;D xsi:type="xsd:double"&gt;42.84&lt;/D&gt;&lt;D xsi:type="xsd:double"&gt;41.79&lt;/D&gt;&lt;D xsi:type="xsd:double"&gt;41.88&lt;/D&gt;&lt;D xsi:type="xsd:double"&gt;42.56&lt;/D&gt;&lt;D xsi:type="xsd:double"&gt;41.42&lt;/D&gt;&lt;D xsi:type="xsd:double"&gt;42.03&lt;/D&gt;&lt;D xsi:type="xsd:double"&gt;42.92&lt;/D&gt;&lt;D xsi:type="xsd:double"&gt;42.63&lt;/D&gt;&lt;D xsi:type="xsd:double"&gt;43.7&lt;/D&gt;&lt;D xsi:type="xsd:double"&gt;43.32&lt;/D&gt;&lt;D xsi:type="xsd:double"&gt;44.63&lt;/D&gt;&lt;D xsi:type="xsd:double"&gt;44.97&lt;/D&gt;&lt;D xsi:type="xsd:double"&gt;46.42&lt;/D&gt;&lt;D xsi:type="xsd:double"&gt;46.16&lt;/D&gt;&lt;D xsi:type="xsd:double"&gt;48.6&lt;/D&gt;&lt;D xsi:type="xsd:double"&gt;46.87&lt;/D&gt;&lt;D xsi:type="xsd:double"&gt;46.98&lt;/D&gt;&lt;D xsi:type="xsd:double"&gt;46.43&lt;/D&gt;&lt;D xsi:type="xsd:double"&gt;45.52&lt;/D&gt;&lt;D xsi:type="xsd:double"&gt;45.62&lt;/D&gt;&lt;D xsi:type="xsd:double"&gt;45.53&lt;/D&gt;&lt;D xsi:type="xsd:double"&gt;47.12&lt;/D&gt;&lt;D xsi:type="xsd:double"&gt;47.46&lt;/D&gt;&lt;D xsi:type="xsd:double"&gt;47.65&lt;/D&gt;&lt;D xsi:type="xsd:double"&gt;46.96&lt;/D&gt;&lt;D xsi:type="xsd:double"&gt;47.29&lt;/D&gt;&lt;D xsi:type="xsd:double"&gt;47.57&lt;/D&gt;&lt;D xsi:type="xsd:double"&gt;47.01&lt;/D&gt;&lt;D xsi:type="xsd:double"&gt;47.86&lt;/D&gt;&lt;D xsi:type="xsd:double"&gt;47.17&lt;/D&gt;&lt;D xsi:type="xsd:double"&gt;47.28&lt;/D&gt;&lt;D xsi:type="xsd:double"&gt;45.75&lt;/D&gt;&lt;D xsi:type="xsd:double"&gt;45.06&lt;/D&gt;&lt;D xsi:type="xsd:double"&gt;44.98&lt;/D&gt;&lt;D xsi:type="xsd:double"&gt;45.31&lt;/D&gt;&lt;D xsi:type="xsd:double"&gt;45.34&lt;/D&gt;&lt;D xsi:type="xsd:double"&gt;46.51&lt;/D&gt;&lt;D xsi:type="xsd:double"&gt;46.75&lt;/D&gt;&lt;D xsi:type="xsd:double"&gt;47.41&lt;/D&gt;&lt;D xsi:type="xsd:double"&gt;48.15&lt;/D&gt;&lt;D xsi:type="xsd:double"&gt;48.4&lt;/D&gt;&lt;D xsi:type="xsd:double"&gt;48.21&lt;/D&gt;&lt;D xsi:type="xsd:double"&gt;48.56&lt;/D&gt;&lt;D xsi:type="xsd:double"&gt;49.55&lt;/D&gt;&lt;D xsi:type="xsd:double"&gt;47.15&lt;/D&gt;&lt;D xsi:type="xsd:double"&gt;48.16&lt;/D&gt;&lt;D xsi:type="xsd:double"&gt;46.68&lt;/D&gt;&lt;D xsi:type="xsd:double"&gt;46.82&lt;/D&gt;&lt;D xsi:type="xsd:double"&gt;46.64&lt;/D&gt;&lt;D xsi:type="xsd:double"&gt;46.02&lt;/D&gt;&lt;D xsi:type="xsd:double"&gt;43.41&lt;/D&gt;&lt;D xsi:type="xsd:double"&gt;44.7&lt;/D&gt;&lt;D xsi:type="xsd:double"&gt;46.28&lt;/D&gt;&lt;D xsi:type="xsd:double"&gt;47.29&lt;/D&gt;&lt;D xsi:type="xsd:double"&gt;46.39&lt;/D&gt;&lt;D xsi:type="xsd:double"&gt;43.61&lt;/D&gt;&lt;D xsi:type="xsd:double"&gt;43.45&lt;/D&gt;&lt;D xsi:type="xsd:double"&gt;42.91&lt;/D&gt;&lt;D xsi:type="xsd:double"&gt;42.19&lt;/D&gt;&lt;D xsi:type="xsd:double"&gt;42.29&lt;/D&gt;&lt;D xsi:type="xsd:double"&gt;43.5&lt;/D&gt;&lt;D xsi:type="xsd:double"&gt;43.99&lt;/D&gt;&lt;D xsi:type="xsd:double"&gt;43.56&lt;/D&gt;&lt;D xsi:type="xsd:double"&gt;43.37&lt;/D&gt;&lt;D xsi:type="xsd:double"&gt;42.38&lt;/D&gt;&lt;D xsi:type="xsd:double"&gt;43.61&lt;/D&gt;&lt;D xsi:type="xsd:double"&gt;44.52&lt;/D&gt;&lt;D xsi:type="xsd:double"&gt;44.08&lt;/D&gt;&lt;D xsi:type="xsd:double"&gt;45.38&lt;/D&gt;&lt;D xsi:type="xsd:double"&gt;46.01&lt;/D&gt;&lt;D xsi:type="xsd:double"&gt;46.7&lt;/D&gt;&lt;D xsi:type="xsd:double"&gt;45.09&lt;/D&gt;&lt;D xsi:type="xsd:double"&gt;46.05&lt;/D&gt;&lt;D xsi:type="xsd:double"&gt;45.62&lt;/D&gt;&lt;D xsi:type="xsd:double"&gt;45.07&lt;/D&gt;&lt;D xsi:type="xsd:double"&gt;45.77&lt;/D&gt;&lt;D xsi:type="xsd:double"&gt;45.33&lt;/D&gt;&lt;D xsi:type="xsd:double"&gt;45.67&lt;/D&gt;&lt;D xsi:type="xsd:double"&gt;45.91&lt;/D&gt;&lt;D xsi:type="xsd:double"&gt;47.15&lt;/D&gt;&lt;D xsi:type="xsd:double"&gt;46.2&lt;/D&gt;&lt;D xsi:type="xsd:double"&gt;46.73&lt;/D&gt;&lt;D xsi:type="xsd:double"&gt;47.28&lt;/D&gt;&lt;D xsi:type="xsd:double"&gt;47.2&lt;/D&gt;&lt;D xsi:type="xsd:double"&gt;47.5&lt;/D&gt;&lt;D xsi:type="xsd:double"&gt;47.98&lt;/D&gt;&lt;D xsi:type="xsd:double"&gt;48.66&lt;/D&gt;&lt;D xsi:type="xsd:double"&gt;48.15&lt;/D&gt;&lt;D xsi:type="xsd:double"&gt;46.47&lt;/D&gt;&lt;D xsi:type="xsd:double"&gt;46.37&lt;/D&gt;&lt;D xsi:type="xsd:double"&gt;46.84&lt;/D&gt;&lt;D xsi:type="xsd:double"&gt;47.34&lt;/D&gt;&lt;D xsi:type="xsd:double"&gt;47.2&lt;/D&gt;&lt;D xsi:type="xsd:double"&gt;47.66&lt;/D&gt;&lt;D xsi:type="xsd:double"&gt;46.99&lt;/D&gt;&lt;D xsi:type="xsd:double"&gt;46.68&lt;/D&gt;&lt;D xsi:type="xsd:double"&gt;45.72&lt;/D&gt;&lt;D xsi:type="xsd:double"&gt;45.14&lt;/D&gt;&lt;D xsi:type="xsd:double"&gt;45.57&lt;/D&gt;&lt;D xsi:type="xsd:double"&gt;45.92&lt;/D&gt;&lt;D xsi:type="xsd:double"&gt;46.86&lt;/D&gt;&lt;D xsi:type="xsd:double"&gt;47.19&lt;/D&gt;&lt;D xsi:type="xsd:double"&gt;47.99&lt;/D&gt;&lt;D xsi:type="xsd:double"&gt;48.45&lt;/D&gt;&lt;D xsi:type="xsd:double"&gt;48.29&lt;/D&gt;&lt;D xsi:type="xsd:double"&gt;48.74&lt;/D&gt;&lt;D xsi:type="xsd:double"&gt;50.19&lt;/D&gt;&lt;D xsi:type="xsd:double"&gt;49.02&lt;/D&gt;&lt;D xsi:type="xsd:double"&gt;46.1&lt;/D&gt;&lt;D xsi:type="xsd:double"&gt;46.59&lt;/D&gt;&lt;D xsi:type="xsd:double"&gt;48.1&lt;/D&gt;&lt;D xsi:type="xsd:double"&gt;49.33&lt;/D&gt;&lt;D xsi:type="xsd:double"&gt;48.06&lt;/D&gt;&lt;D xsi:type="xsd:double"&gt;47.08&lt;/D&gt;&lt;D xsi:type="xsd:double"&gt;48.13&lt;/D&gt;&lt;D xsi:type="xsd:double"&gt;45.26&lt;/D&gt;&lt;D xsi:type="xsd:double"&gt;45.51&lt;/D&gt;&lt;D xsi:type="xsd:double"&gt;46.66&lt;/D&gt;&lt;D xsi:type="xsd:double"&gt;47.92&lt;/D&gt;&lt;D xsi:type="xsd:double"&gt;48.8&lt;/D&gt;&lt;D xsi:type="xsd:double"&gt;49.04&lt;/D&gt;&lt;D xsi:type="xsd:double"&gt;49.08&lt;/D&gt;&lt;D xsi:type="xsd:double"&gt;47.33&lt;/D&gt;&lt;D xsi:type="xsd:double"&gt;48.69&lt;/D&gt;&lt;D xsi:type="xsd:double"&gt;51.09&lt;/D&gt;&lt;D xsi:type="xsd:double"&gt;50.21&lt;/D&gt;&lt;D xsi:type="xsd:double"&gt;50.96&lt;/D&gt;&lt;D xsi:type="xsd:double"&gt;50.6&lt;/D&gt;&lt;D xsi:type="xsd:double"&gt;51.06&lt;/D&gt;&lt;D xsi:type="xsd:double"&gt;53.5&lt;/D&gt;&lt;D xsi:type="xsd:double"&gt;54.58&lt;/D&gt;&lt;D xsi:type="xsd:double"&gt;54.58&lt;/D&gt;&lt;D xsi:type="xsd:double"&gt;55.19&lt;/D&gt;&lt;D xsi:type="xsd:double"&gt;56.03&lt;/D&gt;&lt;D xsi:type="xsd:double"&gt;54.91&lt;/D&gt;&lt;D xsi:type="xsd:double"&gt;55.45&lt;/D&gt;&lt;D xsi:type="xsd:double"&gt;55.95&lt;/D&gt;&lt;D xsi:type="xsd:double"&gt;55.78&lt;/D&gt;&lt;D xsi:type="xsd:double"&gt;55.35&lt;/D&gt;&lt;D xsi:type="xsd:double"&gt;55.12&lt;/D&gt;&lt;D xsi:type="xsd:double"&gt;55.01&lt;/D&gt;&lt;D xsi:type="xsd:double"&gt;54.76&lt;/D&gt;&lt;D xsi:type="xsd:double"&gt;54.18&lt;/D&gt;&lt;D xsi:type="xsd:double"&gt;53.96&lt;/D&gt;&lt;D xsi:type="xsd:double"&gt;54.94&lt;/D&gt;&lt;D xsi:type="xsd:double"&gt;54.22&lt;/D&gt;&lt;D xsi:type="xsd:double"&gt;52.33&lt;/D&gt;&lt;D xsi:type="xsd:double"&gt;52.92&lt;/D&gt;&lt;D xsi:type="xsd:double"&gt;52.9&lt;/D&gt;&lt;D xsi:type="xsd:double"&gt;52.25&lt;/D&gt;&lt;D xsi:type="xsd:double"&gt;54.07&lt;/D&gt;&lt;D xsi:type="xsd:double"&gt;55.44&lt;/D&gt;&lt;D xsi:type="xsd:double"&gt;55.41&lt;/D&gt;&lt;D xsi:type="xsd:double"&gt;54.13&lt;/D&gt;&lt;D xsi:type="xsd:double"&gt;53.43&lt;/D&gt;&lt;D xsi:type="xsd:double"&gt;53.69&lt;/D&gt;&lt;D xsi:type="xsd:double"&gt;54.82&lt;/D&gt;&lt;D xsi:type="xsd:double"&gt;55.01&lt;/D&gt;&lt;D xsi:type="xsd:double"&gt;55.56&lt;/D&gt;&lt;D xsi:type="xsd:double"&gt;55.59&lt;/D&gt;&lt;D xsi:type="xsd:double"&gt;55.59&lt;/D&gt;&lt;D xsi:type="xsd:double"&gt;54.54&lt;/D&gt;&lt;D xsi:type="xsd:double"&gt;55.51&lt;/D&gt;&lt;D xsi:type="xsd:double"&gt;54.52&lt;/D&gt;&lt;D xsi:type="xsd:double"&gt;54.8&lt;/D&gt;&lt;D xsi:type="xsd:double"&gt;55.44&lt;/D&gt;&lt;D xsi:type="xsd:double"&gt;55.26&lt;/D&gt;&lt;D xsi:type="xsd:double"&gt;54.56&lt;/D&gt;&lt;D xsi:type="xsd:double"&gt;54&lt;/D&gt;&lt;D xsi:type="xsd:double"&gt;55.87&lt;/D&gt;&lt;D xsi:type="xsd:double"&gt;56.03&lt;/D&gt;&lt;D xsi:type="xsd:double"&gt;55.82&lt;/D&gt;&lt;D xsi:type="xsd:double"&gt;55.71&lt;/D&gt;&lt;D xsi:type="xsd:double"&gt;55.54&lt;/D&gt;&lt;D xsi:type="xsd:double"&gt;56.36&lt;/D&gt;&lt;D xsi:type="xsd:double"&gt;54.55&lt;/D&gt;&lt;D xsi:type="xsd:double"&gt;54.3&lt;/D&gt;&lt;D xsi:type="xsd:double"&gt;52.52&lt;/D&gt;&lt;D xsi:type="xsd:double"&gt;51.95&lt;/D&gt;&lt;D xsi:type="xsd:double"&gt;52.33&lt;/D&gt;&lt;D xsi:type="xsd:double"&gt;52.7&lt;/D&gt;&lt;D xsi:type="xsd:double"&gt;53.44&lt;/D&gt;&lt;D xsi:type="xsd:double"&gt;52.73&lt;/D&gt;&lt;D xsi:type="xsd:double"&gt;53.28&lt;/D&gt;&lt;D xsi:type="xsd:double"&gt;54.085&lt;/D&gt;&lt;D xsi:type="xsd:double"&gt;53.69&lt;/D&gt;&lt;D xsi:type="xsd:double"&gt;53.04&lt;/D&gt;&lt;D xsi:type="xsd:double"&gt;53.73&lt;/D&gt;&lt;D xsi:type="xsd:double"&gt;54.17&lt;/D&gt;&lt;D xsi:type="xsd:double"&gt;54.48&lt;/D&gt;&lt;D xsi:type="xsd:double"&gt;54.83&lt;/D&gt;&lt;D xsi:type="xsd:double"&gt;54.23&lt;/D&gt;&lt;D xsi:type="xsd:double"&gt;54.59&lt;/D&gt;&lt;D xsi:type="xsd:double"&gt;53.88&lt;/D&gt;&lt;D xsi:type="xsd:double"&gt;54.99&lt;/D&gt;&lt;D xsi:type="xsd:double"&gt;55.21&lt;/D&gt;&lt;D xsi:type="xsd:double"&gt;54.39&lt;/D&gt;&lt;D xsi:type="xsd:double"&gt;55.94&lt;/D&gt;&lt;D xsi:type="xsd:double"&gt;56.48&lt;/D&gt;&lt;D xsi:type="xsd:double"&gt;58.56&lt;/D&gt;&lt;D xsi:type="xsd:double"&gt;58.65&lt;/D&gt;&lt;D xsi:type="xsd:double"&gt;58.61&lt;/D&gt;&lt;D xsi:type="xsd:double"&gt;58.26&lt;/D&gt;&lt;D xsi:type="xsd:double"&gt;59.02&lt;/D&gt;&lt;D xsi:type="xsd:double"&gt;59.13&lt;/D&gt;&lt;D xsi:type="xsd:double"&gt;59.22&lt;/D&gt;&lt;D xsi:type="xsd:double"&gt;58.89&lt;/D&gt;&lt;D xsi:type="xsd:double"&gt;58.81&lt;/D&gt;&lt;D xsi:type="xsd:double"&gt;58.89&lt;/D&gt;&lt;D xsi:type="xsd:double"&gt;59.185&lt;/D&gt;&lt;D xsi:type="xsd:double"&gt;58.88&lt;/D&gt;&lt;D xsi:type="xsd:double"&gt;59.42&lt;/D&gt;&lt;D xsi:type="xsd:double"&gt;58.65&lt;/D&gt;&lt;D xsi:type="xsd:double"&gt;58.67&lt;/D&gt;&lt;D xsi:type="xsd:double"&gt;59.74&lt;/D&gt;&lt;D xsi:type="xsd:double"&gt;60.335&lt;/D&gt;&lt;D xsi:type="xsd:double"&gt;59.88&lt;/D&gt;&lt;D xsi:type="xsd:double"&gt;59.34&lt;/D&gt;&lt;D xsi:type="xsd:double"&gt;58.95&lt;/D&gt;&lt;D xsi:type="xsd:double"&gt;59.24&lt;/D&gt;&lt;D xsi:type="xsd:double"&gt;60.05&lt;/D&gt;&lt;D xsi:type="xsd:double"&gt;59.64&lt;/D&gt;&lt;D xsi:type="xsd:double"&gt;60.43&lt;/D&gt;&lt;D xsi:type="xsd:double"&gt;61.24&lt;/D&gt;&lt;D xsi:type="xsd:double"&gt;61.42&lt;/D&gt;&lt;D xsi:type="xsd:double"&gt;60.32&lt;/D&gt;&lt;D xsi:type="xsd:double"&gt;60.13&lt;/D&gt;&lt;D xsi:type="xsd:double"&gt;59.4&lt;/D&gt;&lt;D xsi:type="xsd:double"&gt;58.32&lt;/D&gt;&lt;D xsi:type="xsd:double"&gt;60.03&lt;/D&gt;&lt;D xsi:type="xsd:double"&gt;60.4&lt;/D&gt;&lt;D xsi:type="xsd:double"&gt;60.89&lt;/D&gt;&lt;D xsi:type="xsd:double"&gt;58.48&lt;/D&gt;&lt;D xsi:type="xsd:double"&gt;58.21&lt;/D&gt;&lt;D xsi:type="xsd:double"&gt;59.21&lt;/D&gt;&lt;D xsi:type="xsd:double"&gt;58.85&lt;/D&gt;&lt;D xsi:type="xsd:double"&gt;60.26&lt;/D&gt;&lt;D xsi:type="xsd:double"&gt;61.53&lt;/D&gt;&lt;D xsi:type="xsd:double"&gt;61.63&lt;/D&gt;&lt;D xsi:type="xsd:double"&gt;61.19&lt;/D&gt;&lt;D xsi:type="xsd:double"&gt;62.8&lt;/D&gt;&lt;D xsi:type="xsd:double"&gt;62.59&lt;/D&gt;&lt;D xsi:type="xsd:double"&gt;63.52&lt;/D&gt;&lt;D xsi:type="xsd:double"&gt;63.74&lt;/D&gt;&lt;D xsi:type="xsd:double"&gt;64.37&lt;/D&gt;&lt;D xsi:type="xsd:double"&gt;64&lt;/D&gt;&lt;D xsi:type="xsd:double"&gt;63.375&lt;/D&gt;&lt;D xsi:type="xsd:double"&gt;62.31&lt;/D&gt;&lt;D xsi:type="xsd:double"&gt;59.51&lt;/D&gt;&lt;D xsi:type="xsd:double"&gt;59.37&lt;/D&gt;&lt;D xsi:type="xsd:double"&gt;58.33&lt;/D&gt;&lt;D xsi:type="xsd:double"&gt;58.13&lt;/D&gt;&lt;D xsi:type="xsd:double"&gt;60.59&lt;/D&gt;&lt;D xsi:type="xsd:double"&gt;58.75&lt;/D&gt;&lt;D xsi:type="xsd:double"&gt;62.55&lt;/D&gt;&lt;D xsi:type="xsd:double"&gt;61.52&lt;/D&gt;&lt;D xsi:type="xsd:double"&gt;59.97&lt;/D&gt;&lt;D xsi:type="xsd:double"&gt;57.35&lt;/D&gt;&lt;D xsi:type="xsd:double"&gt;60.71&lt;/D&gt;&lt;D xsi:type="xsd:double"&gt;59.33&lt;/D&gt;&lt;D xsi:type="xsd:double"&gt;54.56&lt;/D&gt;&lt;D xsi:type="xsd:double"&gt;59.04&lt;/D&gt;&lt;D xsi:type="xsd:double"&gt;52.76&lt;/D&gt;&lt;D xsi:type="xsd:double"&gt;56.16&lt;/D&gt;&lt;D xsi:type="xsd:double"&gt;55.59&lt;/D&gt;&lt;D xsi:type="xsd:double"&gt;54.13&lt;/D&gt;&lt;D xsi:type="xsd:double"&gt;52.05&lt;/D&gt;&lt;D xsi:type="xsd:double"&gt;56.47&lt;/D&gt;&lt;D xsi:type="xsd:double"&gt;54.43&lt;/D&gt;&lt;D xsi:type="xsd:double"&gt;52.87&lt;/D&gt;&lt;D xsi:type="xsd:double"&gt;57.72&lt;/D&gt;&lt;D xsi:type="xsd:double"&gt;56.96&lt;/D&gt;&lt;D xsi:type="xsd:double"&gt;58.47&lt;/D&gt;&lt;D xsi:type="xsd:double"&gt;59.48&lt;/D&gt;&lt;D xsi:type="xsd:double"&gt;57.5&lt;/D&gt;&lt;D xsi:type="xsd:double"&gt;60.78&lt;/D&gt;&lt;D xsi:type="xsd:double"&gt;59.98&lt;/D&gt;&lt;D xsi:type="xsd:double"&gt;61.6&lt;/D&gt;&lt;D xsi:type="xsd:double"&gt;59.87&lt;/D&gt;&lt;D xsi:type="xsd:double"&gt;61.07&lt;/D&gt;&lt;D xsi:type="xsd:double"&gt;60.46&lt;/D&gt;&lt;D xsi:type="xsd:double"&gt;62.75&lt;/D&gt;&lt;D xsi:type="xsd:double"&gt;63.28&lt;/D&gt;&lt;D xsi:type="xsd:double"&gt;65.71&lt;/D&gt;&lt;D xsi:type="xsd:double"&gt;68.05&lt;/D&gt;&lt;D xsi:type="xsd:double"&gt;66.88&lt;/D&gt;&lt;D xsi:type="xsd:double"&gt;66.5&lt;/D&gt;&lt;D xsi:type="xsd:double"&gt;65.72&lt;/D&gt;&lt;D xsi:type="xsd:double"&gt;66.98&lt;/D&gt;&lt;D xsi:type="xsd:double"&gt;65.88&lt;/D&gt;&lt;D xsi:type="xsd:double"&gt;66.65&lt;/D&gt;&lt;D xsi:type="xsd:double"&gt;67.06&lt;/D&gt;&lt;D xsi:type="xsd:double"&gt;63.86&lt;/D&gt;&lt;D xsi:type="xsd:double"&gt;64.79&lt;/D&gt;&lt;D xsi:type="xsd:double"&gt;63.73&lt;/D&gt;&lt;D xsi:type="xsd:double"&gt;64.72&lt;/D&gt;&lt;D xsi:type="xsd:double"&gt;66.7&lt;/D&gt;&lt;D xsi:type="xsd:double"&gt;68.53&lt;/D&gt;&lt;D xsi:type="xsd:double"&gt;72.87&lt;/D&gt;&lt;D xsi:type="xsd:double"&gt;73.1&lt;/D&gt;&lt;D xsi:type="xsd:double"&gt;73.14&lt;/D&gt;&lt;D xsi:type="xsd:double"&gt;75.46&lt;/D&gt;&lt;D xsi:type="xsd:double"&gt;72.25&lt;/D&gt;&lt;D xsi:type="xsd:double"&gt;73.67&lt;/D&gt;&lt;D xsi:type="xsd:double"&gt;72.96&lt;/D&gt;&lt;D xsi:type="xsd:double"&gt;73.92&lt;/D&gt;&lt;D xsi:type="xsd:double"&gt;72.88&lt;/D&gt;&lt;D xsi:type="xsd:double"&gt;73.03&lt;/D&gt;&lt;D xsi:type="xsd:double"&gt;73.78&lt;/D&gt;&lt;D xsi:type="xsd:double"&gt;72.47&lt;/D&gt;&lt;D xsi:type="xsd:double"&gt;73.08&lt;/D&gt;&lt;D xsi:type="xsd:double"&gt;70&lt;/D&gt;&lt;D xsi:type="xsd:double"&gt;70.15&lt;/D&gt;&lt;D xsi:type="xsd:double"&gt;70.22&lt;/D&gt;&lt;D xsi:type="xsd:double"&gt;71.98&lt;/D&gt;&lt;D xsi:type="xsd:double"&gt;72.99&lt;/D&gt;&lt;D xsi:type="xsd:double"&gt;72.98&lt;/D&gt;&lt;D xsi:type="xsd:double"&gt;69.92&lt;/D&gt;&lt;D xsi:type="xsd:double"&gt;69.81&lt;/D&gt;&lt;D xsi:type="xsd:double"&gt;69.43&lt;/D&gt;&lt;D xsi:type="xsd:double"&gt;70.73&lt;/D&gt;&lt;D xsi:type="xsd:double"&gt;72&lt;/D&gt;&lt;D xsi:type="xsd:double"&gt;73.82&lt;/D&gt;&lt;D xsi:type="xsd:double"&gt;71.28&lt;/D&gt;&lt;D xsi:type="xsd:double"&gt;71.68&lt;/D&gt;&lt;D xsi:type="xsd:double"&gt;73.19&lt;/D&gt;&lt;D xsi:type="xsd:double"&gt;73&lt;/D&gt;&lt;D xsi:type="xsd:double"&gt;75.53&lt;/D&gt;&lt;D xsi:type="xsd:double"&gt;76.01&lt;/D&gt;&lt;D xsi:type="xsd:double"&gt;76.58&lt;/D&gt;&lt;D xsi:type="xsd:double"&gt;76.12&lt;/D&gt;&lt;D xsi:type="xsd:double"&gt;76.45&lt;/D&gt;&lt;D xsi:type="xsd:double"&gt;75.58&lt;/D&gt;&lt;D xsi:type="xsd:double"&gt;76.21&lt;/D&gt;&lt;D xsi:type="xsd:double"&gt;76.4&lt;/D&gt;&lt;D xsi:type="xsd:double"&gt;75.5&lt;/D&gt;&lt;D xsi:type="xsd:double"&gt;75.9&lt;/D&gt;&lt;D xsi:type="xsd:double"&gt;78.03&lt;/D&gt;&lt;D xsi:type="xsd:double"&gt;77.51&lt;/D&gt;&lt;D xsi:type="xsd:double"&gt;78.67&lt;/D&gt;&lt;D xsi:type="xsd:double"&gt;78.5&lt;/D&gt;&lt;D xsi:type="xsd:double"&gt;79.28&lt;/D&gt;&lt;D xsi:type="xsd:double"&gt;80.64&lt;/D&gt;&lt;D xsi:type="xsd:double"&gt;81.27&lt;/D&gt;&lt;D xsi:type="xsd:double"&gt;77.95&lt;/D&gt;&lt;D xsi:type="xsd:double"&gt;79.77&lt;/D&gt;&lt;D xsi:type="xsd:double"&gt;79.15&lt;/D&gt;&lt;D xsi:type="xsd:double"&gt;79.37&lt;/D&gt;&lt;D xsi:type="xsd:double"&gt;78.64&lt;/D&gt;&lt;D xsi:type="xsd:double"&gt;81.16&lt;/D&gt;&lt;D xsi:type="xsd:double"&gt;80.76&lt;/D&gt;&lt;D xsi:type="xsd:double"&gt;81.1&lt;/D&gt;&lt;D xsi:type="xsd:double"&gt;79.61&lt;/D&gt;&lt;D xsi:type="xsd:double"&gt;79.99&lt;/D&gt;&lt;D xsi:type="xsd:double"&gt;81.63&lt;/D&gt;&lt;D xsi:type="xsd:double"&gt;80.72&lt;/D&gt;&lt;D xsi:type="xsd:double"&gt;81.2&lt;/D&gt;&lt;D xsi:type="xsd:double"&gt;81.7&lt;/D&gt;&lt;D xsi:type="xsd:double"&gt;82.63&lt;/D&gt;&lt;D xsi:type="xsd:double"&gt;84.79&lt;/D&gt;&lt;D xsi:type="xsd:double"&gt;86.45&lt;/D&gt;&lt;D xsi:type="xsd:double"&gt;84.32&lt;/D&gt;&lt;D xsi:type="xsd:double"&gt;86.84&lt;/D&gt;&lt;D xsi:type="xsd:double"&gt;82.47&lt;/D&gt;&lt;D xsi:type="xsd:double"&gt;82.26&lt;/D&gt;&lt;D xsi:type="xsd:double"&gt;79.12&lt;/D&gt;&lt;D xsi:type="xsd:double"&gt;81.71&lt;/D&gt;&lt;D xsi:type="xsd:double"&gt;81.29&lt;/D&gt;&lt;D xsi:type="xsd:double"&gt;80.4&lt;/D&gt;&lt;D xsi:type="xsd:double"&gt;81.99&lt;/D&gt;&lt;D xsi:type="xsd:double"&gt;83.13&lt;/D&gt;&lt;D xsi:type="xsd:double"&gt;81.98&lt;/D&gt;&lt;D xsi:type="xsd:double"&gt;83.995&lt;/D&gt;&lt;D xsi:type="xsd:double"&gt;83.21&lt;/D&gt;&lt;D xsi:type="xsd:double"&gt;83.1&lt;/D&gt;&lt;D xsi:type="xsd:double"&gt;83.62&lt;/D&gt;&lt;D xsi:type="xsd:double"&gt;84.48&lt;/D&gt;&lt;D xsi:type="xsd:double"&gt;83.9&lt;/D&gt;&lt;D xsi:type="xsd:double"&gt;83.21&lt;/D&gt;&lt;D xsi:type="xsd:double"&gt;83.52&lt;/D&gt;&lt;D xsi:type="xsd:double"&gt;83.33&lt;/D&gt;&lt;D xsi:type="xsd:double"&gt;83.45&lt;/D&gt;&lt;D xsi:type="xsd:double"&gt;80.31&lt;/D&gt;&lt;D xsi:type="xsd:double"&gt;79.01&lt;/D&gt;&lt;D xsi:type="xsd:double"&gt;76.18&lt;/D&gt;&lt;D xsi:type="xsd:double"&gt;79.59&lt;/D&gt;&lt;D xsi:type="xsd:double"&gt;79.09&lt;/D&gt;&lt;D xsi:type="xsd:double"&gt;77.97&lt;/D&gt;&lt;D xsi:type="xsd:double"&gt;79.12&lt;/D&gt;&lt;D xsi:type="xsd:double"&gt;81.75&lt;/D&gt;&lt;D xsi:type="xsd:double"&gt;79.99&lt;/D&gt;&lt;D xsi:type="xsd:double"&gt;78.77&lt;/D&gt;&lt;D xsi:type="xsd:double"&gt;80.09&lt;/D&gt;&lt;D xsi:type="xsd:double"&gt;81.41&lt;/D&gt;&lt;D xsi:type="xsd:double"&gt;82.65&lt;/D&gt;&lt;D xsi:type="xsd:double"&gt;80.13&lt;/D&gt;&lt;D xsi:type="xsd:double"&gt;79.69&lt;/D&gt;&lt;D xsi:type="xsd:double"&gt;80.98&lt;/D&gt;&lt;D xsi:type="xsd:double"&gt;81.95&lt;/D&gt;&lt;D xsi:type="xsd:double"&gt;80.78&lt;/D&gt;&lt;D xsi:type="xsd:double"&gt;80.95&lt;/D&gt;&lt;D xsi:type="xsd:double"&gt;82.68&lt;/D&gt;&lt;D xsi:type="xsd:double"&gt;78.3&lt;/D&gt;&lt;D xsi:type="xsd:double"&gt;79.99&lt;/D&gt;&lt;D xsi:type="xsd:double"&gt;78.3&lt;/D&gt;&lt;D xsi:type="xsd:double"&gt;78.47&lt;/D&gt;&lt;D xsi:type="xsd:double"&gt;77.8&lt;/D&gt;&lt;D xsi:type="xsd:double"&gt;78.21&lt;/D&gt;&lt;D xsi:type="xsd:double"&gt;81.06&lt;/D&gt;&lt;D xsi:type="xsd:double"&gt;81.98&lt;/D&gt;&lt;D xsi:type="xsd:double"&gt;81.9&lt;/D&gt;&lt;D xsi:type="xsd:double"&gt;80.35&lt;/D&gt;&lt;D xsi:type="xsd:double"&gt;80.62&lt;/D&gt;&lt;D xsi:type="xsd:double"&gt;80.08&lt;/D&gt;&lt;D xsi:type="xsd:double"&gt;80.14&lt;/D&gt;&lt;D xsi:type="xsd:double"&gt;81.94&lt;/D&gt;&lt;D xsi:type="xsd:double"&gt;80.77&lt;/D&gt;&lt;D xsi:type="xsd:double"&gt;81.04&lt;/D&gt;&lt;D xsi:type="xsd:double"&gt;80.49&lt;/D&gt;&lt;D xsi:type="xsd:double"&gt;80.96&lt;/D&gt;&lt;D xsi:type="xsd:double"&gt;79.01&lt;/D&gt;&lt;D xsi:type="xsd:double"&gt;77.77&lt;/D&gt;&lt;D xsi:type="xsd:double"&gt;75.73&lt;/D&gt;&lt;D xsi:type="xsd:double"&gt;76.4&lt;/D&gt;&lt;D xsi:type="xsd:double"&gt;76.26&lt;/D&gt;&lt;D xsi:type="xsd:double"&gt;79.37&lt;/D&gt;&lt;D xsi:type="xsd:double"&gt;80.14&lt;/D&gt;&lt;D xsi:type="xsd:double"&gt;78.81&lt;/D&gt;&lt;D xsi:type="xsd:double"&gt;75.41&lt;/D&gt;&lt;D xsi:type="xsd:double"&gt;75.12&lt;/D&gt;&lt;D xsi:type="xsd:double"&gt;76.55&lt;/D&gt;&lt;D xsi:type="xsd:double"&gt;76.71&lt;/D&gt;&lt;D xsi:type="xsd:double"&gt;77.55&lt;/D&gt;&lt;D xsi:type="xsd:double"&gt;77.44&lt;/D&gt;&lt;D xsi:type="xsd:double"&gt;77.11&lt;/D&gt;&lt;D xsi:type="xsd:double"&gt;75.5&lt;/D&gt;&lt;D xsi:type="xsd:double"&gt;75.93&lt;/D&gt;&lt;D xsi:type="xsd:double"&gt;76.81&lt;/D&gt;&lt;D xsi:type="xsd:double"&gt;75.92&lt;/D&gt;&lt;D xsi:type="xsd:double"&gt;75.23&lt;/D&gt;&lt;D xsi:type="xsd:double"&gt;76.51&lt;/D&gt;&lt;D xsi:type="xsd:double"&gt;78.14&lt;/D&gt;&lt;D xsi:type="xsd:double"&gt;79.48&lt;/D&gt;&lt;D xsi:type="xsd:double"&gt;79.93&lt;/D&gt;&lt;D xsi:type="xsd:double"&gt;79.15&lt;/D&gt;&lt;D xsi:type="xsd:double"&gt;78.79&lt;/D&gt;&lt;D xsi:type="xsd:double"&gt;80.88&lt;/D&gt;&lt;D xsi:type="xsd:double"&gt;82.27&lt;/D&gt;&lt;D xsi:type="xsd:double"&gt;83.63&lt;/D&gt;&lt;D xsi:type="xsd:double"&gt;82.58&lt;/D&gt;&lt;D xsi:type="xsd:double"&gt;83.11&lt;/D&gt;&lt;D xsi:type="xsd:double"&gt;83.68&lt;/D&gt;&lt;D xsi:type="xsd:double"&gt;85.94&lt;/D&gt;&lt;D xsi:type="xsd:double"&gt;86.92&lt;/D&gt;&lt;D xsi:type="xsd:double"&gt;88.22&lt;/D&gt;&lt;D xsi:type="xsd:double"&gt;88.46&lt;/D&gt;&lt;D xsi:type="x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0</xdr:row>
                <xdr:rowOff>0</xdr:rowOff>
              </from>
              <to>
                <xdr:col>3</xdr:col>
                <xdr:colOff>295275</xdr:colOff>
                <xdr:row>2</xdr:row>
                <xdr:rowOff>171450</xdr:rowOff>
              </to>
            </anchor>
          </commentPr>
        </mc:Fallback>
      </mc:AlternateContent>
    </comment>
    <comment ref="A2" authorId="0" shapeId="1026" xr:uid="{B0348B51-DE10-4B6D-A65E-EBBB5A16796E}">
      <text>
        <r>
          <rPr>
            <b/>
            <sz val="9"/>
            <color indexed="81"/>
            <rFont val="Tahoma"/>
            <family val="2"/>
            <charset val="161"/>
          </rPr>
          <t>sd:double"&gt;90.37&lt;/D&gt;&lt;D xsi:type="xsd:double"&gt;88.81&lt;/D&gt;&lt;D xsi:type="xsd:double"&gt;89.42&lt;/D&gt;&lt;D xsi:type="xsd:double"&gt;90.21&lt;/D&gt;&lt;D xsi:type="xsd:double"&gt;90.96&lt;/D&gt;&lt;D xsi:type="xsd:double"&gt;91.43&lt;/D&gt;&lt;D xsi:type="xsd:double"&gt;91.37&lt;/D&gt;&lt;D xsi:type="xsd:double"&gt;91.58&lt;/D&gt;&lt;D xsi:type="xsd:double"&gt;92.85&lt;/D&gt;&lt;D xsi:type="xsd:double"&gt;89.9&lt;/D&gt;&lt;D xsi:type="xsd:double"&gt;90.69&lt;/D&gt;&lt;D xsi:type="xsd:double"&gt;88&lt;/D&gt;&lt;D xsi:type="xsd:double"&gt;89.67&lt;/D&gt;&lt;D xsi:type="xsd:double"&gt;91.3&lt;/D&gt;&lt;D xsi:type="xsd:double"&gt;90.91&lt;/D&gt;&lt;D xsi:type="xsd:double"&gt;89.25&lt;/D&gt;&lt;D xsi:type="xsd:double"&gt;89.77&lt;/D&gt;&lt;D xsi:type="xsd:double"&gt;89.99&lt;/D&gt;&lt;D xsi:type="xsd:double"&gt;90.69&lt;/D&gt;&lt;D xsi:type="xsd:double"&gt;93.15&lt;/D&gt;&lt;D xsi:type="xsd:double"&gt;95.12&lt;/D&gt;&lt;D xsi:type="xsd:double"&gt;94.6&lt;/D&gt;&lt;D xsi:type="xsd:double"&gt;94.43&lt;/D&gt;&lt;D xsi:type="xsd:double"&gt;93.4&lt;/D&gt;&lt;D xsi:type="xsd:double"&gt;92.38&lt;/D&gt;&lt;D xsi:type="xsd:double"&gt;88.67&lt;/D&gt;&lt;D xsi:type="xsd:double"&gt;90.27&lt;/D&gt;&lt;D xsi:type="xsd:double"&gt;91&lt;/D&gt;&lt;D xsi:type="xsd:double"&gt;91.42&lt;/D&gt;&lt;D xsi:type="xsd:double"&gt;93.98&lt;/D&gt;&lt;D xsi:type="xsd:double"&gt;92.77&lt;/D&gt;&lt;D xsi:type="xsd:double"&gt;92.68&lt;/D&gt;&lt;D xsi:type="xsd:double"&gt;101.61&lt;/D&gt;&lt;D xsi:type="xsd:double"&gt;101.19&lt;/D&gt;&lt;D xsi:type="xsd:double"&gt;102.73&lt;/D&gt;&lt;D xsi:type="xsd:double"&gt;102.76&lt;/D&gt;&lt;D xsi:type="xsd:double"&gt;103.24&lt;/D&gt;&lt;D xsi:type="xsd:double"&gt;103.81&lt;/D&gt;&lt;D xsi:type="xsd:double"&gt;102.96&lt;/D&gt;&lt;D xsi:type="xsd:double"&gt;102.35&lt;/D&gt;&lt;D xsi:type="xsd:double"&gt;102.25&lt;/D&gt;&lt;D xsi:type="xsd:double"&gt;100.8&lt;/D&gt;&lt;D xsi:type="xsd:double"&gt;96.58&lt;/D&gt;&lt;D xsi:type="xsd:double"&gt;96.42&lt;/D&gt;&lt;D xsi:type="xsd:double"&gt;95.69&lt;/D&gt;&lt;D xsi:type="xsd:double"&gt;95.1&lt;/D&gt;&lt;D xsi:type="xsd:double"&gt;95.61&lt;/D&gt;&lt;D xsi:type="xsd:double"&gt;98.72&lt;/D&gt;&lt;D xsi:type="xsd:double"&gt;96.75&lt;/D&gt;&lt;D xsi:type="xsd:double"&gt;93.71&lt;/D&gt;&lt;D xsi:type="xsd:double"&gt;91.54&lt;/D&gt;&lt;D xsi:type="xsd:double"&gt;92.58&lt;/D&gt;&lt;D xsi:type="xsd:double"&gt;89.21&lt;/D&gt;&lt;D xsi:type="xsd:double"&gt;92.5&lt;/D&gt;&lt;D xsi:type="xsd:double"&gt;91.31&lt;/D&gt;&lt;D xsi:type="xsd:double"&gt;92.94&lt;/D&gt;&lt;D xsi:type="xsd:double"&gt;93.035&lt;/D&gt;&lt;D xsi:type="xsd:double"&gt;92.575&lt;/D&gt;&lt;D xsi:type="xsd:double"&gt;93.28&lt;/D&gt;&lt;D xsi:type="xsd:double"&gt;92.44&lt;/D&gt;&lt;D xsi:type="xsd:double"&gt;89.58&lt;/D&gt;&lt;D xsi:type="xsd:double"&gt;90.49&lt;/D&gt;&lt;D xsi:type="xsd:double"&gt;91.87&lt;/D&gt;&lt;D xsi:type="xsd:double"&gt;91.38&lt;/D&gt;&lt;D xsi:type="xsd:double"&gt;90.51&lt;/D&gt;&lt;D xsi:type="xsd:double"&gt;90.85&lt;/D&gt;&lt;D xsi:type="xsd:double"&gt;92.4&lt;/D&gt;&lt;D xsi:type="xsd:double"&gt;94.02&lt;/D&gt;&lt;D xsi:type="xsd:double"&gt;92.66&lt;/D&gt;&lt;D xsi:type="xsd:double"&gt;93&lt;/D&gt;&lt;D xsi:type="xsd:double"&gt;95.54&lt;/D&gt;&lt;D xsi:type="xsd:double"&gt;97.87&lt;/D&gt;&lt;D xsi:type="xsd:double"&gt;97.32&lt;/D&gt;&lt;D xsi:type="xsd:double"&gt;96.84&lt;/D&gt;&lt;D xsi:type="xsd:double"&gt;96.46&lt;/D&gt;&lt;D xsi:type="xsd:double"&gt;95.78&lt;/D&gt;&lt;D xsi:type="xsd:double"&gt;96.14&lt;/D&gt;&lt;D xsi:type="xsd:double"&gt;97.54&lt;/D&gt;&lt;D xsi:type="xsd:double"&gt;96.69&lt;/D&gt;&lt;D xsi:type="xsd:double"&gt;97.78&lt;/D&gt;&lt;D xsi:type="xsd:double"&gt;96.48&lt;/D&gt;&lt;D xsi:type="xsd:double"&gt;96&lt;/D&gt;&lt;D xsi:type="xsd:double"&gt;94.47&lt;/D&gt;&lt;D xsi:type="xsd:double"&gt;93.18&lt;/D&gt;&lt;D xsi:type="xsd:double"&gt;93.7&lt;/D&gt;&lt;D xsi:type="xsd:double"&gt;93.02&lt;/D&gt;&lt;D xsi:type="xsd:double"&gt;94.24&lt;/D&gt;&lt;D xsi:type="xsd:double"&gt;91.6&lt;/D&gt;&lt;D xsi:type="xsd:double"&gt;91.25&lt;/D&gt;&lt;D xsi:type="xsd:double"&gt;92.09&lt;/D&gt;&lt;D xsi:type="xsd:double"&gt;91.19&lt;/D&gt;&lt;D xsi:type="xsd:double"&gt;91.15&lt;/D&gt;&lt;D xsi:type="xsd:double"&gt;88.69&lt;/D&gt;&lt;D xsi:type="xsd:double"&gt;90.08&lt;/D&gt;&lt;D xsi:type="xsd:double"&gt;93.03&lt;/D&gt;&lt;D xsi:type="xsd:double"&gt;94.8&lt;/D&gt;&lt;D xsi:type="xsd:double"&gt;93.17&lt;/D&gt;&lt;D xsi:type="xsd:double"&gt;95.34&lt;/D&gt;&lt;D xsi:type="xsd:double"&gt;92.66&lt;/D&gt;&lt;D xsi:type="xsd:double"&gt;93.42&lt;/D&gt;&lt;D xsi:type="xsd:double"&gt;93.35&lt;/D&gt;&lt;D xsi:type="xsd:double"&gt;92.3&lt;/D&gt;&lt;D xsi:type="xsd:double"&gt;93.66&lt;/D&gt;&lt;D xsi:type="xsd:double"&gt;94.26&lt;/D&gt;&lt;D xsi:type="xsd:double"&gt;96.57&lt;/D&gt;&lt;D xsi:type="xsd:double"&gt;95.37&lt;/D&gt;&lt;D xsi:type="xsd:double"&gt;96.5&lt;/D&gt;&lt;D xsi:type="xsd:double"&gt;96.57&lt;/D&gt;&lt;D xsi:type="xsd:double"&gt;97.3&lt;/D&gt;&lt;D xsi:type="xsd:double"&gt;97.25&lt;/D&gt;&lt;D xsi:type="xsd:double"&gt;97.25&lt;/D&gt;&lt;D xsi:type="xsd:double"&gt;96.45&lt;/D&gt;&lt;D xsi:type="xsd:double"&gt;95.39&lt;/D&gt;&lt;D xsi:type="xsd:double"&gt;94.98&lt;/D&gt;&lt;D xsi:type="xsd:double"&gt;96.84&lt;/D&gt;&lt;D xsi:type="xsd:double"&gt;97.12&lt;/D&gt;&lt;D xsi:type="xsd:double"&gt;96.8&lt;/D&gt;&lt;D xsi:type="xsd:double"&gt;96.53&lt;/D&gt;&lt;D xsi:type="xsd:double"&gt;97.69&lt;/D&gt;&lt;D xsi:type="xsd:double"&gt;98.15&lt;/D&gt;&lt;D xsi:type="xsd:double"&gt;99.18&lt;/D&gt;&lt;D xsi:type="xsd:double"&gt;95.97&lt;/D&gt;&lt;D xsi:type="xsd:double"&gt;94.06&lt;/D&gt;&lt;D xsi:type="xsd:double"&gt;93.19&lt;/D&gt;&lt;D xsi:type="xsd:double"&gt;91.49&lt;/D&gt;&lt;D xsi:type="xsd:double"&gt;91.82&lt;/D&gt;&lt;D xsi:type="xsd:double"&gt;91.88&lt;/D&gt;&lt;D xsi:type="xsd:double"&gt;90.79&lt;/D&gt;&lt;D xsi:type="xsd:double"&gt;92.51&lt;/D&gt;&lt;D xsi:type="xsd:double"&gt;92.26&lt;/D&gt;&lt;D xsi:type="xsd:double"&gt;95.4&lt;/D&gt;&lt;D xsi:type="xsd:double"&gt;95.61&lt;/D&gt;&lt;D xsi:type="xsd:double"&gt;95.44&lt;/D&gt;&lt;D xsi:type="xsd:double"&gt;93.9&lt;/D&gt;&lt;D xsi:type="xsd:double"&gt;94.27&lt;/D&gt;&lt;D xsi:type="xsd:double"&gt;94.4&lt;/D&gt;&lt;D xsi:type="xsd:double"&gt;93.31&lt;/D&gt;&lt;D xsi:type="xsd:double"&gt;92.18&lt;/D&gt;&lt;D xsi:type="xsd:double"&gt;92.38&lt;/D&gt;&lt;D xsi:type="xsd:double"&gt;92.91&lt;/D&gt;&lt;D xsi:type="xsd:double"&gt;93.25&lt;/D&gt;&lt;D xsi:type="xsd:double"&gt;92.32&lt;/D&gt;&lt;D xsi:type="xsd:double"&gt;90.68&lt;/D&gt;&lt;D xsi:type="xsd:double"&gt;91.8&lt;/D&gt;&lt;D xsi:type="xsd:double"&gt;90.3&lt;/D&gt;&lt;D xsi:type="xsd:double"&gt;91.51&lt;/D&gt;&lt;D xsi:type="xsd:double"&gt;91.17&lt;/D&gt;&lt;D xsi:type="xsd:double"&gt;90.47&lt;/D&gt;&lt;D xsi:type="xsd:double"&gt;91.5&lt;/D&gt;&lt;D xsi:type="xsd:double"&gt;90.14&lt;/D&gt;&lt;D xsi:type="xsd:double"&gt;84.05&lt;/D&gt;&lt;D xsi:type="xsd:double"&gt;84.82&lt;/D&gt;&lt;D xsi:type="xsd:double"&gt;83.57&lt;/D&gt;&lt;D xsi:type="xsd:double"&gt;83.62&lt;/D&gt;&lt;D xsi:type="xsd:double"&gt;82.76&lt;/D&gt;&lt;D xsi:type="xsd:double"&gt;79.83&lt;/D&gt;&lt;D xsi:type="xsd:double"&gt;81.52&lt;/D&gt;&lt;D xsi:type="xsd:double"&gt;80.32&lt;/D&gt;&lt;D xsi:type="xsd:double"&gt;82.43&lt;/D&gt;&lt;D xsi:type="xsd:double"&gt;81.41&lt;/D&gt;&lt;D xsi:type="xsd:double"&gt;82.99&lt;/D&gt;&lt;D xsi:type="xsd:double"&gt;85&lt;/D&gt;&lt;D xsi:type="xsd:double"&gt;85.17&lt;/D&gt;&lt;D xsi:type="xsd:double"&gt;83.85&lt;/D&gt;&lt;D xsi:type="xsd:double"&gt;83.85&lt;/D&gt;&lt;D xsi:type="xsd:double"&gt;83.37&lt;/D&gt;&lt;D xsi:type="xsd:double"&gt;82.83&lt;/D&gt;&lt;D xsi:type="xsd:double"&gt;83.17&lt;/D&gt;&lt;D xsi:type="xsd:double"&gt;82.63&lt;/D&gt;&lt;D xsi:type="xsd:double"&gt;82.22&lt;/D&gt;&lt;D xsi:type="xsd:double"&gt;81.79&lt;/D&gt;&lt;D xsi:type="xsd:double"&gt;80.81&lt;/D&gt;&lt;D xsi:type="xsd:double"&gt;81.25&lt;/D&gt;&lt;D xsi:type="xsd:double"&gt;82.43&lt;/D&gt;&lt;D xsi:type="xsd:double"&gt;81.12&lt;/D&gt;&lt;D xsi:type="xsd:double"&gt;82.37&lt;/D&gt;&lt;D xsi:type="xsd:double"&gt;82.3&lt;/D&gt;&lt;D xsi:type="xsd:double"&gt;81.31&lt;/D&gt;&lt;D xsi:type="xsd:double"&gt;81.18&lt;/D&gt;&lt;D xsi:type="xsd:double"&gt;78.47&lt;/D&gt;&lt;D xsi:type="xsd:double"&gt;80.29&lt;/D&gt;&lt;D xsi:type="xsd:double"&gt;78.05&lt;/D&gt;&lt;D xsi:type="xsd:double"&gt;79.64&lt;/D&gt;&lt;D xsi:type="xsd:double"&gt;78.53&lt;/D&gt;&lt;D xsi:type="xsd:double"&gt;77.84&lt;/D&gt;&lt;D xsi:type="xsd:double"&gt;78.25&lt;/D&gt;&lt;D xsi:type="xsd:double"&gt;79.28&lt;/D&gt;&lt;D xsi:type="xsd:double"&gt;79.56&lt;/D&gt;&lt;D xsi:type="xsd:double"&gt;76.18&lt;/D&gt;&lt;D xsi:type="xsd:double"&gt;73.03&lt;/D&gt;&lt;D xsi:type="xsd:double"&gt;72.81&lt;/D&gt;&lt;D xsi:type="xsd:double"&gt;74.67&lt;/D&gt;&lt;D xsi:type="xsd:double"&gt;75.26&lt;/D&gt;&lt;D xsi:type="xsd:double"&gt;75.08&lt;/D&gt;&lt;D xsi:type="xsd:double"&gt;76.33&lt;/D&gt;&lt;D xsi:type="xsd:double"&gt;77.38&lt;/D&gt;&lt;D xsi:type="xsd:double"&gt;77.39&lt;/D&gt;&lt;D xsi:type="xsd:double"&gt;78.53&lt;/D&gt;&lt;D xsi:type="xsd:double"&gt;77.18&lt;/D&gt;&lt;D xsi:type="xsd:double"&gt;76.8&lt;/D&gt;&lt;D xsi:type="xsd:double"&gt;77.29&lt;/D&gt;&lt;D xsi:type="xsd:double"&gt;77.36&lt;/D&gt;&lt;D xsi:type="xsd:double"&gt;77.61&lt;/D&gt;&lt;D xsi:type="xsd:double"&gt;76.32&lt;/D&gt;&lt;D xsi:type="xsd:double"&gt;74.92&lt;/D&gt;&lt;D xsi:type="xsd:double"&gt;75.25&lt;/D&gt;&lt;D xsi:type="xsd:double"&gt;76.11&lt;/D&gt;&lt;D xsi:type="xsd:double"&gt;76.4&lt;/D&gt;&lt;D xsi:type="xsd:double"&gt;76.4&lt;/D&gt;&lt;D xsi:type="xsd:double"&gt;77.18&lt;/D&gt;&lt;D xsi:type="xsd:double"&gt;78.08&lt;/D&gt;&lt;D xsi:type="xsd:double"&gt;78.7&lt;/D&gt;&lt;D xsi:type="xsd:double"&gt;79.27&lt;/D&gt;&lt;D xsi:type="xsd:double"&gt;81.19&lt;/D&gt;&lt;D xsi:type="xsd:double"&gt;80.76&lt;/D&gt;&lt;D xsi:type="xsd:double"&gt;78.65&lt;/D&gt;&lt;D xsi:type="xsd:double"&gt;78.88&lt;/D&gt;&lt;D xsi:type="xsd:double"&gt;78.19&lt;/D&gt;&lt;D xsi:type="xsd:double"&gt;79.35&lt;/D&gt;&lt;D xsi:type="xsd:double"&gt;77.67&lt;/D&gt;&lt;D xsi:type="xsd:double"&gt;66.75&lt;/D&gt;&lt;D xsi:type="xsd:double"&gt;68.23&lt;/D&gt;&lt;D xsi:type="xsd:double"&gt;67.83&lt;/D&gt;&lt;D xsi:type="xsd:double"&gt;66.82&lt;/D&gt;&lt;D xsi:type="xsd:double"&gt;67.1&lt;/D&gt;&lt;D xsi:type="xsd:double"&gt;66.66&lt;/D&gt;&lt;D xsi:type="xsd:double"&gt;67.5&lt;/D&gt;&lt;D xsi:type="xsd:double"&gt;69.69&lt;/D&gt;&lt;D xsi:type="xsd:double"&gt;70.43&lt;/D&gt;&lt;D xsi:type="xsd:double"&gt;66.14&lt;/D&gt;&lt;D xsi:type="xsd:double"&gt;64.2&lt;/D&gt;&lt;D xsi:type="xsd:double"&gt;62.67&lt;/D&gt;&lt;D xsi:type="xsd:double"&gt;62.38&lt;/D&gt;&lt;D xsi:type="xsd:double"&gt;62.2&lt;/D&gt;&lt;D xsi:type="xsd:double"&gt;61.77&lt;/D&gt;&lt;D xsi:type="xsd:double"&gt;60.91&lt;/D&gt;&lt;D xsi:type="xsd:double"&gt;60.62&lt;/D&gt;&lt;D xsi:type="xsd:double"&gt;60.31&lt;/D&gt;&lt;D xsi:type="xsd:double"&gt;58.6&lt;/D&gt;&lt;D xsi:type="xsd:double"&gt;57.28&lt;/D&gt;&lt;D xsi:type="xsd:double"&gt;57.29&lt;/D&gt;&lt;D xsi:type="xsd:double"&gt;57.36&lt;/D&gt;&lt;D xsi:type="xsd:double"&gt;58.09&lt;/D&gt;&lt;D xsi:type="xsd:double"&gt;58.77&lt;/D&gt;&lt;D xsi:type="xsd:double"&gt;59.27&lt;/D&gt;&lt;D xsi:type="xsd:double"&gt;59.07&lt;/D&gt;&lt;D xsi:type="xsd:double"&gt;58.6&lt;/D&gt;&lt;D xsi:type="xsd:double"&gt;58.7&lt;/D&gt;&lt;D xsi:type="xsd:double"&gt;59.52&lt;/D&gt;&lt;D xsi:type="xsd:double"&gt;60.26&lt;/D&gt;&lt;D xsi:type="xsd:double"&gt;61.49&lt;/D&gt;&lt;D xsi:type="xsd:double"&gt;61.36&lt;/D&gt;&lt;D xsi:type="xsd:double"&gt;61.8&lt;/D&gt;&lt;D xsi:type="xsd:double"&gt;63.59&lt;/D&gt;&lt;D xsi:type="xsd:double"&gt;64.1&lt;/D&gt;&lt;D xsi:type="xsd:double"&gt;65.16&lt;/D&gt;&lt;D xsi:type="xsd:double"&gt;65.45&lt;/D&gt;&lt;D xsi:type="xsd:double"&gt;66.67&lt;/D&gt;&lt;D xsi:type="xsd:double"&gt;67.16&lt;/D&gt;&lt;D xsi:type="xsd:double"&gt;67.49&lt;/D&gt;&lt;D xsi:type="xsd:double"&gt;66.53&lt;/D&gt;&lt;D xsi:type="xsd:double"&gt;67.42&lt;/D&gt;&lt;D xsi:type="xsd:double"&gt;67.2&lt;/D&gt;&lt;D xsi:type="xsd:double"&gt;66.29&lt;/D&gt;&lt;D xsi:type="xsd:double"&gt;63.82&lt;/D&gt;&lt;D xsi:type="xsd:double"&gt;64.04&lt;/D&gt;&lt;D xsi:type="xsd:double"&gt;63.11&lt;/D&gt;&lt;D xsi:type="xsd:double"&gt;65.85&lt;/D&gt;&lt;D xsi:type="xsd:double"&gt;64.81&lt;/D&gt;&lt;D xsi:type="xsd:double"&gt;64.17&lt;/D&gt;&lt;D xsi:type="xsd:double"&gt;65.39&lt;/D&gt;&lt;D xsi:type="xsd:double"&gt;82.31&lt;/D&gt;&lt;D xsi:type="xsd:double"&gt;82.15&lt;/D&gt;&lt;D xsi:type="xsd:double"&gt;81.76&lt;/D&gt;&lt;D xsi:type="xsd:double"&gt;81.35&lt;/D&gt;&lt;D xsi:type="xsd:double"&gt;79.97&lt;/D&gt;&lt;D xsi:type="xsd:double"&gt;79.12&lt;/D&gt;&lt;D xsi:type="xsd:double"&gt;78.78&lt;/D&gt;&lt;D xsi:type="xsd:double"&gt;78.9&lt;/D&gt;&lt;D xsi:type="xsd:double"&gt;79.14&lt;/D&gt;&lt;D xsi:type="xsd:double"&gt;79.01&lt;/D&gt;&lt;D xsi:type="xsd:double"&gt;79.06&lt;/D&gt;&lt;D xsi:type="xsd:double"&gt;79.25&lt;/D&gt;&lt;D xsi:type="xsd:double"&gt;78.95&lt;/D&gt;&lt;D xsi:type="xsd:double"&gt;79.25&lt;/D&gt;&lt;D xsi:type="xsd:double"&gt;79.5&lt;/D&gt;&lt;D xsi:type="xsd:double"&gt;80.23&lt;/D&gt;&lt;D xsi:type="xsd:double"&gt;81.5&lt;/D&gt;&lt;D xsi:type="xsd:double"&gt;81.45&lt;/D&gt;&lt;D xsi:type="xsd:double"&gt;81.5&lt;/D&gt;&lt;D xsi:type="xsd:double"&gt;81.5&lt;/D&gt;&lt;D xsi:type="xsd:double"&gt;81.52&lt;/D&gt;&lt;D xsi:type="xsd:double"&gt;81.46&lt;/D&gt;&lt;D xsi:type="xsd:double"&gt;80.97&lt;/D&gt;&lt;D xsi:type="xsd:double"&gt;81.05&lt;/D&gt;&lt;D xsi:type="xsd:double"&gt;81.23&lt;/D&gt;&lt;D xsi:type="xsd:double"&gt;80.71&lt;/D&gt;&lt;D xsi:type="xsd:double"&gt;81.01&lt;/D&gt;&lt;D xsi:type="xsd:double"&gt;81.44&lt;/D&gt;&lt;D xsi:type="xsd:double"&gt;81.5&lt;/D&gt;&lt;D xsi:type="xsd:double"&gt;80.88&lt;/D&gt;&lt;D xsi:type="xsd:double"&gt;81.48&lt;/D&gt;&lt;D xsi:type="xsd:double"&gt;81.5&lt;/D&gt;&lt;D xsi:type="xsd:double"&gt;81.43&lt;/D&gt;&lt;D xsi:type="xsd:double"&gt;80.55&lt;/D&gt;&lt;/FQL&gt;&lt;FQL&gt;&lt;Q&gt;ATVI-US^FG_PRICE(-5AY,0,D)&lt;/Q&gt;&lt;R&gt;1260&lt;/R&gt;&lt;C&gt;1&lt;/C&gt;&lt;D xsi:type="xsd:double"&gt;48.06&lt;/D&gt;&lt;D xsi:type="xsd:double"&gt;48.58&lt;/D&gt;&lt;D xsi:type="xsd:double"&gt;49.02&lt;/D&gt;&lt;D xsi:type="xsd:double"&gt;49.2&lt;/D&gt;&lt;D xsi:type="xsd:double"&gt;49.5&lt;/D&gt;&lt;D xsi:type="xsd:double"&gt;49.08&lt;/D&gt;&lt;D xsi:type="xsd:double"&gt;49.22&lt;/D&gt;&lt;D xsi:type="xsd:double"&gt;49.1&lt;/D&gt;&lt;D xsi:type="xsd:double"&gt;49.13&lt;/D&gt;&lt;D xsi:type="xsd:double"&gt;48.96&lt;/D&gt;&lt;D xsi:type="xsd:double"&gt;48.22&lt;/D&gt;&lt;D xsi:type="xsd:double"&gt;48.68&lt;/D&gt;&lt;D xsi:type="xsd:double"&gt;48.78&lt;/D&gt;&lt;D xsi:type="xsd:double"&gt;49.12&lt;/D&gt;&lt;D xsi:type="xsd:double"&gt;49.3&lt;/D&gt;&lt;D xsi:type="xsd:double"&gt;49.76&lt;/D&gt;&lt;D xsi:type="xsd:double"&gt;50.14&lt;/D&gt;&lt;D xsi:type="xsd:double"&gt;50.19&lt;/D&gt;&lt;D xsi:type="xsd:double"&gt;49.86&lt;/D&gt;&lt;D xsi:type="xsd:double"&gt;49.53&lt;/D&gt;&lt;D xsi:type="xsd:double"&gt;49.04&lt;/D&gt;&lt;D xsi:type="xsd:double"&gt;49.2&lt;/D&gt;&lt;D xsi:type="xsd:double"&gt;49.36&lt;/D&gt;&lt;D xsi:type="xsd:double"&gt;49.61&lt;/D&gt;&lt;D xsi:type="xsd:double"&gt;49.04&lt;/D&gt;&lt;D xsi:type="xsd:double"&gt;49.08&lt;/D&gt;&lt;D xsi:type="xsd:double"&gt;48.64&lt;/D&gt;&lt;D xsi:type="xsd:double"&gt;48.42&lt;/D&gt;&lt;D xsi:type="xsd:double"&gt;48.8&lt;/D&gt;&lt;D xsi:type="xsd:double"&gt;49.17&lt;/D&gt;&lt;D xsi:type="xsd:double"&gt;49.35&lt;/D&gt;&lt;D xsi:type="xsd:double"&gt;49.95&lt;/D&gt;&lt;D xsi:type="xsd:double"&gt;49.87&lt;/D&gt;&lt;D xsi:type="xsd:double"&gt;50.88&lt;/D&gt;&lt;D xsi:type="xsd:double"&gt;51.36&lt;/D&gt;&lt;D xsi:type="xsd:double"&gt;51.36&lt;/D&gt;&lt;D xsi:type="xsd:double"&gt;51.91&lt;/D&gt;&lt;D xsi:type="xsd:double"&gt;52.25&lt;/D&gt;&lt;D xsi:type="xsd:double"&gt;52.7&lt;/D&gt;&lt;D xsi:type="xsd:double"&gt;53.03&lt;/D&gt;&lt;D xsi:type="xsd:double"&gt;52.84&lt;/D&gt;&lt;D xsi:type="xsd:double"&gt;53.1&lt;/D&gt;&lt;D xsi:type="xsd:double"&gt;53.83&lt;/D&gt;&lt;D xsi:type="xsd:double"&gt;53.99&lt;/D&gt;&lt;D xsi:type="xsd:double"&gt;54.62&lt;/D&gt;&lt;D xsi:type="xsd:double"&gt;55.99&lt;/D&gt;&lt;D xsi:type="xsd:double"&gt;55.75&lt;/D&gt;&lt;D xsi:type="xsd:double"&gt;56.01&lt;/D&gt;&lt;D xsi:type="xsd:double"&gt;56.41&lt;/D&gt;&lt;D xsi:type="xsd:double"&gt;56.78&lt;/D&gt;&lt;D xsi:type="xsd:double"&gt;54.23&lt;/D&gt;&lt;D xsi:type="xsd:double"&gt;55.15&lt;/D&gt;&lt;D xsi:type="xsd:double"&gt;55.88&lt;/D&gt;&lt;D xsi:type="xsd:double"&gt;57.12&lt;/D&gt;&lt;D xsi:type="xsd:double"&gt;57.8&lt;/D&gt;&lt;D xsi:type="xsd:double"&gt;58.51&lt;/D&gt;&lt;D xsi:type="xsd:double"&gt;59.22&lt;/D&gt;&lt;D xsi:type="xsd:double"&gt;58.28&lt;/D&gt;&lt;D xsi:type="xsd:double"&gt;58.58&lt;/D&gt;&lt;D xsi:type="xsd:double"&gt;58.58&lt;/D&gt;&lt;D xsi:type="xsd:double"&gt;59.56&lt;/D&gt;&lt;D xsi:type="xsd:double"&gt;59.65&lt;/D&gt;&lt;D xsi:type="xsd:double"&gt;59.8&lt;/D&gt;&lt;D xsi:type="xsd:double"&gt;59.84&lt;/D&gt;&lt;D xsi:type="xsd:double"&gt;60.53&lt;/D&gt;&lt;D xsi:type="xsd:double"&gt;60.55&lt;/D&gt;&lt;D xsi:type="xsd:double"&gt;58.03&lt;/D&gt;&lt;D xsi:type="xsd:double"&gt;56.76&lt;/D&gt;&lt;D xsi:type="xsd:double"&gt;57.9&lt;/D&gt;&lt;D xsi:type="xsd:double"&gt;58.45&lt;/D&gt;&lt;D xsi:type="xsd:double"&gt;58.91&lt;/D&gt;&lt;D xsi:type="xsd:double"&gt;58.8&lt;/D&gt;&lt;D xsi:type="xsd:double"&gt;60.32&lt;/D&gt;&lt;D xsi:type="xsd:double"&gt;60.15&lt;/D&gt;&lt;D xsi:type="xsd:double"&gt;60.68&lt;/D&gt;&lt;D xsi:type="xsd:double"&gt;61.16&lt;/D&gt;&lt;D xsi:type="xsd:double"&gt;60.44&lt;/D&gt;&lt;D xsi:type="xsd:double"&gt;60.22&lt;/D&gt;&lt;D xsi:type="xsd:double"&gt;58.29&lt;/D&gt;&lt;D xsi:type="xsd:double"&gt;58.81&lt;/D&gt;&lt;D xsi:type="xsd:double"&gt;57.58&lt;/D&gt;&lt;D xsi:type="xsd:double"&gt;57.57&lt;/D&gt;&lt;D xsi:type="xsd:double"&gt;56.26&lt;/D&gt;&lt;D xsi:type="xsd:double"&gt;57.16&lt;/D&gt;&lt;D xsi:type="xsd:double"&gt;56.62&lt;/D&gt;&lt;D xsi:type="xsd:double"&gt;58.09&lt;/D&gt;&lt;D xsi:type="xsd:double"&gt;58.51&lt;/D&gt;&lt;D xsi:type="xsd:double"&gt;57.98&lt;/D&gt;&lt;D xsi:type="xsd:double"&gt;61.02&lt;/D&gt;&lt;D xsi:type="xsd:double"&gt;60.5&lt;/D&gt;&lt;D xsi:type="xsd:double"&gt;60.75&lt;/D&gt;&lt;D xsi:type="xsd:double"&gt;60.5&lt;/D&gt;&lt;D xsi:type="xsd:double"&gt;61.33&lt;/D&gt;&lt;D xsi:type="xsd:double"&gt;61.33&lt;/D&gt;&lt;D xsi:type="xsd:double"&gt;61.08&lt;/D&gt;&lt;D xsi:type="xsd:double"&gt;60.93&lt;/D&gt;&lt;D xsi:type="xsd:double"&gt;61.44&lt;/D&gt;&lt;D xsi:type="xsd:double"&gt;60.95&lt;/D&gt;&lt;D xsi:type="xsd:double"&gt;62.64&lt;/D&gt;&lt;D xsi:type="xsd:double"&gt;61.17&lt;/D&gt;&lt;D xsi:type="xsd:double"&gt;61.45&lt;/D&gt;&lt;D xsi:type="xsd:double"&gt;61.78&lt;/D&gt;&lt;D xsi:type="xsd:double"&gt;62.4&lt;/D&gt;&lt;D xsi:type="xsd:double"&gt;61.45&lt;/D&gt;&lt;D xsi:type="xsd:double"&gt;63.97&lt;/D&gt;&lt;D xsi:type="xsd:double"&gt;62.01&lt;/D&gt;&lt;D xsi:type="xsd:double"&gt;62.51&lt;/D&gt;&lt;D xsi:type="xsd:double"&gt;61.33&lt;/D&gt;&lt;D xsi:type="xsd:double"&gt;61.38&lt;/D&gt;&lt;D xsi:type="xsd:double"&gt;60.21&lt;/D&gt;&lt;D xsi:type="xsd:double"&gt;60.74&lt;/D&gt;&lt;D xsi:type="xsd:double"&gt;61.89&lt;/D&gt;&lt;D xsi:type="xsd:double"&gt;61.97&lt;/D&gt;&lt;D xsi:type="xsd:double"&gt;62.89&lt;/D&gt;&lt;D xsi:type="xsd:double"&gt;61.37&lt;/D&gt;&lt;D xsi:type="xsd:double"&gt;62.01&lt;/D&gt;&lt;D xsi:type="xsd:double"&gt;61.78&lt;/D&gt;&lt;D xsi:type="xsd:double"&gt;64.26&lt;/D&gt;&lt;D xsi:type="xsd:double"&gt;64.01&lt;/D&gt;&lt;D xsi:type="xsd:double"&gt;63.43&lt;/D&gt;&lt;D xsi:type="xsd:double"&gt;62.58&lt;/D&gt;&lt;D xsi:type="xsd:double"&gt;62.75&lt;/D&gt;&lt;D xsi:type="xsd:double"&gt;63.48&lt;/D&gt;&lt;D xsi:type="xsd:double"&gt;65.68&lt;/D&gt;&lt;D xsi:type="xsd:double"&gt;65.56&lt;/D&gt;&lt;D xsi:type="xsd:double"&gt;65.12&lt;/D&gt;&lt;D xsi:type="xsd:double"&gt;65.05&lt;/D&gt;&lt;D xsi:type="xsd:double"&gt;64&lt;/D&gt;&lt;D xsi:type="xsd:double"&gt;65.83&lt;/D&gt;&lt;D xsi:type="xsd:double"&gt;64.93&lt;/D&gt;&lt;D xsi:type="xsd:double"&gt;66.16&lt;/D&gt;&lt;D xsi:type="xsd:double"&gt;66.09&lt;/D&gt;&lt;D xsi:type="xsd:double"&gt;65.4&lt;/D&gt;&lt;D xsi:type="xsd:double"&gt;65.17&lt;/D&gt;&lt;D xsi:type="xsd:double"&gt;65&lt;/D&gt;&lt;D xsi:type="xsd:double"&gt;64.2&lt;/D&gt;&lt;D xsi:type="xsd:double"&gt;64.31&lt;/D&gt;&lt;D xsi:type="xsd:double"&gt;65&lt;/D&gt;&lt;D xsi:type="xsd:double"&gt;64.11&lt;/D&gt;&lt;D xsi:type="xsd:double"&gt;63.9&lt;/D&gt;&lt;D xsi:type="xsd:double"&gt;62.14&lt;/D&gt;&lt;D xsi:type="xsd:double"&gt;61.76&lt;/D&gt;&lt;D xsi:type="xsd:double"&gt;63.09&lt;/D&gt;&lt;D xsi:type="xsd:double"&gt;63.54&lt;/D&gt;&lt;D xsi:type="xsd:double"&gt;64.51&lt;/D&gt;&lt;D xsi:type="xsd:double"&gt;63.39&lt;/D&gt;&lt;D xsi:type="xsd:double"&gt;63.45&lt;/D&gt;&lt;D xsi:type="xsd:double"&gt;62.63&lt;/D&gt;&lt;D xsi:type="xsd:double"&gt;63.09&lt;/D&gt;&lt;D xsi:type="xsd:double"&gt;63.25&lt;/D&gt;&lt;D xsi:type="xsd:double"&gt;61.18&lt;/D&gt;&lt;D xsi:type="xsd:double"&gt;61.45&lt;/D&gt;&lt;D xsi:type="xsd:double"&gt;61.36&lt;/D&gt;&lt;D xsi:type="xsd:double"&gt;62.05&lt;/D&gt;&lt;D xsi:type="xsd:double"&gt;61.08&lt;/D&gt;&lt;D xsi:type="xsd:double"&gt;61.48&lt;/D&gt;&lt;D xsi:type="xsd:double"&gt;61.66&lt;/D&gt;&lt;D xsi:type="xsd:double"&gt;61.5&lt;/D&gt;&lt;D xsi:type="xsd:double"&gt;61.99&lt;/D&gt;&lt;D xsi:type="xsd:double"&gt;62.63&lt;/D&gt;&lt;D xsi:type="xsd:double"&gt;61.46&lt;/D&gt;&lt;D xsi:type="xsd:double"&gt;62.73&lt;/D&gt;&lt;D xsi:type="xsd:double"&gt;61.81&lt;/D&gt;&lt;D xsi:type="xsd:double"&gt;62.06&lt;/D&gt;&lt;D xsi:type="xsd:double"&gt;64.14&lt;/D&gt;&lt;D xsi:type="xsd:double"&gt;65.3&lt;/D&gt;&lt;D xsi:type="xsd:double"&gt;65.49&lt;/D&gt;&lt;D xsi:type="xsd:double"&gt;65.33&lt;/D&gt;&lt;D xsi:type="xsd:double"&gt;65.45&lt;/D&gt;&lt;D xsi:type="xsd:double"&gt;63.2&lt;/D&gt;&lt;D xsi:type="xsd:double"&gt;60.87&lt;/D&gt;&lt;D xsi:type="xsd:double"&gt;60.96&lt;/D&gt;&lt;D xsi:type="xsd:double"&gt;64.55&lt;/D&gt;&lt;D xsi:type="xsd:double"&gt;63.31&lt;/D&gt;&lt;D xsi:type="xsd:double"&gt;63&lt;/D&gt;&lt;D xsi:type="xsd:double"&gt;63.62&lt;/D&gt;&lt;D xsi:type="xsd:double"&gt;64.03&lt;/D&gt;&lt;D xsi:type="xsd:double"&gt;62.89&lt;/D&gt;&lt;D xsi:type="xsd:double"&gt;64.13&lt;/D&gt;&lt;D xsi:type="xsd:double"&gt;64.1&lt;/D&gt;&lt;D xsi:type="xsd:double"&gt;63.93&lt;/D&gt;&lt;D xsi:type="xsd:double"&gt;64.5&lt;/D&gt;&lt;D xsi:type="xsd:double"&gt;65.14&lt;/D&gt;&lt;D xsi:type="xsd:double"&gt;66.03&lt;/D&gt;&lt;D xsi:type="xsd:double"&gt;65.74&lt;/D&gt;&lt;D xsi:type="xsd:double"&gt;65.97&lt;/D&gt;&lt;D xsi:type="xsd:double"&gt;62.01&lt;/D&gt;&lt;D xsi:type="xsd:double"&gt;62.4&lt;/D&gt;&lt;D xsi:type="xsd:double"&gt;61.96&lt;/D&gt;&lt;D xsi:type="xsd:double"&gt;58.6&lt;/D&gt;&lt;D xsi:type="xsd:double"&gt;59.55&lt;/D&gt;&lt;D xsi:type="xsd:double"&gt;60.75&lt;/D&gt;&lt;D xsi:type="xsd:double"&gt;61.57&lt;/D&gt;&lt;D xsi:type="xsd:double"&gt;62.43&lt;/D&gt;&lt;D xsi:type="xsd:double"&gt;63.17&lt;/D&gt;&lt;D xsi:type="xsd:double"&gt;64.4&lt;/D&gt;&lt;D xsi:type="xsd:double"&gt;64.6&lt;/D&gt;&lt;D xsi:type="xsd:double"&gt;65.03&lt;/D&gt;&lt;D xsi:type="xsd:double"&gt;66.73&lt;/D&gt;&lt;D xsi:type="xsd:double"&gt;66.01&lt;/D&gt;&lt;D xsi:type="xsd:double"&gt;64.9&lt;/D&gt;&lt;D xsi:type="xsd:double"&gt;64.38&lt;/D&gt;&lt;D xsi:type="xsd:double"&gt;65.08&lt;/D&gt;&lt;D xsi:type="xsd:double"&gt;64.51&lt;/D&gt;&lt;D xsi:type="xsd:double"&gt;63.45&lt;/D&gt;&lt;D xsi:type="xsd:double"&gt;63.34&lt;/D&gt;&lt;D xsi:type="xsd:double"&gt;63.4&lt;/D&gt;&lt;D xsi:type="xsd:double"&gt;63.32&lt;/D&gt;&lt;D xsi:type="xsd:double"&gt;64.31&lt;/D&gt;&lt;D xsi:type="xsd:double"&gt;65.31&lt;/D&gt;&lt;D xsi:type="xsd:double"&gt;64.66&lt;/D&gt;&lt;D xsi:type="xsd:double"&gt;66.37&lt;/D&gt;&lt;D xsi:type="xsd:double"&gt;66.63&lt;/D&gt;&lt;D xsi:type="xsd:double"&gt;66.19&lt;/D&gt;&lt;D xsi:type="xsd:double"&gt;66.83&lt;/D&gt;&lt;D xsi:type="xsd:double"&gt;69.24&lt;/D&gt;&lt;D xsi:type="xsd:double"&gt;70.36&lt;/D&gt;&lt;D xsi:type="xsd:double"&gt;68.71&lt;/D&gt;&lt;D xsi:type="xsd:double"&gt;70.36&lt;/D&gt;&lt;D xsi:type="xsd:double"&gt;69.8&lt;/D&gt;&lt;D xsi:type="xsd:double"&gt;70.57&lt;/D&gt;&lt;D xsi:type="xsd:double"&gt;71.3&lt;/D&gt;&lt;D xsi:type="xsd:double"&gt;71.55&lt;/D&gt;&lt;D xsi:type="xsd:double"&gt;70.08&lt;/D&gt;&lt;D xsi:type="xsd:double"&gt;70.82&lt;/D&gt;&lt;D xsi:type="xsd:double"&gt;72.52&lt;/D&gt;&lt;D xsi:type="xsd:double"&gt;72.45&lt;/D&gt;&lt;D xsi:type="xsd:double"&gt;71.61&lt;/D&gt;&lt;D xsi:type="xsd:double"&gt;74.13&lt;/D&gt;&lt;D xsi:type="xsd:double"&gt;73.35&lt;/D&gt;&lt;D xsi:type="xsd:double"&gt;71.42&lt;/D&gt;&lt;D xsi:type="xsd:double"&gt;67.98&lt;/D&gt;&lt;D xsi:type="xsd:double"&gt;69.7&lt;/D&gt;&lt;D xsi:type="xsd:double"&gt;69.46&lt;/D&gt;&lt;D xsi:type="xsd:double"&gt;65.83&lt;/D&gt;&lt;D xsi:type="xsd:double"&gt;67.08&lt;/D&gt;&lt;D xsi:type="xsd:double"&gt;68.32&lt;/D&gt;&lt;D xsi:type="xsd:double"&gt;68.03&lt;/D&gt;&lt;D xsi:type="xsd:double"&gt;69.65&lt;/D&gt;&lt;D xsi:type="xsd:double"&gt;71.99&lt;/D&gt;&lt;D xsi:type="xsd:double"&gt;70.19&lt;/D&gt;&lt;D xsi:type="xsd:double"&gt;70.84&lt;/D&gt;&lt;D xsi:type="xsd:double"&gt;70.22&lt;/D&gt;&lt;D xsi:type="xsd:double"&gt;69.49&lt;/D&gt;&lt;D xsi:type="xsd:double"&gt;72.07&lt;/D&gt;&lt;D xsi:type="xsd:double"&gt;73.16&lt;/D&gt;&lt;D xsi:type="xsd:double"&gt;72.61&lt;/D&gt;&lt;D xsi:type="xsd:double"&gt;73.13&lt;/D&gt;&lt;D xsi:type="xsd:double"&gt;72.01&lt;/D&gt;&lt;D xsi:type="xsd:double"&gt;74.01&lt;/D&gt;&lt;D xsi:type="xsd:double"&gt;75.1&lt;/D&gt;&lt;D xsi:type="xsd:double"&gt;73.92&lt;/D&gt;&lt;D xsi:type="xsd:double"&gt;74.07&lt;/D&gt;&lt;D xsi:type="xsd:double"&gt;76.81&lt;/D&gt;&lt;D xsi:type="xsd:double"&gt;78.22&lt;/D&gt;&lt;D xsi:type="xsd:double"&gt;76.86&lt;/D&gt;&lt;D xsi:type="xsd:double"&gt;75.93&lt;/D&gt;&lt;D xsi:type="xsd:double"&gt;74.22&lt;/D&gt;&lt;D xsi:type="xsd:double"&gt;73.38&lt;/D&gt;&lt;D xsi:type="xsd:double"&gt;71.68&lt;/D&gt;&lt;D xsi:type="xsd:double"&gt;71.05&lt;/D&gt;&lt;D xsi:type="xsd:double"&gt;71.37&lt;/D&gt;&lt;D xsi:type="xsd:double"&gt;71.61&lt;/D&gt;&lt;D xsi:type="xsd:double"&gt;69.76&lt;/D&gt;&lt;D xsi:type="xsd:double"&gt;68.04&lt;/D&gt;&lt;D xsi:type="xsd:double"&gt;70.08&lt;/D&gt;&lt;D xsi:type="xsd:double"&gt;66.29&lt;/D&gt;&lt;D xsi:type="xsd:double"&gt;65.97&lt;/D&gt;&lt;D xsi:type="xsd:double"&gt;67.46&lt;/D&gt;&lt;D xsi:type="xsd:double"&gt;65.09&lt;/D&gt;&lt;D xsi:type="xsd:double"&gt;65.48&lt;/D&gt;&lt;D xsi:type="xsd:double"&gt;66.27&lt;/D&gt;&lt;D xsi:type="xsd:double"&gt;66.53&lt;/D&gt;&lt;D xsi:type="xsd:double"&gt;64.56&lt;/D&gt;&lt;D xsi:type="xsd:double"&gt;65.77&lt;/D&gt;&lt;D xsi:type="xsd:double"&gt;66.52&lt;/D&gt;&lt;D xsi:type="xsd:double"&gt;65.85&lt;/D&gt;&lt;D xsi:type="xsd:double"&gt;67.22&lt;/D&gt;&lt;D xsi:type="xsd:double"&gt;65.88&lt;/D&gt;&lt;D xsi:type="xsd:double"&gt;66.56&lt;/D&gt;&lt;D xsi:type="xsd:double"&gt;68.28&lt;/D&gt;&lt;D xsi:type="xsd:double"&gt;68.69&lt;/D&gt;&lt;D xsi:type="xsd:double"&gt;67.68&lt;/D&gt;&lt;D xsi:type="xsd:double"&gt;66.3&lt;/D&gt;&lt;D xsi:type="xsd:double"&gt;66.23&lt;/D&gt;&lt;D xsi:type="xsd:double"&gt;65.34&lt;/D&gt;&lt;D xsi:type="xsd:double"&gt;64.82&lt;/D&gt;&lt;D xsi:type="xsd:double"&gt;66.34&lt;/D&gt;&lt;D xsi:type="xsd:double"&gt;65.79&lt;/D&gt;&lt;D xsi:type="xsd:double"&gt;66.35&lt;/D&gt;&lt;D xsi:type="xsd:double"&gt;67.8&lt;/D&gt;&lt;D xsi:type="xsd:double"&gt;68.39&lt;/D&gt;&lt;D xsi:type="xsd:double"&gt;66.82&lt;/D&gt;&lt;D xsi:type="xsd:double"&gt;69.84&lt;/D&gt;&lt;D xsi:type="xsd:double"&gt;70.37&lt;/D&gt;&lt;D xsi:type="xsd:double"&gt;69.61&lt;/D&gt;&lt;D xsi:type="xsd:double"&gt;71.31&lt;/D&gt;&lt;D xsi:type="xsd:double"&gt;72.9&lt;/D&gt;&lt;D xsi:type="xsd:double"&gt;71.7&lt;/D&gt;&lt;D xsi:type="xsd:double"&gt;71.7&lt;/D&gt;&lt;D xsi:type="xsd:double"&gt;70.17&lt;/D&gt;&lt;D xsi:type="xsd:double"&gt;70.33&lt;/D&gt;&lt;D xsi:type="xsd:double"&gt;71.66&lt;/D&gt;&lt;D xsi:type="xsd:double"&gt;71.99&lt;/D&gt;&lt;D xsi:type="xsd:double"&gt;71.45&lt;/D&gt;&lt;D xsi:type="xsd:double"&gt;71.35&lt;/D&gt;&lt;D xsi:type="xsd:double"&gt;71.74&lt;/D&gt;&lt;D xsi:type="xsd:double"&gt;70.8&lt;/D&gt;&lt;D xsi:type="xsd:double"&gt;71.46&lt;/D&gt;&lt;D xsi:type="xsd:double"&gt;70.64&lt;/D&gt;&lt;D xsi:type="xsd:double"&gt;70.69&lt;/D&gt;&lt;D xsi:type="xsd:double"&gt;70.91&lt;/D&gt;&lt;D xsi:type="xsd:double"&gt;73.03&lt;/D&gt;&lt;D xsi:type="xsd:double"&gt;72.79&lt;/D&gt;&lt;D xsi:type="xsd:double"&gt;72.77&lt;/D&gt;&lt;D xsi:type="xsd:double"&gt;74.79&lt;/D&gt;&lt;D xsi:type="xsd:double"&gt;73.95&lt;/D&gt;&lt;D xsi:type="xsd:double"&gt;74.29&lt;/D&gt;&lt;D xsi:type="xsd:double"&gt;75&lt;/D&gt;&lt;D xsi:type="xsd:double"&gt;75.94&lt;/D&gt;&lt;D xsi:type="xsd:double"&gt;76.67&lt;/D&gt;&lt;D xsi:type="xsd:double"&gt;77.71&lt;/D&gt;&lt;D xsi:type="xsd:double"&gt;77.41&lt;/D&gt;&lt;D xsi:type="xsd:double"&gt;77.87&lt;/D&gt;&lt;D xsi:type="xsd:double"&gt;77.24&lt;/D&gt;&lt;D xsi:type="xsd:double"&gt;76.84&lt;/D&gt;&lt;D xsi:type="xsd:double"&gt;76.05&lt;/D&gt;&lt;D xsi:type="xsd:double"&gt;75.98&lt;/D&gt;&lt;D xsi:type="xsd:double"&gt;74.7&lt;/D&gt;&lt;D xsi:type="xsd:double"&gt;75.27&lt;/D&gt;&lt;D xsi:type="xsd:double"&gt;73.42&lt;/D&gt;&lt;D xsi:type="xsd:double"&gt;76.01&lt;/D&gt;&lt;D xsi:type="xsd:double"&gt;76.32&lt;/D&gt;&lt;D xsi:type="xsd:double"&gt;77.28&lt;/D&gt;&lt;D xsi:type="xsd:double"&gt;75.88&lt;/D&gt;&lt;D xsi:type="xsd:double"&gt;76.19&lt;/D&gt;&lt;D xsi:type="xsd:double"&gt;77.19&lt;/D&gt;&lt;D xsi:type="xsd:double"&gt;76.84&lt;/D&gt;&lt;D xsi:type="xsd:double"&gt;76.19&lt;/D&gt;&lt;D xsi:type="xsd:double"&gt;78.61&lt;/D&gt;&lt;D xsi:type="xsd:double"&gt;81.37&lt;/D&gt;&lt;D xsi:type="xsd:double"&gt;81.5&lt;/D&gt;&lt;D xsi:type="xsd:double"&gt;80.23&lt;/D&gt;&lt;D xsi:type="xsd:double"&gt;80.95&lt;/D&gt;&lt;D xsi:type="xsd:double"&gt;81.27&lt;/D&gt;&lt;D xsi:type="xsd:double"&gt;80.61&lt;/D&gt;&lt;D xsi:type="xsd:double"&gt;79.65&lt;/D&gt;&lt;D xsi:type="xsd:double"&gt;79.75&lt;/D&gt;&lt;D xsi:type="xsd:double"&gt;78.41&lt;/D&gt;&lt;D xsi:type="xsd:double"&gt;79.45&lt;/D&gt;&lt;D xsi:type="xsd:double"&gt;77.65&lt;/D&gt;&lt;D xsi:type="xsd:double"&gt;75.36&lt;/D&gt;&lt;D xsi:type="xsd:double"&gt;72.75&lt;/D&gt;&lt;D xsi:type="xsd:double"&gt;73.42&lt;/D&gt;&lt;D xsi:type="xsd:double"&gt;73.08&lt;/D&gt;&lt;D xsi:type="xsd:double"&gt;74.06&lt;/D&gt;&lt;D xsi:type="xsd:double"&gt;71.32&lt;/D&gt;&lt;D xsi:type="xsd:double"&gt;70.57&lt;/D&gt;&lt;D xsi:type="xsd:double"&gt;70.23&lt;/D&gt;&lt;D xsi:type="xsd:double"&gt;70.01&lt;/D&gt;&lt;D xsi:type="xsd:double"&gt;70.5&lt;/D&gt;&lt;D xsi:type="xsd:double"&gt;70.61&lt;/D&gt;&lt;D xsi:type="xsd:double"&gt;70.52&lt;/D&gt;&lt;D xsi:type="xsd:double"&gt;71.29&lt;/D&gt;&lt;D xsi:type="xsd:double"&gt;69.31&lt;/D&gt;&lt;D xsi:type="xsd:double"&gt;69.69&lt;/D&gt;&lt;D xsi:type="xsd:double"&gt;69.15&lt;/D&gt;&lt;D xsi:type="xsd:double"&gt;68.93&lt;/D&gt;&lt;D xsi:type="xsd:double"&gt;69.66&lt;/D&gt;&lt;D xsi:type="xsd:double"&gt;71.43&lt;/D&gt;&lt;D xsi:type="xsd:double"&gt;71.17&lt;/D&gt;&lt;D xsi:type="xsd:double"&gt;74.09&lt;/D&gt;&lt;D xsi:type="xsd:double"&gt;74.09&lt;/D&gt;&lt;D xsi:type="xsd:double"&gt;74&lt;/D&gt;&lt;D xsi:type="xsd:double"&gt;74.91&lt;/D&gt;&lt;D xsi:type="xsd:double"&gt;74.1&lt;/D&gt;&lt;D xsi:type="xsd:double"&gt;72.1&lt;/D&gt;&lt;D xsi:type="xsd:double"&gt;72.98&lt;/D&gt;&lt;D xsi:type="xsd:double"&gt;71.65&lt;/D&gt;&lt;D xsi:type="xsd:double"&gt;71.96&lt;/D&gt;&lt;D xsi:type="xsd:double"&gt;73.57&lt;/D&gt;&lt;D xsi:type="xsd:double"&gt;74.26&lt;/D&gt;&lt;D xsi:type="xsd:double"&gt;79.5&lt;/D&gt;&lt;D xsi:type="xsd:double"&gt;80.52&lt;/D&gt;&lt;D xsi:type="xsd:double"&gt;80.43&lt;/D&gt;&lt;D xsi:type="xsd:double"&gt;81.27&lt;/D&gt;&lt;D xsi:type="xsd:double"&gt;78.88&lt;/D&gt;&lt;D xsi:type="xsd:double"&gt;79.63&lt;/D&gt;&lt;D xsi:type="xsd:double"&gt;79.58&lt;/D&gt;&lt;D xsi:type="xsd:double"&gt;80.65&lt;/D&gt;&lt;D xsi:type="xsd:double"&gt;80.29&lt;/D&gt;&lt;D xsi:type="xsd:double"&gt;80.6&lt;/D&gt;&lt;D xsi:type="xsd:double"&gt;80.53&lt;/D&gt;&lt;D xsi:type="xsd:double"&gt;81.57&lt;/D&gt;&lt;D xsi:type="xsd:double"&gt;82.87&lt;/D&gt;&lt;D xsi:type="xsd:double"&gt;83.19&lt;/D&gt;&lt;D xsi:type="xsd:double"&gt;83.28&lt;/D&gt;&lt;D xsi:type="xsd:double"&gt;83.39&lt;/D&gt;&lt;D xsi:type="xsd:double"&gt;83.02&lt;/D&gt;&lt;D xsi:type="xsd:double"&gt;80.36&lt;/D&gt;&lt;D xsi:type="xsd:double"&gt;79.59&lt;/D&gt;&lt;D xsi:type="xsd:double"&gt;77.63&lt;/D&gt;&lt;D xsi:type="xsd:double"&gt;77.64&lt;/D&gt;&lt;D xsi:type="xsd:double"&gt;73.58&lt;/D&gt;&lt;D xsi:type="xsd:double"&gt;73.85&lt;/D&gt;&lt;D xsi:type="xsd:double"&gt;77.92&lt;/D&gt;&lt;D xsi:type="xsd:double"&gt;75.67&lt;/D&gt;&lt;D xsi:type="xsd:double"&gt;78.73&lt;/D&gt;&lt;D xsi:type="xsd:double"&gt;78.3&lt;/D&gt;&lt;D xsi:type="xsd:double"&gt;71.81&lt;/D&gt;&lt;D xsi:type="xsd:double"&gt;69.75&lt;/D&gt;&lt;D xsi:type="xsd:double"&gt;69.78&lt;/D&gt;&lt;D xsi:type="xsd:double"&gt;68.98&lt;/D&gt;&lt;D xsi:type="xsd:double"&gt;67.25&lt;/D&gt;&lt;D xsi:type="xsd:double"&gt;70.32&lt;/D&gt;&lt;D xsi:type="xsd:double"&gt;68.84&lt;/D&gt;&lt;D xsi:type="xsd:double"&gt;65.22&lt;/D&gt;&lt;D xsi:type="xsd:double"&gt;67.48&lt;/D&gt;&lt;D xsi:type="xsd:double"&gt;69.05&lt;/D&gt;&lt;D xsi:type="xsd:double"&gt;69.32&lt;/D&gt;&lt;D xsi:type="xsd:double"&gt;68.99&lt;/D&gt;&lt;D xsi:type="xsd:double"&gt;64.34&lt;/D&gt;&lt;D xsi:type="xsd:double"&gt;64.25&lt;/D&gt;&lt;D xsi:type="xsd:double"&gt;65.09&lt;/D&gt;&lt;D xsi:type="xsd:double"&gt;62.79&lt;/D&gt;&lt;D xsi:type="xsd:double"&gt;55.01&lt;/D&gt;&lt;D xsi:type="xsd:double"&gt;53.89&lt;/D&gt;&lt;D xsi:type="xsd:double"&gt;52.55&lt;/D&gt;&lt;D xsi:type="xsd:double"&gt;51.6&lt;/D&gt;&lt;D xsi:type="xsd:double"&gt;53.56&lt;/D&gt;&lt;D xsi:type="xsd:double"&gt;50.94&lt;/D&gt;&lt;D xsi:type="xsd:double"&gt;49.14&lt;/D&gt;&lt;D xsi:type="xsd:double"&gt;49.26&lt;/D&gt;&lt;D xsi:type="xsd:double"&gt;50.85&lt;/D&gt;&lt;D xsi:type="xsd:double"&gt;50.05&lt;/D&gt;&lt;D xsi:type="xsd:double"&gt;50.91&lt;/D&gt;&lt;D xsi:type="xsd:double"&gt;50.75&lt;/D&gt;&lt;D xsi:type="xsd:double"&gt;51.02&lt;/D&gt;&lt;D xsi:type="xsd:double"&gt;52.56&lt;/D&gt;&lt;D xsi:type="xsd:double"&gt;49.88&lt;/D&gt;&lt;D xsi:type="xsd:double"&gt;46.6&lt;/D&gt;&lt;D xsi:type="xsd:double"&gt;46.52&lt;/D&gt;&lt;D xsi:type="xsd:double"&gt;48.15&lt;/D&gt;&lt;D xsi:type="xsd:double"&gt;47.23&lt;/D&gt;&lt;D xsi:type="xsd:double"&gt;47.88&lt;/D&gt;&lt;D xsi:type="xsd:double"&gt;48.2&lt;/D&gt;&lt;D xsi:type="xsd:double"&gt;48.45&lt;/D&gt;&lt;D xsi:type="xsd:double"&gt;48.51&lt;/D&gt;&lt;D xsi:type="xsd:double"&gt;47.75&lt;/D&gt;&lt;D xsi:type="xsd:double"&gt;47.08&lt;/D&gt;&lt;D xsi:type="xsd:double"&gt;47.32&lt;/D&gt;&lt;D xsi:type="xsd:double"&gt;46.33&lt;/D&gt;&lt;D xsi:type="xsd:double"&gt;47.05&lt;/D&gt;&lt;D xsi:type="xsd:double"&gt;45.85&lt;/D&gt;&lt;D xsi:type="xsd:double"&gt;43.99&lt;/D&gt;&lt;D xsi:type="xsd:double"&gt;46.42&lt;/D&gt;&lt;D xsi:type="xsd:double"&gt;47.04&lt;/D&gt;&lt;D xsi:type="xsd:double"&gt;46.8&lt;/D&gt;&lt;D xsi:type="xsd:double"&gt;46.57&lt;/D&gt;&lt;D xsi:type="xsd:double"&gt;47.03&lt;/D&gt;&lt;D xsi:type="xsd:double"&gt;45.36&lt;/D&gt;&lt;D xsi:type="xsd:double"&gt;47.17&lt;/D&gt;&lt;D xsi:type="xsd:double"&gt;48.5&lt;/D&gt;&lt;D xsi:type="xsd:double"&gt;49.97&lt;/D&gt;&lt;D xsi:type="xsd:double"&gt;50.83&lt;/D&gt;&lt;D xsi:type="xsd:double"&gt;51.35&lt;/D&gt;&lt;D xsi:type="xsd:double"&gt;46.54&lt;/D&gt;&lt;D xsi:type="xsd:double"&gt;47.29&lt;/D&gt;&lt;D xsi:type="xsd:double"&gt;46.84&lt;/D&gt;&lt;D xsi:type="xsd:double"&gt;47.13&lt;/D&gt;&lt;D xsi:type="xsd:double"&gt;47.38&lt;/D&gt;&lt;D xsi:type="xsd:double"&gt;48.65&lt;/D&gt;&lt;D xsi:type="xsd:double"&gt;47.06&lt;/D&gt;&lt;D xsi:type="xsd:double"&gt;46.02&lt;/D&gt;&lt;D xsi:type="xsd:double"&gt;47.27&lt;/D&gt;&lt;D xsi:type="xsd:double"&gt;47.8&lt;/D&gt;&lt;D xsi:type="xsd:double"&gt;46.74&lt;/D&gt;&lt;D xsi:type="xsd:double"&gt;45.73&lt;/D&gt;&lt;D xsi:type="xsd:double"&gt;46.31&lt;/D&gt;&lt;D xsi:type="xsd:double"&gt;47.24&lt;/D&gt;&lt;D xsi:type="xsd:double"&gt;46.01&lt;/D&gt;&lt;D xsi:type="xsd:double"&gt;46.78&lt;/D&gt;&lt;D xsi:type="xsd:double"&gt;47.84&lt;/D&gt;&lt;D xsi:type="xsd:double"&gt;43&lt;/D&gt;&lt;D xsi:type="xsd:double"&gt;43.96&lt;/D&gt;&lt;D xsi:type="xsd:double"&gt;43.41&lt;/D&gt;&lt;D xsi:type="xsd:double"&gt;40.11&lt;/D&gt;&lt;D xsi:type="xsd:double"&gt;41.67&lt;/D&gt;&lt;D xsi:type="xsd:double"&gt;44.57&lt;/D&gt;&lt;D xsi:type="xsd:double"&gt;45.43&lt;/D&gt;&lt;D xsi:type="xsd:double"&gt;44.6&lt;/D&gt;&lt;D xsi:type="xsd:double"&gt;44.48&lt;/D&gt;&lt;D xsi:type="xsd:double"&gt;42.78&lt;/D&gt;&lt;D xsi:type="xsd:double"&gt;41.9&lt;/D&gt;&lt;D xsi:type="xsd:double"&gt;41.5&lt;/D&gt;&lt;D xsi:type="xsd:double"&gt;41.96&lt;/D&gt;&lt;D xsi:type="xsd:double"&gt;42.08&lt;/D&gt;&lt;D xsi:type="xsd:double"&gt;41.79&lt;/D&gt;&lt;D xsi:type="xsd:double"&gt;42.14&lt;/D&gt;&lt;D xsi:type="xsd:double"&gt;42.84&lt;/D&gt;&lt;D xsi:type="xsd:double"&gt;41.79&lt;/D&gt;&lt;D xsi:type="xsd:double"&gt;41.88&lt;/D&gt;&lt;D xsi:type="xsd:double"&gt;42.56&lt;/D&gt;&lt;D xsi:type="xsd:double"&gt;41.42&lt;/D&gt;&lt;D xsi:type="xsd:double"&gt;42.03&lt;/D&gt;&lt;D xsi:type="xsd:double"&gt;42.92&lt;/D&gt;&lt;D xsi:type="xsd:double"&gt;42.63&lt;/D&gt;&lt;D xsi:type="xsd:double"&gt;43.7&lt;/D&gt;&lt;D xsi:type="xsd:double"&gt;43.32&lt;/D&gt;&lt;D xsi:type="xsd:double"&gt;44.63&lt;/D&gt;&lt;D xsi:type="xsd:double"&gt;44.97&lt;/D&gt;&lt;D xsi:type="xsd:double"&gt;46.42&lt;/D&gt;&lt;D xsi:type="xsd:double"&gt;46.16&lt;/D&gt;&lt;D xsi:type="xsd:double"&gt;48.6&lt;/D&gt;&lt;D xsi:type="xsd:double"&gt;46.87&lt;/D&gt;&lt;D xsi:type="xsd:double"&gt;46.98&lt;/D&gt;&lt;D xsi:type="xsd:double"&gt;46.43&lt;/D&gt;&lt;D xsi:type="xsd:double"&gt;45.52&lt;/D&gt;&lt;D xsi:type="xsd:double"&gt;45.62&lt;/D&gt;&lt;D xsi:type="xsd:double"&gt;45.53&lt;/D&gt;&lt;D xsi:type="xsd:double"&gt;47.12&lt;/D&gt;&lt;D xsi:type="xsd:double"&gt;47.46&lt;/D&gt;&lt;D xsi:type="xsd:double"&gt;47.65&lt;/D&gt;&lt;D xsi:type="xsd:double"&gt;46.96&lt;/D&gt;&lt;D xsi:type="xsd:double"&gt;47.29&lt;/D&gt;&lt;D xsi:type="xsd:double"&gt;47.57&lt;/D&gt;&lt;D xsi:type="xsd:double"&gt;47.01&lt;/D&gt;&lt;D xsi:type="xsd:double"&gt;47.86&lt;/D&gt;&lt;D xsi:type="xsd:double"&gt;47.17&lt;/D&gt;&lt;D xsi:type="xsd:double"&gt;47.28&lt;/D&gt;&lt;D xsi:type="xsd:double"&gt;45.75&lt;/D&gt;&lt;D xsi:type="xsd:double"&gt;45.06&lt;/D&gt;&lt;D xsi:type="xsd:double"&gt;44.98&lt;/D&gt;&lt;D xsi:type="xsd:double"&gt;45.31&lt;/D&gt;&lt;D xsi:type="xsd:double"&gt;45.34&lt;/D&gt;&lt;D xsi:type="xsd:double"&gt;46.51&lt;/D&gt;&lt;D xsi:type="xsd:double"&gt;46.75&lt;/D&gt;&lt;D xsi:type="xsd:double"&gt;47.41&lt;/D&gt;&lt;D xsi:type="xsd:double"&gt;48.15&lt;/D&gt;&lt;D xsi:type="xsd:double"&gt;48.4&lt;/D&gt;&lt;D xsi:type="xsd:double"&gt;48.21&lt;/D&gt;&lt;D xsi:type="xsd:double"&gt;48.56&lt;/D&gt;&lt;D xsi:type="xsd:double"&gt;49.55&lt;/D&gt;&lt;D xsi:type="xsd:double"&gt;47.15&lt;/D&gt;&lt;D xsi:type="xsd:double"&gt;48.16&lt;/D&gt;&lt;D xsi:type="xsd:double"&gt;46.68&lt;/D&gt;&lt;D xsi:type="xsd:double"&gt;46.82&lt;/D&gt;&lt;D xsi:type="xsd:double"&gt;46.64&lt;/D&gt;&lt;D xsi:type="xsd:double"&gt;46.02&lt;/D&gt;&lt;D xsi:type="xsd:double"&gt;43.41&lt;/D&gt;&lt;D xsi:type="xsd:double"&gt;44.7&lt;/D&gt;&lt;D xsi:type="xsd:double"&gt;46.28&lt;/D&gt;&lt;D xsi:type="xsd:double"&gt;47.29&lt;/D&gt;&lt;D xsi:type="xsd:double"&gt;46.39&lt;/D&gt;&lt;D xsi:type="xsd:double"&gt;43.61&lt;/D&gt;&lt;D xsi:type="xsd:double"&gt;43.45&lt;/D&gt;&lt;D xsi:type="xsd:double"&gt;42.91&lt;/D&gt;&lt;D xsi:type="xsd:double"&gt;42.19&lt;/D&gt;&lt;D xsi:type="xsd:double"&gt;42.29&lt;/D&gt;&lt;D xsi:type="xsd:double"&gt;43.5&lt;/D&gt;&lt;D xsi:type="xsd:double"&gt;43.99&lt;/D&gt;&lt;D xsi:type="xsd:double"&gt;43.56&lt;/D&gt;&lt;D xsi:type="xsd:double"&gt;43.37&lt;/D&gt;&lt;D xsi:type="xsd:double"&gt;42.38&lt;/D&gt;&lt;D xsi:type="xsd:double"&gt;43.61&lt;/D&gt;&lt;D xsi:type="xsd:double"&gt;44.52&lt;/D&gt;&lt;D xsi:type="xsd:double"&gt;44.08&lt;/D&gt;&lt;D xsi:type="xsd:double"&gt;45.38&lt;/D&gt;&lt;D xsi:type="xsd:double"&gt;46.01&lt;/D&gt;&lt;D xsi:type="xsd:double"&gt;46.7&lt;/D&gt;&lt;D xsi:type="xsd:double"&gt;45.09&lt;/D&gt;&lt;D xsi:type="xsd:double"&gt;46.05&lt;/D&gt;&lt;D xsi:type="xsd:double"&gt;45.62&lt;/D&gt;&lt;D xsi:type="xsd:double"&gt;45.07&lt;/D&gt;&lt;D xsi:type="xsd:double"&gt;45.77&lt;/D&gt;&lt;D xsi:type="xsd:double"&gt;45.33&lt;/D&gt;&lt;D xsi:type="xsd:double"&gt;45.67&lt;/D&gt;&lt;D xsi:type="xsd:double"&gt;45.91&lt;/D&gt;&lt;D xsi:type="xsd:double"&gt;47.15&lt;/D&gt;&lt;D xsi:type="xsd:double"&gt;46.2&lt;/D&gt;&lt;D xsi:type="xsd:double"&gt;46.73&lt;/D&gt;&lt;D xsi:type="xsd:double"&gt;47.28&lt;/D&gt;&lt;D xsi:type="xsd:double"&gt;47.2&lt;/D&gt;&lt;D xsi:type="xsd:double"&gt;47.5&lt;/D&gt;&lt;D xsi:type="xsd:double"&gt;47.98&lt;/D&gt;&lt;D xsi:type="xsd:double"&gt;48.66&lt;/D&gt;&lt;D xsi:type="xsd:double"&gt;48.15&lt;/D&gt;&lt;D xsi:type="xsd:double"&gt;46.47&lt;/D&gt;&lt;D xsi:type="xsd:double"&gt;46.37&lt;/D&gt;&lt;D xsi:type="xsd:double"&gt;46.84&lt;/D&gt;&lt;D xsi:type="xsd:double"&gt;47.34&lt;/D&gt;&lt;D xsi:type="xsd:double"&gt;47.2&lt;/D&gt;&lt;D xsi:type="xsd:double"&gt;47.66&lt;/D&gt;&lt;D xsi:type="xsd:double"&gt;46.99&lt;/D&gt;&lt;D xsi:type="xsd:double"&gt;46.68&lt;/D&gt;&lt;D xsi:type="xsd:double"&gt;45.72&lt;/D&gt;&lt;D xsi:type="xsd:double"&gt;45.14&lt;/D&gt;&lt;D xsi:type="xsd:double"&gt;45.57&lt;/D&gt;&lt;D xsi:type="xsd:double"&gt;45.92&lt;/D&gt;&lt;D xsi:type="xsd:double"&gt;46.86&lt;/D&gt;&lt;D xsi:type="xsd:double"&gt;47.19&lt;/D&gt;&lt;D xsi:type="xsd:double"&gt;47.99&lt;/D&gt;&lt;D xsi:type="xsd:double"&gt;48.45&lt;/D&gt;&lt;D xsi:type="xsd:double"&gt;48.29&lt;/D&gt;&lt;D xsi:type="xsd:double"&gt;48.74&lt;/D&gt;&lt;D xsi:type="xsd:double"&gt;50.19&lt;/D&gt;&lt;D xsi:type="xsd:double"&gt;49.02&lt;/D&gt;&lt;D xsi:type="xsd:double"&gt;46.1&lt;/D&gt;&lt;D xsi:type="xsd:double"&gt;46.59&lt;/D&gt;&lt;D xsi:type="xsd:double"&gt;48.1&lt;/D&gt;&lt;D xsi:type="xsd:double"&gt;49.33&lt;/D&gt;&lt;D xsi:type="xsd:double"&gt;48.06&lt;/D&gt;&lt;D xsi:type="xsd:double"&gt;47.08&lt;/D&gt;&lt;D xsi:type="xsd:double"&gt;48.13&lt;/D&gt;&lt;D xsi:type="xsd:double"&gt;45.26&lt;/D&gt;&lt;D xsi:type="xsd:double"&gt;45.51&lt;/D&gt;&lt;D xsi:type="xsd:double"&gt;46.66&lt;/D&gt;&lt;D xsi:type="xsd:double"&gt;47.92&lt;/D&gt;&lt;D xsi:type="xsd:double"&gt;48.8&lt;/D&gt;&lt;D xsi:type="xsd:double"&gt;49.04&lt;/D&gt;&lt;D xsi:type="xsd:double"&gt;49.08&lt;/D&gt;&lt;D xsi:type="xsd:double"&gt;47.33&lt;/D&gt;&lt;D xsi:type="xsd:double"&gt;48.69&lt;/D&gt;&lt;D xsi:type="xsd:double"&gt;51.09&lt;/D&gt;&lt;D xsi:type="xsd:double"&gt;50.21&lt;/D&gt;&lt;D xsi:type="xsd:double"&gt;50.96&lt;/D&gt;&lt;D xsi:type="xsd:double"&gt;50.6&lt;/D&gt;&lt;D xsi:type="xsd:double"&gt;51.06&lt;/D&gt;&lt;D xsi:type="xsd:double"&gt;53.5&lt;/D&gt;&lt;D xsi:type="xsd:double"&gt;54.58&lt;/D&gt;&lt;D xsi:type="xsd:double"&gt;54.58&lt;/D&gt;&lt;D xsi:type="xsd:double"&gt;55.19&lt;/D&gt;&lt;D xsi:type="xsd:double"&gt;56.03&lt;/D&gt;&lt;D xsi:type="xsd:double"&gt;54.91&lt;/D&gt;&lt;D xsi:type="xsd:double"&gt;55.45&lt;/D&gt;&lt;D xsi:type="xsd:double"&gt;55.95&lt;/D&gt;&lt;D xsi:type="xsd:double"&gt;55.78&lt;/D&gt;&lt;D xsi:type="xsd:double"&gt;55.35&lt;/D&gt;&lt;D xsi:type="xsd:double"&gt;55.12&lt;/D&gt;&lt;D xsi:type="xsd:double"&gt;55.01&lt;/D&gt;&lt;D xsi:type="xsd:double"&gt;54.76&lt;/D&gt;&lt;D xsi:type="xsd:double"&gt;54.18&lt;/D&gt;&lt;D xsi:type="xsd:double"&gt;53.96&lt;/D&gt;&lt;D xsi:type="xsd:double"&gt;54.94&lt;/D&gt;&lt;D xsi:type="xsd:double"&gt;54.22&lt;/D&gt;&lt;D xsi:type="xsd:double"&gt;52.33&lt;/D&gt;&lt;D xsi:type="xsd:double"&gt;52.92&lt;/D&gt;&lt;D xsi:type="xsd:double"&gt;52.9&lt;/D&gt;&lt;D xsi:type="xsd:double"&gt;52.25&lt;/D&gt;&lt;D xsi:type="xsd:double"&gt;54.07&lt;/D&gt;&lt;D xsi:type="xsd:double"&gt;55.44&lt;/D&gt;&lt;D xsi:type="xsd:double"&gt;55.41&lt;/D&gt;&lt;D xsi:type="xsd:double"&gt;54.13&lt;/D&gt;&lt;D xsi:type="xsd:double"&gt;53.43&lt;/D&gt;&lt;D xsi:type="xsd:double"&gt;53.69&lt;/D&gt;&lt;D xsi:type="xsd:double"&gt;54.82&lt;/D&gt;&lt;D xsi:type="xsd:double"&gt;55.01&lt;/D&gt;&lt;D xsi:type="xsd:double"&gt;55.56&lt;/D&gt;&lt;D xsi:type="xsd:double"&gt;55.59&lt;/D&gt;&lt;D xsi:type="xsd:double"&gt;55.59&lt;/D&gt;&lt;D xsi:type="xsd:double"&gt;54.54&lt;/D&gt;&lt;D xsi:type=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0</xdr:row>
                <xdr:rowOff>95250</xdr:rowOff>
              </from>
              <to>
                <xdr:col>3</xdr:col>
                <xdr:colOff>295275</xdr:colOff>
                <xdr:row>4</xdr:row>
                <xdr:rowOff>76200</xdr:rowOff>
              </to>
            </anchor>
          </commentPr>
        </mc:Fallback>
      </mc:AlternateContent>
    </comment>
    <comment ref="A3" authorId="0" shapeId="1027" xr:uid="{2C5E4C30-170D-4833-8ABA-801F5056647A}">
      <text>
        <r>
          <rPr>
            <b/>
            <sz val="9"/>
            <color indexed="81"/>
            <rFont val="Tahoma"/>
            <family val="2"/>
            <charset val="161"/>
          </rPr>
          <t>"xsd:double"&gt;55.51&lt;/D&gt;&lt;D xsi:type="xsd:double"&gt;54.52&lt;/D&gt;&lt;D xsi:type="xsd:double"&gt;54.8&lt;/D&gt;&lt;D xsi:type="xsd:double"&gt;55.44&lt;/D&gt;&lt;D xsi:type="xsd:double"&gt;55.26&lt;/D&gt;&lt;D xsi:type="xsd:double"&gt;54.56&lt;/D&gt;&lt;D xsi:type="xsd:double"&gt;54&lt;/D&gt;&lt;D xsi:type="xsd:double"&gt;55.87&lt;/D&gt;&lt;D xsi:type="xsd:double"&gt;56.03&lt;/D&gt;&lt;D xsi:type="xsd:double"&gt;55.82&lt;/D&gt;&lt;D xsi:type="xsd:double"&gt;55.71&lt;/D&gt;&lt;D xsi:type="xsd:double"&gt;55.54&lt;/D&gt;&lt;D xsi:type="xsd:double"&gt;56.36&lt;/D&gt;&lt;D xsi:type="xsd:double"&gt;54.55&lt;/D&gt;&lt;D xsi:type="xsd:double"&gt;54.3&lt;/D&gt;&lt;D xsi:type="xsd:double"&gt;52.52&lt;/D&gt;&lt;D xsi:type="xsd:double"&gt;51.95&lt;/D&gt;&lt;D xsi:type="xsd:double"&gt;52.33&lt;/D&gt;&lt;D xsi:type="xsd:double"&gt;52.7&lt;/D&gt;&lt;D xsi:type="xsd:double"&gt;53.44&lt;/D&gt;&lt;D xsi:type="xsd:double"&gt;52.73&lt;/D&gt;&lt;D xsi:type="xsd:double"&gt;53.28&lt;/D&gt;&lt;D xsi:type="xsd:double"&gt;54.085&lt;/D&gt;&lt;D xsi:type="xsd:double"&gt;53.69&lt;/D&gt;&lt;D xsi:type="xsd:double"&gt;53.04&lt;/D&gt;&lt;D xsi:type="xsd:double"&gt;53.73&lt;/D&gt;&lt;D xsi:type="xsd:double"&gt;54.17&lt;/D&gt;&lt;D xsi:type="xsd:double"&gt;54.48&lt;/D&gt;&lt;D xsi:type="xsd:double"&gt;54.83&lt;/D&gt;&lt;D xsi:type="xsd:double"&gt;54.23&lt;/D&gt;&lt;D xsi:type="xsd:double"&gt;54.59&lt;/D&gt;&lt;D xsi:type="xsd:double"&gt;53.88&lt;/D&gt;&lt;D xsi:type="xsd:double"&gt;54.99&lt;/D&gt;&lt;D xsi:type="xsd:double"&gt;55.21&lt;/D&gt;&lt;D xsi:type="xsd:double"&gt;54.39&lt;/D&gt;&lt;D xsi:type="xsd:double"&gt;55.94&lt;/D&gt;&lt;D xsi:type="xsd:double"&gt;56.48&lt;/D&gt;&lt;D xsi:type="xsd:double"&gt;58.56&lt;/D&gt;&lt;D xsi:type="xsd:double"&gt;58.65&lt;/D&gt;&lt;D xsi:type="xsd:double"&gt;58.61&lt;/D&gt;&lt;D xsi:type="xsd:double"&gt;58.26&lt;/D&gt;&lt;D xsi:type="xsd:double"&gt;59.02&lt;/D&gt;&lt;D xsi:type="xsd:double"&gt;59.13&lt;/D&gt;&lt;D xsi:type="xsd:double"&gt;59.22&lt;/D&gt;&lt;D xsi:type="xsd:double"&gt;58.89&lt;/D&gt;&lt;D xsi:type="xsd:double"&gt;58.81&lt;/D&gt;&lt;D xsi:type="xsd:double"&gt;58.89&lt;/D&gt;&lt;D xsi:type="xsd:double"&gt;59.185&lt;/D&gt;&lt;D xsi:type="xsd:double"&gt;58.88&lt;/D&gt;&lt;D xsi:type="xsd:double"&gt;59.42&lt;/D&gt;&lt;D xsi:type="xsd:double"&gt;58.65&lt;/D&gt;&lt;D xsi:type="xsd:double"&gt;58.67&lt;/D&gt;&lt;D xsi:type="xsd:double"&gt;59.74&lt;/D&gt;&lt;D xsi:type="xsd:double"&gt;60.335&lt;/D&gt;&lt;D xsi:type="xsd:double"&gt;59.88&lt;/D&gt;&lt;D xsi:type="xsd:double"&gt;59.34&lt;/D&gt;&lt;D xsi:type="xsd:double"&gt;58.95&lt;/D&gt;&lt;D xsi:type="xsd:double"&gt;59.24&lt;/D&gt;&lt;D xsi:type="xsd:double"&gt;60.05&lt;/D&gt;&lt;D xsi:type="xsd:double"&gt;59.64&lt;/D&gt;&lt;D xsi:type="xsd:double"&gt;60.43&lt;/D&gt;&lt;D xsi:type="xsd:double"&gt;61.24&lt;/D&gt;&lt;D xsi:type="xsd:double"&gt;61.42&lt;/D&gt;&lt;D xsi:type="xsd:double"&gt;60.32&lt;/D&gt;&lt;D xsi:type="xsd:double"&gt;60.13&lt;/D&gt;&lt;D xsi:type="xsd:double"&gt;59.4&lt;/D&gt;&lt;D xsi:type="xsd:double"&gt;58.32&lt;/D&gt;&lt;D xsi:type="xsd:double"&gt;60.03&lt;/D&gt;&lt;D xsi:type="xsd:double"&gt;60.4&lt;/D&gt;&lt;D xsi:type="xsd:double"&gt;60.89&lt;/D&gt;&lt;D xsi:type="xsd:double"&gt;58.48&lt;/D&gt;&lt;D xsi:type="xsd:double"&gt;58.21&lt;/D&gt;&lt;D xsi:type="xsd:double"&gt;59.21&lt;/D&gt;&lt;D xsi:type="xsd:double"&gt;58.85&lt;/D&gt;&lt;D xsi:type="xsd:double"&gt;60.26&lt;/D&gt;&lt;D xsi:type="xsd:double"&gt;61.53&lt;/D&gt;&lt;D xsi:type="xsd:double"&gt;61.63&lt;/D&gt;&lt;D xsi:type="xsd:double"&gt;61.19&lt;/D&gt;&lt;D xsi:type="xsd:double"&gt;62.8&lt;/D&gt;&lt;D xsi:type="xsd:double"&gt;62.59&lt;/D&gt;&lt;D xsi:type="xsd:double"&gt;63.52&lt;/D&gt;&lt;D xsi:type="xsd:double"&gt;63.74&lt;/D&gt;&lt;D xsi:type="xsd:double"&gt;64.37&lt;/D&gt;&lt;D xsi:type="xsd:double"&gt;64&lt;/D&gt;&lt;D xsi:type="xsd:double"&gt;63.375&lt;/D&gt;&lt;D xsi:type="xsd:double"&gt;62.31&lt;/D&gt;&lt;D xsi:type="xsd:double"&gt;59.51&lt;/D&gt;&lt;D xsi:type="xsd:double"&gt;59.37&lt;/D&gt;&lt;D xsi:type="xsd:double"&gt;58.33&lt;/D&gt;&lt;D xsi:type="xsd:double"&gt;58.13&lt;/D&gt;&lt;D xsi:type="xsd:double"&gt;60.59&lt;/D&gt;&lt;D xsi:type="xsd:double"&gt;58.75&lt;/D&gt;&lt;D xsi:type="xsd:double"&gt;62.55&lt;/D&gt;&lt;D xsi:type="xsd:double"&gt;61.52&lt;/D&gt;&lt;D xsi:type="xsd:double"&gt;59.97&lt;/D&gt;&lt;D xsi:type="xsd:double"&gt;57.35&lt;/D&gt;&lt;D xsi:type="xsd:double"&gt;60.71&lt;/D&gt;&lt;D xsi:type="xsd:double"&gt;59.33&lt;/D&gt;&lt;D xsi:type="xsd:double"&gt;54.56&lt;/D&gt;&lt;D xsi:type="xsd:double"&gt;59.04&lt;/D&gt;&lt;D xsi:type="xsd:double"&gt;52.76&lt;/D&gt;&lt;D xsi:type="xsd:double"&gt;56.16&lt;/D&gt;&lt;D xsi:type="xsd:double"&gt;55.59&lt;/D&gt;&lt;D xsi:type="xsd:double"&gt;54.13&lt;/D&gt;&lt;D xsi:type="xsd:double"&gt;52.05&lt;/D&gt;&lt;D xsi:type="xsd:double"&gt;56.47&lt;/D&gt;&lt;D xsi:type="xsd:double"&gt;54.43&lt;/D&gt;&lt;D xsi:type="xsd:double"&gt;52.87&lt;/D&gt;&lt;D xsi:type="xsd:double"&gt;57.72&lt;/D&gt;&lt;D xsi:type="xsd:double"&gt;56.96&lt;/D&gt;&lt;D xsi:type="xsd:double"&gt;58.47&lt;/D&gt;&lt;D xsi:type="xsd:double"&gt;59.48&lt;/D&gt;&lt;D xsi:type="xsd:double"&gt;57.5&lt;/D&gt;&lt;D xsi:type="xsd:double"&gt;60.78&lt;/D&gt;&lt;D xsi:type="xsd:double"&gt;59.98&lt;/D&gt;&lt;D xsi:type="xsd:double"&gt;61.6&lt;/D&gt;&lt;D xsi:type="xsd:double"&gt;59.87&lt;/D&gt;&lt;D xsi:type="xsd:double"&gt;61.07&lt;/D&gt;&lt;D xsi:type="xsd:double"&gt;60.46&lt;/D&gt;&lt;D xsi:type="xsd:double"&gt;62.75&lt;/D&gt;&lt;D xsi:type="xsd:double"&gt;63.28&lt;/D&gt;&lt;D xsi:type="xsd:double"&gt;65.71&lt;/D&gt;&lt;D xsi:type="xsd:double"&gt;68.05&lt;/D&gt;&lt;D xsi:type="xsd:double"&gt;66.88&lt;/D&gt;&lt;D xsi:type="xsd:double"&gt;66.5&lt;/D&gt;&lt;D xsi:type="xsd:double"&gt;65.72&lt;/D&gt;&lt;D xsi:type="xsd:double"&gt;66.98&lt;/D&gt;&lt;D xsi:type="xsd:double"&gt;65.88&lt;/D&gt;&lt;D xsi:type="xsd:double"&gt;66.65&lt;/D&gt;&lt;D xsi:type="xsd:double"&gt;67.06&lt;/D&gt;&lt;D xsi:type="xsd:double"&gt;63.86&lt;/D&gt;&lt;D xsi:type="xsd:double"&gt;64.79&lt;/D&gt;&lt;D xsi:type="xsd:double"&gt;63.73&lt;/D&gt;&lt;D xsi:type="xsd:double"&gt;64.72&lt;/D&gt;&lt;D xsi:type="xsd:double"&gt;66.7&lt;/D&gt;&lt;D xsi:type="xsd:double"&gt;68.53&lt;/D&gt;&lt;D xsi:type="xsd:double"&gt;72.87&lt;/D&gt;&lt;D xsi:type="xsd:double"&gt;73.1&lt;/D&gt;&lt;D xsi:type="xsd:double"&gt;73.14&lt;/D&gt;&lt;D xsi:type="xsd:double"&gt;75.46&lt;/D&gt;&lt;D xsi:type="xsd:double"&gt;72.25&lt;/D&gt;&lt;D xsi:type="xsd:double"&gt;73.67&lt;/D&gt;&lt;D xsi:type="xsd:double"&gt;72.96&lt;/D&gt;&lt;D xsi:type="xsd:double"&gt;73.92&lt;/D&gt;&lt;D xsi:type="xsd:double"&gt;72.88&lt;/D&gt;&lt;D xsi:type="xsd:double"&gt;73.03&lt;/D&gt;&lt;D xsi:type="xsd:double"&gt;73.78&lt;/D&gt;&lt;D xsi:type="xsd:double"&gt;72.47&lt;/D&gt;&lt;D xsi:type="xsd:double"&gt;73.08&lt;/D&gt;&lt;D xsi:type="xsd:double"&gt;70&lt;/D&gt;&lt;D xsi:type="xsd:double"&gt;70.15&lt;/D&gt;&lt;D xsi:type="xsd:double"&gt;70.22&lt;/D&gt;&lt;D xsi:type="xsd:double"&gt;71.98&lt;/D&gt;&lt;D xsi:type="xsd:double"&gt;72.99&lt;/D&gt;&lt;D xsi:type="xsd:double"&gt;72.98&lt;/D&gt;&lt;D xsi:type="xsd:double"&gt;69.92&lt;/D&gt;&lt;D xsi:type="xsd:double"&gt;69.81&lt;/D&gt;&lt;D xsi:type="xsd:double"&gt;69.43&lt;/D&gt;&lt;D xsi:type="xsd:double"&gt;70.73&lt;/D&gt;&lt;D xsi:type="xsd:double"&gt;72&lt;/D&gt;&lt;D xsi:type="xsd:double"&gt;73.82&lt;/D&gt;&lt;D xsi:type="xsd:double"&gt;71.28&lt;/D&gt;&lt;D xsi:type="xsd:double"&gt;71.68&lt;/D&gt;&lt;D xsi:type="xsd:double"&gt;73.19&lt;/D&gt;&lt;D xsi:type="xsd:double"&gt;73&lt;/D&gt;&lt;D xsi:type="xsd:double"&gt;75.53&lt;/D&gt;&lt;D xsi:type="xsd:double"&gt;76.01&lt;/D&gt;&lt;D xsi:type="xsd:double"&gt;76.58&lt;/D&gt;&lt;D xsi:type="xsd:double"&gt;76.12&lt;/D&gt;&lt;D xsi:type="xsd:double"&gt;76.45&lt;/D&gt;&lt;D xsi:type="xsd:double"&gt;75.58&lt;/D&gt;&lt;D xsi:type="xsd:double"&gt;76.21&lt;/D&gt;&lt;D xsi:type="xsd:double"&gt;76.4&lt;/D&gt;&lt;D xsi:type="xsd:double"&gt;75.5&lt;/D&gt;&lt;D xsi:type="xsd:double"&gt;75.9&lt;/D&gt;&lt;D xsi:type="xsd:double"&gt;78.03&lt;/D&gt;&lt;D xsi:type="xsd:double"&gt;77.51&lt;/D&gt;&lt;D xsi:type="xsd:double"&gt;78.67&lt;/D&gt;&lt;D xsi:type="xsd:double"&gt;78.5&lt;/D&gt;&lt;D xsi:type="xsd:double"&gt;79.28&lt;/D&gt;&lt;D xsi:type="xsd:double"&gt;80.64&lt;/D&gt;&lt;D xsi:type="xsd:double"&gt;81.27&lt;/D&gt;&lt;D xsi:type="xsd:double"&gt;77.95&lt;/D&gt;&lt;D xsi:type="xsd:double"&gt;79.77&lt;/D&gt;&lt;D xsi:type="xsd:double"&gt;79.15&lt;/D&gt;&lt;D xsi:type="xsd:double"&gt;79.37&lt;/D&gt;&lt;D xsi:type="xsd:double"&gt;78.64&lt;/D&gt;&lt;D xsi:type="xsd:double"&gt;81.16&lt;/D&gt;&lt;D xsi:type="xsd:double"&gt;80.76&lt;/D&gt;&lt;D xsi:type="xsd:double"&gt;81.1&lt;/D&gt;&lt;D xsi:type="xsd:double"&gt;79.61&lt;/D&gt;&lt;D xsi:type="xsd:double"&gt;79.99&lt;/D&gt;&lt;D xsi:type="xsd:double"&gt;81.63&lt;/D&gt;&lt;D xsi:type="xsd:double"&gt;80.72&lt;/D&gt;&lt;D xsi:type="xsd:double"&gt;81.2&lt;/D&gt;&lt;D xsi:type="xsd:double"&gt;81.7&lt;/D&gt;&lt;D xsi:type="xsd:double"&gt;82.63&lt;/D&gt;&lt;D xsi:type="xsd:double"&gt;84.79&lt;/D&gt;&lt;D xsi:type="xsd:double"&gt;86.45&lt;/D&gt;&lt;D xsi:type="xsd:double"&gt;84.32&lt;/D&gt;&lt;D xsi:type="xsd:double"&gt;86.84&lt;/D&gt;&lt;D xsi:type="xsd:double"&gt;82.47&lt;/D&gt;&lt;D xsi:type="xsd:double"&gt;82.26&lt;/D&gt;&lt;D xsi:type="xsd:double"&gt;79.12&lt;/D&gt;&lt;D xsi:type="xsd:double"&gt;81.71&lt;/D&gt;&lt;D xsi:type="xsd:double"&gt;81.29&lt;/D&gt;&lt;D xsi:type="xsd:double"&gt;80.4&lt;/D&gt;&lt;D xsi:type="xsd:double"&gt;81.99&lt;/D&gt;&lt;D xsi:type="xsd:double"&gt;83.13&lt;/D&gt;&lt;D xsi:type="xsd:double"&gt;81.98&lt;/D&gt;&lt;D xsi:type="xsd:double"&gt;83.995&lt;/D&gt;&lt;D xsi:type="xsd:double"&gt;83.21&lt;/D&gt;&lt;D xsi:type="xsd:double"&gt;83.1&lt;/D&gt;&lt;D xsi:type="xsd:double"&gt;83.62&lt;/D&gt;&lt;D xsi:type="xsd:double"&gt;84.48&lt;/D&gt;&lt;D xsi:type="xsd:double"&gt;83.9&lt;/D&gt;&lt;D xsi:type="xsd:double"&gt;83.21&lt;/D&gt;&lt;D xsi:type="xsd:double"&gt;83.52&lt;/D&gt;&lt;D xsi:type="xsd:double"&gt;83.33&lt;/D&gt;&lt;D xsi:type="xsd:double"&gt;83.45&lt;/D&gt;&lt;D xsi:type="xsd:double"&gt;80.31&lt;/D&gt;&lt;D xsi:type="xsd:double"&gt;79.01&lt;/D&gt;&lt;D xsi:type="xsd:double"&gt;76.18&lt;/D&gt;&lt;D xsi:type="xsd:double"&gt;79.59&lt;/D&gt;&lt;D xsi:type="xsd:double"&gt;79.09&lt;/D&gt;&lt;D xsi:type="xsd:double"&gt;77.97&lt;/D&gt;&lt;D xsi:type="xsd:double"&gt;79.12&lt;/D&gt;&lt;D xsi:type="xsd:double"&gt;81.75&lt;/D&gt;&lt;D xsi:type="xsd:double"&gt;79.99&lt;/D&gt;&lt;D xsi:type="xsd:double"&gt;78.77&lt;/D&gt;&lt;D xsi:type="xsd:double"&gt;80.09&lt;/D&gt;&lt;D xsi:type="xsd:double"&gt;81.41&lt;/D&gt;&lt;D xsi:type="xsd:double"&gt;82.65&lt;/D&gt;&lt;D xsi:type="xsd:double"&gt;80.13&lt;/D&gt;&lt;D xsi:type="xsd:double"&gt;79.69&lt;/D&gt;&lt;D xsi:type="xsd:double"&gt;80.98&lt;/D&gt;&lt;D xsi:type="xsd:double"&gt;81.95&lt;/D&gt;&lt;D xsi:type="xsd:double"&gt;80.78&lt;/D&gt;&lt;D xsi:type="xsd:double"&gt;80.95&lt;/D&gt;&lt;D xsi:type="xsd:double"&gt;82.68&lt;/D&gt;&lt;D xsi:type="xsd:double"&gt;78.3&lt;/D&gt;&lt;D xsi:type="xsd:double"&gt;79.99&lt;/D&gt;&lt;D xsi:type="xsd:double"&gt;78.3&lt;/D&gt;&lt;D xsi:type="xsd:double"&gt;78.47&lt;/D&gt;&lt;D xsi:type="xsd:double"&gt;77.8&lt;/D&gt;&lt;D xsi:type="xsd:double"&gt;78.21&lt;/D&gt;&lt;D xsi:type="xsd:double"&gt;81.06&lt;/D&gt;&lt;D xsi:type="xsd:double"&gt;81.98&lt;/D&gt;&lt;D xsi:type="xsd:double"&gt;81.9&lt;/D&gt;&lt;D xsi:type="xsd:double"&gt;80.35&lt;/D&gt;&lt;D xsi:type="xsd:double"&gt;80.62&lt;/D&gt;&lt;D xsi:type="xsd:double"&gt;80.08&lt;/D&gt;&lt;D xsi:type="xsd:double"&gt;80.14&lt;/D&gt;&lt;D xsi:type="xsd:double"&gt;81.94&lt;/D&gt;&lt;D xsi:type="xsd:double"&gt;80.77&lt;/D&gt;&lt;D xsi:type="xsd:double"&gt;81.04&lt;/D&gt;&lt;D xsi:type="xsd:double"&gt;80.49&lt;/D&gt;&lt;D xsi:type="xsd:double"&gt;80.96&lt;/D&gt;&lt;D xsi:type="xsd:double"&gt;79.01&lt;/D&gt;&lt;D xsi:type="xsd:double"&gt;77.77&lt;/D&gt;&lt;D xsi:type="xsd:double"&gt;75.73&lt;/D&gt;&lt;D xsi:type="xsd:double"&gt;76.4&lt;/D&gt;&lt;D xsi:type="xsd:double"&gt;76.26&lt;/D&gt;&lt;D xsi:type="xsd:double"&gt;79.37&lt;/D&gt;&lt;D xsi:type="xsd:double"&gt;80.14&lt;/D&gt;&lt;D xsi:type="xsd:double"&gt;78.81&lt;/D&gt;&lt;D xsi:type="xsd:double"&gt;75.41&lt;/D&gt;&lt;D xsi:type="xsd:double"&gt;75.12&lt;/D&gt;&lt;D xsi:type="xsd:double"&gt;76.55&lt;/D&gt;&lt;D xsi:type="xsd:double"&gt;76.71&lt;/D&gt;&lt;D xsi:type="xsd:double"&gt;77.55&lt;/D&gt;&lt;D xsi:type="xsd:double"&gt;77.44&lt;/D&gt;&lt;D xsi:type="xsd:double"&gt;77.11&lt;/D&gt;&lt;D xsi:type="xsd:double"&gt;75.5&lt;/D&gt;&lt;D xsi:type="xsd:double"&gt;75.93&lt;/D&gt;&lt;D xsi:type="xsd:double"&gt;76.81&lt;/D&gt;&lt;D xsi:type="xsd:double"&gt;75.92&lt;/D&gt;&lt;D xsi:type="xsd:double"&gt;75.23&lt;/D&gt;&lt;D xsi:type="xsd:double"&gt;76.51&lt;/D&gt;&lt;D xsi:type="xsd:double"&gt;78.14&lt;/D&gt;&lt;D xsi:type="xsd:double"&gt;79.48&lt;/D&gt;&lt;D xsi:type="xsd:double"&gt;79.93&lt;/D&gt;&lt;D xsi:type="xsd:double"&gt;79.15&lt;/D&gt;&lt;D xsi:type="xsd:double"&gt;78.79&lt;/D&gt;&lt;D xsi:type="xsd:double"&gt;80.88&lt;/D&gt;&lt;D xsi:type="xsd:double"&gt;82.27&lt;/D&gt;&lt;D xsi:type="xsd:double"&gt;83.63&lt;/D&gt;&lt;D xsi:type="xsd:double"&gt;82.58&lt;/D&gt;&lt;D xsi:type="xsd:double"&gt;83.11&lt;/D&gt;&lt;D xsi:type="xsd:double"&gt;83.68&lt;/D&gt;&lt;D xsi:type="xsd:double"&gt;85.94&lt;/D&gt;&lt;D xsi:type="xsd:double"&gt;86.92&lt;/D&gt;&lt;D xsi:type="xsd:double"&gt;88.22&lt;/D&gt;&lt;D xsi:type="xsd:double"&gt;88.46&lt;/D&gt;&lt;D xsi:type="xsd:double"&gt;90.37&lt;/D&gt;&lt;D xsi:type="xsd:double"&gt;88.81&lt;/D&gt;&lt;D xsi:type="xsd:double"&gt;89.42&lt;/D&gt;&lt;D xsi:type="xsd:double"&gt;90.21&lt;/D&gt;&lt;D xsi:type="xsd:double"&gt;90.96&lt;/D&gt;&lt;D xsi:type="xsd:double"&gt;91.43&lt;/D&gt;&lt;D xsi:type="xsd:double"&gt;91.37&lt;/D&gt;&lt;D xsi:type="xsd:double"&gt;91.58&lt;/D&gt;&lt;D xsi:type="xsd:double"&gt;92.85&lt;/D&gt;&lt;D xsi:type="xsd:double"&gt;89.9&lt;/D&gt;&lt;D xsi:type="xsd:double"&gt;90.69&lt;/D&gt;&lt;D xsi:type="xsd:double"&gt;88&lt;/D&gt;&lt;D xsi:type="xsd:double"&gt;89.67&lt;/D&gt;&lt;D xsi:type="xsd:double"&gt;91.3&lt;/D&gt;&lt;D xsi:type="xsd:double"&gt;90.91&lt;/D&gt;&lt;D xsi:type="xsd:double"&gt;89.25&lt;/D&gt;&lt;D xsi:type="xsd:double"&gt;89.77&lt;/D&gt;&lt;D xsi:type="xsd:double"&gt;89.99&lt;/D&gt;&lt;D xsi:type="xsd:double"&gt;90.69&lt;/D&gt;&lt;D xsi:type="xsd:double"&gt;93.15&lt;/D&gt;&lt;D xsi:type="xsd:double"&gt;95.12&lt;/D&gt;&lt;D xsi:type="xsd:double"&gt;94.6&lt;/D&gt;&lt;D xsi:type="xsd:double"&gt;94.43&lt;/D&gt;&lt;D xsi:type="xsd:double"&gt;93.4&lt;/D&gt;&lt;D xsi:type="xsd:double"&gt;92.38&lt;/D&gt;&lt;D xsi:type="xsd:double"&gt;88.67&lt;/D&gt;&lt;D xsi:type="xsd:double"&gt;90.27&lt;/D&gt;&lt;D xsi:type="xsd:double"&gt;91&lt;/D&gt;&lt;D xsi:type="xsd:double"&gt;91.42&lt;/D&gt;&lt;D xsi:type="xsd:double"&gt;93.98&lt;/D&gt;&lt;D xsi:type="xsd:double"&gt;92.77&lt;/D&gt;&lt;D xsi:type="xsd:double"&gt;92.68&lt;/D&gt;&lt;D xsi:type="xsd:double"&gt;101.61&lt;/D&gt;&lt;D xsi:type="xsd:double"&gt;101.19&lt;/D&gt;&lt;D xsi:type="xsd:double"&gt;102.73&lt;/D&gt;&lt;D xsi:type="xsd:double"&gt;102.76&lt;/D&gt;&lt;D xsi:type="xsd:double"&gt;103.24&lt;/D&gt;&lt;D xsi:type="xsd:double"&gt;103.81&lt;/D&gt;&lt;D xsi:type="xsd:double"&gt;102.96&lt;/D&gt;&lt;D xsi:type="xsd:double"&gt;102.35&lt;/D&gt;&lt;D xsi:type="xsd:double"&gt;102.25&lt;/D&gt;&lt;D xsi:type="xsd:double"&gt;100.8&lt;/D&gt;&lt;D xsi:type="xsd:double"&gt;96.58&lt;/D&gt;&lt;D xsi:type="xsd:double"&gt;96.42&lt;/D&gt;&lt;D xsi:type="xsd:double"&gt;95.69&lt;/D&gt;&lt;D xsi:type="xsd:double"&gt;95.1&lt;/D&gt;&lt;D xsi:type="xsd:double"&gt;95.61&lt;/D&gt;&lt;D xsi:type="xsd:double"&gt;98.72&lt;/D&gt;&lt;D xsi:type="xsd:double"&gt;96.75&lt;/D&gt;&lt;D xsi:type="xsd:double"&gt;93.71&lt;/D&gt;&lt;D xsi:type="xsd:double"&gt;91.54&lt;/D&gt;&lt;D xsi:type="xsd:double"&gt;92.58&lt;/D&gt;&lt;D xsi:type="xsd:double"&gt;89.21&lt;/D&gt;&lt;D xsi:type="xsd:double"&gt;92.5&lt;/D&gt;&lt;D xsi:type="xsd:double"&gt;91.31&lt;/D&gt;&lt;D xsi:type="xsd:double"&gt;92.94&lt;/D&gt;&lt;D xsi:type="xsd:double"&gt;93.035&lt;/D&gt;&lt;D xsi:type="xsd:double"&gt;92.575&lt;/D&gt;&lt;D xsi:type="xsd:double"&gt;93.28&lt;/D&gt;&lt;D xsi:type="xsd:double"&gt;92.44&lt;/D&gt;&lt;D xsi:type="xsd:double"&gt;89.58&lt;/D&gt;&lt;D xsi:type="xsd:double"&gt;90.49&lt;/D&gt;&lt;D xsi:type="xsd:double"&gt;91.87&lt;/D&gt;&lt;D xsi:type="xsd:double"&gt;91.38&lt;/D&gt;&lt;D xsi:type="xsd:double"&gt;90.51&lt;/D&gt;&lt;D xsi:type="xsd:double"&gt;90.85&lt;/D&gt;&lt;D xsi:type="xsd:double"&gt;92.4&lt;/D&gt;&lt;D xsi:type="xsd:double"&gt;94.02&lt;/D&gt;&lt;D xsi:type="xsd:double"&gt;92.66&lt;/D&gt;&lt;D xsi:type="xsd:double"&gt;93&lt;/D&gt;&lt;D xsi:type="xsd:double"&gt;95.54&lt;/D&gt;&lt;D xsi:type="xsd:double"&gt;97.87&lt;/D&gt;&lt;D xsi:type="xsd:double"&gt;97.32&lt;/D&gt;&lt;D xsi:type="xsd:double"&gt;96.84&lt;/D&gt;&lt;D xsi:type="xsd:double"&gt;96.46&lt;/D&gt;&lt;D xsi:type="xsd:double"&gt;95.78&lt;/D&gt;&lt;D xsi:type="xsd:double"&gt;96.14&lt;/D&gt;&lt;D xsi:type="xsd:double"&gt;97.54&lt;/D&gt;&lt;D xsi:type="xsd:double"&gt;96.69&lt;/D&gt;&lt;D xsi:type="xsd:double"&gt;97.78&lt;/D&gt;&lt;D xsi:type="xsd:double"&gt;96.48&lt;/D&gt;&lt;D xsi:type="xsd:double"&gt;96&lt;/D&gt;&lt;D xsi:type="xsd:double"&gt;94.47&lt;/D&gt;&lt;D xsi:type="xsd:double"&gt;93.18&lt;/D&gt;&lt;D xsi:type="xsd:double"&gt;93.7&lt;/D&gt;&lt;D xsi:type="xsd:double"&gt;93.02&lt;/D&gt;&lt;D xsi:type="xsd:double"&gt;94.24&lt;/D&gt;&lt;D xsi:type="xsd:double"&gt;91.6&lt;/D&gt;&lt;D xsi:type="xsd:double"&gt;91.25&lt;/D&gt;&lt;D xsi:type="xsd:double"&gt;92.09&lt;/D&gt;&lt;D xsi:type="xsd:double"&gt;91.19&lt;/D&gt;&lt;D xsi:type="xsd:double"&gt;91.15&lt;/D&gt;&lt;D xsi:type="xsd:double"&gt;88.69&lt;/D&gt;&lt;D xsi:type="xsd:double"&gt;90.08&lt;/D&gt;&lt;D xsi:type="xsd:double"&gt;93.03&lt;/D&gt;&lt;D xsi:type="xsd:double"&gt;94.8&lt;/D&gt;&lt;D xsi:type="xsd:double"&gt;93.17&lt;/D&gt;&lt;D xsi:type="xsd:double"&gt;95.34&lt;/D&gt;&lt;D xsi:type="xsd:double"&gt;92.66&lt;/D&gt;&lt;D xsi:type="xsd:double"&gt;93.42&lt;/D&gt;&lt;D xsi:type="xsd:double"&gt;93.35&lt;/D&gt;&lt;D xsi:type="xsd:double"&gt;92.3&lt;/D&gt;&lt;D xsi:type="xsd:double"&gt;93.66&lt;/D&gt;&lt;D xsi:type="xsd:double"&gt;94.26&lt;/D&gt;&lt;D xsi:type="xsd:double"&gt;96.57&lt;/D&gt;&lt;D xsi:type="xsd:double"&gt;95.37&lt;/D&gt;&lt;D xsi:type="xsd:double"&gt;96.5&lt;/D&gt;&lt;D xsi:type="xsd:double"&gt;96.57&lt;/D&gt;&lt;D xsi:type="xsd:double"&gt;97.3&lt;/D&gt;&lt;D xsi:type="xsd:double"&gt;97.25&lt;/D&gt;&lt;D xsi:type="xsd:double"&gt;97.25&lt;/D&gt;&lt;D xsi:type="xsd:double"&gt;96.45&lt;/D&gt;&lt;D xsi:type="xsd:double"&gt;95.39&lt;/D&gt;&lt;D xsi:type="xsd:double"&gt;94.98&lt;/D&gt;&lt;D xsi:type="xsd:double"&gt;96.84&lt;/D&gt;&lt;D xsi:type="xsd:double"&gt;97.12&lt;/D&gt;&lt;D xsi:type="xsd:double"&gt;96.8&lt;/D&gt;&lt;D xsi:type="xsd:double"&gt;96.53&lt;/D&gt;&lt;D xsi:type="xsd:double"&gt;97.69&lt;/D&gt;&lt;D xsi:type="xsd:double"&gt;98.15&lt;/D&gt;&lt;D xsi:type="xsd:double"&gt;99.18&lt;/D&gt;&lt;D xsi:type="xsd:double"&gt;95.97&lt;/D&gt;&lt;D xsi:type="xsd:double"&gt;94.06&lt;/D&gt;&lt;D xsi:type="xsd:double"&gt;93.19&lt;/D&gt;&lt;D xsi:type="xsd:double"&gt;91.49&lt;/D&gt;&lt;D xsi:type="xsd:double"&gt;91.82&lt;/D&gt;&lt;D xsi:type="xsd:double"&gt;91.88&lt;/D&gt;&lt;D xsi:type="xsd:double"&gt;90.79&lt;/D&gt;&lt;D xsi:type="xsd:double"&gt;92.51&lt;/D&gt;&lt;D xsi:type="xsd:double"&gt;92.26&lt;/D&gt;&lt;D xsi:type="xsd:double"&gt;95.4&lt;/D&gt;&lt;D xsi:type="xsd:double"&gt;95.61&lt;/D&gt;&lt;D xsi:type="xsd:double"&gt;95.44&lt;/D&gt;&lt;D xsi:type="xsd:double"&gt;93.9&lt;/D&gt;&lt;D xsi:type="xsd:double"&gt;94.27&lt;/D&gt;&lt;D xsi:type="xsd:double"&gt;94.4&lt;/D&gt;&lt;D xsi:type="xsd:double"&gt;93.31&lt;/D&gt;&lt;D xsi:type="xsd:double"&gt;92.18&lt;/D&gt;&lt;D xsi:type="xsd:double"&gt;92.38&lt;/D&gt;&lt;D xsi:type="xsd:double"&gt;92.91&lt;/D&gt;&lt;D xsi:type="xsd:double"&gt;93.25&lt;/D&gt;&lt;D xsi:type="xsd:double"&gt;92.32&lt;/D&gt;&lt;D xsi:type="xsd:double"&gt;90.68&lt;/D&gt;&lt;D xsi:type="xsd:double"&gt;91.8&lt;/D&gt;&lt;D xsi:type="xsd:double"&gt;90.3&lt;/D&gt;&lt;D xsi:type="xsd:double"&gt;91.51&lt;/D&gt;&lt;D xsi:type="xsd:double"&gt;91.17&lt;/D&gt;&lt;D xsi:type="xsd:double"&gt;90.47&lt;/D&gt;&lt;D xsi:type="xsd:double"&gt;91.5&lt;/D&gt;&lt;D xsi:type="xsd:double"&gt;90.14&lt;/D&gt;&lt;D xsi:type="xsd:double"&gt;84.05&lt;/D&gt;&lt;D xsi:type="xsd:double"&gt;84.82&lt;/D&gt;&lt;D xsi:type="xsd:double"&gt;83.57&lt;/D&gt;&lt;D xsi:type="xsd:double"&gt;83.62&lt;/D&gt;&lt;D xsi:type="xsd:double"&gt;82.76&lt;/D&gt;&lt;D xsi:type="xsd:double"&gt;79.83&lt;/D&gt;&lt;D xsi:type="xsd:double"&gt;81.52&lt;/D&gt;&lt;D xsi:type="xsd:double"&gt;80.32&lt;/D&gt;&lt;D xsi:type="xsd:double"&gt;82.43&lt;/D&gt;&lt;D xsi:type="xsd:double"&gt;81.41&lt;/D&gt;&lt;D xsi:type="xsd:double"&gt;82.99&lt;/D&gt;&lt;D xsi:type="xsd:double"&gt;85&lt;/D&gt;&lt;D xsi:type="xsd:double"&gt;85.17&lt;/D&gt;&lt;D xsi:type="xsd:double"&gt;83.85&lt;/D&gt;&lt;D xsi:type="xsd:double"&gt;83.85&lt;/D&gt;&lt;D xsi:type="xsd:double"&gt;83.37&lt;/D&gt;&lt;D xsi:type="xsd:double"&gt;82.83&lt;/D&gt;&lt;D xsi:type="xsd:double"&gt;83.17&lt;/D&gt;&lt;D xsi:type="xsd:double"&gt;82.63&lt;/D&gt;&lt;D xsi:type="xsd:double"&gt;82.22&lt;/D&gt;&lt;D xsi:type="xsd:double"&gt;81.79&lt;/D&gt;&lt;D xsi:type="xsd:double"&gt;80.81&lt;/D&gt;&lt;D xsi:type="xsd:double"&gt;81.25&lt;/D&gt;&lt;D xsi:type="xsd:double"&gt;82.43&lt;/D&gt;&lt;D xsi:type="xsd:double"&gt;81.12&lt;/D&gt;&lt;D xsi:type="xsd:double"&gt;82.37&lt;/D&gt;&lt;D xsi:type="xsd:double"&gt;82.3&lt;/D&gt;&lt;D xsi:type="xsd:double"&gt;81.31&lt;/D&gt;&lt;D xsi:type="xsd:double"&gt;81.18&lt;/D&gt;&lt;D xsi:type="xsd:double"&gt;78.47&lt;/D&gt;&lt;D xsi:type="xsd:double"&gt;80.29&lt;/D&gt;&lt;D xsi:type="xsd:double"&gt;78.05&lt;/D&gt;&lt;D xsi:type="xsd:double"&gt;79.64&lt;/D&gt;&lt;D xsi:type="xsd:double"&gt;78.53&lt;/D&gt;&lt;D xsi:type="xsd:double"&gt;77.84&lt;/D&gt;&lt;D xsi:type="xsd:double"&gt;78.25&lt;/D&gt;&lt;D xsi:type="xsd:double"&gt;79.28&lt;/D&gt;&lt;D xsi:type="xsd:double"&gt;79.56&lt;/D&gt;&lt;D xsi:type="xsd:double"&gt;76.18&lt;/D&gt;&lt;D xsi:type="xsd:double"&gt;73.03&lt;/D&gt;&lt;D xsi:type="xsd:double"&gt;72.81&lt;/D&gt;&lt;D xsi:type="xsd:double"&gt;74.67&lt;/D&gt;&lt;D xsi:type="xsd:double"&gt;75.26&lt;/D&gt;&lt;D xsi:type="xsd:double"&gt;75.08&lt;/D&gt;&lt;D xsi:type="xsd:double"&gt;76.33&lt;/D&gt;&lt;D xsi:type="xsd:double"&gt;77.38&lt;/D&gt;&lt;D xsi:type="xsd:double"&gt;77.39&lt;/D&gt;&lt;D xsi:type="xsd:double"&gt;78.53&lt;/D&gt;&lt;D xsi:type="xsd:double"&gt;77.18&lt;/D&gt;&lt;D xsi:type="xsd:double"&gt;76.8&lt;/D&gt;&lt;D xsi:type="xsd:double"&gt;77.29&lt;/D&gt;&lt;D xsi:type="xsd:double"&gt;77.36&lt;/D&gt;&lt;D xsi:type="xsd:double"&gt;77.61&lt;/D&gt;&lt;D xsi:type="xsd:double"&gt;76.32&lt;/D&gt;&lt;D xsi:type="xsd:double"&gt;74.92&lt;/D&gt;&lt;D xsi:type="xsd:double"&gt;75.25&lt;/D&gt;&lt;D xsi:type="xsd:double"&gt;76.11&lt;/D&gt;&lt;D xsi:type="xsd:double"&gt;76.4&lt;/D&gt;&lt;D xsi:type="xsd:double"&gt;76.4&lt;/D&gt;&lt;D xsi:type="xsd:double"&gt;77.18&lt;/D&gt;&lt;D xsi:type="xsd:double"&gt;78.08&lt;/D&gt;&lt;D xsi:type="xsd:double"&gt;78.7&lt;/D&gt;&lt;D xsi:type="xsd:double"&gt;79.27&lt;/D&gt;&lt;D xsi:type="xsd:double"&gt;81.19&lt;/D&gt;&lt;D xsi:type="xsd:double"&gt;80.76&lt;/D&gt;&lt;D xsi:type="xsd:double"&gt;78.65&lt;/D&gt;&lt;D xsi:type="xsd:double"&gt;78.88&lt;/D&gt;&lt;D xsi:type="xsd:double"&gt;78.19&lt;/D&gt;&lt;D xsi:type="xsd:double"&gt;79.35&lt;/D&gt;&lt;D xsi:type="xsd:double"&gt;77.67&lt;/D&gt;&lt;D xsi:type="xsd:double"&gt;66.75&lt;/D&gt;&lt;D xsi:type="xsd:double"&gt;68.23&lt;/D&gt;&lt;D xsi:type="xsd:double"&gt;67.83&lt;/D&gt;&lt;D xsi:type="xsd:double"&gt;66.82&lt;/D&gt;&lt;D xsi:type="xsd:double"&gt;67.1&lt;/D&gt;&lt;D xsi:type="xsd:double"&gt;66.66&lt;/D&gt;&lt;D xsi:type="xsd:double"&gt;67.5&lt;/D&gt;&lt;D xsi:type="xsd:double"&gt;69.69&lt;/D&gt;&lt;D xsi:type="xsd:double"&gt;70.43&lt;/D&gt;&lt;D xsi:type="xsd:double"&gt;66.14&lt;/D&gt;&lt;D xsi:type="xsd:double"&gt;64.2&lt;/D&gt;&lt;D xsi:type="xsd:double"&gt;62.67&lt;/D&gt;&lt;D xsi:type="xsd:double"&gt;62.38&lt;/D&gt;&lt;D xsi:type="xsd:double"&gt;62.2&lt;/D&gt;&lt;D xsi:type="xsd:double"&gt;61.77&lt;/D&gt;&lt;D xsi:type="xsd:double"&gt;60.91&lt;/D&gt;&lt;D xsi:type="xsd:double"&gt;60.62&lt;/D&gt;&lt;D xsi:type="xsd:double"&gt;60.31&lt;/D&gt;&lt;D xsi:type="xsd:double"&gt;58.6&lt;/D&gt;&lt;D xsi:type="xsd:double"&gt;57.28&lt;/D&gt;&lt;D xsi:type="xsd:double"&gt;57.29&lt;/D&gt;&lt;D xsi:type="xsd:double"&gt;57.36&lt;/D&gt;&lt;D xsi:type="xsd:double"&gt;58.09&lt;/D&gt;&lt;D xsi:type="xsd:double"&gt;58.77&lt;/D&gt;&lt;D xsi:type="xsd:double"&gt;59.27&lt;/D&gt;&lt;D xsi:type="xsd:double"&gt;59.07&lt;/D&gt;&lt;D xsi:type="xsd:double"&gt;58.6&lt;/D&gt;&lt;D xsi:type="xsd:double"&gt;58.7&lt;/D&gt;&lt;D xsi:type="xsd:double"&gt;59.52&lt;/D&gt;&lt;D xsi:type="xsd:double"&gt;60.26&lt;/D&gt;&lt;D xsi:type="xsd:double"&gt;61.49&lt;/D&gt;&lt;D xsi:type="xsd:double"&gt;61.36&lt;/D&gt;&lt;D xsi:type="xsd:double"&gt;61.8&lt;/D&gt;&lt;D xsi:type="xsd:double"&gt;63.59&lt;/D&gt;&lt;D xsi:type="xsd:double"&gt;64.1&lt;/D&gt;&lt;D xsi:type="xsd:double"&gt;65.16&lt;/D&gt;&lt;D xsi:type="xsd:double"&gt;65.45&lt;/D&gt;&lt;D xsi:type="xsd:double"&gt;66.67&lt;/D&gt;&lt;D xsi:type="xsd:double"&gt;67.16&lt;/D&gt;&lt;D xsi:type="xsd:double"&gt;67.49&lt;/D&gt;&lt;D xsi:type="xsd:double"&gt;66.53&lt;/D&gt;&lt;D xsi:type="xsd:double"&gt;67.42&lt;/D&gt;&lt;D xsi:type="xsd:double"&gt;67.2&lt;/D&gt;&lt;D xsi:type="xsd:double"&gt;66.29&lt;/D&gt;&lt;D xsi:type="xsd:double"&gt;63.82&lt;/D&gt;&lt;D xsi:type="xsd:double"&gt;64.04&lt;/D&gt;&lt;D xsi:type="xsd:double"&gt;63.11&lt;/D&gt;&lt;D xsi:type="xsd:double"&gt;65.85&lt;/D&gt;&lt;D xsi:type="xsd:double"&gt;64.81&lt;/D&gt;&lt;D xsi:type="xsd:double"&gt;64.17&lt;/D&gt;&lt;D xsi:type="xsd:double"&gt;65.39&lt;/D&gt;&lt;D xsi:type="xsd:double"&gt;82.31&lt;/D&gt;&lt;D xsi:type="xsd:double"&gt;82.15&lt;/D&gt;&lt;D xsi:type="xsd:double"&gt;81.76&lt;/D&gt;&lt;D xsi:type="xsd:double"&gt;81.35&lt;/D&gt;&lt;D xsi:type="xsd:double"&gt;79.97&lt;/D&gt;&lt;D xsi:type="xsd:double"&gt;79.12&lt;/D&gt;&lt;D xsi:type="xsd:double"&gt;78.78&lt;/D&gt;&lt;D xsi:type="xsd:double"&gt;78.9&lt;/D&gt;&lt;D xsi:type="xsd:double"&gt;79.14&lt;/D&gt;&lt;D xsi:type="xsd:double"&gt;79.01&lt;/D&gt;&lt;D xsi:type="xsd:double"&gt;79.06&lt;/D&gt;&lt;D xsi:type="xsd:double"&gt;79.25&lt;/D&gt;&lt;D xsi:type="xsd:double"&gt;78.95&lt;/D&gt;&lt;D xsi:type="xsd:double"&gt;79.25&lt;/D&gt;&lt;D xsi:type="xsd:double"&gt;79.5&lt;/D&gt;&lt;D xsi:type="xsd:double"&gt;80.23&lt;/D&gt;&lt;D xsi:type="xsd:double"&gt;81.5&lt;/D&gt;&lt;D xsi:type="xsd:double"&gt;81.45&lt;/D&gt;&lt;D xsi:type="xsd:double"&gt;81.5&lt;/D&gt;&lt;D xsi:type="xsd:double"&gt;81.5&lt;/D&gt;&lt;D xsi:type="xsd:double"&gt;81.52&lt;/D&gt;&lt;D xsi:type="xsd:double"&gt;81.46&lt;/D&gt;&lt;D xsi:type="xsd:double"&gt;80.97&lt;/D&gt;&lt;D xsi:type="xsd:double"&gt;81.05&lt;/D&gt;&lt;D xsi:type="xsd:double"&gt;81.23&lt;/D&gt;&lt;D xsi:type="xsd:double"&gt;80.71&lt;/D&gt;&lt;D xsi:type="xsd:double"&gt;81.01&lt;/D&gt;&lt;D xsi:type="xsd:double"&gt;81.44&lt;/D&gt;&lt;D xsi:type="xsd:double"&gt;81.5&lt;/D&gt;&lt;D xsi:type="xsd:double"&gt;80.88&lt;/D&gt;&lt;D xsi:type="xsd:double"&gt;81.48&lt;/D&gt;&lt;D xsi:type="xsd:double"&gt;81.5&lt;/D&gt;&lt;D xsi:type="xsd:double"&gt;81.43&lt;/D&gt;&lt;D xsi:type="xsd:double"&gt;80.55&lt;/D&gt;&lt;/FQL&gt;&lt;FQL&gt;&lt;Q&gt;MSFT-US^FG_PRICE(-5AY,0,D)&lt;/Q&gt;&lt;R&gt;1260&lt;/R&gt;&lt;C&gt;1&lt;/C&gt;&lt;D xsi:type="xsd:double"&gt;64.4&lt;/D&gt;&lt;D xsi:type="xsd:double"&gt;64.99&lt;/D&gt;&lt;D xsi:type="xsd:double"&gt;64.73&lt;/D&gt;&lt;D xsi:type="xsd:double"&gt;64.93&lt;/D&gt;&lt;D xsi:type="xsd:double"&gt;64.71&lt;/D&gt;&lt;D xsi:type="xsd:double"&gt;64.41&lt;/D&gt;&lt;D xsi:type="xsd:double"&gt;64.75&lt;/D&gt;&lt;D xsi:type="xsd:double"&gt;64.64&lt;/D&gt;&lt;D xsi:type="xsd:double"&gt;64.87&lt;/D&gt;&lt;D xsi:type="xsd:double"&gt;64.93&lt;/D&gt;&lt;D xsi:type="xsd:double"&gt;64.21&lt;/D&gt;&lt;D xsi:type="xsd:double"&gt;65.03&lt;/D&gt;&lt;D xsi:type="xsd:double"&gt;64.87&lt;/D&gt;&lt;D xsi:type="xsd:double"&gt;64.98&lt;/D&gt;&lt;D xsi:type="xsd:double"&gt;65.1&lt;/D&gt;&lt;D xsi:type="xsd:double"&gt;65.29&lt;/D&gt;&lt;D xsi:type="xsd:double"&gt;65.47&lt;/D&gt;&lt;D xsi:type="xsd:double"&gt;65.71&lt;/D&gt;&lt;D xsi:type="xsd:double"&gt;65.86&lt;/D&gt;&lt;D xsi:type="xsd:double"&gt;65.55&lt;/D&gt;&lt;D xsi:type="xsd:double"&gt;65.73&lt;/D&gt;&lt;D xsi:type="xsd:double"&gt;65.56&lt;/D&gt;&lt;D xsi:type="xsd:double"&gt;65.73&lt;/D&gt;&lt;D xsi:type="xsd:double"&gt;65.68&lt;/D&gt;&lt;D xsi:type="xsd:double"&gt;65.53&lt;/D&gt;&lt;D xsi:type="xsd:double"&gt;65.48&lt;/D&gt;&lt;D xsi:type="xsd:double"&gt;65.23&lt;/D&gt;&lt;D xsi:type="xsd:double"&gt;64.95&lt;/D&gt;&lt;D xsi:type="xsd:double"&gt;65.48&lt;/D&gt;&lt;D xsi:type="xsd:double"&gt;65.39&lt;/D&gt;&lt;D xsi:type="xsd:double"&gt;65.04&lt;/D&gt;&lt;D xsi:type="xsd:double"&gt;65.5&lt;/D&gt;&lt;D xsi:type="xsd:double"&gt;66.4&lt;/D&gt;&lt;D xsi:type="xsd:double"&gt;67.53&lt;/D&gt;&lt;D xsi:type="xsd:double"&gt;67.92&lt;/D&gt;&lt;D xsi:type="xsd:double"&gt;67.83&lt;/D&gt;&lt;D xsi:type="xsd:double"&gt;68.27&lt;/D&gt;&lt;D xsi:type="xsd:double"&gt;68.46&lt;/D&gt;&lt;D xsi:type="xsd:double"&gt;69.41&lt;/D&gt;&lt;D xsi:type="xsd:double"&gt;69.3&lt;/D&gt;&lt;D xsi:type="xsd:double"&gt;69.08&lt;/D&gt;&lt;D xsi:type="xsd:double"&gt;68.81&lt;/D&gt;&lt;D xsi:type="xsd:double"&gt;69&lt;/D&gt;&lt;D xsi:type="xsd:double"&gt;68.94&lt;/D&gt;&lt;D xsi:type="xsd:double"&gt;69.04&lt;/D&gt;&lt;D xsi:type="xsd:double"&gt;69.31&lt;/D&gt;&lt;D xsi:type="xsd:double"&gt;68.46&lt;/D&gt;&lt;D xsi:type="xsd:double"&gt;68.38&lt;/D&gt;&lt;D xsi:type="xsd:double"&gt;68.43&lt;/D&gt;&lt;D xsi:type="xsd:double"&gt;69.41&lt;/D&gt;&lt;D xsi:type="xsd:double"&gt;67.48&lt;/D&gt;&lt;D xsi:type="xsd:double"&gt;67.71&lt;/D&gt;&lt;D xsi:type="xsd:double"&gt;67.69&lt;/D&gt;&lt;D xsi:type="xsd:double"&gt;68.45&lt;/D&gt;&lt;D xsi:type="xsd:double"&gt;68.68&lt;/D&gt;&lt;D xsi:type="xsd:double"&gt;68.77&lt;/D&gt;&lt;D xsi:type="xsd:double"&gt;69.62&lt;/D&gt;&lt;D xsi:type="xsd:double"&gt;69.96&lt;/D&gt;&lt;D xsi:type="xsd:double"&gt;70.41&lt;/D&gt;&lt;D xsi:type="xsd:double"&gt;69.84&lt;/D&gt;&lt;D xsi:type="xsd:double"&gt;70.1&lt;/D&gt;&lt;D xsi:type="xsd:double"&gt;71.76&lt;/D&gt;&lt;D xsi:type="xsd:double"&gt;72.28&lt;/D&gt;&lt;D xsi:type="xsd:double"&gt;72.52&lt;/D&gt;&lt;D xsi:type="xsd:double"&gt;72.39&lt;/D&gt;&lt;D xsi:type="xsd:double"&gt;71.95&lt;/D&gt;&lt;D xsi:type="xsd:double"&gt;70.32&lt;/D&gt;&lt;D xsi:type="xsd:double"&gt;69.78&lt;/D&gt;&lt;D xsi:type="xsd:double"&gt;70.65&lt;/D&gt;&lt;D xsi:type="xsd:double"&gt;70.27&lt;/D&gt;&lt;D xsi:type="xsd:double"&gt;69.9&lt;/D&gt;&lt;D xsi:type="xsd:double"&gt;70&lt;/D&gt;&lt;D xsi:type="xsd:double"&gt;70.87&lt;/D&gt;&lt;D xsi:type="xsd:double"&gt;69.91&lt;/D&gt;&lt;D xsi:type="xsd:double"&gt;70.27&lt;/D&gt;&lt;D xsi:type="xsd:double"&gt;70.26&lt;/D&gt;&lt;D xsi:type="xsd:double"&gt;71.21&lt;/D&gt;&lt;D xsi:type="xsd:double"&gt;70.53&lt;/D&gt;&lt;D xsi:type="xsd:double"&gt;69.21&lt;/D&gt;&lt;D xsi:type="xsd:double"&gt;69.8&lt;/D&gt;&lt;D xsi:type="xsd:double"&gt;68.49&lt;/D&gt;&lt;D xsi:type="xsd:double"&gt;68.93&lt;/D&gt;&lt;D xsi:type="xsd:double"&gt;68.17&lt;/D&gt;&lt;D xsi:type="xsd:double"&gt;69.08&lt;/D&gt;&lt;D xsi:type="xsd:double"&gt;68.57&lt;/D&gt;&lt;D xsi:type="xsd:double"&gt;69.46&lt;/D&gt;&lt;D xsi:type="xsd:double"&gt;69.98&lt;/D&gt;&lt;D xsi:type="xsd:double"&gt;69.99&lt;/D&gt;&lt;D xsi:type="xsd:double"&gt;71.15&lt;/D&gt;&lt;D xsi:type="xsd:double"&gt;71.77&lt;/D&gt;&lt;D xsi:type="xsd:double"&gt;72.78&lt;/D&gt;&lt;D xsi:type="xsd:double"&gt;73.35&lt;/D&gt;&lt;D xsi:type="xsd:double"&gt;73.3&lt;/D&gt;&lt;D xsi:type="xsd:double"&gt;73.86&lt;/D&gt;&lt;D xsi:type="xsd:double"&gt;74.22&lt;/D&gt;&lt;D xsi:type="xsd:double"&gt;73.79&lt;/D&gt;&lt;D xsi:type="xsd:double"&gt;73.6&lt;/D&gt;&lt;D xsi:type="xsd:double"&gt;74.19&lt;/D&gt;&lt;D xsi:type="xsd:double"&gt;74.05&lt;/D&gt;&lt;D xsi:type="xsd:double"&gt;73.16&lt;/D&gt;&lt;D xsi:type="xsd:double"&gt;73.04&lt;/D&gt;&lt;D xsi:type="xsd:double"&gt;72.7&lt;/D&gt;&lt;D xsi:type="xsd:double"&gt;72.58&lt;/D&gt;&lt;D xsi:type="xsd:double"&gt;72.26&lt;/D&gt;&lt;D xsi:type="xsd:double"&gt;72.15&lt;/D&gt;&lt;D xsi:type="xsd:double"&gt;72.68&lt;/D&gt;&lt;D xsi:type="xsd:double"&gt;72.4&lt;/D&gt;&lt;D xsi:type="xsd:double"&gt;72.79&lt;/D&gt;&lt;D xsi:type="xsd:double"&gt;72.47&lt;/D&gt;&lt;D xsi:type="xsd:double"&gt;71.41&lt;/D&gt;&lt;D xsi:type="xsd:double"&gt;72.5&lt;/D&gt;&lt;D xsi:type="xsd:double"&gt;73.59&lt;/D&gt;&lt;D xsi:type="xsd:double"&gt;73.22&lt;/D&gt;&lt;D xsi:type="xsd:double"&gt;73.65&lt;/D&gt;&lt;D xsi:type="xsd:double"&gt;72.4&lt;/D&gt;&lt;D xsi:type="xsd:double"&gt;72.49&lt;/D&gt;&lt;D xsi:type="xsd:double"&gt;72.15&lt;/D&gt;&lt;D xsi:type="xsd:double"&gt;73.16&lt;/D&gt;&lt;D xsi:type="xsd:double"&gt;72.72&lt;/D&gt;&lt;D xsi:type="xsd:double"&gt;72.69&lt;/D&gt;&lt;D xsi:type="xsd:double"&gt;72.82&lt;/D&gt;&lt;D xsi:type="xsd:double"&gt;72.83&lt;/D&gt;&lt;D xsi:type="xsd:double"&gt;73.05&lt;/D&gt;&lt;D xsi:type="xsd:double"&gt;74.01&lt;/D&gt;&lt;D xsi:type="xsd:double"&gt;74.77&lt;/D&gt;&lt;D xsi:type="xsd:double"&gt;73.94&lt;/D&gt;&lt;D xsi:type="xsd:double"&gt;73.61&lt;/D&gt;&lt;D xsi:type="xsd:double"&gt;73.4&lt;/D&gt;&lt;D xsi:type="xsd:double"&gt;74.34&lt;/D&gt;&lt;D xsi:type="xsd:double"&gt;73.98&lt;/D&gt;&lt;D xsi:type="xsd:double"&gt;74.76&lt;/D&gt;&lt;D xsi:type="xsd:double"&gt;74.68&lt;/D&gt;&lt;D xsi:type="xsd:double"&gt;75.21&lt;/D&gt;&lt;D xsi:type="xsd:double"&gt;74.77&lt;/D&gt;&lt;D xsi:type="xsd:double"&gt;75.31&lt;/D&gt;&lt;D xsi:type="xsd:double"&gt;75.16&lt;/D&gt;&lt;D xsi:type="xsd:double"&gt;75.44&lt;/D&gt;&lt;D xsi:type="xsd:double"&gt;74.94&lt;/D&gt;&lt;D xsi:type="xsd:double"&gt;74.21&lt;/D&gt;&lt;D xsi:type="xsd:double"&gt;74.41&lt;/D&gt;&lt;D xsi:type="xsd:double"&gt;73.26&lt;/D&gt;&lt;D xsi:type="xsd:double"&gt;73.26&lt;/D&gt;&lt;D xsi:type="xsd:double"&gt;73.85&lt;/D&gt;&lt;D xsi:type="xsd:double"&gt;73.87&lt;/D&gt;&lt;D xsi:type="xsd:double"&gt;74.49&lt;/D&gt;&lt;D xsi:type="xsd:double"&gt;74.61&lt;/D&gt;&lt;D xsi:type="xsd:double"&gt;74.26&lt;/D&gt;&lt;D xsi:type="xsd:double"&gt;74.69&lt;/D&gt;&lt;D xsi:type="xsd:double"&gt;75.97&lt;/D&gt;&lt;D xsi:type="xsd:double"&gt;76&lt;/D&gt;&lt;D xsi:type="xsd:double"&gt;76.29&lt;/D&gt;&lt;D xsi:type="xsd:double"&gt;76.29&lt;/D&gt;&lt;D xsi:type="xsd:double"&gt;76.42&lt;/D&gt;&lt;D xsi:type="xsd:double"&gt;77.12&lt;/D&gt;&lt;D xsi:type="xsd:double"&gt;77.49&lt;/D&gt;&lt;D xsi:type="xsd:double"&gt;77.65&lt;/D&gt;&lt;D xsi:type="xsd:double"&gt;77.59&lt;/D&gt;&lt;D xsi:type="xsd:double"&gt;77.61&lt;/D&gt;&lt;D xsi:type="xsd:double"&gt;77.91&lt;/D&gt;&lt;D xsi:type="xsd:double"&gt;78.81&lt;/D&gt;&lt;D xsi:type="xsd:double"&gt;78.83&lt;/D&gt;&lt;D xsi:type="xsd:double"&gt;78.86&lt;/D&gt;&lt;D xsi:type="xsd:double"&gt;78.63&lt;/D&gt;&lt;D xsi:type="xsd:double"&gt;78.76&lt;/D&gt;&lt;D xsi:type="xsd:double"&gt;83.81&lt;/D&gt;&lt;D xsi:type="xsd:double"&gt;83.89&lt;/D&gt;&lt;D xsi:type="xsd:double"&gt;83.18&lt;/D&gt;&lt;D xsi:type="xsd:double"&gt;83.18&lt;/D&gt;&lt;D xsi:type="xsd:double"&gt;84.05&lt;/D&gt;&lt;D xsi:type="xsd:double"&gt;84.14&lt;/D&gt;&lt;D xsi:type="xsd:double"&gt;84.47&lt;/D&gt;&lt;D xsi:type="xsd:double"&gt;84.27&lt;/D&gt;&lt;D xsi:type="xsd:double"&gt;84.56&lt;/D&gt;&lt;D xsi:type="xsd:double"&gt;84.09&lt;/D&gt;&lt;D xsi:type="xsd:double"&gt;83.87&lt;/D&gt;&lt;D xsi:type="xsd:double"&gt;83.93&lt;/D&gt;&lt;D xsi:type="xsd:double"&gt;84.05&lt;/D&gt;&lt;D xsi:type="xsd:double"&gt;82.98&lt;/D&gt;&lt;D xsi:type="xsd:double"&gt;83.2&lt;/D&gt;&lt;D xsi:type="xsd:double"&gt;82.4&lt;/D&gt;&lt;D xsi:type="xsd:double"&gt;82.53&lt;/D&gt;&lt;D xsi:type="xsd:double"&gt;83.72&lt;/D&gt;&lt;D xsi:type="xsd:double"&gt;83.11&lt;/D&gt;&lt;D xsi:type="xsd:double"&gt;83.26&lt;/D&gt;&lt;D xsi:type="xsd:double"&gt;83.87&lt;/D&gt;&lt;D xsi:type="xsd:double"&gt;84.88&lt;/D&gt;&lt;D xsi:type="xsd:double"&gt;83.34&lt;/D&gt;&lt;D xsi:type="xsd:double"&gt;84.17&lt;/D&gt;&lt;D xsi:type="xsd:double"&gt;84.26&lt;/D&gt;&lt;D xsi:type="xsd:double"&gt;81.08&lt;/D&gt;&lt;D xsi:type="xsd:double"&gt;81.59&lt;/D&gt;&lt;D xsi:type="xsd:double"&gt;82.78&lt;/D&gt;&lt;D xsi:type="xsd:double"&gt;82.49&lt;/D&gt;&lt;D xsi:type="xsd:double"&gt;84.16&lt;/D&gt;&lt;D xsi:type="xsd:double"&gt;85.23&lt;/D&gt;&lt;D xsi:type="xsd:double"&gt;85.58&lt;/D&gt;&lt;D xsi:type="xsd:double"&gt;85.35&lt;/D&gt;&lt;D xsi:type="xsd:double"&gt;84.69&lt;/D&gt;&lt;D xsi:type="xsd:double"&gt;86.85&lt;/D&gt;&lt;D xsi:type="xsd:double"&gt;86.38&lt;/D&gt;&lt;D xsi:type="xsd:double"&gt;85.83&lt;/D&gt;&lt;D xsi:type="xsd:double"&gt;85.52&lt;/D&gt;&lt;D xsi:type="xsd:double"&gt;85.5&lt;/D&gt;&lt;D xsi:type="xsd:double"&gt;85.51&lt;/D&gt;&lt;D xsi:type="xsd:double"&gt;85.4&lt;/D&gt;&lt;D xsi:type="xsd:double"&gt;85.71&lt;/D&gt;&lt;D xsi:type="xsd:double"&gt;85.72&lt;/D&gt;&lt;D xsi:type="xsd:double"&gt;85.54&lt;/D&gt;&lt;D xsi:type="xsd:double"&gt;85.95&lt;/D&gt;&lt;D xsi:type="xsd:double"&gt;86.35&lt;/D&gt;&lt;D xsi:type="xsd:double"&gt;87.11&lt;/D&gt;&lt;D xsi:type="xsd:double"&gt;88.19&lt;/D&gt;&lt;D xsi:type="xsd:double"&gt;88.28&lt;/D&gt;&lt;D xsi:type="xsd:double"&gt;88.22&lt;/D&gt;&lt;D xsi:type="xsd:double"&gt;87.82&lt;/D&gt;&lt;D xsi:type="xsd:double"&gt;88.08&lt;/D&gt;&lt;D xsi:type="xsd:double"&gt;89.6&lt;/D&gt;&lt;D xsi:type="xsd:double"&gt;88.35&lt;/D&gt;&lt;D xsi:type="xsd:double"&gt;90.14&lt;/D&gt;&lt;D xsi:type="xsd:double"&gt;90.1&lt;/D&gt;&lt;D xsi:type="xsd:double"&gt;90&lt;/D&gt;&lt;D xsi:type="xsd:double"&gt;91.61&lt;/D&gt;&lt;D xsi:type="xsd:double"&gt;91.9&lt;/D&gt;&lt;D xsi:type="xsd:double"&gt;91.82&lt;/D&gt;&lt;D xsi:type="xsd:double"&gt;92.33&lt;/D&gt;&lt;D xsi:type="xsd:double"&gt;94.06&lt;/D&gt;&lt;D xsi:type="xsd:double"&gt;93.92&lt;/D&gt;&lt;D xsi:type="xsd:double"&gt;92.74&lt;/D&gt;&lt;D xsi:type="xsd:double"&gt;95.01&lt;/D&gt;&lt;D xsi:type="xsd:double"&gt;94.26&lt;/D&gt;&lt;D xsi:type="xsd:double"&gt;91.78&lt;/D&gt;&lt;D xsi:type="xsd:double"&gt;88&lt;/D&gt;&lt;D xsi:type="xsd:double"&gt;91.33&lt;/D&gt;&lt;D xsi:type="xsd:double"&gt;89.61&lt;/D&gt;&lt;D xsi:type="xsd:double"&gt;85.01&lt;/D&gt;&lt;D xsi:type="xsd:double"&gt;88.18&lt;/D&gt;&lt;D xsi:type="xsd:double"&gt;89.13&lt;/D&gt;&lt;D xsi:type="xsd:double"&gt;89.83&lt;/D&gt;&lt;D xsi:type="xsd:double"&gt;90.81&lt;/D&gt;&lt;D xsi:type="xsd:double"&gt;92.66&lt;/D&gt;&lt;D xsi:type="xsd:double"&gt;92&lt;/D&gt;&lt;D xsi:type="xsd:double"&gt;92.72&lt;/D&gt;&lt;D xsi:type="xsd:double"&gt;91.49&lt;/D&gt;&lt;D xsi:type="xsd:double"&gt;91.73&lt;/D&gt;&lt;D xsi:type="xsd:double"&gt;94.06&lt;/D&gt;&lt;D xsi:type="xsd:double"&gt;95.42&lt;/D&gt;&lt;D xsi:type="xsd:double"&gt;94.2&lt;/D&gt;&lt;D xsi:type="xsd:double"&gt;93.77&lt;/D&gt;&lt;D xsi:type="xsd:double"&gt;92.85&lt;/D&gt;&lt;D xsi:type="xsd:double"&gt;93.05&lt;/D&gt;&lt;D xsi:type="xsd:double"&gt;93.64&lt;/D&gt;&lt;D xsi:type="xsd:double"&gt;93.32&lt;/D&gt;&lt;D xsi:type="xsd:double"&gt;93.86&lt;/D&gt;&lt;D xsi:type="xsd:double"&gt;94.43&lt;/D&gt;&lt;D xsi:type="xsd:double"&gt;96.54&lt;/D&gt;&lt;D xsi:type="xsd:double"&gt;96.77&lt;/D&gt;&lt;D xsi:type="xsd:double"&gt;94.41&lt;/D&gt;&lt;D xsi:type="xsd:double"&gt;93.85&lt;/D&gt;&lt;D xsi:type="xsd:double"&gt;94.18&lt;/D&gt;&lt;D xsi:type="xsd:double"&gt;94.6&lt;/D&gt;&lt;D xsi:type="xsd:double"&gt;92.89&lt;/D&gt;&lt;D xsi:type="xsd:double"&gt;93.13&lt;/D&gt;&lt;D xsi:type="xsd:double"&gt;92.48&lt;/D&gt;&lt;D xsi:type="xsd:double"&gt;89.79&lt;/D&gt;&lt;D xsi:type="xsd:double"&gt;87.18&lt;/D&gt;&lt;D xsi:type="xsd:double"&gt;93.78&lt;/D&gt;&lt;D xsi:type="xsd:double"&gt;89.47&lt;/D&gt;&lt;D xsi:type="xsd:double"&gt;89.39&lt;/D&gt;&lt;D xsi:type="xsd:double"&gt;91.27&lt;/D&gt;&lt;D xsi:type="xsd:double"&gt;88.52&lt;/D&gt;&lt;D xsi:type="xsd:double"&gt;89.71&lt;/D&gt;&lt;D xsi:type="xsd:double"&gt;92.33&lt;/D&gt;&lt;D xsi:type="xsd:double"&gt;92.38&lt;/D&gt;&lt;D xsi:type="xsd:double"&gt;90.23&lt;/D&gt;&lt;D xsi:type="xsd:double"&gt;90.77&lt;/D&gt;&lt;D xsi:type="xsd:double"&gt;92.88&lt;/D&gt;&lt;D xsi:type="xsd:double"&gt;91.86&lt;/D&gt;&lt;D xsi:type="xsd:double"&gt;93.58&lt;/D&gt;&lt;D xsi:type="xsd:double"&gt;93.08&lt;/D&gt;&lt;D xsi:type="xsd:double"&gt;94.17&lt;/D&gt;&lt;D xsi:type="xsd:double"&gt;96.07&lt;/D&gt;&lt;D xsi:type="xsd:double"&gt;96.44&lt;/D&gt;&lt;D xsi:type="xsd:double"&gt;96.11&lt;/D&gt;&lt;D xsi:type="xsd:double"&gt;95&lt;/D&gt;&lt;D xsi:type="xsd:double"&gt;95.35&lt;/D&gt;&lt;D xsi:type="xsd:double"&gt;93.12&lt;/D&gt;&lt;D xsi:type="xsd:double"&gt;92.31&lt;/D&gt;&lt;D xsi:type="xsd:double"&gt;94.26&lt;/D&gt;&lt;D xsi:type="xsd:double"&gt;95.82&lt;/D&gt;&lt;D xsi:type="xsd:double"&gt;93.52&lt;/D&gt;&lt;D xsi:type="xsd:double"&gt;95&lt;/D&gt;&lt;D xsi:type="xsd:double"&gt;93.51&lt;/D&gt;&lt;D xsi:type="xsd:double"&gt;94.07&lt;/D&gt;&lt;D xsi:type="xsd:double"&gt;95.16&lt;/D&gt;&lt;D xsi:type="xsd:double"&gt;96.22&lt;/D&gt;&lt;D xsi:type="xsd:double"&gt;95.81&lt;/D&gt;&lt;D xsi:type="xsd:double"&gt;96.94&lt;/D&gt;&lt;D xsi:type="xsd:double"&gt;97.91&lt;/D&gt;&lt;D xsi:type="xsd:double"&gt;97.7&lt;/D&gt;&lt;D xsi:type="xsd:double"&gt;98.03&lt;/D&gt;&lt;D xsi:type="xsd:double"&gt;97.32&lt;/D&gt;&lt;D xsi:type="xsd:double"&gt;97.15&lt;/D&gt;&lt;D xsi:type="xsd:double"&gt;96.18&lt;/D&gt;&lt;D xsi:type="xsd:double"&gt;96.36&lt;/D&gt;&lt;D xsi:type="xsd:double"&gt;97.6&lt;/D&gt;&lt;D xsi:type="xsd:double"&gt;97.5&lt;/D&gt;&lt;D xsi:type="xsd:double"&gt;98.66&lt;/D&gt;&lt;D xsi:type="xsd:double"&gt;98.31&lt;/D&gt;&lt;D xsi:type="xsd:double"&gt;98.36&lt;/D&gt;&lt;D xsi:type="xsd:double"&gt;98.01&lt;/D&gt;&lt;D xsi:type="xsd:double"&gt;98.95&lt;/D&gt;&lt;D xsi:type="xsd:double"&gt;98.84&lt;/D&gt;&lt;D xsi:type="xsd:double"&gt;100.79&lt;/D&gt;&lt;D xsi:type="xsd:double"&gt;101.67&lt;/D&gt;&lt;D xsi:type="xsd:double"&gt;102.19&lt;/D&gt;&lt;D xsi:type="xsd:double"&gt;102.49&lt;/D&gt;&lt;D xsi:type="xsd:double"&gt;100.88&lt;/D&gt;&lt;D xsi:type="xsd:double"&gt;101.63&lt;/D&gt;&lt;D xsi:type="xsd:double"&gt;101.05&lt;/D&gt;&lt;D xsi:type="xsd:double"&gt;101.31&lt;/D&gt;&lt;D xsi:type="xsd:double"&gt;100.85&lt;/D&gt;&lt;D xsi:type="xsd:double"&gt;101.42&lt;/D&gt;&lt;D xsi:type="xsd:double"&gt;100.13&lt;/D&gt;&lt;D xsi:type="xsd:double"&gt;100.86&lt;/D&gt;&lt;D xsi:type="xsd:double"&gt;100.86&lt;/D&gt;&lt;D xsi:type="xsd:double"&gt;101.87&lt;/D&gt;&lt;D xsi:type="xsd:double"&gt;101.14&lt;/D&gt;&lt;D xsi:type="xsd:double"&gt;100.41&lt;/D&gt;&lt;D xsi:type="xsd:double"&gt;98.39&lt;/D&gt;&lt;D xsi:type="xsd:double"&gt;99.08&lt;/D&gt;&lt;D xsi:type="xsd:double"&gt;97.54&lt;/D&gt;&lt;D xsi:type="xsd:double"&gt;98.63&lt;/D&gt;&lt;D xsi:type="xsd:double"&gt;98.61&lt;/D&gt;&lt;D xsi:type="xsd:double"&gt;100.01&lt;/D&gt;&lt;D xsi:type="xsd:double"&gt;99.05&lt;/D&gt;&lt;D xsi:type="xsd:double"&gt;99.76&lt;/D&gt;&lt;D xsi:type="xsd:double"&gt;101.16&lt;/D&gt;&lt;D xsi:type="xsd:double"&gt;101.85&lt;/D&gt;&lt;D xsi:type="xsd:double"&gt;102.12&lt;/D&gt;&lt;D xsi:type="xsd:double"&gt;101.98&lt;/D&gt;&lt;D xsi:type="xsd:double"&gt;104.19&lt;/D&gt;&lt;D xsi:type="xsd:double"&gt;105.43&lt;/D&gt;&lt;D xsi:type="xsd:double"&gt;104.91&lt;/D&gt;&lt;D xsi:type="xsd:double"&gt;105.95&lt;/D&gt;&lt;D xsi:type="xsd:double"&gt;105.12&lt;/D&gt;&lt;D xsi:type="xsd:double"&gt;104.4&lt;/D&gt;&lt;D xsi:type="xsd:double"&gt;106.27&lt;/D&gt;&lt;D xsi:type="xsd:double"&gt;107.97&lt;/D&gt;&lt;D xsi:type="xsd:double"&gt;107.66&lt;/D&gt;&lt;D xsi:type="xsd:double"&gt;110.83&lt;/D&gt;&lt;D xsi:type="xsd:double"&gt;109.62&lt;/D&gt;&lt;D xsi:type="xsd:double"&gt;107.68&lt;/D&gt;&lt;D xsi:type="xsd:double"&gt;105.37&lt;/D&gt;&lt;D xsi:type="xsd:double"&gt;106.08&lt;/D&gt;&lt;D xsi:type="xsd:double"&gt;106.28&lt;/D&gt;&lt;D xsi:type="xsd:double"&gt;107.57&lt;/D&gt;&lt;D xsi:type="xsd:double"&gt;108.04&lt;/D&gt;&lt;D xsi:type="xsd:double"&gt;108.13&lt;/D&gt;&lt;D xsi:type="xsd:double"&gt;108.88&lt;/D&gt;&lt;D xsi:type="xsd:double"&gt;109.49&lt;/D&gt;&lt;D xsi:type="xsd:double"&gt;109.67&lt;/D&gt;&lt;D xsi:type="xsd:double"&gt;109&lt;/D&gt;&lt;D xsi:type="xsd:double"&gt;108.21&lt;/D&gt;&lt;D xsi:type="xsd:double"&gt;109.56&lt;/D&gt;&lt;D xsi:type="xsd:double"&gt;107.66&lt;/D&gt;&lt;D xsi:type="xsd:double"&gt;107.64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1</xdr:row>
                <xdr:rowOff>95250</xdr:rowOff>
              </from>
              <to>
                <xdr:col>3</xdr:col>
                <xdr:colOff>295275</xdr:colOff>
                <xdr:row>5</xdr:row>
                <xdr:rowOff>76200</xdr:rowOff>
              </to>
            </anchor>
          </commentPr>
        </mc:Fallback>
      </mc:AlternateContent>
    </comment>
    <comment ref="A4" authorId="0" shapeId="1028" xr:uid="{02C4FF5E-063A-4929-B8E1-20D42AA58F63}">
      <text>
        <r>
          <rPr>
            <b/>
            <sz val="9"/>
            <color indexed="81"/>
            <rFont val="Tahoma"/>
            <family val="2"/>
            <charset val="161"/>
          </rPr>
          <t>&lt;/D&gt;&lt;D xsi:type="xsd:double"&gt;107.58&lt;/D&gt;&lt;D xsi:type="xsd:double"&gt;106.87&lt;/D&gt;&lt;D xsi:type="xsd:double"&gt;105.98&lt;/D&gt;&lt;D xsi:type="xsd:double"&gt;107.06&lt;/D&gt;&lt;D xsi:type="xsd:double"&gt;107.56&lt;/D&gt;&lt;D xsi:type="xsd:double"&gt;108.4&lt;/D&gt;&lt;D xsi:type="xsd:double"&gt;109.6&lt;/D&gt;&lt;D xsi:type="xsd:double"&gt;110.26&lt;/D&gt;&lt;D xsi:type="xsd:double"&gt;112.02&lt;/D&gt;&lt;D xsi:type="xsd:double"&gt;111.95&lt;/D&gt;&lt;D xsi:type="xsd:double"&gt;112.33&lt;/D&gt;&lt;D xsi:type="xsd:double"&gt;111.71&lt;/D&gt;&lt;D xsi:type="xsd:double"&gt;108.49&lt;/D&gt;&lt;D xsi:type="xsd:double"&gt;108.74&lt;/D&gt;&lt;D xsi:type="xsd:double"&gt;108.21&lt;/D&gt;&lt;D xsi:type="xsd:double"&gt;109.38&lt;/D&gt;&lt;D xsi:type="xsd:double"&gt;111.24&lt;/D&gt;&lt;D xsi:type="xsd:double"&gt;111.71&lt;/D&gt;&lt;D xsi:type="xsd:double"&gt;112.91&lt;/D&gt;&lt;D xsi:type="xsd:double"&gt;113.37&lt;/D&gt;&lt;D xsi:type="xsd:double"&gt;112.14&lt;/D&gt;&lt;D xsi:type="xsd:double"&gt;113.21&lt;/D&gt;&lt;D xsi:type="xsd:double"&gt;111.7&lt;/D&gt;&lt;D xsi:type="xsd:double"&gt;113.57&lt;/D&gt;&lt;D xsi:type="xsd:double"&gt;114.26&lt;/D&gt;&lt;D xsi:type="xsd:double"&gt;114.67&lt;/D&gt;&lt;D xsi:type="xsd:double"&gt;114.45&lt;/D&gt;&lt;D xsi:type="xsd:double"&gt;113.98&lt;/D&gt;&lt;D xsi:type="xsd:double"&gt;114.41&lt;/D&gt;&lt;D xsi:type="xsd:double"&gt;114.37&lt;/D&gt;&lt;D xsi:type="xsd:double"&gt;115.61&lt;/D&gt;&lt;D xsi:type="xsd:double"&gt;115.15&lt;/D&gt;&lt;D xsi:type="xsd:double"&gt;115.17&lt;/D&gt;&lt;D xsi:type="xsd:double"&gt;112.79&lt;/D&gt;&lt;D xsi:type="xsd:double"&gt;112.13&lt;/D&gt;&lt;D xsi:type="xsd:double"&gt;110.85&lt;/D&gt;&lt;D xsi:type="xsd:double"&gt;112.26&lt;/D&gt;&lt;D xsi:type="xsd:double"&gt;106.16&lt;/D&gt;&lt;D xsi:type="xsd:double"&gt;105.91&lt;/D&gt;&lt;D xsi:type="xsd:double"&gt;109.57&lt;/D&gt;&lt;D xsi:type="xsd:double"&gt;107.6&lt;/D&gt;&lt;D xsi:type="xsd:double"&gt;111&lt;/D&gt;&lt;D xsi:type="xsd:double"&gt;110.71&lt;/D&gt;&lt;D xsi:type="xsd:double"&gt;108.5&lt;/D&gt;&lt;D xsi:type="xsd:double"&gt;108.66&lt;/D&gt;&lt;D xsi:type="xsd:double"&gt;109.63&lt;/D&gt;&lt;D xsi:type="xsd:double"&gt;108.1&lt;/D&gt;&lt;D xsi:type="xsd:double"&gt;102.32&lt;/D&gt;&lt;D xsi:type="xsd:double"&gt;108.3&lt;/D&gt;&lt;D xsi:type="xsd:double"&gt;106.96&lt;/D&gt;&lt;D xsi:type="xsd:double"&gt;103.85&lt;/D&gt;&lt;D xsi:type="xsd:double"&gt;103.73&lt;/D&gt;&lt;D xsi:type="xsd:double"&gt;106.81&lt;/D&gt;&lt;D xsi:type="xsd:double"&gt;105.92&lt;/D&gt;&lt;D xsi:type="xsd:double"&gt;106.16&lt;/D&gt;&lt;D xsi:type="xsd:double"&gt;107.51&lt;/D&gt;&lt;D xsi:type="xsd:double"&gt;107.72&lt;/D&gt;&lt;D xsi:type="xsd:double"&gt;111.96&lt;/D&gt;&lt;D xsi:type="xsd:double"&gt;111.75&lt;/D&gt;&lt;D xsi:type="xsd:double"&gt;109.57&lt;/D&gt;&lt;D xsi:type="xsd:double"&gt;106.87&lt;/D&gt;&lt;D xsi:type="xsd:double"&gt;106.94&lt;/D&gt;&lt;D xsi:type="xsd:double"&gt;104.97&lt;/D&gt;&lt;D xsi:type="xsd:double"&gt;107.28&lt;/D&gt;&lt;D xsi:type="xsd:double"&gt;108.29&lt;/D&gt;&lt;D xsi:type="xsd:double"&gt;104.62&lt;/D&gt;&lt;D xsi:type="xsd:double"&gt;101.71&lt;/D&gt;&lt;D xsi:type="xsd:double"&gt;103.11&lt;/D&gt;&lt;D xsi:type="xsd:double"&gt;103.07&lt;/D&gt;&lt;D xsi:type="xsd:double"&gt;106.47&lt;/D&gt;&lt;D xsi:type="xsd:double"&gt;107.14&lt;/D&gt;&lt;D xsi:type="xsd:double"&gt;111.12&lt;/D&gt;&lt;D xsi:type="xsd:double"&gt;110.19&lt;/D&gt;&lt;D xsi:type="xsd:double"&gt;110.89&lt;/D&gt;&lt;D xsi:type="xsd:double"&gt;112.09&lt;/D&gt;&lt;D xsi:type="xsd:double"&gt;108.52&lt;/D&gt;&lt;D xsi:type="xsd:double"&gt;109.19&lt;/D&gt;&lt;D xsi:type="xsd:double"&gt;104.82&lt;/D&gt;&lt;D xsi:type="xsd:double"&gt;107.59&lt;/D&gt;&lt;D xsi:type="xsd:double"&gt;108.59&lt;/D&gt;&lt;D xsi:type="xsd:double"&gt;109.08&lt;/D&gt;&lt;D xsi:type="xsd:double"&gt;109.45&lt;/D&gt;&lt;D xsi:type="xsd:double"&gt;106.03&lt;/D&gt;&lt;D xsi:type="xsd:double"&gt;102.89&lt;/D&gt;&lt;D xsi:type="xsd:double"&gt;103.97&lt;/D&gt;&lt;D xsi:type="xsd:double"&gt;103.69&lt;/D&gt;&lt;D xsi:type="xsd:double"&gt;101.51&lt;/D&gt;&lt;D xsi:type="xsd:double"&gt;98.23&lt;/D&gt;&lt;D xsi:type="xsd:double"&gt;94.13&lt;/D&gt;&lt;D xsi:type="xsd:double"&gt;100.56&lt;/D&gt;&lt;D xsi:type="xsd:double"&gt;101.18&lt;/D&gt;&lt;D xsi:type="xsd:double"&gt;100.39&lt;/D&gt;&lt;D xsi:type="xsd:double"&gt;101.57&lt;/D&gt;&lt;D xsi:type="xsd:double"&gt;101.12&lt;/D&gt;&lt;D xsi:type="xsd:double"&gt;97.4&lt;/D&gt;&lt;D xsi:type="xsd:double"&gt;101.93&lt;/D&gt;&lt;D xsi:type="xsd:double"&gt;102.06&lt;/D&gt;&lt;D xsi:type="xsd:double"&gt;102.8&lt;/D&gt;&lt;D xsi:type="xsd:double"&gt;104.27&lt;/D&gt;&lt;D xsi:type="xsd:double"&gt;103.6&lt;/D&gt;&lt;D xsi:type="xsd:double"&gt;102.8&lt;/D&gt;&lt;D xsi:type="xsd:double"&gt;102.05&lt;/D&gt;&lt;D xsi:type="xsd:double"&gt;105.01&lt;/D&gt;&lt;D xsi:type="xsd:double"&gt;105.38&lt;/D&gt;&lt;D xsi:type="xsd:double"&gt;106.12&lt;/D&gt;&lt;D xsi:type="xsd:double"&gt;107.71&lt;/D&gt;&lt;D xsi:type="xsd:double"&gt;105.68&lt;/D&gt;&lt;D xsi:type="xsd:double"&gt;106.71&lt;/D&gt;&lt;D xsi:type="xsd:double"&gt;106.2&lt;/D&gt;&lt;D xsi:type="xsd:double"&gt;107.17&lt;/D&gt;&lt;D xsi:type="xsd:double"&gt;105.08&lt;/D&gt;&lt;D xsi:type="xsd:double"&gt;102.94&lt;/D&gt;&lt;D xsi:type="xsd:double"&gt;106.38&lt;/D&gt;&lt;D xsi:type="xsd:double"&gt;104.43&lt;/D&gt;&lt;D xsi:type="xsd:double"&gt;102.78&lt;/D&gt;&lt;D xsi:type="xsd:double"&gt;105.74&lt;/D&gt;&lt;D xsi:type="xsd:double"&gt;107.22&lt;/D&gt;&lt;D xsi:type="xsd:double"&gt;106.03&lt;/D&gt;&lt;D xsi:type="xsd:double"&gt;105.27&lt;/D&gt;&lt;D xsi:type="xsd:double"&gt;105.67&lt;/D&gt;&lt;D xsi:type="xsd:double"&gt;105.25&lt;/D&gt;&lt;D xsi:type="xsd:double"&gt;106.89&lt;/D&gt;&lt;D xsi:type="xsd:double"&gt;106.81&lt;/D&gt;&lt;D xsi:type="xsd:double"&gt;106.9&lt;/D&gt;&lt;D xsi:type="xsd:double"&gt;108.22&lt;/D&gt;&lt;D xsi:type="xsd:double"&gt;108.17&lt;/D&gt;&lt;D xsi:type="xsd:double"&gt;107.15&lt;/D&gt;&lt;D xsi:type="xsd:double"&gt;109.41&lt;/D&gt;&lt;D xsi:type="xsd:double"&gt;110.97&lt;/D&gt;&lt;D xsi:type="xsd:double"&gt;111.59&lt;/D&gt;&lt;D xsi:type="xsd:double"&gt;112.36&lt;/D&gt;&lt;D xsi:type="xsd:double"&gt;112.17&lt;/D&gt;&lt;D xsi:type="xsd:double"&gt;112.03&lt;/D&gt;&lt;D xsi:type="xsd:double"&gt;112.53&lt;/D&gt;&lt;D xsi:type="xsd:double"&gt;112.26&lt;/D&gt;&lt;D xsi:type="xsd:double"&gt;111.7&lt;/D&gt;&lt;D xsi:type="xsd:double"&gt;111.75&lt;/D&gt;&lt;D xsi:type="xsd:double"&gt;110.39&lt;/D&gt;&lt;D xsi:type="xsd:double"&gt;110.51&lt;/D&gt;&lt;D xsi:type="xsd:double"&gt;112.83&lt;/D&gt;&lt;D xsi:type="xsd:double"&gt;113.62&lt;/D&gt;&lt;D xsi:type="xsd:double"&gt;114.5&lt;/D&gt;&lt;D xsi:type="xsd:double"&gt;114.59&lt;/D&gt;&lt;D xsi:type="xsd:double"&gt;115.91&lt;/D&gt;&lt;D xsi:type="xsd:double"&gt;117.57&lt;/D&gt;&lt;D xsi:type="xsd:double"&gt;117.65&lt;/D&gt;&lt;D xsi:type="xsd:double"&gt;117.52&lt;/D&gt;&lt;D xsi:type="xsd:double"&gt;120.22&lt;/D&gt;&lt;D xsi:type="xsd:double"&gt;117.05&lt;/D&gt;&lt;D xsi:type="xsd:double"&gt;117.66&lt;/D&gt;&lt;D xsi:type="xsd:double"&gt;117.91&lt;/D&gt;&lt;D xsi:type="xsd:double"&gt;116.77&lt;/D&gt;&lt;D xsi:type="xsd:double"&gt;116.93&lt;/D&gt;&lt;D xsi:type="xsd:double"&gt;117.94&lt;/D&gt;&lt;D xsi:type="xsd:double"&gt;119.02&lt;/D&gt;&lt;D xsi:type="xsd:double"&gt;119.19&lt;/D&gt;&lt;D xsi:type="xsd:double"&gt;119.97&lt;/D&gt;&lt;D xsi:type="xsd:double"&gt;119.36&lt;/D&gt;&lt;D xsi:type="xsd:double"&gt;119.89&lt;/D&gt;&lt;D xsi:type="xsd:double"&gt;119.93&lt;/D&gt;&lt;D xsi:type="xsd:double"&gt;119.28&lt;/D&gt;&lt;D xsi:type="xsd:double"&gt;120.19&lt;/D&gt;&lt;D xsi:type="xsd:double"&gt;120.33&lt;/D&gt;&lt;D xsi:type="xsd:double"&gt;120.95&lt;/D&gt;&lt;D xsi:type="xsd:double"&gt;121.05&lt;/D&gt;&lt;D xsi:type="xsd:double"&gt;120.77&lt;/D&gt;&lt;D xsi:type="xsd:double"&gt;121.77&lt;/D&gt;&lt;D xsi:type="xsd:double"&gt;123.37&lt;/D&gt;&lt;D xsi:type="xsd:double"&gt;123.76&lt;/D&gt;&lt;D xsi:type="xsd:double"&gt;125.44&lt;/D&gt;&lt;D xsi:type="xsd:double"&gt;125.01&lt;/D&gt;&lt;D xsi:type="xsd:double"&gt;129.15&lt;/D&gt;&lt;D xsi:type="xsd:double"&gt;129.89&lt;/D&gt;&lt;D xsi:type="xsd:double"&gt;129.77&lt;/D&gt;&lt;D xsi:type="xsd:double"&gt;130.6&lt;/D&gt;&lt;D xsi:type="xsd:double"&gt;127.88&lt;/D&gt;&lt;D xsi:type="xsd:double"&gt;126.21&lt;/D&gt;&lt;D xsi:type="xsd:double"&gt;128.9&lt;/D&gt;&lt;D xsi:type="xsd:double"&gt;128.15&lt;/D&gt;&lt;D xsi:type="xsd:double"&gt;125.52&lt;/D&gt;&lt;D xsi:type="xsd:double"&gt;125.51&lt;/D&gt;&lt;D xsi:type="xsd:double"&gt;125.5&lt;/D&gt;&lt;D xsi:type="xsd:double"&gt;127.13&lt;/D&gt;&lt;D xsi:type="xsd:double"&gt;123.35&lt;/D&gt;&lt;D xsi:type="xsd:double"&gt;124.73&lt;/D&gt;&lt;D xsi:type="xsd:double"&gt;126.02&lt;/D&gt;&lt;D xsi:type="xsd:double"&gt;128.93&lt;/D&gt;&lt;D xsi:type="xsd:double"&gt;128.07&lt;/D&gt;&lt;D xsi:type="xsd:double"&gt;126.22&lt;/D&gt;&lt;D xsi:type="xsd:double"&gt;126.9&lt;/D&gt;&lt;D xsi:type="xsd:double"&gt;127.67&lt;/D&gt;&lt;D xsi:type="xsd:double"&gt;126.18&lt;/D&gt;&lt;D xsi:type="xsd:double"&gt;126.24&lt;/D&gt;&lt;D xsi:type="xsd:double"&gt;126.16&lt;/D&gt;&lt;D xsi:type="xsd:double"&gt;124.94&lt;/D&gt;&lt;D xsi:type="xsd:double"&gt;125.73&lt;/D&gt;&lt;D xsi:type="xsd:double"&gt;123.68&lt;/D&gt;&lt;D xsi:type="xsd:double"&gt;119.84&lt;/D&gt;&lt;D xsi:type="xsd:double"&gt;123.16&lt;/D&gt;&lt;D xsi:type="xsd:double"&gt;125.83&lt;/D&gt;&lt;D xsi:type="xsd:double"&gt;127.82&lt;/D&gt;&lt;D xsi:type="xsd:double"&gt;131.4&lt;/D&gt;&lt;D xsi:type="xsd:double"&gt;132.6&lt;/D&gt;&lt;D xsi:type="xsd:double"&gt;132.1&lt;/D&gt;&lt;D xsi:type="xsd:double"&gt;131.49&lt;/D&gt;&lt;D xsi:type="xsd:double"&gt;132.32&lt;/D&gt;&lt;D xsi:type="xsd:double"&gt;132.45&lt;/D&gt;&lt;D xsi:type="xsd:double"&gt;132.85&lt;/D&gt;&lt;D xsi:type="xsd:double"&gt;135.16&lt;/D&gt;&lt;D xsi:type="xsd:double"&gt;135.69&lt;/D&gt;&lt;D xsi:type="xsd:double"&gt;136.95&lt;/D&gt;&lt;D xsi:type="xsd:double"&gt;136.97&lt;/D&gt;&lt;D xsi:type="xsd:double"&gt;137.78&lt;/D&gt;&lt;D xsi:type="xsd:double"&gt;133.43&lt;/D&gt;&lt;D xsi:type="xsd:double"&gt;133.93&lt;/D&gt;&lt;D xsi:type="xsd:double"&gt;134.15&lt;/D&gt;&lt;D xsi:type="xsd:double"&gt;133.96&lt;/D&gt;&lt;D xsi:type="xsd:double"&gt;135.68&lt;/D&gt;&lt;D xsi:type="xsd:double"&gt;136.58&lt;/D&gt;&lt;D xsi:type="xsd:double"&gt;137.46&lt;/D&gt;&lt;D xsi:type="xsd:double"&gt;137.06&lt;/D&gt;&lt;D xsi:type="xsd:double"&gt;136.96&lt;/D&gt;&lt;D xsi:type="xsd:double"&gt;136.46&lt;/D&gt;&lt;D xsi:type="xsd:double"&gt;137.85&lt;/D&gt;&lt;D xsi:type="xsd:double"&gt;138.4&lt;/D&gt;&lt;D xsi:type="xsd:double"&gt;138.9&lt;/D&gt;&lt;D xsi:type="xsd:double"&gt;138.9&lt;/D&gt;&lt;D xsi:type="xsd:double"&gt;137.08&lt;/D&gt;&lt;D xsi:type="xsd:double"&gt;136.27&lt;/D&gt;&lt;D xsi:type="xsd:double"&gt;136.42&lt;/D&gt;&lt;D xsi:type="xsd:double"&gt;136.62&lt;/D&gt;&lt;D xsi:type="xsd:double"&gt;138.43&lt;/D&gt;&lt;D xsi:type="xsd:double"&gt;139.29&lt;/D&gt;&lt;D xsi:type="xsd:double"&gt;140.72&lt;/D&gt;&lt;D xsi:type="xsd:double"&gt;140.19&lt;/D&gt;&lt;D xsi:type="xsd:double"&gt;141.34&lt;/D&gt;&lt;D xsi:type="xsd:double"&gt;141.03&lt;/D&gt;&lt;D xsi:type="xsd:double"&gt;140.35&lt;/D&gt;&lt;D xsi:type="xsd:double"&gt;136.27&lt;/D&gt;&lt;D xsi:type="xsd:double"&gt;138.06&lt;/D&gt;&lt;D xsi:type="xsd:double"&gt;136.9&lt;/D&gt;&lt;D xsi:type="xsd:double"&gt;132.21&lt;/D&gt;&lt;D xsi:type="xsd:double"&gt;134.69&lt;/D&gt;&lt;D xsi:type="xsd:double"&gt;135.28&lt;/D&gt;&lt;D xsi:type="xsd:double"&gt;138.89&lt;/D&gt;&lt;D xsi:type="xsd:double"&gt;137.71&lt;/D&gt;&lt;D xsi:type="xsd:double"&gt;135.79&lt;/D&gt;&lt;D xsi:type="xsd:double"&gt;138.6&lt;/D&gt;&lt;D xsi:type="xsd:double"&gt;133.98&lt;/D&gt;&lt;D xsi:type="xsd:double"&gt;133.68&lt;/D&gt;&lt;D xsi:type="xsd:double"&gt;136.13&lt;/D&gt;&lt;D xsi:type="xsd:double"&gt;138.41&lt;/D&gt;&lt;D xsi:type="xsd:double"&gt;137.26&lt;/D&gt;&lt;D xsi:type="xsd:double"&gt;138.79&lt;/D&gt;&lt;D xsi:type="xsd:double"&gt;137.78&lt;/D&gt;&lt;D xsi:type="xsd:double"&gt;133.39&lt;/D&gt;&lt;D xsi:type="xsd:double"&gt;135.45&lt;/D&gt;&lt;D xsi:type="xsd:double"&gt;135.74&lt;/D&gt;&lt;D xsi:type="xsd:double"&gt;135.56&lt;/D&gt;&lt;D xsi:type="xsd:double"&gt;138.12&lt;/D&gt;&lt;D xsi:type="xsd:double"&gt;137.86&lt;/D&gt;&lt;D xsi:type="xsd:double"&gt;136.04&lt;/D&gt;&lt;D xsi:type="xsd:double"&gt;137.63&lt;/D&gt;&lt;D xsi:type="xsd:double"&gt;140.05&lt;/D&gt;&lt;D xsi:type="xsd:double"&gt;139.1&lt;/D&gt;&lt;D xsi:type="xsd:double"&gt;137.52&lt;/D&gt;&lt;D xsi:type="xsd:double"&gt;136.08&lt;/D&gt;&lt;D xsi:type="xsd:double"&gt;136.12&lt;/D&gt;&lt;D xsi:type="xsd:double"&gt;137.52&lt;/D&gt;&lt;D xsi:type="xsd:double"&gt;137.32&lt;/D&gt;&lt;D xsi:type="xsd:double"&gt;136.33&lt;/D&gt;&lt;D xsi:type="xsd:double"&gt;137.39&lt;/D&gt;&lt;D xsi:type="xsd:double"&gt;138.52&lt;/D&gt;&lt;D xsi:type="xsd:double"&gt;141.07&lt;/D&gt;&lt;D xsi:type="xsd:double"&gt;139.44&lt;/D&gt;&lt;D xsi:type="xsd:double"&gt;139.14&lt;/D&gt;&lt;D xsi:type="xsd:double"&gt;137.38&lt;/D&gt;&lt;D xsi:type="xsd:double"&gt;139.36&lt;/D&gt;&lt;D xsi:type="xsd:double"&gt;139.54&lt;/D&gt;&lt;D xsi:type="xsd:double"&gt;137.73&lt;/D&gt;&lt;D xsi:type="xsd:double"&gt;139.03&lt;/D&gt;&lt;D xsi:type="xsd:double"&gt;137.07&lt;/D&gt;&lt;D xsi:type="xsd:double"&gt;134.65&lt;/D&gt;&lt;D xsi:type="xsd:double"&gt;136.28&lt;/D&gt;&lt;D xsi:type="xsd:double"&gt;138.12&lt;/D&gt;&lt;D xsi:type="xsd:double"&gt;137.12&lt;/D&gt;&lt;D xsi:type="xsd:double"&gt;135.67&lt;/D&gt;&lt;D xsi:type="xsd:double"&gt;138.24&lt;/D&gt;&lt;D xsi:type="xsd:double"&gt;139.1&lt;/D&gt;&lt;D xsi:type="xsd:double"&gt;139.68&lt;/D&gt;&lt;D xsi:type="xsd:double"&gt;139.55&lt;/D&gt;&lt;D xsi:type="xsd:double"&gt;141.575&lt;/D&gt;&lt;D xsi:type="xsd:double"&gt;140.41&lt;/D&gt;&lt;D xsi:type="xsd:double"&gt;139.69&lt;/D&gt;&lt;D xsi:type="xsd:double"&gt;137.41&lt;/D&gt;&lt;D xsi:type="xsd:double"&gt;138.43&lt;/D&gt;&lt;D xsi:type="xsd:double"&gt;136.37&lt;/D&gt;&lt;D xsi:type="xsd:double"&gt;137.24&lt;/D&gt;&lt;D xsi:type="xsd:double"&gt;139.94&lt;/D&gt;&lt;D xsi:type="xsd:double"&gt;140.73&lt;/D&gt;&lt;D xsi:type="xsd:double"&gt;144.19&lt;/D&gt;&lt;D xsi:type="xsd:double"&gt;142.83&lt;/D&gt;&lt;D xsi:type="xsd:double"&gt;144.61&lt;/D&gt;&lt;D xsi:type="xsd:double"&gt;143.37&lt;/D&gt;&lt;D xsi:type="xsd:double"&gt;143.72&lt;/D&gt;&lt;D xsi:type="xsd:double"&gt;144.55&lt;/D&gt;&lt;D xsi:type="xsd:double"&gt;144.46&lt;/D&gt;&lt;D xsi:type="xsd:double"&gt;144.06&lt;/D&gt;&lt;D xsi:type="xsd:double"&gt;144.26&lt;/D&gt;&lt;D xsi:type="xsd:double"&gt;145.96&lt;/D&gt;&lt;D xsi:type="xsd:double"&gt;146.11&lt;/D&gt;&lt;D xsi:type="xsd:double"&gt;147.07&lt;/D&gt;&lt;D xsi:type="xsd:double"&gt;147.31&lt;/D&gt;&lt;D xsi:type="xsd:double"&gt;148.06&lt;/D&gt;&lt;D xsi:type="xsd:double"&gt;149.97&lt;/D&gt;&lt;D xsi:type="xsd:double"&gt;150.34&lt;/D&gt;&lt;D xsi:type="xsd:double"&gt;150.39&lt;/D&gt;&lt;D xsi:type="xsd:double"&gt;149.62&lt;/D&gt;&lt;D xsi:type="xsd:double"&gt;149.48&lt;/D&gt;&lt;D xsi:type="xsd:double"&gt;149.59&lt;/D&gt;&lt;D xsi:type="xsd:double"&gt;151.23&lt;/D&gt;&lt;D xsi:type="xsd:double"&gt;152.03&lt;/D&gt;&lt;D xsi:type="xsd:double"&gt;152.32&lt;/D&gt;&lt;D xsi:type="xsd:double"&gt;151.38&lt;/D&gt;&lt;D xsi:type="xsd:double"&gt;149.55&lt;/D&gt;&lt;D xsi:type="xsd:double"&gt;149.31&lt;/D&gt;&lt;D xsi:type="xsd:double"&gt;149.85&lt;/D&gt;&lt;D xsi:type="xsd:double"&gt;149.93&lt;/D&gt;&lt;D xsi:type="xsd:double"&gt;151.75&lt;/D&gt;&lt;D xsi:type="xsd:double"&gt;151.36&lt;/D&gt;&lt;D xsi:type="xsd:double"&gt;151.13&lt;/D&gt;&lt;D xsi:type="xsd:double"&gt;151.7&lt;/D&gt;&lt;D xsi:type="xsd:double"&gt;153.24&lt;/D&gt;&lt;D xsi:type="xsd:double"&gt;154.53&lt;/D&gt;&lt;D xsi:type="xsd:double"&gt;155.53&lt;/D&gt;&lt;D xsi:type="xsd:double"&gt;154.69&lt;/D&gt;&lt;D xsi:type="xsd:double"&gt;154.37&lt;/D&gt;&lt;D xsi:type="xsd:double"&gt;155.71&lt;/D&gt;&lt;D xsi:type="xsd:double"&gt;157.41&lt;/D&gt;&lt;D xsi:type="xsd:double"&gt;157.41&lt;/D&gt;&lt;D xsi:type="xsd:double"&gt;157.38&lt;/D&gt;&lt;D xsi:type="xsd:double"&gt;158.67&lt;/D&gt;&lt;D xsi:type="xsd:double"&gt;158.96&lt;/D&gt;&lt;D xsi:type="xsd:double"&gt;157.59&lt;/D&gt;&lt;D xsi:type="xsd:double"&gt;157.7&lt;/D&gt;&lt;D xsi:type="xsd:double"&gt;160.62&lt;/D&gt;&lt;D xsi:type="xsd:double"&gt;158.62&lt;/D&gt;&lt;D xsi:type="xsd:double"&gt;159.03&lt;/D&gt;&lt;D xsi:type="xsd:double"&gt;157.58&lt;/D&gt;&lt;D xsi:type="xsd:double"&gt;160.09&lt;/D&gt;&lt;D xsi:type="xsd:double"&gt;162.09&lt;/D&gt;&lt;D xsi:type="xsd:double"&gt;161.34&lt;/D&gt;&lt;D xsi:type="xsd:double"&gt;163.28&lt;/D&gt;&lt;D xsi:type="xsd:double"&gt;162.13&lt;/D&gt;&lt;D xsi:type="xsd:double"&gt;163.18&lt;/D&gt;&lt;D xsi:type="xsd:double"&gt;166.17&lt;/D&gt;&lt;D xsi:type="xsd:double"&gt;167.1&lt;/D&gt;&lt;D xsi:type="xsd:double"&gt;166.5&lt;/D&gt;&lt;D xsi:type="xsd:double"&gt;165.7&lt;/D&gt;&lt;D xsi:type="xsd:double"&gt;166.72&lt;/D&gt;&lt;D xsi:type="xsd:double"&gt;165.04&lt;/D&gt;&lt;D xsi:type="xsd:double"&gt;162.28&lt;/D&gt;&lt;D xsi:type="xsd:double"&gt;165.46&lt;/D&gt;&lt;D xsi:type="xsd:double"&gt;168.04&lt;/D&gt;&lt;D xsi:type="xsd:double"&gt;172.78&lt;/D&gt;&lt;D xsi:type="xsd:double"&gt;170.23&lt;/D&gt;&lt;D xsi:type="xsd:double"&gt;174.38&lt;/D&gt;&lt;D xsi:type="xsd:double"&gt;180.12&lt;/D&gt;&lt;D xsi:type="xsd:double"&gt;179.9&lt;/D&gt;&lt;D xsi:type="xsd:double"&gt;183.63&lt;/D&gt;&lt;D xsi:type="xsd:double"&gt;183.89&lt;/D&gt;&lt;D xsi:type="xsd:double"&gt;188.7&lt;/D&gt;&lt;D xsi:type="xsd:double"&gt;184.44&lt;/D&gt;&lt;D xsi:type="xsd:double"&gt;184.71&lt;/D&gt;&lt;D xsi:type="xsd:double"&gt;183.71&lt;/D&gt;&lt;D xsi:type="xsd:double"&gt;185.35&lt;/D&gt;&lt;D xsi:type="xsd:double"&gt;187.23&lt;/D&gt;&lt;D xsi:type="xsd:double"&gt;187.28&lt;/D&gt;&lt;D xsi:type="xsd:double"&gt;184.42&lt;/D&gt;&lt;D xsi:type="xsd:double"&gt;178.59&lt;/D&gt;&lt;D xsi:type="xsd:double"&gt;170.89&lt;/D&gt;&lt;D xsi:type="xsd:double"&gt;168.07&lt;/D&gt;&lt;D xsi:type="xsd:double"&gt;170.17&lt;/D&gt;&lt;D xsi:type="xsd:double"&gt;158.18&lt;/D&gt;&lt;D xsi:type="xsd:double"&gt;162.01&lt;/D&gt;&lt;D xsi:type="xsd:double"&gt;172.79&lt;/D&gt;&lt;D xsi:type="xsd:double"&gt;164.51&lt;/D&gt;&lt;D xsi:type="xsd:double"&gt;170.55&lt;/D&gt;&lt;D xsi:type="xsd:double"&gt;166.27&lt;/D&gt;&lt;D xsi:type="xsd:double"&gt;161.57&lt;/D&gt;&lt;D xsi:type="xsd:double"&gt;150.62&lt;/D&gt;&lt;D xsi:type="xsd:double"&gt;160.92&lt;/D&gt;&lt;D xsi:type="xsd:double"&gt;153.63&lt;/D&gt;&lt;D xsi:type="xsd:double"&gt;139.06&lt;/D&gt;&lt;D xsi:type="xsd:double"&gt;158.83&lt;/D&gt;&lt;D xsi:type="xsd:double"&gt;135.42&lt;/D&gt;&lt;D xsi:type="xsd:double"&gt;146.57&lt;/D&gt;&lt;D xsi:type="xsd:double"&gt;140.4&lt;/D&gt;&lt;D xsi:type="xsd:double"&gt;142.71&lt;/D&gt;&lt;D xsi:type="xsd:double"&gt;137.35&lt;/D&gt;&lt;D xsi:type="xsd:double"&gt;135.98&lt;/D&gt;&lt;D xsi:type="xsd:double"&gt;148.34&lt;/D&gt;&lt;D xsi:type="xsd:double"&gt;146.92&lt;/D&gt;&lt;D xsi:type="xsd:double"&gt;156.11&lt;/D&gt;&lt;D xsi:type="xsd:double"&gt;149.7&lt;/D&gt;&lt;D xsi:type="xsd:double"&gt;160.23&lt;/D&gt;&lt;D xsi:type="xsd:double"&gt;157.71&lt;/D&gt;&lt;D xsi:type="xsd:double"&gt;152.11&lt;/D&gt;&lt;D xsi:type="xsd:double"&gt;155.26&lt;/D&gt;&lt;D xsi:type="xsd:double"&gt;153.83&lt;/D&gt;&lt;D xsi:type="xsd:double"&gt;165.27&lt;/D&gt;&lt;D xsi:type="xsd:double"&gt;163.49&lt;/D&gt;&lt;D xsi:type="xsd:double"&gt;165.13&lt;/D&gt;&lt;D xsi:type="xsd:double"&gt;165.14&lt;/D&gt;&lt;D xsi:type="xsd:double"&gt;165.51&lt;/D&gt;&lt;D xsi:type="xsd:double"&gt;173.7&lt;/D&gt;&lt;D xsi:type="xsd:double"&gt;171.88&lt;/D&gt;&lt;D xsi:type="xsd:double"&gt;177.04&lt;/D&gt;&lt;D xsi:type="xsd:double"&gt;178.6&lt;/D&gt;&lt;D xsi:type="xsd:double"&gt;175.06&lt;/D&gt;&lt;D xsi:type="xsd:double"&gt;167.82&lt;/D&gt;&lt;D xsi:type="xsd:double"&gt;173.52&lt;/D&gt;&lt;D xsi:type="xsd:double"&gt;171.42&lt;/D&gt;&lt;D xsi:type="xsd:double"&gt;174.55&lt;/D&gt;&lt;D xsi:type="xsd:double"&gt;174.05&lt;/D&gt;&lt;D xsi:type="xsd:double"&gt;169.81&lt;/D&gt;&lt;D xsi:type="xsd:double"&gt;177.43&lt;/D&gt;&lt;D xsi:type="xsd:double"&gt;179.21&lt;/D&gt;&lt;D xsi:type="xsd:double"&gt;174.57&lt;/D&gt;&lt;D xsi:type="xsd:double"&gt;178.84&lt;/D&gt;&lt;D xsi:type="xsd:double"&gt;180.76&lt;/D&gt;&lt;D xsi:type="xsd:double"&gt;182.54&lt;/D&gt;&lt;D xsi:type="xsd:double"&gt;183.6&lt;/D&gt;&lt;D xsi:type="xsd:double"&gt;184.68&lt;/D&gt;&lt;D xsi:type="xsd:double"&gt;186.74&lt;/D&gt;&lt;D xsi:type="xsd:double"&gt;182.51&lt;/D&gt;&lt;D xsi:type="xsd:double"&gt;179.75&lt;/D&gt;&lt;D xsi:type="xsd:double"&gt;180.53&lt;/D&gt;&lt;D xsi:type="xsd:double"&gt;183.16&lt;/D&gt;&lt;D xsi:type="xsd:double"&gt;184.91&lt;/D&gt;&lt;D xsi:type="xsd:double"&gt;183.63&lt;/D&gt;&lt;D xsi:type="xsd:double"&gt;185.66&lt;/D&gt;&lt;D xsi:type="xsd:double"&gt;183.43&lt;/D&gt;&lt;D xsi:type="xsd:double"&gt;183.51&lt;/D&gt;&lt;D xsi:type="xsd:double"&gt;181.57&lt;/D&gt;&lt;D xsi:type="xsd:double"&gt;181.81&lt;/D&gt;&lt;D xsi:type="xsd:double"&gt;181.4&lt;/D&gt;&lt;D xsi:type="xsd:double"&gt;183.25&lt;/D&gt;&lt;D xsi:type="xsd:double"&gt;182.83&lt;/D&gt;&lt;D xsi:type="xsd:double"&gt;184.91&lt;/D&gt;&lt;D xsi:type="xsd:double"&gt;185.36&lt;/D&gt;&lt;D xsi:type="xsd:double"&gt;182.92&lt;/D&gt;&lt;D xsi:type="xsd:double"&gt;187.2&lt;/D&gt;&lt;D xsi:type="xsd:double"&gt;188.36&lt;/D&gt;&lt;D xsi:type="xsd:double"&gt;189.8&lt;/D&gt;&lt;D xsi:type="xsd:double"&gt;196.84&lt;/D&gt;&lt;D xsi:type="xsd:double"&gt;186.27&lt;/D&gt;&lt;D xsi:type="xsd:double"&gt;187.74&lt;/D&gt;&lt;D xsi:type="xsd:double"&gt;188.94&lt;/D&gt;&lt;D xsi:type="xsd:double"&gt;193.57&lt;/D&gt;&lt;D xsi:type="xsd:double"&gt;194.24&lt;/D&gt;&lt;D xsi:type="xsd:double"&gt;196.32&lt;/D&gt;&lt;D xsi:type="xsd:double"&gt;195.15&lt;/D&gt;&lt;D xsi:type="xsd:double"&gt;200.57&lt;/D&gt;&lt;D xsi:type="xsd:double"&gt;201.91&lt;/D&gt;&lt;D xsi:type="xsd:double"&gt;197.84&lt;/D&gt;&lt;D xsi:type="xsd:double"&gt;200.34&lt;/D&gt;&lt;D xsi:type="xsd:double"&gt;196.33&lt;/D&gt;&lt;D xsi:type="xsd:double"&gt;198.44&lt;/D&gt;&lt;D xsi:type="xsd:double"&gt;203.51&lt;/D&gt;&lt;D xsi:type="xsd:double"&gt;204.7&lt;/D&gt;&lt;D xsi:type="xsd:double"&gt;206.26&lt;/D&gt;&lt;D xsi:type="xsd:double"&gt;210.7&lt;/D&gt;&lt;D xsi:type="xsd:double"&gt;208.25&lt;/D&gt;&lt;D xsi:type="xsd:double"&gt;212.83&lt;/D&gt;&lt;D xsi:type="xsd:double"&gt;214.32&lt;/D&gt;&lt;D xsi:type="xsd:double"&gt;213.67&lt;/D&gt;&lt;D xsi:type="xsd:double"&gt;207.07&lt;/D&gt;&lt;D xsi:type="xsd:double"&gt;208.35&lt;/D&gt;&lt;D xsi:type="xsd:double"&gt;208.04&lt;/D&gt;&lt;D xsi:type="xsd:double"&gt;203.92&lt;/D&gt;&lt;D xsi:type="xsd:double"&gt;202.88&lt;/D&gt;&lt;D xsi:type="xsd:double"&gt;211.6&lt;/D&gt;&lt;D xsi:type="xsd:double"&gt;208.75&lt;/D&gt;&lt;D xsi:type="xsd:double"&gt;211.75&lt;/D&gt;&lt;D xsi:type="xsd:double"&gt;202.54&lt;/D&gt;&lt;D xsi:type="xsd:double"&gt;201.3&lt;/D&gt;&lt;D xsi:type="xsd:double"&gt;203.85&lt;/D&gt;&lt;D xsi:type="xsd:double"&gt;202.02&lt;/D&gt;&lt;D xsi:type="xsd:double"&gt;204.06&lt;/D&gt;&lt;D xsi:type="xsd:double"&gt;203.9&lt;/D&gt;&lt;D xsi:type="xsd:double"&gt;205.01&lt;/D&gt;&lt;D xsi:type="xsd:double"&gt;216.54&lt;/D&gt;&lt;D xsi:type="xsd:double"&gt;213.29&lt;/D&gt;&lt;D xsi:type="xsd:double"&gt;212.94&lt;/D&gt;&lt;D xsi:type="xsd:double"&gt;216.35&lt;/D&gt;&lt;D xsi:type="xsd:double"&gt;212.48&lt;/D&gt;&lt;D xsi:type="xsd:double"&gt;208.25&lt;/D&gt;&lt;D xsi:type="xsd:double"&gt;203.38&lt;/D&gt;&lt;D xsi:type="xsd:double"&gt;209.19&lt;/D&gt;&lt;D xsi:type="xsd:double"&gt;208.7&lt;/D&gt;&lt;D xsi:type="xsd:double"&gt;208.9&lt;/D&gt;&lt;D xsi:type="xsd:double"&gt;210.28&lt;/D&gt;&lt;D xsi:type="xsd:double"&gt;211.49&lt;/D&gt;&lt;D xsi:type="xsd:double"&gt;209.7&lt;/D&gt;&lt;D xsi:type="xsd:double"&gt;214.58&lt;/D&gt;&lt;D xsi:type="xsd:double"&gt;213.02&lt;/D&gt;&lt;D xsi:type="xsd:double"&gt;213.69&lt;/D&gt;&lt;D xsi:type="xsd:double"&gt;216.47&lt;/D&gt;&lt;D xsi:type="xsd:double"&gt;221.15&lt;/D&gt;&lt;D xsi:type="xsd:double"&gt;226.58&lt;/D&gt;&lt;D xsi:type="xsd:double"&gt;228.91&lt;/D&gt;&lt;D xsi:type="xsd:double"&gt;225.53&lt;/D&gt;&lt;D xsi:type="xsd:double"&gt;227.27&lt;/D&gt;&lt;D xsi:type="xsd:double"&gt;231.65&lt;/D&gt;&lt;D xsi:type="xsd:double"&gt;217.3&lt;/D&gt;&lt;D xsi:type="xsd:double"&gt;214.25&lt;/D&gt;&lt;D xsi:type="xsd:double"&gt;202.66&lt;/D&gt;&lt;D xsi:type="xsd:double"&gt;211.29&lt;/D&gt;&lt;D xsi:type="xsd:double"&gt;205.37&lt;/D&gt;&lt;D xsi:type="xsd:double"&gt;204.03&lt;/D&gt;&lt;D xsi:type="xsd:double"&gt;205.41&lt;/D&gt;&lt;D xsi:type="xsd:double"&gt;208.78&lt;/D&gt;&lt;D xsi:type="xsd:double"&gt;205.05&lt;/D&gt;&lt;D xsi:type="xsd:double"&gt;202.91&lt;/D&gt;&lt;D xsi:type="xsd:double"&gt;200.39&lt;/D&gt;&lt;D xsi:type="xsd:double"&gt;202.54&lt;/D&gt;&lt;D xsi:type="xsd:double"&gt;207.42&lt;/D&gt;&lt;D xsi:type="xsd:double"&gt;200.59&lt;/D&gt;&lt;D xsi:type="xsd:double"&gt;203.19&lt;/D&gt;&lt;D xsi:type="xsd:double"&gt;207.82&lt;/D&gt;&lt;D xsi:type="xsd:double"&gt;209.44&lt;/D&gt;&lt;D xsi:type="xsd:double"&gt;207.26&lt;/D&gt;&lt;D xsi:type="xsd:double"&gt;210.33&lt;/D&gt;&lt;D xsi:type="xsd:double"&gt;212.46&lt;/D&gt;&lt;D xsi:type="xsd:double"&gt;206.19&lt;/D&gt;&lt;D xsi:type="xsd:double"&gt;210.38&lt;/D&gt;&lt;D xsi:type="xsd:double"&gt;205.91&lt;/D&gt;&lt;D xsi:type="xsd:double"&gt;209.83&lt;/D&gt;&lt;D xsi:type="xsd:double"&gt;210.58&lt;/D&gt;&lt;D xsi:type="xsd:double"&gt;215.81&lt;/D&gt;&lt;D xsi:type="xsd:double"&gt;221.4&lt;/D&gt;&lt;D xsi:type="xsd:double"&gt;222.86&lt;/D&gt;&lt;D xsi:type="xsd:double"&gt;220.86&lt;/D&gt;&lt;D xsi:type="xsd:double"&gt;219.66&lt;/D&gt;&lt;D xsi:type="xsd:double"&gt;219.66&lt;/D&gt;&lt;D xsi:type="xsd:double"&gt;214.22&lt;/D&gt;&lt;D xsi:type="xsd:double"&gt;214.65&lt;/D&gt;&lt;D xsi:type="xsd:double"&gt;214.8&lt;/D&gt;&lt;D xsi:type="xsd:double"&gt;214.89&lt;/D&gt;&lt;D xsi:type="xsd:double"&gt;216.23&lt;/D&gt;&lt;D xsi:type="xsd:double"&gt;210.08&lt;/D&gt;&lt;D xsi:type="xsd:double"&gt;213.25&lt;/D&gt;&lt;D xsi:type="xsd:double"&gt;202.68&lt;/D&gt;&lt;D xsi:type="xsd:double"&gt;204.72&lt;/D&gt;&lt;D xsi:type="xsd:double"&gt;202.47&lt;/D&gt;&lt;D xsi:type="xsd:double"&gt;202.33&lt;/D&gt;&lt;D xsi:type="xsd:double"&gt;206.43&lt;/D&gt;&lt;D xsi:type="xsd:double"&gt;216.39&lt;/D&gt;&lt;D xsi:type="xsd:double"&gt;223.29&lt;/D&gt;&lt;D xsi:type="xsd:double"&gt;223.72&lt;/D&gt;&lt;D xsi:type="xsd:double"&gt;218.39&lt;/D&gt;&lt;D xsi:type="xsd:double"&gt;211.01&lt;/D&gt;&lt;D xsi:type="xsd:double"&gt;216.55&lt;/D&gt;&lt;D xsi:type="xsd:double"&gt;215.44&lt;/D&gt;&lt;D xsi:type="xsd:double"&gt;216.51&lt;/D&gt;&lt;D xsi:type="xsd:double"&gt;217.23&lt;/D&gt;&lt;D xsi:type="xsd:double"&gt;214.46&lt;/D&gt;&lt;D xsi:type="xsd:double"&gt;211.08&lt;/D&gt;&lt;D xsi:type="xsd:double"&gt;212.42&lt;/D&gt;&lt;D xsi:type="xsd:double"&gt;210.39&lt;/D&gt;&lt;D xsi:type="xsd:double"&gt;210.11&lt;/D&gt;&lt;D xsi:type="xsd:double"&gt;213.86&lt;/D&gt;&lt;D xsi:type="xsd:double"&gt;213.87&lt;/D&gt;&lt;D xsi:type="xsd:double"&gt;215.23&lt;/D&gt;&lt;D xsi:type="xsd:double"&gt;214.07&lt;/D&gt;&lt;D xsi:type="xsd:double"&gt;216.21&lt;/D&gt;&lt;D xsi:type="xsd:double"&gt;215.37&lt;/D&gt;&lt;D xsi:type="xsd:double"&gt;214.24&lt;/D&gt;&lt;D xsi:type="xsd:double"&gt;214.36&lt;/D&gt;&lt;D xsi:type="xsd:double"&gt;214.29&lt;/D&gt;&lt;D xsi:type="xsd:double"&gt;216.01&lt;/D&gt;&lt;D xsi:type="xsd:double"&gt;211.8&lt;/D&gt;&lt;D xsi:type="xsd:double"&gt;210.52&lt;/D&gt;&lt;D xsi:type="xsd:double"&gt;213.26&lt;/D&gt;&lt;D xsi:type="xsd:double"&gt;214.2&lt;/D&gt;&lt;D xsi:type="xsd:double"&gt;214.13&lt;/D&gt;&lt;D xsi:type="xsd:double"&gt;219.28&lt;/D&gt;&lt;D xsi:type="xsd:double"&gt;219.42&lt;/D&gt;&lt;D xsi:type="xsd:double"&gt;218.59&lt;/D&gt;&lt;D xsi:type="xsd:double"&gt;222.59&lt;/D&gt;&lt;D xsi:type="xsd:double"&gt;223.94&lt;/D&gt;&lt;D xsi:type="xsd:double"&gt;221.02&lt;/D&gt;&lt;D xsi:type="xsd:double"&gt;222.75&lt;/D&gt;&lt;D xsi:type="xsd:double"&gt;224.96&lt;/D&gt;&lt;D xsi:type="xsd:double"&gt;224.15&lt;/D&gt;&lt;D xsi:type="xsd:double"&gt;221.68&lt;/D&gt;&lt;D xsi:type="xsd:double"&gt;222.42&lt;/D&gt;&lt;D xsi:type="xsd:double"&gt;217.69&lt;/D&gt;&lt;D xsi:type="xsd:double"&gt;217.9&lt;/D&gt;&lt;D xsi:type="xsd:double"&gt;212.25&lt;/D&gt;&lt;D xsi:type="xsd:double"&gt;218.29&lt;/D&gt;&lt;D xsi:type="xsd:double"&gt;219.62&lt;/D&gt;&lt;D xsi:type="xsd:double"&gt;217.49&lt;/D&gt;&lt;D xsi:type="xsd:double"&gt;214.93&lt;/D&gt;&lt;D xsi:type="xsd:double"&gt;216.34&lt;/D&gt;&lt;D xsi:type="xsd:double"&gt;213.02&lt;/D&gt;&lt;D xsi:type="xsd:double"&gt;212.65&lt;/D&gt;&lt;D xsi:type="xsd:double"&gt;216.44&lt;/D&gt;&lt;D xsi:type="xsd:double"&gt;224.34&lt;/D&gt;&lt;D xsi:type="xsd:double"&gt;224.97&lt;/D&gt;&lt;D xsi:type="xsd:double"&gt;225.95&lt;/D&gt;&lt;D xsi:type="xsd:double"&gt;229.53&lt;/D&gt;&lt;D xsi:type="xsd:double"&gt;232.33&lt;/D&gt;&lt;D xsi:type="xsd:double"&gt;232.9&lt;/D&gt;&lt;D xsi:type="xsd:double"&gt;238.93&lt;/D&gt;&lt;D xsi:type="xsd:double"&gt;231.96&lt;/D&gt;&lt;D xsi:type="xsd:double"&gt;239.65&lt;/D&gt;&lt;D xsi:type="xsd:double"&gt;239.51&lt;/D&gt;&lt;D xsi:type="xsd:double"&gt;243&lt;/D&gt;&lt;D xsi:type="xsd:double"&gt;242.01&lt;/D&gt;&lt;D xsi:type="xsd:double"&gt;242.2&lt;/D&gt;&lt;D xsi:type="xsd:double"&gt;242.47&lt;/D&gt;&lt;D xsi:type="xsd:double"&gt;243.77&lt;/D&gt;&lt;D xsi:type="xsd:double"&gt;242.82&lt;/D&gt;&lt;D xsi:type="xsd:double"&gt;244.49&lt;/D&gt;&lt;D xsi:type="xsd:double"&gt;244.99&lt;/D&gt;&lt;D xsi:type="xsd:double"&gt;243.7&lt;/D&gt;&lt;D xsi:type="xsd:double"&gt;244.2&lt;/D&gt;&lt;D xsi:type="xsd:double"&gt;243.79&lt;/D&gt;&lt;D xsi:type="xsd:double"&gt;240.97&lt;/D&gt;&lt;D xsi:type="xsd:double"&gt;234.51&lt;/D&gt;&lt;D xsi:type="xsd:double"&gt;233.27&lt;/D&gt;&lt;D xsi:type="xsd:double"&gt;234.55&lt;/D&gt;&lt;D xsi:type="xsd:double"&gt;228.99&lt;/D&gt;&lt;D xsi:type="xsd:double"&gt;232.38&lt;/D&gt;&lt;D xsi:type="xsd:double"&gt;236.94&lt;/D&gt;&lt;D xsi:type="xsd:double"&gt;233.87&lt;/D&gt;&lt;D xsi:type="xsd:double"&gt;227.56&lt;/D&gt;&lt;D xsi:type="xsd:double"&gt;226.73&lt;/D&gt;&lt;D xsi:type="xsd:double"&gt;231.6&lt;/D&gt;&lt;D xsi:type="xsd:double"&gt;227.39&lt;/D&gt;&lt;D xsi:type="xsd:double"&gt;233.78&lt;/D&gt;&lt;D xsi:type="xsd:double"&gt;232.42&lt;/D&gt;&lt;D xsi:type="xsd:double"&gt;237.13&lt;/D&gt;&lt;D xsi:type="xsd:double"&gt;235.75&lt;/D&gt;&lt;D xsi:type="xsd:double"&gt;234.81&lt;/D&gt;&lt;D xsi:type="xsd:double"&gt;237.71&lt;/D&gt;&lt;D xsi:type="xsd:double"&gt;237.04&lt;/D&gt;&lt;D xsi:type="xsd:double"&gt;230.72&lt;/D&gt;&lt;D xsi:type="xsd:double"&gt;230.35&lt;/D&gt;&lt;D xsi:type="xsd:double"&gt;235.99&lt;/D&gt;&lt;D xsi:type="xsd:double"&gt;237.58&lt;/D&gt;&lt;D xsi:type="xsd:double"&gt;235.46&lt;/D&gt;&lt;D xsi:type="xsd:double"&gt;232.34&lt;/D&gt;&lt;D xsi:type="xsd:double"&gt;236.48&lt;/D&gt;&lt;D xsi:type="xsd:double"&gt;235.24&lt;/D&gt;&lt;D xsi:type="xsd:double"&gt;231.85&lt;/D&gt;&lt;D xsi:type="xsd:double"&gt;235.77&lt;/D&gt;&lt;D xsi:type="xsd:double"&gt;242.35&lt;/D&gt;&lt;D xsi:type="xsd:double"&gt;249.07&lt;/D&gt;&lt;D xsi:type="xsd:double"&gt;247.86&lt;/D&gt;&lt;D xsi:type="xsd:double"&gt;249.9&lt;/D&gt;&lt;D xsi:type="xsd:double"&gt;253.25&lt;/D&gt;&lt;D xsi:type="xsd:double"&gt;255.85&lt;/D&gt;&lt;D xsi:type="xsd:double"&gt;255.91&lt;/D&gt;&lt;D xsi:type="xsd:double"&gt;258.49&lt;/D&gt;&lt;D xsi:type="xsd:double"&gt;255.59&lt;/D&gt;&lt;D xsi:type="xsd:double"&gt;259.5&lt;/D&gt;&lt;D xsi:type="xsd:double"&gt;260.74&lt;/D&gt;&lt;D xsi:type="xsd:double"&gt;258.74&lt;/D&gt;&lt;D xsi:type="xsd:double"&gt;258.26&lt;/D&gt;&lt;D xsi:type="xsd:double"&gt;260.58&lt;/D&gt;&lt;D xsi:type="xsd:double"&gt;257.17&lt;/D&gt;&lt;D xsi:type="xsd:double"&gt;261.15&lt;/D&gt;&lt;D xsi:type="xsd:double"&gt;261.55&lt;/D&gt;&lt;D xsi:type="xsd:double"&gt;261.97&lt;/D&gt;&lt;D xsi:type="xsd:double"&gt;254.56&lt;/D&gt;&lt;D xsi:type="xsd:double"&gt;252.51&lt;/D&gt;&lt;D xsi:type="xsd:double"&gt;252.18&lt;/D&gt;&lt;D xsi:type="xsd:double"&gt;251.86&lt;/D&gt;&lt;D xsi:type="xsd:double"&gt;247.79&lt;/D&gt;&lt;D xsi:type="xsd:double"&gt;246.47&lt;/D&gt;&lt;D xsi:type="xsd:double"&gt;249.73&lt;/D&gt;&lt;D xsi:type="xsd:double"&gt;252.46&lt;/D&gt;&lt;D xsi:type="xsd:double"&gt;247.18&lt;/D&gt;&lt;D xsi:type="xsd:double"&gt;246.23&lt;/D&gt;&lt;D xsi:type="xsd:double"&gt;239&lt;/D&gt;&lt;D xsi:type="xsd:double"&gt;243.03&lt;/D&gt;&lt;D xsi:type="xsd:double"&gt;248.15&lt;/D&gt;&lt;D xsi:type="xsd:double"&gt;245.18&lt;/D&gt;&lt;D xsi:type="xsd:double"&gt;243.08&lt;/D&gt;&lt;D xsi:type="xsd:double"&gt;243.12&lt;/D&gt;&lt;D xsi:type="xsd:double"&gt;246.48&lt;/D&gt;&lt;D xsi:type="xsd:double"&gt;245.17&lt;/D&gt;&lt;D xsi:type="xsd:double"&gt;250.78&lt;/D&gt;&lt;D xsi:type="xsd:double"&gt;251.72&lt;/D&gt;&lt;D xsi:type="xsd:double"&gt;251.49&lt;/D&gt;&lt;D xsi:type="xsd:double"&gt;249.31&lt;/D&gt;&lt;D xsi:type="xsd:double"&gt;249.68&lt;/D&gt;&lt;D xsi:type="xsd:double"&gt;247.4&lt;/D&gt;&lt;D xsi:type="xsd:double"&gt;247.3&lt;/D&gt;&lt;D xsi:type="xsd:double"&gt;245.71&lt;/D&gt;&lt;D xsi:type="xsd:double"&gt;250.79&lt;/D&gt;&lt;D xsi:type="xsd:double"&gt;253.81&lt;/D&gt;&lt;D xsi:type="xsd:double"&gt;252.57&lt;/D&gt;&lt;D xsi:type="xsd:double"&gt;253.59&lt;/D&gt;&lt;D xsi:type="xsd:double"&gt;257.24&lt;/D&gt;&lt;D xsi:type="xsd:double"&gt;257.89&lt;/D&gt;&lt;D xsi:type="xsd:double"&gt;259.89&lt;/D&gt;&lt;D xsi:type="xsd:double"&gt;258.36&lt;/D&gt;&lt;D xsi:type="xsd:double"&gt;257.38&lt;/D&gt;&lt;D xsi:type="xsd:double"&gt;260.9&lt;/D&gt;&lt;D xsi:type="xsd:double"&gt;259.43&lt;/D&gt;&lt;D xsi:type="xsd:double"&gt;262.63&lt;/D&gt;&lt;D xsi:type="xsd:double"&gt;265.51&lt;/D&gt;&lt;D xsi:type="xsd:double"&gt;265.275&lt;/D&gt;&lt;D xsi:type="xsd:double"&gt;266.69&lt;/D&gt;&lt;D xsi:type="xsd:double"&gt;265.02&lt;/D&gt;&lt;D xsi:type="xsd:double"&gt;268.72&lt;/D&gt;&lt;D xsi:type="xsd:double"&gt;271.4&lt;/D&gt;&lt;D xsi:type="xsd:double"&gt;270.9&lt;/D&gt;&lt;D xsi:type="xsd:double"&gt;271.6&lt;/D&gt;&lt;D xsi:type="xsd:double"&gt;277.65&lt;/D&gt;&lt;D xsi:type="xsd:double"&gt;277.66&lt;/D&gt;&lt;D xsi:type="xsd:double"&gt;279.93&lt;/D&gt;&lt;D xsi:type="xsd:double"&gt;277.42&lt;/D&gt;&lt;D xsi:type="xsd:double"&gt;277.94&lt;/D&gt;&lt;D xsi:type="xsd:double"&gt;277.32&lt;/D&gt;&lt;D xsi:type="xsd:double"&gt;280.98&lt;/D&gt;&lt;D xsi:type="xsd:double"&gt;282.51&lt;/D&gt;&lt;D xsi:type="xsd:double"&gt;281.03&lt;/D&gt;&lt;D xsi:type="xsd:double"&gt;280.75&lt;/D&gt;&lt;D xsi:type="xsd:double"&gt;277.01&lt;/D&gt;&lt;D xsi:type="xsd:double"&gt;279.32&lt;/D&gt;&lt;D xsi:type="xsd:double"&gt;281.4&lt;/D&gt;&lt;D xsi:type="xsd:double"&gt;286.14&lt;/D&gt;&lt;D xsi:type="xsd:double"&gt;289.67&lt;/D&gt;&lt;D xsi:type="xsd:double"&gt;289.05&lt;/D&gt;&lt;D xsi:type="xsd:double"&gt;286.54&lt;/D&gt;&lt;D xsi:type="xsd:double"&gt;286.22&lt;/D&gt;&lt;D xsi:type="xsd:double"&gt;286.5&lt;/D&gt;&lt;D xsi:type="xsd:double"&gt;284.91&lt;/D&gt;&lt;D xsi:type="xsd:double"&gt;284.82&lt;/D&gt;&lt;D xsi:type="xsd:double"&gt;287.12&lt;/D&gt;&lt;D xsi:type="xsd:double"&gt;286.51&lt;/D&gt;&lt;D xsi:type="xsd:double"&gt;289.52&lt;/D&gt;&lt;D xsi:type="xsd:double"&gt;289.46&lt;/D&gt;&lt;D xsi:type="xsd:double"&gt;288.33&lt;/D&gt;&lt;D xsi:type="xsd:double"&gt;286.44&lt;/D&gt;&lt;D xsi:type="xsd:double"&gt;286.95&lt;/D&gt;&lt;D xsi:type="xsd:double"&gt;289.81&lt;/D&gt;&lt;D xsi:type="xsd:double"&gt;292.85&lt;/D&gt;&lt;D xsi:type="xsd:double"&gt;294.6&lt;/D&gt;&lt;D xsi:type="xsd:double"&gt;293.08&lt;/D&gt;&lt;D xsi:type="xsd:double"&gt;290.73&lt;/D&gt;&lt;D xsi:type="xsd:double"&gt;296.77&lt;/D&gt;&lt;D xsi:type="xsd:double"&gt;304.36&lt;/D&gt;&lt;D xsi:type="xsd:double"&gt;304.65&lt;/D&gt;&lt;D xsi:type="xsd:double"&gt;302.62&lt;/D&gt;&lt;D xsi:type="xsd:double"&gt;302.01&lt;/D&gt;&lt;D xsi:type="xsd:double"&gt;299.09&lt;/D&gt;&lt;D xsi:type="xsd:double"&gt;299.72&lt;/D&gt;&lt;D xsi:type="xsd:double"&gt;303.59&lt;/D&gt;&lt;D xsi:type="xsd:double"&gt;301.88&lt;/D&gt;&lt;D xsi:type="xsd:double"&gt;301.83&lt;/D&gt;&lt;D xsi:type="xsd:double"&gt;301.15&lt;/D&gt;&lt;D xsi:type="xsd:double"&gt;301.14&lt;/D&gt;&lt;D xsi:type="xsd:double"&gt;300.18&lt;/D&gt;&lt;D xsi:type="xsd:double"&gt;300.21&lt;/D&gt;&lt;D xsi:type="xsd:double"&gt;297.25&lt;/D&gt;&lt;D xsi:type="xsd:double"&gt;295.71&lt;/D&gt;&lt;D xsi:type="xsd:double"&gt;296.99&lt;/D&gt;&lt;D xsi:type="xsd:double"&gt;299.79&lt;/D&gt;&lt;D xsi:type="xsd:double"&gt;304.82&lt;/D&gt;&lt;D xsi:type="xsd:double"&gt;305.22&lt;/D&gt;&lt;D xsi:type="xsd:double"&gt;299.87&lt;/D&gt;&lt;D xsi:type="xsd:double"&gt;294.3&lt;/D&gt;&lt;D xsi:type="xsd:double"&gt;294.8&lt;/D&gt;&lt;D xsi:type="xsd:double"&gt;298.58&lt;/D&gt;&lt;D xsi:type="xsd:double"&gt;299.56&lt;/D&gt;&lt;D xsi:type="xsd:double"&gt;299.35&lt;/D&gt;&lt;D xsi:type="xsd:double"&gt;294.17&lt;/D&gt;&lt;D xsi:type="xsd:double"&gt;283.52&lt;/D&gt;&lt;D xsi:type="xsd:double"&gt;284&lt;/D&gt;&lt;D xsi:type="xsd:double"&gt;281.92&lt;/D&gt;&lt;D xsi:type="xsd:double"&gt;289.1&lt;/D&gt;&lt;D xsi:type="xsd:double"&gt;283.11&lt;/D&gt;&lt;D xsi:type="xsd:double"&gt;288.76&lt;/D&gt;&lt;D xsi:type="xsd:double"&gt;293.11&lt;/D&gt;&lt;D xsi:type="xsd:double"&gt;294.85&lt;/D&gt;&lt;D xsi:type="xsd:double"&gt;294.85&lt;/D&gt;&lt;D xsi:type="xsd:double"&gt;294.23&lt;/D&gt;&lt;D xsi:type="xsd:double"&gt;292.88&lt;/D&gt;&lt;D xsi:type="xsd:double"&gt;296.31&lt;/D&gt;&lt;D xsi:type="xsd:double"&gt;302.75&lt;/D&gt;&lt;D xsi:type="xsd:double"&gt;304.21&lt;/D&gt;&lt;D xsi:type="xsd:double"&gt;307.29&lt;/D&gt;&lt;D xsi:type="xsd:double"&gt;308.23&lt;/D&gt;&lt;D xsi:type="xsd:double"&gt;307.41&lt;/D&gt;&lt;D xsi:type="xsd:double"&gt;310.76&lt;/D&gt;&lt;D xsi:type="xsd:double"&gt;309.16&lt;/D&gt;&lt;D xsi:type="xsd:double"&gt;308.13&lt;/D&gt;&lt;D xsi:type="xsd:double"&gt;310.11&lt;/D&gt;&lt;D xsi:type="xsd:double"&gt;323.17&lt;/D&gt;&lt;D xsi:type="xsd:double"&gt;324.35&lt;/D&gt;&lt;D xsi:type="xsd:double"&gt;331.62&lt;/D&gt;&lt;D xsi:type="xsd:double"&gt;329.37&lt;/D&gt;&lt;D xsi:type="xsd:double"&gt;333.13&lt;/D&gt;&lt;D xsi:type="xsd:double"&gt;334&lt;/D&gt;&lt;D xsi:type="xsd:double"&gt;336.44&lt;/D&gt;&lt;D xsi:type="xsd:double"&gt;336.06&lt;/D&gt;&lt;D xsi:type="xsd:double"&gt;336.99&lt;/D&gt;&lt;D xsi:type="xsd:double"&gt;335.95&lt;/D&gt;&lt;D xsi:type="xsd:double"&gt;330.8&lt;/D&gt;&lt;D xsi:type="xsd:double"&gt;332.43&lt;/D&gt;&lt;D xsi:type="xsd:double"&gt;336.72&lt;/D&gt;&lt;D xsi:type="xsd:double"&gt;336.07&lt;/D&gt;&lt;D xsi:type="xsd:double"&gt;339.51&lt;/D&gt;&lt;D xsi:type="xsd:double"&gt;339.12&lt;/D&gt;&lt;D xsi:type="xsd:double"&gt;341.27&lt;/D&gt;&lt;D xsi:type="xsd:double"&gt;343.11&lt;/D&gt;&lt;D xsi:type="xsd:double"&gt;339.83&lt;/D&gt;&lt;D xsi:type="xsd:double"&gt;337.68&lt;/D&gt;&lt;D xsi:type="xsd:double"&gt;337.91&lt;/D&gt;&lt;D xsi:type="xsd:double"&gt;329.68&lt;/D&gt;&lt;D xsi:type="xsd:double"&gt;336.63&lt;/D&gt;&lt;D xsi:type="xsd:double"&gt;330.59&lt;/D&gt;&lt;D xsi:type="xsd:double"&gt;330.08&lt;/D&gt;&lt;D xsi:type="xsd:double"&gt;329.49&lt;/D&gt;&lt;D xsi:type="xsd:double"&gt;323.01&lt;/D&gt;&lt;D xsi:type="xsd:double"&gt;326.19&lt;/D&gt;&lt;D xsi:type="xsd:double"&gt;334.92&lt;/D&gt;&lt;D xsi:type="xsd:double"&gt;334.97&lt;/D&gt;&lt;D xsi:type="xsd:double"&gt;333.1&lt;/D&gt;&lt;D xsi:type="xsd:double"&gt;342.54&lt;/D&gt;&lt;D xsi:type="xsd:double"&gt;339.4&lt;/D&gt;&lt;D xsi:type="xsd:double"&gt;328.34&lt;/D&gt;&lt;D xsi:type="xsd:double"&gt;334.65&lt;/D&gt;&lt;D xsi:type="xsd:double"&gt;324.9&lt;/D&gt;&lt;D xsi:type="xsd:double"&gt;323.8&lt;/D&gt;&lt;D xsi:type="xsd:double"&gt;319.91&lt;/D&gt;&lt;D xsi:type="xsd:double"&gt;327.29&lt;/D&gt;&lt;D xsi:type="xsd:double"&gt;333.2&lt;/D&gt;&lt;D xsi:type="xsd:double"&gt;334.69&lt;/D&gt;&lt;D xsi:type="xsd:double"&gt;342.45&lt;/D&gt;&lt;D xsi:type="xsd:double"&gt;341.25&lt;/D&gt;&lt;D xsi:type="xsd:double"&gt;341.95&lt;/D&gt;&lt;D xsi:type="xsd:double"&gt;339.32&lt;/D&gt;&lt;D xsi:type="xsd:double"&gt;336.32&lt;/D&gt;&lt;D xsi:type="xsd:double"&gt;334.75&lt;/D&gt;&lt;D xsi:type="xsd:double"&gt;329.01&lt;/D&gt;&lt;D xsi:type="xsd:double"&gt;316.38&lt;/D&gt;&lt;D xsi:type="xsd:double"&gt;313.88&lt;/D&gt;&lt;D xsi:type="xsd:double"&gt;314.04&lt;/D&gt;&lt;D xsi:type="xsd:double"&gt;314.27&lt;/D&gt;&lt;D xsi:type="xsd:double"&gt;314.98&lt;/D&gt;&lt;D xsi:type="xsd:double"&gt;318.27&lt;/D&gt;&lt;D xsi:type="xsd:double"&gt;304.8&lt;/D&gt;&lt;D xsi:type="xsd:double"&gt;310.2&lt;/D&gt;&lt;D xsi:type="xsd:double"&gt;302.65&lt;/D&gt;&lt;D xsi:type="xsd:double"&gt;303.33&lt;/D&gt;&lt;D xsi:type="xsd:double"&gt;301.6&lt;/D&gt;&lt;D xsi:type="xsd:double"&gt;296.03&lt;/D&gt;&lt;D xsi:type="xsd:double"&gt;296.37&lt;/D&gt;&lt;D xsi:type="xsd:double"&gt;288.49&lt;/D&gt;&lt;D xsi:type="xsd:double"&gt;296.71&lt;/D&gt;&lt;D xsi:type="xsd:double"&gt;299.84&lt;/D&gt;&lt;D xsi:type="xsd:double"&gt;308.26&lt;/D&gt;&lt;D xsi:type="xsd:double"&gt;310.98&lt;/D&gt;&lt;D xsi:type="xsd:double"&gt;308.76&lt;/D&gt;&lt;D xsi:type="xsd:double"&gt;313.46&lt;/D&gt;&lt;D xsi:type="xsd:double"&gt;301.25&lt;/D&gt;&lt;D xsi:type="xsd:double"&gt;305.94&lt;/D&gt;&lt;D xsi:type="xsd:double"&gt;300.95&lt;/D&gt;&lt;D xsi:type="xsd:double"&gt;304.56&lt;/D&gt;&lt;D xsi:type="xsd:double"&gt;311.21&lt;/D&gt;&lt;D xsi:type="xsd:double"&gt;302.38&lt;/D&gt;&lt;D xsi:type="xsd:double"&gt;295.04&lt;/D&gt;&lt;D xsi:type="xsd:double"&gt;295&lt;/D&gt;&lt;D xsi:type="xsd:double"&gt;300.47&lt;/D&gt;&lt;D xsi:type="xsd:double"&gt;299.5&lt;/D&gt;&lt;D xsi:type="xsd:double"&gt;290.73&lt;/D&gt;&lt;D xsi:type="xsd:double"&gt;287.93&lt;/D&gt;&lt;D xsi:type="xsd:double"&gt;287.72&lt;/D&gt;&lt;D xsi:type="xsd:double"&gt;280.27&lt;/D&gt;&lt;D xsi:type="xsd:double"&gt;294.59&lt;/D&gt;&lt;D xsi:type="xsd:double"&gt;297.31&lt;/D&gt;&lt;D xsi:type="xsd:double"&gt;298.79&lt;/D&gt;&lt;D xsi:type="xsd:double"&gt;294.95&lt;/D&gt;&lt;D xsi:type="xsd:double"&gt;300.19&lt;/D&gt;&lt;D xsi:type="xsd:double"&gt;295.92&lt;/D&gt;&lt;D xsi:type="xsd:double"&gt;289.86&lt;/D&gt;&lt;D xsi:type="xsd:double"&gt;278.91&lt;/D&gt;&lt;/FQL&gt;&lt;FQL&gt;&lt;Q&gt;ATVI-US^P_DATE(-5AY,0,D)&lt;/Q&gt;&lt;R&gt;1260&lt;/R&gt;&lt;C&gt;1&lt;/C&gt;&lt;D xsi:type="xsd:string"&gt;03/07/2017&lt;/D&gt;&lt;D xsi:type="xsd:string"&gt;03/08/2017&lt;/D&gt;&lt;D xsi:type="xsd:string"&gt;03/09/2017&lt;/D&gt;&lt;D xsi:type="xsd:string"&gt;03/10/2017&lt;/D&gt;&lt;D xsi:type="xsd:string"&gt;03/13/2017&lt;/D&gt;&lt;D xsi:type="xsd:string"&gt;03/14/2017&lt;/D&gt;&lt;D xsi:type="xsd:string"&gt;03/15/2017&lt;/D&gt;&lt;D xsi:type="xsd:string"&gt;03/16/2017&lt;/D&gt;&lt;D xsi:type="xsd:string"&gt;03/17/2017&lt;/D&gt;&lt;D xsi:type="xsd:string"&gt;03/20/2017&lt;/D&gt;&lt;D xsi:type="xsd:string"&gt;03/21/2017&lt;/D&gt;&lt;D xsi:type="xsd:string"&gt;03/22/2017&lt;/D&gt;&lt;D xsi:type="xsd:string"&gt;03/23/2017&lt;/D&gt;&lt;D xsi:type="xsd:string"&gt;03/24/2017&lt;/D&gt;&lt;D xsi:type="xsd:string"&gt;03/27/2017&lt;/D&gt;&lt;D xsi:type="xsd:string"&gt;03/28/2017&lt;/D&gt;&lt;D xsi:type="xsd:string"&gt;03/29/2017&lt;/D&gt;&lt;D xsi:type="xsd:string"&gt;03/30/2017&lt;/D&gt;&lt;D xsi:type="xsd:string"&gt;03/31/2017&lt;/D&gt;&lt;D xsi:type="xsd:string"&gt;04/03/2017&lt;/D&gt;&lt;D xsi:type="xsd:string"&gt;04/04/2017&lt;/D&gt;&lt;D xsi:type="xsd:string"&gt;04/05/2017&lt;/D&gt;&lt;D xsi:type="xsd:string"&gt;04/06/2017&lt;/D&gt;&lt;D xsi:type="xsd:string"&gt;04/07/2017&lt;/D&gt;&lt;D xsi:type="xsd:string"&gt;04/10/2017&lt;/D&gt;&lt;D xsi:type="xsd:string"&gt;04/11/2017&lt;/D&gt;&lt;D xsi:type="xsd:string"&gt;04/12/2017&lt;/D&gt;&lt;D xsi:type="xsd:string"&gt;04/13/2017&lt;/D&gt;&lt;D xsi:type="xsd:string"&gt;04/17/2017&lt;/D&gt;&lt;D xsi:type="xsd:string"&gt;04/18/2017&lt;/D&gt;&lt;D xsi:type="xsd:string"&gt;04/19/2017&lt;/D&gt;&lt;D xsi:type="xsd:string"&gt;04/20/2017&lt;/D&gt;&lt;D xsi:type="xsd:string"&gt;04/21/2017&lt;/D&gt;&lt;D xsi:type="xsd:string"&gt;04/24/2017&lt;/D&gt;&lt;D xsi:type="xsd:string"&gt;04/25/2017&lt;/D&gt;&lt;D xsi:type="xsd:string"&gt;04/26/2017&lt;/D&gt;&lt;D xsi:type="xsd:string"&gt;04/27/2017&lt;/D&gt;&lt;D xsi:type="xsd:string"&gt;04/28/2017&lt;/D&gt;&lt;D xsi:type="xsd:string"&gt;05/01/2017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2</xdr:row>
                <xdr:rowOff>95250</xdr:rowOff>
              </from>
              <to>
                <xdr:col>3</xdr:col>
                <xdr:colOff>295275</xdr:colOff>
                <xdr:row>6</xdr:row>
                <xdr:rowOff>76200</xdr:rowOff>
              </to>
            </anchor>
          </commentPr>
        </mc:Fallback>
      </mc:AlternateContent>
    </comment>
    <comment ref="A5" authorId="0" shapeId="1029" xr:uid="{BA0297EB-D7A4-4F1F-BCC8-3CB9F15E2000}">
      <text>
        <r>
          <rPr>
            <b/>
            <sz val="9"/>
            <color indexed="81"/>
            <rFont val="Tahoma"/>
            <family val="2"/>
            <charset val="161"/>
          </rPr>
          <t>&lt;/D&gt;&lt;D xsi:type="xsd:string"&gt;05/02/2017&lt;/D&gt;&lt;D xsi:type="xsd:string"&gt;05/03/2017&lt;/D&gt;&lt;D xsi:type="xsd:string"&gt;05/04/2017&lt;/D&gt;&lt;D xsi:type="xsd:string"&gt;05/05/2017&lt;/D&gt;&lt;D xsi:type="xsd:string"&gt;05/08/2017&lt;/D&gt;&lt;D xsi:type="xsd:string"&gt;05/09/2017&lt;/D&gt;&lt;D xsi:type="xsd:string"&gt;05/10/2017&lt;/D&gt;&lt;D xsi:type="xsd:string"&gt;05/11/2017&lt;/D&gt;&lt;D xsi:type="xsd:string"&gt;05/12/2017&lt;/D&gt;&lt;D xsi:type="xsd:string"&gt;05/15/2017&lt;/D&gt;&lt;D xsi:type="xsd:string"&gt;05/16/2017&lt;/D&gt;&lt;D xsi:type="xsd:string"&gt;05/17/2017&lt;/D&gt;&lt;D xsi:type="xsd:string"&gt;05/18/2017&lt;/D&gt;&lt;D xsi:type="xsd:string"&gt;05/19/2017&lt;/D&gt;&lt;D xsi:type="xsd:string"&gt;05/22/2017&lt;/D&gt;&lt;D xsi:type="xsd:string"&gt;05/23/2017&lt;/D&gt;&lt;D xsi:type="xsd:string"&gt;05/24/2017&lt;/D&gt;&lt;D xsi:type="xsd:string"&gt;05/25/2017&lt;/D&gt;&lt;D xsi:type="xsd:string"&gt;05/26/2017&lt;/D&gt;&lt;D xsi:type="xsd:string"&gt;05/30/2017&lt;/D&gt;&lt;D xsi:type="xsd:string"&gt;05/31/2017&lt;/D&gt;&lt;D xsi:type="xsd:string"&gt;06/01/2017&lt;/D&gt;&lt;D xsi:type="xsd:string"&gt;06/02/2017&lt;/D&gt;&lt;D xsi:type="xsd:string"&gt;06/05/2017&lt;/D&gt;&lt;D xsi:type="xsd:string"&gt;06/06/2017&lt;/D&gt;&lt;D xsi:type="xsd:string"&gt;06/07/2017&lt;/D&gt;&lt;D xsi:type="xsd:string"&gt;06/08/2017&lt;/D&gt;&lt;D xsi:type="xsd:string"&gt;06/09/2017&lt;/D&gt;&lt;D xsi:type="xsd:string"&gt;06/12/2017&lt;/D&gt;&lt;D xsi:type="xsd:string"&gt;06/13/2017&lt;/D&gt;&lt;D xsi:type="xsd:string"&gt;06/14/2017&lt;/D&gt;&lt;D xsi:type="xsd:string"&gt;06/15/2017&lt;/D&gt;&lt;D xsi:type="xsd:string"&gt;06/16/2017&lt;/D&gt;&lt;D xsi:type="xsd:string"&gt;06/19/2017&lt;/D&gt;&lt;D xsi:type="xsd:string"&gt;06/20/2017&lt;/D&gt;&lt;D xsi:type="xsd:string"&gt;06/21/2017&lt;/D&gt;&lt;D xsi:type="xsd:string"&gt;06/22/2017&lt;/D&gt;&lt;D xsi:type="xsd:string"&gt;06/23/2017&lt;/D&gt;&lt;D xsi:type="xsd:string"&gt;06/26/2017&lt;/D&gt;&lt;D xsi:type="xsd:string"&gt;06/27/2017&lt;/D&gt;&lt;D xsi:type="xsd:string"&gt;06/28/2017&lt;/D&gt;&lt;D xsi:type="xsd:string"&gt;06/29/2017&lt;/D&gt;&lt;D xsi:type="xsd:string"&gt;06/30/2017&lt;/D&gt;&lt;D xsi:type="xsd:string"&gt;07/03/2017&lt;/D&gt;&lt;D xsi:type="xsd:string"&gt;07/05/2017&lt;/D&gt;&lt;D xsi:type="xsd:string"&gt;07/06/2017&lt;/D&gt;&lt;D xsi:type="xsd:string"&gt;07/07/2017&lt;/D&gt;&lt;D xsi:type="xsd:string"&gt;07/10/2017&lt;/D&gt;&lt;D xsi:type="xsd:string"&gt;07/11/2017&lt;/D&gt;&lt;D xsi:type="xsd:string"&gt;07/12/2017&lt;/D&gt;&lt;D xsi:type="xsd:string"&gt;07/13/2017&lt;/D&gt;&lt;D xsi:type="xsd:string"&gt;07/14/2017&lt;/D&gt;&lt;D xsi:type="xsd:string"&gt;07/17/2017&lt;/D&gt;&lt;D xsi:type="xsd:string"&gt;07/18/2017&lt;/D&gt;&lt;D xsi:type="xsd:string"&gt;07/19/2017&lt;/D&gt;&lt;D xsi:type="xsd:string"&gt;07/20/2017&lt;/D&gt;&lt;D xsi:type="xsd:string"&gt;07/21/2017&lt;/D&gt;&lt;D xsi:type="xsd:string"&gt;07/24/2017&lt;/D&gt;&lt;D xsi:type="xsd:string"&gt;07/25/2017&lt;/D&gt;&lt;D xsi:type="xsd:string"&gt;07/26/2017&lt;/D&gt;&lt;D xsi:type="xsd:string"&gt;07/27/2017&lt;/D&gt;&lt;D xsi:type="xsd:string"&gt;07/28/2017&lt;/D&gt;&lt;D xsi:type="xsd:string"&gt;07/31/2017&lt;/D&gt;&lt;D xsi:type="xsd:string"&gt;08/01/2017&lt;/D&gt;&lt;D xsi:type="xsd:string"&gt;08/02/2017&lt;/D&gt;&lt;D xsi:type="xsd:string"&gt;08/03/2017&lt;/D&gt;&lt;D xsi:type="xsd:string"&gt;08/04/2017&lt;/D&gt;&lt;D xsi:type="xsd:string"&gt;08/07/2017&lt;/D&gt;&lt;D xsi:type="xsd:string"&gt;08/08/2017&lt;/D&gt;&lt;D xsi:type="xsd:string"&gt;08/09/2017&lt;/D&gt;&lt;D xsi:type="xsd:string"&gt;08/10/2017&lt;/D&gt;&lt;D xsi:type="xsd:string"&gt;08/11/2017&lt;/D&gt;&lt;D xsi:type="xsd:string"&gt;08/14/2017&lt;/D&gt;&lt;D xsi:type="xsd:string"&gt;08/15/2017&lt;/D&gt;&lt;D xsi:type="xsd:string"&gt;08/16/2017&lt;/D&gt;&lt;D xsi:type="xsd:string"&gt;08/17/2017&lt;/D&gt;&lt;D xsi:type="xsd:string"&gt;08/18/2017&lt;/D&gt;&lt;D xsi:type="xsd:string"&gt;08/21/2017&lt;/D&gt;&lt;D xsi:type="xsd:string"&gt;08/22/2017&lt;/D&gt;&lt;D xsi:type="xsd:string"&gt;08/23/2017&lt;/D&gt;&lt;D xsi:type="xsd:string"&gt;08/24/2017&lt;/D&gt;&lt;D xsi:type="xsd:string"&gt;08/25/2017&lt;/D&gt;&lt;D xsi:type="xsd:string"&gt;08/28/2017&lt;/D&gt;&lt;D xsi:type="xsd:string"&gt;08/29/2017&lt;/D&gt;&lt;D xsi:type="xsd:string"&gt;08/30/2017&lt;/D&gt;&lt;D xsi:type="xsd:string"&gt;08/31/2017&lt;/D&gt;&lt;D xsi:type="xsd:string"&gt;09/01/2017&lt;/D&gt;&lt;D xsi:type="xsd:string"&gt;09/05/2017&lt;/D&gt;&lt;D xsi:type="xsd:string"&gt;09/06/2017&lt;/D&gt;&lt;D xsi:type="xsd:string"&gt;09/07/2017&lt;/D&gt;&lt;D xsi:type="xsd:string"&gt;09/08/2017&lt;/D&gt;&lt;D xsi:type="xsd:string"&gt;09/11/2017&lt;/D&gt;&lt;D xsi:type="xsd:string"&gt;09/12/2017&lt;/D&gt;&lt;D xsi:type="xsd:string"&gt;09/13/2017&lt;/D&gt;&lt;D xsi:type="xsd:string"&gt;09/14/2017&lt;/D&gt;&lt;D xsi:type="xsd:string"&gt;09/15/2017&lt;/D&gt;&lt;D xsi:type="xsd:string"&gt;09/18/2017&lt;/D&gt;&lt;D xsi:type="xsd:string"&gt;09/19/2017&lt;/D&gt;&lt;D xsi:type="xsd:string"&gt;09/20/2017&lt;/D&gt;&lt;D xsi:type="xsd:string"&gt;09/21/2017&lt;/D&gt;&lt;D xsi:type="xsd:string"&gt;09/22/2017&lt;/D&gt;&lt;D xsi:type="xsd:string"&gt;09/25/2017&lt;/D&gt;&lt;D xsi:type="xsd:string"&gt;09/26/2017&lt;/D&gt;&lt;D xsi:type="xsd:string"&gt;09/27/2017&lt;/D&gt;&lt;D xsi:type="xsd:string"&gt;09/28/2017&lt;/D&gt;&lt;D xsi:type="xsd:string"&gt;09/29/2017&lt;/D&gt;&lt;D xsi:type="xsd:string"&gt;10/02/2017&lt;/D&gt;&lt;D xsi:type="xsd:string"&gt;10/03/2017&lt;/D&gt;&lt;D xsi:type="xsd:string"&gt;10/04/2017&lt;/D&gt;&lt;D xsi:type="xsd:string"&gt;10/05/2017&lt;/D&gt;&lt;D xsi:type="xsd:string"&gt;10/06/2017&lt;/D&gt;&lt;D xsi:type="xsd:string"&gt;10/09/2017&lt;/D&gt;&lt;D xsi:type="xsd:string"&gt;10/10/2017&lt;/D&gt;&lt;D xsi:type="xsd:string"&gt;10/11/2017&lt;/D&gt;&lt;D xsi:type="xsd:string"&gt;10/12/2017&lt;/D&gt;&lt;D xsi:type="xsd:string"&gt;10/13/2017&lt;/D&gt;&lt;D xsi:type="xsd:string"&gt;10/16/2017&lt;/D&gt;&lt;D xsi:type="xsd:string"&gt;10/17/2017&lt;/D&gt;&lt;D xsi:type="xsd:string"&gt;10/18/2017&lt;/D&gt;&lt;D xsi:type="xsd:string"&gt;10/19/2017&lt;/D&gt;&lt;D xsi:type="xsd:string"&gt;10/20/2017&lt;/D&gt;&lt;D xsi:type="xsd:string"&gt;10/23/2017&lt;/D&gt;&lt;D xsi:type="xsd:string"&gt;10/24/2017&lt;/D&gt;&lt;D xsi:type="xsd:string"&gt;10/25/2017&lt;/D&gt;&lt;D xsi:type="xsd:string"&gt;10/26/2017&lt;/D&gt;&lt;D xsi:type="xsd:string"&gt;10/27/2017&lt;/D&gt;&lt;D xsi:type="xsd:string"&gt;10/30/2017&lt;/D&gt;&lt;D xsi:type="xsd:string"&gt;10/31/2017&lt;/D&gt;&lt;D xsi:type="xsd:string"&gt;11/01/2017&lt;/D&gt;&lt;D xsi:type="xsd:string"&gt;11/02/2017&lt;/D&gt;&lt;D xsi:type="xsd:string"&gt;11/03/2017&lt;/D&gt;&lt;D xsi:type="xsd:string"&gt;11/06/2017&lt;/D&gt;&lt;D xsi:type="xsd:string"&gt;11/07/2017&lt;/D&gt;&lt;D xsi:type="xsd:string"&gt;11/08/2017&lt;/D&gt;&lt;D xsi:type="xsd:string"&gt;11/09/2017&lt;/D&gt;&lt;D xsi:type="xsd:string"&gt;11/10/2017&lt;/D&gt;&lt;D xsi:type="xsd:string"&gt;11/13/2017&lt;/D&gt;&lt;D xsi:type="xsd:string"&gt;11/14/2017&lt;/D&gt;&lt;D xsi:type="xsd:string"&gt;11/15/2017&lt;/D&gt;&lt;D xsi:type="xsd:string"&gt;11/16/2017&lt;/D&gt;&lt;D xsi:type="xsd:string"&gt;11/17/2017&lt;/D&gt;&lt;D xsi:type="xsd:string"&gt;11/20/2017&lt;/D&gt;&lt;D xsi:type="xsd:string"&gt;11/21/2017&lt;/D&gt;&lt;D xsi:type="xsd:string"&gt;11/22/2017&lt;/D&gt;&lt;D xsi:type="xsd:string"&gt;11/24/2017&lt;/D&gt;&lt;D xsi:type="xsd:string"&gt;11/27/2017&lt;/D&gt;&lt;D xsi:type="xsd:string"&gt;11/28/2017&lt;/D&gt;&lt;D xsi:type="xsd:string"&gt;11/29/2017&lt;/D&gt;&lt;D xsi:type="xsd:string"&gt;11/30/2017&lt;/D&gt;&lt;D xsi:type="xsd:string"&gt;12/01/2017&lt;/D&gt;&lt;D xsi:type="xsd:string"&gt;12/04/2017&lt;/D&gt;&lt;D xsi:type="xsd:string"&gt;12/05/2017&lt;/D&gt;&lt;D xsi:type="xsd:string"&gt;12/06/2017&lt;/D&gt;&lt;D xsi:type="xsd:string"&gt;12/07/2017&lt;/D&gt;&lt;D xsi:type="xsd:string"&gt;12/08/2017&lt;/D&gt;&lt;D xsi:type="xsd:string"&gt;12/11/2017&lt;/D&gt;&lt;D xsi:type="xsd:string"&gt;12/12/2017&lt;/D&gt;&lt;D xsi:type="xsd:string"&gt;12/13/2017&lt;/D&gt;&lt;D xsi:type="xsd:string"&gt;12/14/2017&lt;/D&gt;&lt;D xsi:type="xsd:string"&gt;12/15/2017&lt;/D&gt;&lt;D xsi:type="xsd:string"&gt;12/18/2017&lt;/D&gt;&lt;D xsi:type="xsd:string"&gt;12/19/2017&lt;/D&gt;&lt;D xsi:type="xsd:string"&gt;12/20/2017&lt;/D&gt;&lt;D xsi:type="xsd:string"&gt;12/21/2017&lt;/D&gt;&lt;D xsi:type="xsd:string"&gt;12/22/2017&lt;/D&gt;&lt;D xsi:type="xsd:string"&gt;12/26/2017&lt;/D&gt;&lt;D xsi:type="xsd:string"&gt;12/27/2017&lt;/D&gt;&lt;D xsi:type="xsd:string"&gt;12/28/2017&lt;/D&gt;&lt;D xsi:type="xsd:string"&gt;12/29/2017&lt;/D&gt;&lt;D xsi:type="xsd:string"&gt;01/02/2018&lt;/D&gt;&lt;D xsi:type="xsd:string"&gt;01/03/2018&lt;/D&gt;&lt;D xsi:type="xsd:string"&gt;01/04/2018&lt;/D&gt;&lt;D xsi:type="xsd:string"&gt;01/05/2018&lt;/D&gt;&lt;D xsi:type="xsd:string"&gt;01/08/2018&lt;/D&gt;&lt;D xsi:type="xsd:string"&gt;01/09/2018&lt;/D&gt;&lt;D xsi:type="xsd:string"&gt;01/10/2018&lt;/D&gt;&lt;D xsi:type="xsd:string"&gt;01/11/2018&lt;/D&gt;&lt;D xsi:type="xsd:string"&gt;01/12/2018&lt;/D&gt;&lt;D xsi:type="xsd:string"&gt;01/16/2018&lt;/D&gt;&lt;D xsi:type="xsd:string"&gt;01/17/2018&lt;/D&gt;&lt;D xsi:type="xsd:string"&gt;01/18/2018&lt;/D&gt;&lt;D xsi:type="xsd:string"&gt;01/19/2018&lt;/D&gt;&lt;D xsi:type="xsd:string"&gt;01/22/2018&lt;/D&gt;&lt;D xsi:type="xsd:string"&gt;01/23/2018&lt;/D&gt;&lt;D xsi:type="xsd:string"&gt;01/24/2018&lt;/D&gt;&lt;D xsi:type="xsd:string"&gt;01/25/2018&lt;/D&gt;&lt;D xsi:type="xsd:string"&gt;01/26/2018&lt;/D&gt;&lt;D xsi:type="xsd:string"&gt;01/29/2018&lt;/D&gt;&lt;D xsi:type="xsd:string"&gt;01/30/2018&lt;/D&gt;&lt;D xsi:type="xsd:string"&gt;01/31/2018&lt;/D&gt;&lt;D xsi:type="xsd:string"&gt;02/01/2018&lt;/D&gt;&lt;D xsi:type="xsd:string"&gt;02/02/2018&lt;/D&gt;&lt;D xsi:type="xsd:string"&gt;02/05/2018&lt;/D&gt;&lt;D xsi:type="xsd:string"&gt;02/06/2018&lt;/D&gt;&lt;D xsi:type="xsd:string"&gt;02/07/2018&lt;/D&gt;&lt;D xsi:type="xsd:string"&gt;02/08/2018&lt;/D&gt;&lt;D xsi:type="xsd:string"&gt;02/09/2018&lt;/D&gt;&lt;D xsi:type="xsd:string"&gt;02/12/2018&lt;/D&gt;&lt;D xsi:type="xsd:string"&gt;02/13/2018&lt;/D&gt;&lt;D xsi:type="xsd:string"&gt;02/14/2018&lt;/D&gt;&lt;D xsi:type="xsd:string"&gt;02/15/2018&lt;/D&gt;&lt;D xsi:type="xsd:string"&gt;02/16/2018&lt;/D&gt;&lt;D xsi:type="xsd:string"&gt;02/20/2018&lt;/D&gt;&lt;D xsi:type="xsd:string"&gt;02/21/2018&lt;/D&gt;&lt;D xsi:type="xsd:string"&gt;02/22/2018&lt;/D&gt;&lt;D xsi:type="xsd:string"&gt;02/23/2018&lt;/D&gt;&lt;D xsi:type="xsd:string"&gt;02/26/2018&lt;/D&gt;&lt;D xsi:type="xsd:string"&gt;02/27/2018&lt;/D&gt;&lt;D xsi:type="xsd:string"&gt;02/28/2018&lt;/D&gt;&lt;D xsi:type="xsd:string"&gt;03/01/2018&lt;/D&gt;&lt;D xsi:type="xsd:string"&gt;03/02/2018&lt;/D&gt;&lt;D xsi:type="xsd:string"&gt;03/05/2018&lt;/D&gt;&lt;D xsi:type="xsd:string"&gt;03/06/2018&lt;/D&gt;&lt;D xsi:type="xsd:string"&gt;03/07/2018&lt;/D&gt;&lt;D xsi:type="xsd:string"&gt;03/08/2018&lt;/D&gt;&lt;D xsi:type="xsd:string"&gt;03/09/2018&lt;/D&gt;&lt;D xsi:type="xsd:string"&gt;03/12/2018&lt;/D&gt;&lt;D xsi:type="xsd:string"&gt;03/13/2018&lt;/D&gt;&lt;D xsi:type="xsd:string"&gt;03/14/2018&lt;/D&gt;&lt;D xsi:type="xsd:string"&gt;03/15/2018&lt;/D&gt;&lt;D xsi:type="xsd:string"&gt;03/16/2018&lt;/D&gt;&lt;D xsi:type="xsd:string"&gt;03/19/2018&lt;/D&gt;&lt;D xsi:type="xsd:string"&gt;03/20/2018&lt;/D&gt;&lt;D xsi:type="xsd:string"&gt;03/21/2018&lt;/D&gt;&lt;D xsi:type="xsd:string"&gt;03/22/2018&lt;/D&gt;&lt;D xsi:type="xsd:string"&gt;03/23/2018&lt;/D&gt;&lt;D xsi:type="xsd:string"&gt;03/26/2018&lt;/D&gt;&lt;D xsi:type="xsd:string"&gt;03/27/2018&lt;/D&gt;&lt;D xsi:type="xsd:string"&gt;03/28/2018&lt;/D&gt;&lt;D xsi:type="xsd:string"&gt;03/29/2018&lt;/D&gt;&lt;D xsi:type="xsd:string"&gt;04/02/2018&lt;/D&gt;&lt;D xsi:type="xsd:string"&gt;04/03/2018&lt;/D&gt;&lt;D xsi:type="xsd:string"&gt;04/04/2018&lt;/D&gt;&lt;D xsi:type="xsd:string"&gt;04/05/2018&lt;/D&gt;&lt;D xsi:type="xsd:string"&gt;04/06/2018&lt;/D&gt;&lt;D xsi:type="xsd:string"&gt;04/09/2018&lt;/D&gt;&lt;D xsi:type="xsd:string"&gt;04/10/2018&lt;/D&gt;&lt;D xsi:type="xsd:string"&gt;04/11/2018&lt;/D&gt;&lt;D xsi:type="xsd:string"&gt;04/12/2018&lt;/D&gt;&lt;D xsi:type="xsd:string"&gt;04/13/2018&lt;/D&gt;&lt;D xsi:type="xsd:string"&gt;04/16/2018&lt;/D&gt;&lt;D xsi:type="xsd:string"&gt;04/17/2018&lt;/D&gt;&lt;D xsi:type="xsd:string"&gt;04/18/2018&lt;/D&gt;&lt;D xsi:type="xsd:string"&gt;04/19/2018&lt;/D&gt;&lt;D xsi:type="xsd:string"&gt;04/20/2018&lt;/D&gt;&lt;D xsi:type="xsd:string"&gt;04/23/2018&lt;/D&gt;&lt;D xsi:type="xsd:string"&gt;04/24/2018&lt;/D&gt;&lt;D xsi:type="xsd:string"&gt;04/25/2018&lt;/D&gt;&lt;D xsi:type="xsd:string"&gt;04/26/2018&lt;/D&gt;&lt;D xsi:type="xsd:string"&gt;04/27/2018&lt;/D&gt;&lt;D xsi:type="xsd:string"&gt;04/30/2018&lt;/D&gt;&lt;D xsi:type="xsd:string"&gt;05/01/2018&lt;/D&gt;&lt;D xsi:type="xsd:string"&gt;05/02/2018&lt;/D&gt;&lt;D xsi:type="xsd:string"&gt;05/03/2018&lt;/D&gt;&lt;D xsi:type="xsd:string"&gt;05/04/2018&lt;/D&gt;&lt;D xsi:type="xsd:string"&gt;05/07/2018&lt;/D&gt;&lt;D xsi:type="xsd:string"&gt;05/08/2018&lt;/D&gt;&lt;D xsi:type="xsd:string"&gt;05/09/2018&lt;/D&gt;&lt;D xsi:type="xsd:string"&gt;05/10/2018&lt;/D&gt;&lt;D xsi:type="xsd:string"&gt;05/11/2018&lt;/D&gt;&lt;D xsi:type="xsd:string"&gt;05/14/2018&lt;/D&gt;&lt;D xsi:type="xsd:string"&gt;05/15/2018&lt;/D&gt;&lt;D xsi:type="xsd:string"&gt;05/16/2018&lt;/D&gt;&lt;D xsi:type="xsd:string"&gt;05/17/2018&lt;/D&gt;&lt;D xsi:type="xsd:string"&gt;05/18/2018&lt;/D&gt;&lt;D xsi:type="xsd:string"&gt;05/21/2018&lt;/D&gt;&lt;D xsi:type="xsd:string"&gt;05/22/2018&lt;/D&gt;&lt;D xsi:type="xsd:string"&gt;05/23/2018&lt;/D&gt;&lt;D xsi:type="xsd:string"&gt;05/24/2018&lt;/D&gt;&lt;D xsi:type="xsd:string"&gt;05/25/2018&lt;/D&gt;&lt;D xsi:type="xsd:string"&gt;05/29/2018&lt;/D&gt;&lt;D xsi:type="xsd:string"&gt;05/30/2018&lt;/D&gt;&lt;D xsi:type="xsd:string"&gt;05/31/2018&lt;/D&gt;&lt;D xsi:type="xsd:string"&gt;06/01/2018&lt;/D&gt;&lt;D xsi:type="xsd:string"&gt;06/04/2018&lt;/D&gt;&lt;D xsi:type="xsd:string"&gt;06/05/2018&lt;/D&gt;&lt;D xsi:type="xsd:string"&gt;06/06/2018&lt;/D&gt;&lt;D xsi:type="xsd:string"&gt;06/07/2018&lt;/D&gt;&lt;D xsi:type="xsd:string"&gt;06/08/2018&lt;/D&gt;&lt;D xsi:type="xsd:string"&gt;06/11/2018&lt;/D&gt;&lt;D xsi:type="xsd:string"&gt;06/12/2018&lt;/D&gt;&lt;D xsi:type="xsd:string"&gt;06/13/2018&lt;/D&gt;&lt;D xsi:type="xsd:string"&gt;06/14/2018&lt;/D&gt;&lt;D xsi:type="xsd:string"&gt;06/15/2018&lt;/D&gt;&lt;D xsi:type="xsd:string"&gt;06/18/2018&lt;/D&gt;&lt;D xsi:type="xsd:string"&gt;06/19/2018&lt;/D&gt;&lt;D xsi:type="xsd:string"&gt;06/20/2018&lt;/D&gt;&lt;D xsi:type="xsd:string"&gt;06/21/2018&lt;/D&gt;&lt;D xsi:type="xsd:string"&gt;06/22/2018&lt;/D&gt;&lt;D xsi:type="xsd:string"&gt;06/25/2018&lt;/D&gt;&lt;D xsi:type="xsd:string"&gt;06/26/2018&lt;/D&gt;&lt;D xsi:type="xsd:string"&gt;06/27/2018&lt;/D&gt;&lt;D xsi:type="xsd:string"&gt;06/28/2018&lt;/D&gt;&lt;D xsi:type="xsd:string"&gt;06/29/2018&lt;/D&gt;&lt;D xsi:type="xsd:string"&gt;07/02/2018&lt;/D&gt;&lt;D xsi:type="xsd:string"&gt;07/03/2018&lt;/D&gt;&lt;D xsi:type="xsd:string"&gt;07/05/2018&lt;/D&gt;&lt;D xsi:type="xsd:string"&gt;07/06/2018&lt;/D&gt;&lt;D xsi:type="xsd:string"&gt;07/09/2018&lt;/D&gt;&lt;D xsi:type="xsd:string"&gt;07/10/2018&lt;/D&gt;&lt;D xsi:type="xsd:string"&gt;07/11/2018&lt;/D&gt;&lt;D xsi:type="xsd:string"&gt;07/12/2018&lt;/D&gt;&lt;D xsi:type="xsd:string"&gt;07/13/2018&lt;/D&gt;&lt;D xsi:type="xsd:string"&gt;07/16/2018&lt;/D&gt;&lt;D xsi:type="xsd:string"&gt;07/17/2018&lt;/D&gt;&lt;D xsi:type="xsd:string"&gt;07/18/2018&lt;/D&gt;&lt;D xsi:type="xsd:string"&gt;07/19/2018&lt;/D&gt;&lt;D xsi:type="xsd:string"&gt;07/20/2018&lt;/D&gt;&lt;D xsi:type="xsd:string"&gt;07/23/2018&lt;/D&gt;&lt;D xsi:type="xsd:string"&gt;07/24/2018&lt;/D&gt;&lt;D xsi:type="xsd:string"&gt;07/25/2018&lt;/D&gt;&lt;D xsi:type="xsd:string"&gt;07/26/2018&lt;/D&gt;&lt;D xsi:type="xsd:string"&gt;07/27/2018&lt;/D&gt;&lt;D xsi:type="xsd:string"&gt;07/30/2018&lt;/D&gt;&lt;D xsi:type="xsd:string"&gt;07/31/2018&lt;/D&gt;&lt;D xsi:type="xsd:string"&gt;08/01/2018&lt;/D&gt;&lt;D xsi:type="xsd:string"&gt;08/02/2018&lt;/D&gt;&lt;D xsi:type="xsd:string"&gt;08/03/2018&lt;/D&gt;&lt;D xsi:type="xsd:string"&gt;08/06/2018&lt;/D&gt;&lt;D xsi:type="xsd:string"&gt;08/07/2018&lt;/D&gt;&lt;D xsi:type="xsd:string"&gt;08/08/2018&lt;/D&gt;&lt;D xsi:type="xsd:string"&gt;08/09/2018&lt;/D&gt;&lt;D xsi:type="xsd:string"&gt;08/10/2018&lt;/D&gt;&lt;D xsi:type="xsd:string"&gt;08/13/2018&lt;/D&gt;&lt;D xsi:type="xsd:string"&gt;08/14/2018&lt;/D&gt;&lt;D xsi:type="xsd:string"&gt;08/15/2018&lt;/D&gt;&lt;D xsi:type="xsd:string"&gt;08/16/2018&lt;/D&gt;&lt;D xsi:type="xsd:string"&gt;08/17/2018&lt;/D&gt;&lt;D xsi:type="xsd:string"&gt;08/20/2018&lt;/D&gt;&lt;D xsi:type="xsd:string"&gt;08/21/2018&lt;/D&gt;&lt;D xsi:type="xsd:string"&gt;08/22/2018&lt;/D&gt;&lt;D xsi:type="xsd:string"&gt;08/23/2018&lt;/D&gt;&lt;D xsi:type="xsd:string"&gt;08/24/2018&lt;/D&gt;&lt;D xsi:type="xsd:string"&gt;08/27/2018&lt;/D&gt;&lt;D xsi:type="xsd:string"&gt;08/28/2018&lt;/D&gt;&lt;D xsi:type="xsd:string"&gt;08/29/2018&lt;/D&gt;&lt;D xsi:type="xsd:string"&gt;08/30/2018&lt;/D&gt;&lt;D xsi:type="xsd:string"&gt;08/31/2018&lt;/D&gt;&lt;D xsi:type="xsd:string"&gt;09/04/2018&lt;/D&gt;&lt;D xsi:type="xsd:string"&gt;09/05/2018&lt;/D&gt;&lt;D xsi:type="xsd:string"&gt;09/06/2018&lt;/D&gt;&lt;D xsi:type="xsd:string"&gt;09/07/2018&lt;/D&gt;&lt;D xsi:type="xsd:string"&gt;09/10/2018&lt;/D&gt;&lt;D xsi:type="xsd:string"&gt;09/11/2018&lt;/D&gt;&lt;D xsi:type="xsd:string"&gt;09/12/2018&lt;/D&gt;&lt;D xsi:type="xsd:string"&gt;09/13/2018&lt;/D&gt;&lt;D xsi:type="xsd:string"&gt;09/14/2018&lt;/D&gt;&lt;D xsi:type="xsd:string"&gt;09/17/2018&lt;/D&gt;&lt;D xsi:type="xsd:string"&gt;09/18/2018&lt;/D&gt;&lt;D xsi:type="xsd:string"&gt;09/19/2018&lt;/D&gt;&lt;D xsi:type="xsd:string"&gt;09/20/2018&lt;/D&gt;&lt;D xsi:type="xsd:string"&gt;09/21/2018&lt;/D&gt;&lt;D xsi:type="xsd:string"&gt;09/24/2018&lt;/D&gt;&lt;D xsi:type="xsd:string"&gt;09/25/2018&lt;/D&gt;&lt;D xsi:type="xsd:string"&gt;09/26/2018&lt;/D&gt;&lt;D xsi:type="xsd:string"&gt;09/27/2018&lt;/D&gt;&lt;D xsi:type="xsd:string"&gt;09/28/2018&lt;/D&gt;&lt;D xsi:type="xsd:string"&gt;10/01/2018&lt;/D&gt;&lt;D xsi:type="xsd:string"&gt;10/02/2018&lt;/D&gt;&lt;D xsi:type="xsd:string"&gt;10/03/2018&lt;/D&gt;&lt;D xsi:type="xsd:string"&gt;10/04/2018&lt;/D&gt;&lt;D xsi:type="xsd:string"&gt;10/05/2018&lt;/D&gt;&lt;D xsi:type="xsd:string"&gt;10/08/2018&lt;/D&gt;&lt;D xsi:type="xsd:string"&gt;10/09/2018&lt;/D&gt;&lt;D xsi:type="xsd:string"&gt;10/10/2018&lt;/D&gt;&lt;D xsi:type="xsd:string"&gt;10/11/2018&lt;/D&gt;&lt;D xsi:type="xsd:string"&gt;10/12/2018&lt;/D&gt;&lt;D xsi:type="xsd:string"&gt;10/15/2018&lt;/D&gt;&lt;D xsi:type="xsd:string"&gt;10/16/2018&lt;/D&gt;&lt;D xsi:type="xsd:string"&gt;10/17/2018&lt;/D&gt;&lt;D xsi:type="xsd:string"&gt;10/18/2018&lt;/D&gt;&lt;D xsi:type="xsd:string"&gt;10/19/2018&lt;/D&gt;&lt;D xsi:type="xsd:string"&gt;10/22/2018&lt;/D&gt;&lt;D xsi:type="xsd:string"&gt;10/23/2018&lt;/D&gt;&lt;D xsi:type="xsd:string"&gt;10/24/2018&lt;/D&gt;&lt;D xsi:type="xsd:string"&gt;10/25/2018&lt;/D&gt;&lt;D xsi:type="xsd:string"&gt;10/26/2018&lt;/D&gt;&lt;D xsi:type="xsd:string"&gt;10/29/2018&lt;/D&gt;&lt;D xsi:type="xsd:string"&gt;10/30/2018&lt;/D&gt;&lt;D xsi:type="xsd:string"&gt;10/31/2018&lt;/D&gt;&lt;D xsi:type="xsd:string"&gt;11/01/2018&lt;/D&gt;&lt;D xsi:type="xsd:string"&gt;11/02/2018&lt;/D&gt;&lt;D xsi:type="xsd:string"&gt;11/05/2018&lt;/D&gt;&lt;D xsi:type="xsd:string"&gt;11/06/2018&lt;/D&gt;&lt;D xsi:type="xsd:string"&gt;11/07/2018&lt;/D&gt;&lt;D xsi:type="xsd:string"&gt;11/08/2018&lt;/D&gt;&lt;D xsi:type="xsd:string"&gt;11/09/2018&lt;/D&gt;&lt;D xsi:type="xsd:string"&gt;11/12/2018&lt;/D&gt;&lt;D xsi:type="xsd:string"&gt;11/13/2018&lt;/D&gt;&lt;D xsi:type="xsd:string"&gt;11/14/2018&lt;/D&gt;&lt;D xsi:type="xsd:string"&gt;11/15/2018&lt;/D&gt;&lt;D xsi:type="xsd:string"&gt;11/16/2018&lt;/D&gt;&lt;D xsi:type="xsd:string"&gt;11/19/2018&lt;/D&gt;&lt;D xsi:type="xsd:string"&gt;11/20/2018&lt;/D&gt;&lt;D xsi:type="xsd:string"&gt;11/21/2018&lt;/D&gt;&lt;D xsi:type="xsd:string"&gt;11/23/2018&lt;/D&gt;&lt;D xsi:type="xsd:string"&gt;11/26/2018&lt;/D&gt;&lt;D xsi:type="xsd:string"&gt;11/27/2018&lt;/D&gt;&lt;D xsi:type="xsd:string"&gt;11/28/2018&lt;/D&gt;&lt;D xsi:type="xsd:string"&gt;11/29/2018&lt;/D&gt;&lt;D xsi:type="xsd:string"&gt;11/30/2018&lt;/D&gt;&lt;D xsi:type="xsd:string"&gt;12/03/2018&lt;/D&gt;&lt;D xsi:type="xsd:string"&gt;12/04/2018&lt;/D&gt;&lt;D xsi:type="xsd:string"&gt;12/06/2018&lt;/D&gt;&lt;D xsi:type="xsd:string"&gt;12/07/2018&lt;/D&gt;&lt;D xsi:type="xsd:string"&gt;12/10/2018&lt;/D&gt;&lt;D xsi:type="xsd:string"&gt;12/11/2018&lt;/D&gt;&lt;D xsi:type="xsd:string"&gt;12/12/2018&lt;/D&gt;&lt;D xsi:type="xsd:string"&gt;12/13/2018&lt;/D&gt;&lt;D xsi:type="xsd:string"&gt;12/14/2018&lt;/D&gt;&lt;D xsi:type="xsd:string"&gt;12/17/2018&lt;/D&gt;&lt;D xsi:type="xsd:string"&gt;12/18/2018&lt;/D&gt;&lt;D xsi:type="xsd:string"&gt;12/19/2018&lt;/D&gt;&lt;D xsi:type="xsd:string"&gt;12/20/2018&lt;/D&gt;&lt;D xsi:type="xsd:string"&gt;12/21/2018&lt;/D&gt;&lt;D xsi:type="xsd:string"&gt;12/24/2018&lt;/D&gt;&lt;D xsi:type="xsd:string"&gt;12/26/2018&lt;/D&gt;&lt;D xsi:type="xsd:string"&gt;12/27/2018&lt;/D&gt;&lt;D xsi:type="xsd:string"&gt;12/28/2018&lt;/D&gt;&lt;D xsi:type="xsd:string"&gt;12/31/2018&lt;/D&gt;&lt;D xsi:type="xsd:string"&gt;01/02/2019&lt;/D&gt;&lt;D xsi:type="xsd:string"&gt;01/03/2019&lt;/D&gt;&lt;D xsi:type="xsd:string"&gt;01/04/2019&lt;/D&gt;&lt;D xsi:type="xsd:string"&gt;01/07/2019&lt;/D&gt;&lt;D xsi:type="xsd:string"&gt;01/08/2019&lt;/D&gt;&lt;D xsi:type="xsd:string"&gt;01/09/2019&lt;/D&gt;&lt;D xsi:type="xsd:string"&gt;01/10/2019&lt;/D&gt;&lt;D xsi:type="xsd:string"&gt;01/11/2019&lt;/D&gt;&lt;D xsi:type="xsd:string"&gt;01/14/2019&lt;/D&gt;&lt;D xsi:type="xsd:string"&gt;01/15/2019&lt;/D&gt;&lt;D xsi:type="xsd:string"&gt;01/16/2019&lt;/D&gt;&lt;D xsi:type="xsd:string"&gt;01/17/2019&lt;/D&gt;&lt;D xsi:type="xsd:string"&gt;01/18/2019&lt;/D&gt;&lt;D xsi:type="xsd:string"&gt;01/22/2019&lt;/D&gt;&lt;D xsi:type="xsd:string"&gt;01/23/2019&lt;/D&gt;&lt;D xsi:type="xsd:string"&gt;01/24/2019&lt;/D&gt;&lt;D xsi:type="xsd:string"&gt;01/25/2019&lt;/D&gt;&lt;D xsi:type="xsd:string"&gt;01/28/2019&lt;/D&gt;&lt;D xsi:type="xsd:string"&gt;01/29/2019&lt;/D&gt;&lt;D xsi:type="xsd:string"&gt;01/30/2019&lt;/D&gt;&lt;D xsi:type="xsd:string"&gt;01/31/2019&lt;/D&gt;&lt;D xsi:type="xsd:string"&gt;02/01/2019&lt;/D&gt;&lt;D xsi:type="xsd:string"&gt;02/04/2019&lt;/D&gt;&lt;D xsi:type="xsd:string"&gt;02/05/2019&lt;/D&gt;&lt;D xsi:type="xsd:string"&gt;02/06/2019&lt;/D&gt;&lt;D xsi:type="xsd:string"&gt;02/07/2019&lt;/D&gt;&lt;D xsi:type="xsd:string"&gt;02/08/2019&lt;/D&gt;&lt;D xsi:type="xsd:string"&gt;02/11/2019&lt;/D&gt;&lt;D xsi:type="xsd:string"&gt;02/12/2019&lt;/D&gt;&lt;D xsi:type="xsd:string"&gt;02/13/2019&lt;/D&gt;&lt;D xsi:type="xsd:string"&gt;02/14/2019&lt;/D&gt;&lt;D xsi:type="xsd:string"&gt;02/15/2019&lt;/D&gt;&lt;D xsi:type="xsd:string"&gt;02/19/2019&lt;/D&gt;&lt;D xsi:type="xsd:string"&gt;02/20/2019&lt;/D&gt;&lt;D xsi:type="xsd:string"&gt;02/21/2019&lt;/D&gt;&lt;D xsi:type="xsd:string"&gt;02/22/2019&lt;/D&gt;&lt;D xsi:type="xsd:string"&gt;02/25/2019&lt;/D&gt;&lt;D xsi:type="xsd:string"&gt;02/26/2019&lt;/D&gt;&lt;D xsi:type="xsd:string"&gt;02/27/2019&lt;/D&gt;&lt;D xsi:type="xsd:string"&gt;02/28/2019&lt;/D&gt;&lt;D xsi:type="xsd:string"&gt;03/01/2019&lt;/D&gt;&lt;D xsi:type="xsd:string"&gt;03/04/2019&lt;/D&gt;&lt;D xsi:type="xsd:string"&gt;03/05/2019&lt;/D&gt;&lt;D xsi:type="xsd:string"&gt;03/06/2019&lt;/D&gt;&lt;D xsi:type="xsd:string"&gt;03/07/2019&lt;/D&gt;&lt;D xsi:type="xsd:string"&gt;03/08/2019&lt;/D&gt;&lt;D xsi:type="xsd:string"&gt;03/11/2019&lt;/D&gt;&lt;D xsi:type="xsd:string"&gt;03/12/2019&lt;/D&gt;&lt;D xsi:type="xsd:string"&gt;03/13/2019&lt;/D&gt;&lt;D xsi:type="xsd:string"&gt;03/14/2019&lt;/D&gt;&lt;D xsi:type="xsd:string"&gt;03/15/2019&lt;/D&gt;&lt;D xsi:type="xsd:string"&gt;03/18/2019&lt;/D&gt;&lt;D xsi:type="xsd:string"&gt;03/19/2019&lt;/D&gt;&lt;D xsi:type="xsd:string"&gt;03/20/2019&lt;/D&gt;&lt;D xsi:type="xsd:string"&gt;03/21/2019&lt;/D&gt;&lt;D xsi:type="xsd:string"&gt;03/22/2019&lt;/D&gt;&lt;D xsi:type="xsd:string"&gt;03/25/2019&lt;/D&gt;&lt;D xsi:type="xsd:string"&gt;03/26/2019&lt;/D&gt;&lt;D xsi:type="xsd:string"&gt;03/27/2019&lt;/D&gt;&lt;D xsi:type="xsd:string"&gt;03/28/2019&lt;/D&gt;&lt;D xsi:type="xsd:string"&gt;03/29/2019&lt;/D&gt;&lt;D xsi:type="xsd:string"&gt;04/01/2019&lt;/D&gt;&lt;D xsi:type="xsd:string"&gt;04/02/2019&lt;/D&gt;&lt;D xsi:type="xsd:string"&gt;04/03/2019&lt;/D&gt;&lt;D xsi:type="xsd:string"&gt;04/04/2019&lt;/D&gt;&lt;D xsi:type="xsd:string"&gt;04/05/2019&lt;/D&gt;&lt;D xsi:type="xsd:string"&gt;04/08/2019&lt;/D&gt;&lt;D xsi:type="xsd:string"&gt;04/09/2019&lt;/D&gt;&lt;D xsi:type="xsd:string"&gt;04/10/2019&lt;/D&gt;&lt;D xsi:type="xsd:string"&gt;04/11/2019&lt;/D&gt;&lt;D xsi:type="xsd:string"&gt;04/12/2019&lt;/D&gt;&lt;D xsi:type="xsd:string"&gt;04/15/2019&lt;/D&gt;&lt;D xsi:type="xsd:string"&gt;04/16/2019&lt;/D&gt;&lt;D xsi:type="xsd:string"&gt;04/17/2019&lt;/D&gt;&lt;D xsi:type="xsd:string"&gt;04/18/2019&lt;/D&gt;&lt;D xsi:type="xsd:string"&gt;04/22/2019&lt;/D&gt;&lt;D xsi:type="xsd:string"&gt;04/23/2019&lt;/D&gt;&lt;D xsi:type="xsd:string"&gt;04/24/2019&lt;/D&gt;&lt;D xsi:type="xsd:string"&gt;04/25/2019&lt;/D&gt;&lt;D xsi:type="xsd:string"&gt;04/26/2019&lt;/D&gt;&lt;D xsi:type="xsd:string"&gt;04/29/2019&lt;/D&gt;&lt;D xsi:type="xsd:string"&gt;04/30/2019&lt;/D&gt;&lt;D xsi:type="xsd:string"&gt;05/01/2019&lt;/D&gt;&lt;D xsi:type="xsd:string"&gt;05/02/2019&lt;/D&gt;&lt;D xsi:type="xsd:string"&gt;05/03/2019&lt;/D&gt;&lt;D xsi:type="xsd:string"&gt;05/06/2019&lt;/D&gt;&lt;D xsi:type="xsd:string"&gt;05/07/2019&lt;/D&gt;&lt;D xsi:type="xsd:string"&gt;05/08/2019&lt;/D&gt;&lt;D xsi:type="xsd:string"&gt;05/09/2019&lt;/D&gt;&lt;D xsi:type="xsd:string"&gt;05/10/2019&lt;/D&gt;&lt;D xsi:type="xsd:string"&gt;05/13/2019&lt;/D&gt;&lt;D xsi:type="xsd:string"&gt;05/14/2019&lt;/D&gt;&lt;D xsi:type="xsd:string"&gt;05/15/2019&lt;/D&gt;&lt;D xsi:type="xsd:string"&gt;05/16/2019&lt;/D&gt;&lt;D xsi:type="xsd:string"&gt;05/17/2019&lt;/D&gt;&lt;D xsi:type="xsd:string"&gt;05/20/2019&lt;/D&gt;&lt;D xsi:type="xsd:string"&gt;05/21/2019&lt;/D&gt;&lt;D xsi:type="xsd:string"&gt;05/22/2019&lt;/D&gt;&lt;D xsi:type="xsd:string"&gt;05/23/2019&lt;/D&gt;&lt;D xsi:type="xsd:string"&gt;05/24/2019&lt;/D&gt;&lt;D xsi:type="xsd:string"&gt;05/28/2019&lt;/D&gt;&lt;D xsi:type="xsd:string"&gt;05/29/2019&lt;/D&gt;&lt;D xsi:type="xsd:string"&gt;05/30/2019&lt;/D&gt;&lt;D xsi:type="xsd:string"&gt;05/31/2019&lt;/D&gt;&lt;D xsi:type="xsd:string"&gt;06/03/2019&lt;/D&gt;&lt;D xsi:type="xsd:string"&gt;06/04/2019&lt;/D&gt;&lt;D xsi:type="xsd:string"&gt;06/05/2019&lt;/D&gt;&lt;D xsi:type="xsd:string"&gt;06/06/2019&lt;/D&gt;&lt;D xsi:type="xsd:string"&gt;06/07/2019&lt;/D&gt;&lt;D xsi:type="xsd:string"&gt;06/10/2019&lt;/D&gt;&lt;D xsi:type="xsd:string"&gt;06/11/2019&lt;/D&gt;&lt;D xsi:type="xsd:string"&gt;06/12/2019&lt;/D&gt;&lt;D xsi:type="xsd:string"&gt;06/13/2019&lt;/D&gt;&lt;D xsi:type="xsd:string"&gt;06/14/2019&lt;/D&gt;&lt;D xsi:type="xsd:string"&gt;06/17/2019&lt;/D&gt;&lt;D xsi:type="xsd:string"&gt;06/18/2019&lt;/D&gt;&lt;D xsi:type="xsd:string"&gt;06/19/2019&lt;/D&gt;&lt;D xsi:type="xsd:string"&gt;06/20/2019&lt;/D&gt;&lt;D xsi:type="xsd:string"&gt;06/21/2019&lt;/D&gt;&lt;D xsi:type="xsd:string"&gt;06/24/2019&lt;/D&gt;&lt;D xsi:type="xsd:string"&gt;06/25/2019&lt;/D&gt;&lt;D xsi:type="xsd:string"&gt;06/26/2019&lt;/D&gt;&lt;D xsi:type="xsd:string"&gt;06/27/2019&lt;/D&gt;&lt;D xsi:type="xsd:string"&gt;06/28/2019&lt;/D&gt;&lt;D xsi:type="xsd:string"&gt;07/01/2019&lt;/D&gt;&lt;D xsi:type="xsd:string"&gt;07/02/2019&lt;/D&gt;&lt;D xsi:type="xsd:string"&gt;07/03/2019&lt;/D&gt;&lt;D xsi:type="xsd:string"&gt;07/05/2019&lt;/D&gt;&lt;D xsi:type="xsd:string"&gt;07/08/2019&lt;/D&gt;&lt;D xsi:type="xsd:string"&gt;07/09/2019&lt;/D&gt;&lt;D xsi:type="xsd:string"&gt;07/10/2019&lt;/D&gt;&lt;D xsi:type="xsd:string"&gt;07/11/2019&lt;/D&gt;&lt;D xsi:type="xsd:string"&gt;07/12/2019&lt;/D&gt;&lt;D xsi:type="xsd:string"&gt;07/15/2019&lt;/D&gt;&lt;D xsi:type="xsd:string"&gt;07/16/2019&lt;/D&gt;&lt;D xsi:type="xsd:string"&gt;07/17/2019&lt;/D&gt;&lt;D xsi:type="xsd:string"&gt;07/18/2019&lt;/D&gt;&lt;D xsi:type="xsd:string"&gt;07/19/2019&lt;/D&gt;&lt;D xsi:type="xsd:string"&gt;07/22/2019&lt;/D&gt;&lt;D xsi:type="xsd:string"&gt;07/23/2019&lt;/D&gt;&lt;D xsi:type="xsd:string"&gt;07/24/2019&lt;/D&gt;&lt;D xsi:type="xsd:string"&gt;07/25/2019&lt;/D&gt;&lt;D xsi:type="xsd:string"&gt;07/26/2019&lt;/D&gt;&lt;D xsi:type="xsd:string"&gt;07/29/2019&lt;/D&gt;&lt;D xsi:type="xsd:string"&gt;07/30/2019&lt;/D&gt;&lt;D xsi:type="xsd:string"&gt;07/31/2019&lt;/D&gt;&lt;D xsi:type="xsd:string"&gt;08/01/2019&lt;/D&gt;&lt;D xsi:type="xsd:string"&gt;08/02/2019&lt;/D&gt;&lt;D xsi:type="xsd:string"&gt;08/05/2019&lt;/D&gt;&lt;D xsi:type="xsd:string"&gt;08/06/2019&lt;/D&gt;&lt;D xsi:type="xsd:string"&gt;08/07/2019&lt;/D&gt;&lt;D xsi:type="xsd:string"&gt;08/08/2019&lt;/D&gt;&lt;D xsi:type="xsd:string"&gt;08/09/2019&lt;/D&gt;&lt;D xsi:type="xsd:string"&gt;08/12/2019&lt;/D&gt;&lt;D xsi:type="xsd:string"&gt;08/13/2019&lt;/D&gt;&lt;D xsi:type="xsd:string"&gt;08/14/2019&lt;/D&gt;&lt;D xsi:type="xsd:string"&gt;08/15/2019&lt;/D&gt;&lt;D xsi:type="xsd:string"&gt;08/16/2019&lt;/D&gt;&lt;D xsi:type="xsd:string"&gt;08/19/2019&lt;/D&gt;&lt;D xsi:type="xsd:string"&gt;08/20/2019&lt;/D&gt;&lt;D xsi:type="xsd:string"&gt;08/21/2019&lt;/D&gt;&lt;D xsi:type="xsd:string"&gt;08/22/2019&lt;/D&gt;&lt;D xsi:type="xsd:string"&gt;08/23/2019&lt;/D&gt;&lt;D xsi:type="xsd:string"&gt;08/26/2019&lt;/D&gt;&lt;D xsi:type="xsd:string"&gt;08/27/2019&lt;/D&gt;&lt;D xsi:type="xsd:string"&gt;08/28/2019&lt;/D&gt;&lt;D xsi:type="xsd:string"&gt;08/29/2019&lt;/D&gt;&lt;D xsi:type="xsd:string"&gt;08/30/2019&lt;/D&gt;&lt;D xsi:type="xsd:string"&gt;09/03/2019&lt;/D&gt;&lt;D xsi:type="xsd:string"&gt;09/04/2019&lt;/D&gt;&lt;D xsi:type="xsd:string"&gt;09/05/2019&lt;/D&gt;&lt;D xsi:type="xsd:string"&gt;09/06/2019&lt;/D&gt;&lt;D xsi:type="xsd:string"&gt;09/09/2019&lt;/D&gt;&lt;D xsi:type="xsd:string"&gt;09/10/2019&lt;/D&gt;&lt;D xsi:type="xsd:string"&gt;09/11/2019&lt;/D&gt;&lt;D xsi:type="xsd:string"&gt;09/12/2019&lt;/D&gt;&lt;D xsi:type="xsd:string"&gt;09/13/2019&lt;/D&gt;&lt;D xsi:type="xsd:string"&gt;09/16/2019&lt;/D&gt;&lt;D xsi:type="xsd:string"&gt;09/17/2019&lt;/D&gt;&lt;D xsi:type="xsd:string"&gt;09/18/2019&lt;/D&gt;&lt;D xsi:type="xsd:string"&gt;09/19/2019&lt;/D&gt;&lt;D xsi:type="xsd:string"&gt;09/20/2019&lt;/D&gt;&lt;D xsi:type="xsd:string"&gt;09/23/2019&lt;/D&gt;&lt;D xsi:type="xsd:string"&gt;09/24/2019&lt;/D&gt;&lt;D xsi:type="xsd:string"&gt;09/25/2019&lt;/D&gt;&lt;D xsi:type="xsd:string"&gt;09/26/2019&lt;/D&gt;&lt;D xsi:type="xsd:string"&gt;09/27/2019&lt;/D&gt;&lt;D xsi:type="xsd:string"&gt;09/30/2019&lt;/D&gt;&lt;D xsi:type="xsd:string"&gt;10/01/2019&lt;/D&gt;&lt;D xsi:type="xsd:string"&gt;10/02/2019&lt;/D&gt;&lt;D xsi:type="xsd:string"&gt;10/03/2019&lt;/D&gt;&lt;D xsi:type="xsd:string"&gt;10/04/2019&lt;/D&gt;&lt;D xsi:type="xsd:string"&gt;10/07/2019&lt;/D&gt;&lt;D xsi:type="xsd:string"&gt;10/08/2019&lt;/D&gt;&lt;D xsi:type="xsd:string"&gt;10/09/2019&lt;/D&gt;&lt;D xsi:type="xsd:string"&gt;10/10/2019&lt;/D&gt;&lt;D xsi:type="xsd:string"&gt;10/11/2019&lt;/D&gt;&lt;D xsi:type="xsd:string"&gt;10/14/2019&lt;/D&gt;&lt;D xsi:type="xsd:string"&gt;10/15/2019&lt;/D&gt;&lt;D xsi:type="xsd:string"&gt;10/16/2019&lt;/D&gt;&lt;D xsi:type="xsd:string"&gt;10/17/2019&lt;/D&gt;&lt;D xsi:type="xsd:string"&gt;10/18/2019&lt;/D&gt;&lt;D xsi:type="xsd:string"&gt;10/21/2019&lt;/D&gt;&lt;D xsi:type="xsd:string"&gt;10/22/2019&lt;/D&gt;&lt;D xsi:type="xsd:string"&gt;10/23/2019&lt;/D&gt;&lt;D xsi:type="xsd:string"&gt;10/24/2019&lt;/D&gt;&lt;D xsi:type="xsd:string"&gt;10/25/2019&lt;/D&gt;&lt;D xsi:type="xsd:string"&gt;10/28/2019&lt;/D&gt;&lt;D xsi:type="xsd:string"&gt;10/29/2019&lt;/D&gt;&lt;D xsi:type="xsd:string"&gt;10/30/2019&lt;/D&gt;&lt;D xsi:type="xsd:string"&gt;10/31/2019&lt;/D&gt;&lt;D xsi:type="xsd:string"&gt;11/01/2019&lt;/D&gt;&lt;D xsi:type="xsd:string"&gt;11/04/2019&lt;/D&gt;&lt;D xsi:type="xsd:string"&gt;11/05/2019&lt;/D&gt;&lt;D xsi:type="xsd:string"&gt;11/06/2019&lt;/D&gt;&lt;D xsi:type="xsd:string"&gt;11/07/2019&lt;/D&gt;&lt;D xsi:type="xsd:string"&gt;11/08/2019&lt;/D&gt;&lt;D xsi:type="xsd:string"&gt;11/11/2019&lt;/D&gt;&lt;D xsi:type="xsd:string"&gt;11/12/2019&lt;/D&gt;&lt;D xsi:type="xsd:string"&gt;11/13/2019&lt;/D&gt;&lt;D xsi:type="xsd:string"&gt;11/14/2019&lt;/D&gt;&lt;D xsi:type="xsd:string"&gt;11/15/2019&lt;/D&gt;&lt;D xsi:type="xsd:string"&gt;11/18/2019&lt;/D&gt;&lt;D xsi:type="xsd:string"&gt;11/19/2019&lt;/D&gt;&lt;D xsi:type="xsd:string"&gt;11/20/2019&lt;/D&gt;&lt;D xsi:type="xsd:string"&gt;11/21/2019&lt;/D&gt;&lt;D xsi:type="xsd:string"&gt;11/22/2019&lt;/D&gt;&lt;D xsi:type="xsd:string"&gt;11/25/2019&lt;/D&gt;&lt;D xsi:type="xsd:string"&gt;11/26/2019&lt;/D&gt;&lt;D xsi:type="xsd:string"&gt;11/27/2019&lt;/D&gt;&lt;D xsi:type="xsd:string"&gt;11/29/2019&lt;/D&gt;&lt;D xsi:type="xsd:string"&gt;12/02/2019&lt;/D&gt;&lt;D xsi:type="xsd:string"&gt;12/03/2019&lt;/D&gt;&lt;D xsi:type="xsd:string"&gt;12/04/2019&lt;/D&gt;&lt;D xsi:type="xsd:string"&gt;12/05/2019&lt;/D&gt;&lt;D xsi:type="xsd:string"&gt;12/06/2019&lt;/D&gt;&lt;D xsi:type="xsd:string"&gt;12/09/2019&lt;/D&gt;&lt;D xsi:type="xsd:string"&gt;12/10/2019&lt;/D&gt;&lt;D xsi:type="xsd:string"&gt;12/11/2019&lt;/D&gt;&lt;D xsi:type="xsd:string"&gt;12/12/2019&lt;/D&gt;&lt;D xsi:type="xsd:string"&gt;12/13/2019&lt;/D&gt;&lt;D xsi:type="xsd:string"&gt;12/16/2019&lt;/D&gt;&lt;D xsi:type="xsd:string"&gt;12/17/2019&lt;/D&gt;&lt;D xsi:type="xsd:string"&gt;12/18/2019&lt;/D&gt;&lt;D xsi:type="xsd:string"&gt;12/19/2019&lt;/D&gt;&lt;D xsi:type="xsd:string"&gt;12/20/2019&lt;/D&gt;&lt;D xsi:type="xsd:string"&gt;12/23/2019&lt;/D&gt;&lt;D xsi:type="xsd:string"&gt;12/24/2019&lt;/D&gt;&lt;D xsi:type="xsd:string"&gt;12/26/2019&lt;/D&gt;&lt;D xsi:type="xsd:string"&gt;12/27/2019&lt;/D&gt;&lt;D xsi:type="xsd:string"&gt;12/30/2019&lt;/D&gt;&lt;D xsi:type="xsd:string"&gt;12/31/2019&lt;/D&gt;&lt;D xsi:type="xsd:string"&gt;01/02/2020&lt;/D&gt;&lt;D xsi:type="xsd:string"&gt;01/03/2020&lt;/D&gt;&lt;D xsi:type="xsd:string"&gt;01/06/2020&lt;/D&gt;&lt;D xsi:type="xsd:string"&gt;01/07/2020&lt;/D&gt;&lt;D xsi:type="xsd:string"&gt;01/08/2020&lt;/D&gt;&lt;D xsi:type="xsd:string"&gt;01/09/2020&lt;/D&gt;&lt;D xsi:type="xsd:string"&gt;01/10/2020&lt;/D&gt;&lt;D xsi:type="xsd:string"&gt;01/13/2020&lt;/D&gt;&lt;D xsi:type="xsd:string"&gt;01/14/2020&lt;/D&gt;&lt;D xsi:type="xsd:string"&gt;01/15/2020&lt;/D&gt;&lt;D xsi:type="xsd:string"&gt;01/16/2020&lt;/D&gt;&lt;D xsi:type="xsd:string"&gt;01/17/2020&lt;/D&gt;&lt;D xsi:type="xsd:string"&gt;01/21/2020&lt;/D&gt;&lt;D xsi:type="xsd:string"&gt;01/22/2020&lt;/D&gt;&lt;D xsi:type="xsd:string"&gt;01/23/2020&lt;/D&gt;&lt;D xsi:type="xsd:string"&gt;01/24/2020&lt;/D&gt;&lt;D xsi:type="xsd:string"&gt;01/27/2020&lt;/D&gt;&lt;D xsi:type="xsd:string"&gt;01/28/2020&lt;/D&gt;&lt;D xsi:type="xsd:string"&gt;01/29/2020&lt;/D&gt;&lt;D xsi:type="xsd:string"&gt;01/30/2020&lt;/D&gt;&lt;D xsi:type="xsd:string"&gt;01/31/2020&lt;/D&gt;&lt;D xsi:type="xsd:string"&gt;02/03/2020&lt;/D&gt;&lt;D xsi:type="xsd:string"&gt;02/04/2020&lt;/D&gt;&lt;D xsi:type="xsd:string"&gt;02/05/2020&lt;/D&gt;&lt;D xsi:type="xsd:string"&gt;02/06/2020&lt;/D&gt;&lt;D xsi:type="xsd:string"&gt;02/07/2020&lt;/D&gt;&lt;D xsi:type="xsd:string"&gt;02/10/2020&lt;/D&gt;&lt;D xsi:type="xsd:string"&gt;02/11/2020&lt;/D&gt;&lt;D xsi:type="xsd:string"&gt;02/12/2020&lt;/D&gt;&lt;D xsi:type="xsd:string"&gt;02/13/2020&lt;/D&gt;&lt;D xsi:type="xsd:string"&gt;02/14/2020&lt;/D&gt;&lt;D xsi:type="xsd:string"&gt;02/18/2020&lt;/D&gt;&lt;D xsi:type="xsd:string"&gt;02/19/2020&lt;/D&gt;&lt;D xsi:type="xsd:string"&gt;02/20/2020&lt;/D&gt;&lt;D xsi:type="xsd:string"&gt;02/21/2020&lt;/D&gt;&lt;D xsi:type="xsd:string"&gt;02/24/2020&lt;/D&gt;&lt;D xsi:type="xsd:string"&gt;02/25/2020&lt;/D&gt;&lt;D xsi:type="xsd:string"&gt;02/26/2020&lt;/D&gt;&lt;D xsi:type="xsd:string"&gt;02/27/2020&lt;/D&gt;&lt;D xsi:type="xsd:string"&gt;02/28/2020&lt;/D&gt;&lt;D xsi:type="xsd:string"&gt;03/02/2020&lt;/D&gt;&lt;D xsi:type="xsd:string"&gt;03/03/2020&lt;/D&gt;&lt;D xsi:type="xsd:string"&gt;03/04/2020&lt;/D&gt;&lt;D xsi:type="xsd:string"&gt;03/05/2020&lt;/D&gt;&lt;D xsi:type="xsd:string"&gt;03/06/2020&lt;/D&gt;&lt;D xsi:type="xsd:string"&gt;03/09/2020&lt;/D&gt;&lt;D xsi:type="xsd:string"&gt;03/10/2020&lt;/D&gt;&lt;D xsi:type="xsd:string"&gt;03/11/2020&lt;/D&gt;&lt;D xsi:type="xsd:string"&gt;03/12/2020&lt;/D&gt;&lt;D xsi:type="xsd:string"&gt;03/13/2020&lt;/D&gt;&lt;D xsi:type="xsd:string"&gt;03/16/2020&lt;/D&gt;&lt;D xsi:type="xsd:string"&gt;03/17/2020&lt;/D&gt;&lt;D xsi:type="xsd:string"&gt;03/18/2020&lt;/D&gt;&lt;D xsi:type="xsd:string"&gt;03/19/2020&lt;/D&gt;&lt;D xsi:type="xsd:string"&gt;03/20/2020&lt;/D&gt;&lt;D xsi:type="xsd:string"&gt;03/23/2020&lt;/D&gt;&lt;D xsi:type="xsd:string"&gt;03/24/2020&lt;/D&gt;&lt;D xsi:type="xsd:string"&gt;03/25/2020&lt;/D&gt;&lt;D xsi:type="xsd:string"&gt;03/26/2020&lt;/D&gt;&lt;D xsi:type="xsd:string"&gt;03/27/2020&lt;/D&gt;&lt;D xsi:type="xsd:string"&gt;03/30/2020&lt;/D&gt;&lt;D xsi:type="xsd:string"&gt;03/31/2020&lt;/D&gt;&lt;D xsi:type="xsd:string"&gt;04/01/2020&lt;/D&gt;&lt;D xsi:type="xsd:string"&gt;04/02/2020&lt;/D&gt;&lt;D xsi:type="xsd:string"&gt;04/03/2020&lt;/D&gt;&lt;D xsi:type="xsd:string"&gt;04/06/2020&lt;/D&gt;&lt;D xsi:type="xsd:string"&gt;04/07/2020&lt;/D&gt;&lt;D xsi:type="xsd:string"&gt;04/08/2020&lt;/D&gt;&lt;D xsi:type="xsd:string"&gt;04/09/2020&lt;/D&gt;&lt;D xsi:type="xsd:string"&gt;04/13/2020&lt;/D&gt;&lt;D xsi:type="xsd:string"&gt;04/14/2020&lt;/D&gt;&lt;D xsi:type="xsd:string"&gt;04/15/2020&lt;/D&gt;&lt;D xsi:type="xsd:string"&gt;04/16/2020&lt;/D&gt;&lt;D xsi:type="xsd:string"&gt;04/17/2020&lt;/D&gt;&lt;D xsi:type="xsd:string"&gt;04/20/2020&lt;/D&gt;&lt;D xsi:type="xsd:string"&gt;04/21/2020&lt;/D&gt;&lt;D xsi:type="xsd:string"&gt;04/22/2020&lt;/D&gt;&lt;D xsi:type="xsd:string"&gt;04/23/2020&lt;/D&gt;&lt;D xsi:type="xsd:string"&gt;04/24/2020&lt;/D&gt;&lt;D xsi:type="xsd:string"&gt;04/27/2020&lt;/D&gt;&lt;D xsi:type="xsd:string"&gt;04/28/2020&lt;/D&gt;&lt;D xsi:type="xsd:string"&gt;04/29/2020&lt;/D&gt;&lt;D xsi:type="xsd:string"&gt;04/30/2020&lt;/D&gt;&lt;D xsi:type="xsd:string"&gt;05/01/2020&lt;/D&gt;&lt;D xsi:type="xsd:string"&gt;05/04/2020&lt;/D&gt;&lt;D xsi:type="xsd:string"&gt;05/05/2020&lt;/D&gt;&lt;D xsi:type="xsd:string"&gt;05/06/2020&lt;/D&gt;&lt;D xsi:type="xsd:string"&gt;05/07/2020&lt;/D&gt;&lt;D xsi:type="xsd:string"&gt;05/08/2020&lt;/D&gt;&lt;D xsi:type="xsd:string"&gt;05/11/2020&lt;/D&gt;&lt;D xsi:type="xsd:string"&gt;05/12/2020&lt;/D&gt;&lt;D xsi:type="xsd:string"&gt;05/13/2020&lt;/D&gt;&lt;D xsi:type="xsd:string"&gt;05/14/2020&lt;/D&gt;&lt;D xsi:type="xsd:string"&gt;05/15/2020&lt;/D&gt;&lt;D xsi:type="xsd:string"&gt;05/18/2020&lt;/D&gt;&lt;D xsi:type="xsd:string"&gt;05/19/2020&lt;/D&gt;&lt;D xsi:type="xsd:string"&gt;05/20/2020&lt;/D&gt;&lt;D xsi:type="xsd:string"&gt;05/21/2020&lt;/D&gt;&lt;D xsi:type="xsd:string"&gt;05/22/2020&lt;/D&gt;&lt;D xsi:type="xsd:string"&gt;05/26/2020&lt;/D&gt;&lt;D xsi:type="xsd:string"&gt;05/27/2020&lt;/D&gt;&lt;D xsi:type="xsd:string"&gt;05/28/2020&lt;/D&gt;&lt;D xsi:type="xsd:string"&gt;05/29/2020&lt;/D&gt;&lt;D xsi:type="xsd:string"&gt;06/01/2020&lt;/D&gt;&lt;D xsi:type="xsd:string"&gt;06/02/2020&lt;/D&gt;&lt;D xsi:type="xsd:string"&gt;06/03/2020&lt;/D&gt;&lt;D xsi:type="xsd:string"&gt;06/04/2020&lt;/D&gt;&lt;D xsi:type="xsd:string"&gt;06/05/2020&lt;/D&gt;&lt;D xsi:type="xsd:string"&gt;06/08/2020&lt;/D&gt;&lt;D xsi:type="xsd:string"&gt;06/09/2020&lt;/D&gt;&lt;D xsi:type="xsd:string"&gt;06/10/2020&lt;/D&gt;&lt;D xsi:type="xsd:string"&gt;06/11/2020&lt;/D&gt;&lt;D xsi:type="xsd:string"&gt;06/12/2020&lt;/D&gt;&lt;D xsi:type="xsd:string"&gt;06/15/2020&lt;/D&gt;&lt;D xsi:type="xsd:string"&gt;06/16/2020&lt;/D&gt;&lt;D xsi:type="xsd:string"&gt;06/17/2020&lt;/D&gt;&lt;D xsi:type="xsd:string"&gt;06/18/2020&lt;/D&gt;&lt;D xsi:type="xsd:string"&gt;06/19/2020&lt;/D&gt;&lt;D xsi:type="xsd:string"&gt;06/22/2020&lt;/D&gt;&lt;D xsi:type="xsd:string"&gt;06/23/2020&lt;/D&gt;&lt;D xsi:type="xsd:string"&gt;06/24/2020&lt;/D&gt;&lt;D xsi:type="xsd:string"&gt;06/25/2020&lt;/D&gt;&lt;D xsi:type="xsd:string"&gt;06/26/2020&lt;/D&gt;&lt;D xsi:type="xsd:string"&gt;06/29/2020&lt;/D&gt;&lt;D xsi:type="xsd:string"&gt;06/30/2020&lt;/D&gt;&lt;D xsi:type="xsd:string"&gt;07/01/2020&lt;/D&gt;&lt;D xsi:type="xsd:string"&gt;07/02/2020&lt;/D&gt;&lt;D xsi:type="xsd:string"&gt;07/06/2020&lt;/D&gt;&lt;D xsi:type="xsd:string"&gt;07/07/2020&lt;/D&gt;&lt;D xsi:type="xsd:string"&gt;07/08/2020&lt;/D&gt;&lt;D xsi:type="xsd:string"&gt;07/09/2020&lt;/D&gt;&lt;D xsi:type="xsd:string"&gt;07/10/2020&lt;/D&gt;&lt;D xsi:type="xsd:string"&gt;07/13/2020&lt;/D&gt;&lt;D xsi:type="xsd:string"&gt;07/14/2020&lt;/D&gt;&lt;D xsi:type="xsd:string"&gt;07/15/2020&lt;/D&gt;&lt;D xsi:type="xsd:string"&gt;07/16/2020&lt;/D&gt;&lt;D xsi:type="xsd:string"&gt;07/17/2020&lt;/D&gt;&lt;D xsi:type="xsd:string"&gt;07/20/2020&lt;/D&gt;&lt;D xsi:type="xsd:string"&gt;07/21/2020&lt;/D&gt;&lt;D xsi:type="xsd:string"&gt;07/22/2020&lt;/D&gt;&lt;D xsi:type="xsd:string"&gt;07/23/2020&lt;/D&gt;&lt;D xsi:type="xsd:string"&gt;07/24/2020&lt;/D&gt;&lt;D xsi:type="xsd:string"&gt;07/27/2020&lt;/D&gt;&lt;D xsi:type="xsd:string"&gt;07/28/2020&lt;/D&gt;&lt;D xsi:type="xsd:string"&gt;07/29/2020&lt;/D&gt;&lt;D xsi:type="xsd:string"&gt;07/30/2020&lt;/D&gt;&lt;D xsi:type="xsd:string"&gt;07/31/2020&lt;/D&gt;&lt;D xsi:type="xsd:string"&gt;08/03/2020&lt;/D&gt;&lt;D xsi:type="xsd:string"&gt;08/04/2020&lt;/D&gt;&lt;D xsi:type="xsd:string"&gt;08/05/2020&lt;/D&gt;&lt;D xsi:type="xsd:string"&gt;08/06/2020&lt;/D&gt;&lt;D xsi:type="xsd:string"&gt;08/07/2020&lt;/D&gt;&lt;D xsi:type="xsd:string"&gt;08/10/2020&lt;/D&gt;&lt;D xsi:type="xsd:string"&gt;08/11/2020&lt;/D&gt;&lt;D xsi:type="xsd:string"&gt;08/12/2020&lt;/D&gt;&lt;D xsi:type="xsd:string"&gt;08/13/2020&lt;/D&gt;&lt;D xsi:type="xsd:string"&gt;08/14/2020&lt;/D&gt;&lt;D xsi:type="xsd:string"&gt;08/17/2020&lt;/D&gt;&lt;D xsi:type="xsd:string"&gt;08/18/2020&lt;/D&gt;&lt;D xsi:type="xsd:string"&gt;08/19/2020&lt;/D&gt;&lt;D xsi:type="xsd:string"&gt;08/20/2020&lt;/D&gt;&lt;D xsi:type="xsd:string"&gt;08/21/2020&lt;/D&gt;&lt;D xsi:type="xsd:string"&gt;08/24/2020&lt;/D&gt;&lt;D xsi:type="xsd:string"&gt;08/25/2020&lt;/D&gt;&lt;D xsi:type="xsd:string"&gt;08/26/2020&lt;/D&gt;&lt;D xsi:type="xsd:string"&gt;08/27/2020&lt;/D&gt;&lt;D xsi:type="xsd:string"&gt;08/28/2020&lt;/D&gt;&lt;D xsi:type="xsd:string"&gt;08/31/2020&lt;/D&gt;&lt;D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0</xdr:row>
                <xdr:rowOff>104775</xdr:rowOff>
              </from>
              <to>
                <xdr:col>3</xdr:col>
                <xdr:colOff>295275</xdr:colOff>
                <xdr:row>4</xdr:row>
                <xdr:rowOff>95250</xdr:rowOff>
              </to>
            </anchor>
          </commentPr>
        </mc:Fallback>
      </mc:AlternateContent>
    </comment>
    <comment ref="A6" authorId="0" shapeId="1030" xr:uid="{16D1FAB9-A736-4FBF-834E-8AD1CB369819}">
      <text>
        <r>
          <rPr>
            <b/>
            <sz val="9"/>
            <color indexed="81"/>
            <rFont val="Tahoma"/>
            <family val="2"/>
            <charset val="161"/>
          </rPr>
          <t xml:space="preserve"> xsi:type="xsd:string"&gt;09/01/2020&lt;/D&gt;&lt;D xsi:type="xsd:string"&gt;09/02/2020&lt;/D&gt;&lt;D xsi:type="xsd:string"&gt;09/03/2020&lt;/D&gt;&lt;D xsi:type="xsd:string"&gt;09/04/2020&lt;/D&gt;&lt;D xsi:type="xsd:string"&gt;09/08/2020&lt;/D&gt;&lt;D xsi:type="xsd:string"&gt;09/09/2020&lt;/D&gt;&lt;D xsi:type="xsd:string"&gt;09/10/2020&lt;/D&gt;&lt;D xsi:type="xsd:string"&gt;09/11/2020&lt;/D&gt;&lt;D xsi:type="xsd:string"&gt;09/14/2020&lt;/D&gt;&lt;D xsi:type="xsd:string"&gt;09/15/2020&lt;/D&gt;&lt;D xsi:type="xsd:string"&gt;09/16/2020&lt;/D&gt;&lt;D xsi:type="xsd:string"&gt;09/17/2020&lt;/D&gt;&lt;D xsi:type="xsd:string"&gt;09/18/2020&lt;/D&gt;&lt;D xsi:type="xsd:string"&gt;09/21/2020&lt;/D&gt;&lt;D xsi:type="xsd:string"&gt;09/22/2020&lt;/D&gt;&lt;D xsi:type="xsd:string"&gt;09/23/2020&lt;/D&gt;&lt;D xsi:type="xsd:string"&gt;09/24/2020&lt;/D&gt;&lt;D xsi:type="xsd:string"&gt;09/25/2020&lt;/D&gt;&lt;D xsi:type="xsd:string"&gt;09/28/2020&lt;/D&gt;&lt;D xsi:type="xsd:string"&gt;09/29/2020&lt;/D&gt;&lt;D xsi:type="xsd:string"&gt;09/30/2020&lt;/D&gt;&lt;D xsi:type="xsd:string"&gt;10/01/2020&lt;/D&gt;&lt;D xsi:type="xsd:string"&gt;10/02/2020&lt;/D&gt;&lt;D xsi:type="xsd:string"&gt;10/05/2020&lt;/D&gt;&lt;D xsi:type="xsd:string"&gt;10/06/2020&lt;/D&gt;&lt;D xsi:type="xsd:string"&gt;10/07/2020&lt;/D&gt;&lt;D xsi:type="xsd:string"&gt;10/08/2020&lt;/D&gt;&lt;D xsi:type="xsd:string"&gt;10/09/2020&lt;/D&gt;&lt;D xsi:type="xsd:string"&gt;10/12/2020&lt;/D&gt;&lt;D xsi:type="xsd:string"&gt;10/13/2020&lt;/D&gt;&lt;D xsi:type="xsd:string"&gt;10/14/2020&lt;/D&gt;&lt;D xsi:type="xsd:string"&gt;10/15/2020&lt;/D&gt;&lt;D xsi:type="xsd:string"&gt;10/16/2020&lt;/D&gt;&lt;D xsi:type="xsd:string"&gt;10/19/2020&lt;/D&gt;&lt;D xsi:type="xsd:string"&gt;10/20/2020&lt;/D&gt;&lt;D xsi:type="xsd:string"&gt;10/21/2020&lt;/D&gt;&lt;D xsi:type="xsd:string"&gt;10/22/2020&lt;/D&gt;&lt;D xsi:type="xsd:string"&gt;10/23/2020&lt;/D&gt;&lt;D xsi:type="xsd:string"&gt;10/26/2020&lt;/D&gt;&lt;D xsi:type="xsd:string"&gt;10/27/2020&lt;/D&gt;&lt;D xsi:type="xsd:string"&gt;10/28/2020&lt;/D&gt;&lt;D xsi:type="xsd:string"&gt;10/29/2020&lt;/D&gt;&lt;D xsi:type="xsd:string"&gt;10/30/2020&lt;/D&gt;&lt;D xsi:type="xsd:string"&gt;11/02/2020&lt;/D&gt;&lt;D xsi:type="xsd:string"&gt;11/03/2020&lt;/D&gt;&lt;D xsi:type="xsd:string"&gt;11/04/2020&lt;/D&gt;&lt;D xsi:type="xsd:string"&gt;11/05/2020&lt;/D&gt;&lt;D xsi:type="xsd:string"&gt;11/06/2020&lt;/D&gt;&lt;D xsi:type="xsd:string"&gt;11/09/2020&lt;/D&gt;&lt;D xsi:type="xsd:string"&gt;11/10/2020&lt;/D&gt;&lt;D xsi:type="xsd:string"&gt;11/11/2020&lt;/D&gt;&lt;D xsi:type="xsd:string"&gt;11/12/2020&lt;/D&gt;&lt;D xsi:type="xsd:string"&gt;11/13/2020&lt;/D&gt;&lt;D xsi:type="xsd:string"&gt;11/16/2020&lt;/D&gt;&lt;D xsi:type="xsd:string"&gt;11/17/2020&lt;/D&gt;&lt;D xsi:type="xsd:string"&gt;11/18/2020&lt;/D&gt;&lt;D xsi:type="xsd:string"&gt;11/19/2020&lt;/D&gt;&lt;D xsi:type="xsd:string"&gt;11/20/2020&lt;/D&gt;&lt;D xsi:type="xsd:string"&gt;11/23/2020&lt;/D&gt;&lt;D xsi:type="xsd:string"&gt;11/24/2020&lt;/D&gt;&lt;D xsi:type="xsd:string"&gt;11/25/2020&lt;/D&gt;&lt;D xsi:type="xsd:string"&gt;11/27/2020&lt;/D&gt;&lt;D xsi:type="xsd:string"&gt;11/30/2020&lt;/D&gt;&lt;D xsi:type="xsd:string"&gt;12/01/2020&lt;/D&gt;&lt;D xsi:type="xsd:string"&gt;12/02/2020&lt;/D&gt;&lt;D xsi:type="xsd:string"&gt;12/03/2020&lt;/D&gt;&lt;D xsi:type="xsd:string"&gt;12/04/2020&lt;/D&gt;&lt;D xsi:type="xsd:string"&gt;12/07/2020&lt;/D&gt;&lt;D xsi:type="xsd:string"&gt;12/08/2020&lt;/D&gt;&lt;D xsi:type="xsd:string"&gt;12/09/2020&lt;/D&gt;&lt;D xsi:type="xsd:string"&gt;12/10/2020&lt;/D&gt;&lt;D xsi:type="xsd:string"&gt;12/11/2020&lt;/D&gt;&lt;D xsi:type="xsd:string"&gt;12/14/2020&lt;/D&gt;&lt;D xsi:type="xsd:string"&gt;12/15/2020&lt;/D&gt;&lt;D xsi:type="xsd:string"&gt;12/16/2020&lt;/D&gt;&lt;D xsi:type="xsd:string"&gt;12/17/2020&lt;/D&gt;&lt;D xsi:type="xsd:string"&gt;12/18/2020&lt;/D&gt;&lt;D xsi:type="xsd:string"&gt;12/21/2020&lt;/D&gt;&lt;D xsi:type="xsd:string"&gt;12/22/2020&lt;/D&gt;&lt;D xsi:type="xsd:string"&gt;12/23/2020&lt;/D&gt;&lt;D xsi:type="xsd:string"&gt;12/24/2020&lt;/D&gt;&lt;D xsi:type="xsd:string"&gt;12/28/2020&lt;/D&gt;&lt;D xsi:type="xsd:string"&gt;12/29/2020&lt;/D&gt;&lt;D xsi:type="xsd:string"&gt;12/30/2020&lt;/D&gt;&lt;D xsi:type="xsd:string"&gt;12/31/2020&lt;/D&gt;&lt;D xsi:type="xsd:string"&gt;01/04/2021&lt;/D&gt;&lt;D xsi:type="xsd:string"&gt;01/05/2021&lt;/D&gt;&lt;D xsi:type="xsd:string"&gt;01/06/2021&lt;/D&gt;&lt;D xsi:type="xsd:string"&gt;01/07/2021&lt;/D&gt;&lt;D xsi:type="xsd:string"&gt;01/08/2021&lt;/D&gt;&lt;D xsi:type="xsd:string"&gt;01/11/2021&lt;/D&gt;&lt;D xsi:type="xsd:string"&gt;01/12/2021&lt;/D&gt;&lt;D xsi:type="xsd:string"&gt;01/13/2021&lt;/D&gt;&lt;D xsi:type="xsd:string"&gt;01/14/2021&lt;/D&gt;&lt;D xsi:type="xsd:string"&gt;01/15/2021&lt;/D&gt;&lt;D xsi:type="xsd:string"&gt;01/19/2021&lt;/D&gt;&lt;D xsi:type="xsd:string"&gt;01/20/2021&lt;/D&gt;&lt;D xsi:type="xsd:string"&gt;01/21/2021&lt;/D&gt;&lt;D xsi:type="xsd:string"&gt;01/22/2021&lt;/D&gt;&lt;D xsi:type="xsd:string"&gt;01/25/2021&lt;/D&gt;&lt;D xsi:type="xsd:string"&gt;01/26/2021&lt;/D&gt;&lt;D xsi:type="xsd:string"&gt;01/27/2021&lt;/D&gt;&lt;D xsi:type="xsd:string"&gt;01/28/2021&lt;/D&gt;&lt;D xsi:type="xsd:string"&gt;01/29/2021&lt;/D&gt;&lt;D xsi:type="xsd:string"&gt;02/01/2021&lt;/D&gt;&lt;D xsi:type="xsd:string"&gt;02/02/2021&lt;/D&gt;&lt;D xsi:type="xsd:string"&gt;02/03/2021&lt;/D&gt;&lt;D xsi:type="xsd:string"&gt;02/04/2021&lt;/D&gt;&lt;D xsi:type="xsd:string"&gt;02/05/2021&lt;/D&gt;&lt;D xsi:type="xsd:string"&gt;02/08/2021&lt;/D&gt;&lt;D xsi:type="xsd:string"&gt;02/09/2021&lt;/D&gt;&lt;D xsi:type="xsd:string"&gt;02/10/2021&lt;/D&gt;&lt;D xsi:type="xsd:string"&gt;02/11/2021&lt;/D&gt;&lt;D xsi:type="xsd:string"&gt;02/12/2021&lt;/D&gt;&lt;D xsi:type="xsd:string"&gt;02/16/2021&lt;/D&gt;&lt;D xsi:type="xsd:string"&gt;02/17/2021&lt;/D&gt;&lt;D xsi:type="xsd:string"&gt;02/18/2021&lt;/D&gt;&lt;D xsi:type="xsd:string"&gt;02/19/2021&lt;/D&gt;&lt;D xsi:type="xsd:string"&gt;02/22/2021&lt;/D&gt;&lt;D xsi:type="xsd:string"&gt;02/23/2021&lt;/D&gt;&lt;D xsi:type="xsd:string"&gt;02/24/2021&lt;/D&gt;&lt;D xsi:type="xsd:string"&gt;02/25/2021&lt;/D&gt;&lt;D xsi:type="xsd:string"&gt;02/26/2021&lt;/D&gt;&lt;D xsi:type="xsd:string"&gt;03/01/2021&lt;/D&gt;&lt;D xsi:type="xsd:string"&gt;03/02/2021&lt;/D&gt;&lt;D xsi:type="xsd:string"&gt;03/03/2021&lt;/D&gt;&lt;D xsi:type="xsd:string"&gt;03/04/2021&lt;/D&gt;&lt;D xsi:type="xsd:string"&gt;03/05/2021&lt;/D&gt;&lt;D xsi:type="xsd:string"&gt;03/08/2021&lt;/D&gt;&lt;D xsi:type="xsd:string"&gt;03/09/2021&lt;/D&gt;&lt;D xsi:type="xsd:string"&gt;03/10/2021&lt;/D&gt;&lt;D xsi:type="xsd:string"&gt;03/11/2021&lt;/D&gt;&lt;D xsi:type="xsd:string"&gt;03/12/2021&lt;/D&gt;&lt;D xsi:type="xsd:string"&gt;03/15/2021&lt;/D&gt;&lt;D xsi:type="xsd:string"&gt;03/16/2021&lt;/D&gt;&lt;D xsi:type="xsd:string"&gt;03/17/2021&lt;/D&gt;&lt;D xsi:type="xsd:string"&gt;03/18/2021&lt;/D&gt;&lt;D xsi:type="xsd:string"&gt;03/19/2021&lt;/D&gt;&lt;D xsi:type="xsd:string"&gt;03/22/2021&lt;/D&gt;&lt;D xsi:type="xsd:string"&gt;03/23/2021&lt;/D&gt;&lt;D xsi:type="xsd:string"&gt;03/24/2021&lt;/D&gt;&lt;D xsi:type="xsd:string"&gt;03/25/2021&lt;/D&gt;&lt;D xsi:type="xsd:string"&gt;03/26/2021&lt;/D&gt;&lt;D xsi:type="xsd:string"&gt;03/29/2021&lt;/D&gt;&lt;D xsi:type="xsd:string"&gt;03/30/2021&lt;/D&gt;&lt;D xsi:type="xsd:string"&gt;03/31/2021&lt;/D&gt;&lt;D xsi:type="xsd:string"&gt;04/01/2021&lt;/D&gt;&lt;D xsi:type="xsd:string"&gt;04/05/2021&lt;/D&gt;&lt;D xsi:type="xsd:string"&gt;04/06/2021&lt;/D&gt;&lt;D xsi:type="xsd:string"&gt;04/07/2021&lt;/D&gt;&lt;D xsi:type="xsd:string"&gt;04/08/2021&lt;/D&gt;&lt;D xsi:type="xsd:string"&gt;04/09/2021&lt;/D&gt;&lt;D xsi:type="xsd:string"&gt;04/12/2021&lt;/D&gt;&lt;D xsi:type="xsd:string"&gt;04/13/2021&lt;/D&gt;&lt;D xsi:type="xsd:string"&gt;04/14/2021&lt;/D&gt;&lt;D xsi:type="xsd:string"&gt;04/15/2021&lt;/D&gt;&lt;D xsi:type="xsd:string"&gt;04/16/2021&lt;/D&gt;&lt;D xsi:type="xsd:string"&gt;04/19/2021&lt;/D&gt;&lt;D xsi:type="xsd:string"&gt;04/20/2021&lt;/D&gt;&lt;D xsi:type="xsd:string"&gt;04/21/2021&lt;/D&gt;&lt;D xsi:type="xsd:string"&gt;04/22/2021&lt;/D&gt;&lt;D xsi:type="xsd:string"&gt;04/23/2021&lt;/D&gt;&lt;D xsi:type="xsd:string"&gt;04/26/2021&lt;/D&gt;&lt;D xsi:type="xsd:string"&gt;04/27/2021&lt;/D&gt;&lt;D xsi:type="xsd:string"&gt;04/28/2021&lt;/D&gt;&lt;D xsi:type="xsd:string"&gt;04/29/2021&lt;/D&gt;&lt;D xsi:type="xsd:string"&gt;04/30/2021&lt;/D&gt;&lt;D xsi:type="xsd:string"&gt;05/03/2021&lt;/D&gt;&lt;D xsi:type="xsd:string"&gt;05/04/2021&lt;/D&gt;&lt;D xsi:type="xsd:string"&gt;05/05/2021&lt;/D&gt;&lt;D xsi:type="xsd:string"&gt;05/06/2021&lt;/D&gt;&lt;D xsi:type="xsd:string"&gt;05/07/2021&lt;/D&gt;&lt;D xsi:type="xsd:string"&gt;05/10/2021&lt;/D&gt;&lt;D xsi:type="xsd:string"&gt;05/11/2021&lt;/D&gt;&lt;D xsi:type="xsd:string"&gt;05/12/2021&lt;/D&gt;&lt;D xsi:type="xsd:string"&gt;05/13/2021&lt;/D&gt;&lt;D xsi:type="xsd:string"&gt;05/14/2021&lt;/D&gt;&lt;D xsi:type="xsd:string"&gt;05/17/2021&lt;/D&gt;&lt;D xsi:type="xsd:string"&gt;05/18/2021&lt;/D&gt;&lt;D xsi:type="xsd:string"&gt;05/19/2021&lt;/D&gt;&lt;D xsi:type="xsd:string"&gt;05/20/2021&lt;/D&gt;&lt;D xsi:type="xsd:string"&gt;05/21/2021&lt;/D&gt;&lt;D xsi:type="xsd:string"&gt;05/24/2021&lt;/D&gt;&lt;D xsi:type="xsd:string"&gt;05/25/2021&lt;/D&gt;&lt;D xsi:type="xsd:string"&gt;05/26/2021&lt;/D&gt;&lt;D xsi:type="xsd:string"&gt;05/27/2021&lt;/D&gt;&lt;D xsi:type="xsd:string"&gt;05/28/2021&lt;/D&gt;&lt;D xsi:type="xsd:string"&gt;06/01/2021&lt;/D&gt;&lt;D xsi:type="xsd:string"&gt;06/02/2021&lt;/D&gt;&lt;D xsi:type="xsd:string"&gt;06/03/2021&lt;/D&gt;&lt;D xsi:type="xsd:string"&gt;06/04/2021&lt;/D&gt;&lt;D xsi:type="xsd:string"&gt;06/07/2021&lt;/D&gt;&lt;D xsi:type="xsd:string"&gt;06/08/2021&lt;/D&gt;&lt;D xsi:type="xsd:string"&gt;06/09/2021&lt;/D&gt;&lt;D xsi:type="xsd:string"&gt;06/10/2021&lt;/D&gt;&lt;D xsi:type="xsd:string"&gt;06/11/2021&lt;/D&gt;&lt;D xsi:type="xsd:string"&gt;06/14/2021&lt;/D&gt;&lt;D xsi:type="xsd:string"&gt;06/15/2021&lt;/D&gt;&lt;D xsi:type="xsd:string"&gt;06/16/2021&lt;/D&gt;&lt;D xsi:type="xsd:string"&gt;06/17/2021&lt;/D&gt;&lt;D xsi:type="xsd:string"&gt;06/18/2021&lt;/D&gt;&lt;D xsi:type="xsd:string"&gt;06/21/2021&lt;/D&gt;&lt;D xsi:type="xsd:string"&gt;06/22/2021&lt;/D&gt;&lt;D xsi:type="xsd:string"&gt;06/23/2021&lt;/D&gt;&lt;D xsi:type="xsd:string"&gt;06/24/2021&lt;/D&gt;&lt;D xsi:type="xsd:string"&gt;06/25/2021&lt;/D&gt;&lt;D xsi:type="xsd:string"&gt;06/28/2021&lt;/D&gt;&lt;D xsi:type="xsd:string"&gt;06/29/2021&lt;/D&gt;&lt;D xsi:type="xsd:string"&gt;06/30/2021&lt;/D&gt;&lt;D xsi:type="xsd:string"&gt;07/01/2021&lt;/D&gt;&lt;D xsi:type="xsd:string"&gt;07/02/2021&lt;/D&gt;&lt;D xsi:type="xsd:string"&gt;07/06/2021&lt;/D&gt;&lt;D xsi:type="xsd:string"&gt;07/07/2021&lt;/D&gt;&lt;D xsi:type="xsd:string"&gt;07/08/2021&lt;/D&gt;&lt;D xsi:type="xsd:string"&gt;07/09/2021&lt;/D&gt;&lt;D xsi:type="xsd:string"&gt;07/12/2021&lt;/D&gt;&lt;D xsi:type="xsd:string"&gt;07/13/2021&lt;/D&gt;&lt;D xsi:type="xsd:string"&gt;07/14/2021&lt;/D&gt;&lt;D xsi:type="xsd:string"&gt;07/15/2021&lt;/D&gt;&lt;D xsi:type="xsd:string"&gt;07/16/2021&lt;/D&gt;&lt;D xsi:type="xsd:string"&gt;07/19/2021&lt;/D&gt;&lt;D xsi:type="xsd:string"&gt;07/20/2021&lt;/D&gt;&lt;D xsi:type="xsd:string"&gt;07/21/2021&lt;/D&gt;&lt;D xsi:type="xsd:string"&gt;07/22/2021&lt;/D&gt;&lt;D xsi:type="xsd:string"&gt;07/23/2021&lt;/D&gt;&lt;D xsi:type="xsd:string"&gt;07/26/2021&lt;/D&gt;&lt;D xsi:type="xsd:string"&gt;07/27/2021&lt;/D&gt;&lt;D xsi:type="xsd:string"&gt;07/28/2021&lt;/D&gt;&lt;D xsi:type="xsd:string"&gt;07/29/2021&lt;/D&gt;&lt;D xsi:type="xsd:string"&gt;07/30/2021&lt;/D&gt;&lt;D xsi:type="xsd:string"&gt;08/02/2021&lt;/D&gt;&lt;D xsi:type="xsd:string"&gt;08/03/2021&lt;/D&gt;&lt;D xsi:type="xsd:string"&gt;08/04/2021&lt;/D&gt;&lt;D xsi:type="xsd:string"&gt;08/05/2021&lt;/D&gt;&lt;D xsi:type="xsd:string"&gt;08/06/2021&lt;/D&gt;&lt;D xsi:type="xsd:string"&gt;08/09/2021&lt;/D&gt;&lt;D xsi:type="xsd:string"&gt;08/10/2021&lt;/D&gt;&lt;D xsi:type="xsd:string"&gt;08/11/2021&lt;/D&gt;&lt;D xsi:type="xsd:string"&gt;08/12/2021&lt;/D&gt;&lt;D xsi:type="xsd:string"&gt;08/13/2021&lt;/D&gt;&lt;D xsi:type="xsd:string"&gt;08/16/2021&lt;/D&gt;&lt;D xsi:type="xsd:string"&gt;08/17/2021&lt;/D&gt;&lt;D xsi:type="xsd:string"&gt;08/18/2021&lt;/D&gt;&lt;D xsi:type="xsd:string"&gt;08/19/2021&lt;/D&gt;&lt;D xsi:type="xsd:string"&gt;08/20/2021&lt;/D&gt;&lt;D xsi:type="xsd:string"&gt;08/23/2021&lt;/D&gt;&lt;D xsi:type="xsd:string"&gt;08/24/2021&lt;/D&gt;&lt;D xsi:type="xsd:string"&gt;08/25/2021&lt;/D&gt;&lt;D xsi:type="xsd:string"&gt;08/26/2021&lt;/D&gt;&lt;D xsi:type="xsd:string"&gt;08/27/2021&lt;/D&gt;&lt;D xsi:type="xsd:string"&gt;08/30/2021&lt;/D&gt;&lt;D xsi:type="xsd:string"&gt;08/31/2021&lt;/D&gt;&lt;D xsi:type="xsd:string"&gt;09/01/2021&lt;/D&gt;&lt;D xsi:type="xsd:string"&gt;09/02/2021&lt;/D&gt;&lt;D xsi:type="xsd:string"&gt;09/03/2021&lt;/D&gt;&lt;D xsi:type="xsd:string"&gt;09/07/2021&lt;/D&gt;&lt;D xsi:type="xsd:string"&gt;09/08/2021&lt;/D&gt;&lt;D xsi:type="xsd:string"&gt;09/09/2021&lt;/D&gt;&lt;D xsi:type="xsd:string"&gt;09/10/2021&lt;/D&gt;&lt;D xsi:type="xsd:string"&gt;09/13/2021&lt;/D&gt;&lt;D xsi:type="xsd:string"&gt;09/14/2021&lt;/D&gt;&lt;D xsi:type="xsd:string"&gt;09/15/2021&lt;/D&gt;&lt;D xsi:type="xsd:string"&gt;09/16/2021&lt;/D&gt;&lt;D xsi:type="xsd:string"&gt;09/17/2021&lt;/D&gt;&lt;D xsi:type="xsd:string"&gt;09/20/2021&lt;/D&gt;&lt;D xsi:type="xsd:string"&gt;09/21/2021&lt;/D&gt;&lt;D xsi:type="xsd:string"&gt;09/22/2021&lt;/D&gt;&lt;D xsi:type="xsd:string"&gt;09/23/2021&lt;/D&gt;&lt;D xsi:type="xsd:string"&gt;09/24/2021&lt;/D&gt;&lt;D xsi:type="xsd:string"&gt;09/27/2021&lt;/D&gt;&lt;D xsi:type="xsd:string"&gt;09/28/2021&lt;/D&gt;&lt;D xsi:type="xsd:string"&gt;09/29/2021&lt;/D&gt;&lt;D xsi:type="xsd:string"&gt;09/30/2021&lt;/D&gt;&lt;D xsi:type="xsd:string"&gt;10/01/2021&lt;/D&gt;&lt;D xsi:type="xsd:string"&gt;10/04/2021&lt;/D&gt;&lt;D xsi:type="xsd:string"&gt;10/05/2021&lt;/D&gt;&lt;D xsi:type="xsd:string"&gt;10/06/2021&lt;/D&gt;&lt;D xsi:type="xsd:string"&gt;10/07/2021&lt;/D&gt;&lt;D xsi:type="xsd:string"&gt;10/08/2021&lt;/D&gt;&lt;D xsi:type="xsd:string"&gt;10/11/2021&lt;/D&gt;&lt;D xsi:type="xsd:string"&gt;10/12/2021&lt;/D&gt;&lt;D xsi:type="xsd:string"&gt;10/13/2021&lt;/D&gt;&lt;D xsi:type="xsd:string"&gt;10/14/2021&lt;/D&gt;&lt;D xsi:type="xsd:string"&gt;10/15/2021&lt;/D&gt;&lt;D xsi:type="xsd:string"&gt;10/18/2021&lt;/D&gt;&lt;D xsi:type="xsd:string"&gt;10/19/2021&lt;/D&gt;&lt;D xsi:type="xsd:string"&gt;10/20/2021&lt;/D&gt;&lt;D xsi:type="xsd:string"&gt;10/21/2021&lt;/D&gt;&lt;D xsi:type="xsd:string"&gt;10/22/2021&lt;/D&gt;&lt;D xsi:type="xsd:string"&gt;10/25/2021&lt;/D&gt;&lt;D xsi:type="xsd:string"&gt;10/26/2021&lt;/D&gt;&lt;D xsi:type="xsd:string"&gt;10/27/2021&lt;/D&gt;&lt;D xsi:type="xsd:string"&gt;10/28/2021&lt;/D&gt;&lt;D xsi:type="xsd:string"&gt;10/29/2021&lt;/D&gt;&lt;D xsi:type="xsd:string"&gt;11/01/2021&lt;/D&gt;&lt;D xsi:type="xsd:string"&gt;11/02/2021&lt;/D&gt;&lt;D xsi:type="xsd:string"&gt;11/03/2021&lt;/D&gt;&lt;D xsi:type="xsd:string"&gt;11/04/2021&lt;/D&gt;&lt;D xsi:type="xsd:string"&gt;11/05/2021&lt;/D&gt;&lt;D xsi:type="xsd:string"&gt;11/08/2021&lt;/D&gt;&lt;D xsi:type="xsd:string"&gt;11/09/2021&lt;/D&gt;&lt;D xsi:type="xsd:string"&gt;11/10/2021&lt;/D&gt;&lt;D xsi:type="xsd:string"&gt;11/11/2021&lt;/D&gt;&lt;D xsi:type="xsd:string"&gt;11/12/2021&lt;/D&gt;&lt;D xsi:type="xsd:string"&gt;11/15/2021&lt;/D&gt;&lt;D xsi:type="xsd:string"&gt;11/16/2021&lt;/D&gt;&lt;D xsi:type="xsd:string"&gt;11/17/2021&lt;/D&gt;&lt;D xsi:type="xsd:string"&gt;11/18/2021&lt;/D&gt;&lt;D xsi:type="xsd:string"&gt;11/19/2021&lt;/D&gt;&lt;D xsi:type="xsd:string"&gt;11/22/2021&lt;/D&gt;&lt;D xsi:type="xsd:string"&gt;11/23/2021&lt;/D&gt;&lt;D xsi:type="xsd:string"&gt;11/24/2021&lt;/D&gt;&lt;D xsi:type="xsd:string"&gt;11/26/2021&lt;/D&gt;&lt;D xsi:type="xsd:string"&gt;11/29/2021&lt;/D&gt;&lt;D xsi:type="xsd:string"&gt;11/30/2021&lt;/D&gt;&lt;D xsi:type="xsd:string"&gt;12/01/2021&lt;/D&gt;&lt;D xsi:type="xsd:string"&gt;12/02/2021&lt;/D&gt;&lt;D xsi:type="xsd:string"&gt;12/03/2021&lt;/D&gt;&lt;D xsi:type="xsd:string"&gt;12/06/2021&lt;/D&gt;&lt;D xsi:type="xsd:string"&gt;12/07/2021&lt;/D&gt;&lt;D xsi:type="xsd:string"&gt;12/08/2021&lt;/D&gt;&lt;D xsi:type="xsd:string"&gt;12/09/2021&lt;/D&gt;&lt;D xsi:type="xsd:string"&gt;12/10/2021&lt;/D&gt;&lt;D xsi:type="xsd:string"&gt;12/13/2021&lt;/D&gt;&lt;D xsi:type="xsd:string"&gt;12/14/2021&lt;/D&gt;&lt;D xsi:type="xsd:string"&gt;12/15/2021&lt;/D&gt;&lt;D xsi:type="xsd:string"&gt;12/16/2021&lt;/D&gt;&lt;D xsi:type="xsd:string"&gt;12/17/2021&lt;/D&gt;&lt;D xsi:type="xsd:string"&gt;12/20/2021&lt;/D&gt;&lt;D xsi:type="xsd:string"&gt;12/21/2021&lt;/D&gt;&lt;D xsi:type="xsd:string"&gt;12/22/2021&lt;/D&gt;&lt;D xsi:type="xsd:string"&gt;12/23/2021&lt;/D&gt;&lt;D xsi:type="xsd:string"&gt;12/27/2021&lt;/D&gt;&lt;D xsi:type="xsd:string"&gt;12/28/2021&lt;/D&gt;&lt;D xsi:type="xsd:string"&gt;12/29/2021&lt;/D&gt;&lt;D xsi:type="xsd:string"&gt;12/30/2021&lt;/D&gt;&lt;D xsi:type="xsd:string"&gt;12/31/2021&lt;/D&gt;&lt;D xsi:type="xsd:string"&gt;01/03/2022&lt;/D&gt;&lt;D xsi:type="xsd:string"&gt;01/04/2022&lt;/D&gt;&lt;D xsi:type="xsd:string"&gt;01/05/2022&lt;/D&gt;&lt;D xsi:type="xsd:string"&gt;01/06/2022&lt;/D&gt;&lt;D xsi:type="xsd:string"&gt;01/07/2022&lt;/D&gt;&lt;D xsi:type="xsd:string"&gt;01/10/2022&lt;/D&gt;&lt;D xsi:type="xsd:string"&gt;01/11/2022&lt;/D&gt;&lt;D xsi:type="xsd:string"&gt;01/12/2022&lt;/D&gt;&lt;D xsi:type="xsd:string"&gt;01/13/2022&lt;/D&gt;&lt;D xsi:type="xsd:string"&gt;01/14/2022&lt;/D&gt;&lt;D xsi:type="xsd:string"&gt;01/18/2022&lt;/D&gt;&lt;D xsi:type="xsd:string"&gt;01/19/2022&lt;/D&gt;&lt;D xsi:type="xsd:string"&gt;01/20/2022&lt;/D&gt;&lt;D xsi:type="xsd:string"&gt;01/21/2022&lt;/D&gt;&lt;D xsi:type="xsd:string"&gt;01/24/2022&lt;/D&gt;&lt;D xsi:type="xsd:string"&gt;01/25/2022&lt;/D&gt;&lt;D xsi:type="xsd:string"&gt;01/26/2022&lt;/D&gt;&lt;D xsi:type="xsd:string"&gt;01/27/2022&lt;/D&gt;&lt;D xsi:type="xsd:string"&gt;01/28/2022&lt;/D&gt;&lt;D xsi:type="xsd:string"&gt;01/31/2022&lt;/D&gt;&lt;D xsi:type="xsd:string"&gt;02/01/2022&lt;/D&gt;&lt;D xsi:type="xsd:string"&gt;02/02/2022&lt;/D&gt;&lt;D xsi:type="xsd:string"&gt;02/03/2022&lt;/D&gt;&lt;D xsi:type="xsd:string"&gt;02/04/2022&lt;/D&gt;&lt;D xsi:type="xsd:string"&gt;02/07/2022&lt;/D&gt;&lt;D xsi:type="xsd:string"&gt;02/08/2022&lt;/D&gt;&lt;D xsi:type="xsd:string"&gt;02/09/2022&lt;/D&gt;&lt;D xsi:type="xsd:string"&gt;02/10/2022&lt;/D&gt;&lt;D xsi:type="xsd:string"&gt;02/11/2022&lt;/D&gt;&lt;D xsi:type="xsd:string"&gt;02/14/2022&lt;/D&gt;&lt;D xsi:type="xsd:string"&gt;02/15/2022&lt;/D&gt;&lt;D xsi:type="xsd:string"&gt;02/16/2022&lt;/D&gt;&lt;D xsi:type="xsd:string"&gt;02/17/2022&lt;/D&gt;&lt;D xsi:type="xsd:string"&gt;02/18/2022&lt;/D&gt;&lt;D xsi:type="xsd:string"&gt;02/22/2022&lt;/D&gt;&lt;D xsi:type="xsd:string"&gt;02/23/2022&lt;/D&gt;&lt;D xsi:type="xsd:string"&gt;02/24/2022&lt;/D&gt;&lt;D xsi:type="xsd:string"&gt;02/25/2022&lt;/D&gt;&lt;D xsi:type="xsd:string"&gt;02/28/2022&lt;/D&gt;&lt;D xsi:type="xsd:string"&gt;03/01/2022&lt;/D&gt;&lt;D xsi:type="xsd:string"&gt;03/02/2022&lt;/D&gt;&lt;D xsi:type="xsd:string"&gt;03/03/2022&lt;/D&gt;&lt;D xsi:type="xsd:string"&gt;03/04/2022&lt;/D&gt;&lt;D xsi:type="xsd:string"&gt;03/07/2022&lt;/D&gt;&lt;/FQL&gt;&lt;FQL&gt;&lt;Q&gt;MSFT-US^P_DATE(-5AY,0,D)&lt;/Q&gt;&lt;R&gt;1260&lt;/R&gt;&lt;C&gt;1&lt;/C&gt;&lt;D xsi:type="xsd:string"&gt;03/07/2017&lt;/D&gt;&lt;D xsi:type="xsd:string"&gt;03/08/2017&lt;/D&gt;&lt;D xsi:type="xsd:string"&gt;03/09/2017&lt;/D&gt;&lt;D xsi:type="xsd:string"&gt;03/10/2017&lt;/D&gt;&lt;D xsi:type="xsd:string"&gt;03/13/2017&lt;/D&gt;&lt;D xsi:type="xsd:string"&gt;03/14/2017&lt;/D&gt;&lt;D xsi:type="xsd:string"&gt;03/15/2017&lt;/D&gt;&lt;D xsi:type="xsd:string"&gt;03/16/2017&lt;/D&gt;&lt;D xsi:type="xsd:string"&gt;03/17/2017&lt;/D&gt;&lt;D xsi:type="xsd:string"&gt;03/20/2017&lt;/D&gt;&lt;D xsi:type="xsd:string"&gt;03/21/2017&lt;/D&gt;&lt;D xsi:type="xsd:string"&gt;03/22/2017&lt;/D&gt;&lt;D xsi:type="xsd:string"&gt;03/23/2017&lt;/D&gt;&lt;D xsi:type="xsd:string"&gt;03/24/2017&lt;/D&gt;&lt;D xsi:type="xsd:string"&gt;03/27/2017&lt;/D&gt;&lt;D xsi:type="xsd:string"&gt;03/28/2017&lt;/D&gt;&lt;D xsi:type="xsd:string"&gt;03/29/2017&lt;/D&gt;&lt;D xsi:type="xsd:string"&gt;03/30/2017&lt;/D&gt;&lt;D xsi:type="xsd:string"&gt;03/31/2017&lt;/D&gt;&lt;D xsi:type="xsd:string"&gt;04/03/2017&lt;/D&gt;&lt;D xsi:type="xsd:string"&gt;04/04/2017&lt;/D&gt;&lt;D xsi:type="xsd:string"&gt;04/05/2017&lt;/D&gt;&lt;D xsi:type="xsd:string"&gt;04/06/2017&lt;/D&gt;&lt;D xsi:type="xsd:string"&gt;04/07/2017&lt;/D&gt;&lt;D xsi:type="xsd:string"&gt;04/10/2017&lt;/D&gt;&lt;D xsi:type="xsd:string"&gt;04/11/2017&lt;/D&gt;&lt;D xsi:type="xsd:string"&gt;04/12/2017&lt;/D&gt;&lt;D xsi:type="xsd:string"&gt;04/13/2017&lt;/D&gt;&lt;D xsi:type="xsd:string"&gt;04/17/2017&lt;/D&gt;&lt;D xsi:type="xsd:string"&gt;04/18/2017&lt;/D&gt;&lt;D xsi:type="xsd:string"&gt;04/19/2017&lt;/D&gt;&lt;D xsi:type="xsd:string"&gt;04/20/2017&lt;/D&gt;&lt;D xsi:type="xsd:string"&gt;04/21/2017&lt;/D&gt;&lt;D xsi:type="xsd:string"&gt;04/24/2017&lt;/D&gt;&lt;D xsi:type="xsd:string"&gt;04/25/2017&lt;/D&gt;&lt;D xsi:type="xsd:string"&gt;04/26/2017&lt;/D&gt;&lt;D xsi:type="xsd:string"&gt;04/27/2017&lt;/D&gt;&lt;D xsi:type="xsd:string"&gt;04/28/2017&lt;/D&gt;&lt;D xsi:type="xsd:string"&gt;05/01/2017&lt;/D&gt;&lt;D xsi:type="xsd:string"&gt;05/02/2017&lt;/D&gt;&lt;D xsi:type="xsd:string"&gt;05/03/2017&lt;/D&gt;&lt;D xsi:type="xsd:string"&gt;05/04/2017&lt;/D&gt;&lt;D xsi:type="xsd:string"&gt;05/05/2017&lt;/D&gt;&lt;D xsi:type="xsd:string"&gt;05/08/2017&lt;/D&gt;&lt;D xsi:type="xsd:string"&gt;05/09/2017&lt;/D&gt;&lt;D xsi:type="xsd:string"&gt;05/10/2017&lt;/D&gt;&lt;D xsi:type="xsd:string"&gt;05/11/2017&lt;/D&gt;&lt;D xsi:type="xsd:string"&gt;05/12/2017&lt;/D&gt;&lt;D xsi:type="xsd:string"&gt;05/15/2017&lt;/D&gt;&lt;D xsi:type="xsd:string"&gt;05/16/2017&lt;/D&gt;&lt;D xsi:type="xsd:string"&gt;05/17/2017&lt;/D&gt;&lt;D xsi:type="xsd:string"&gt;05/18/2017&lt;/D&gt;&lt;D xsi:type="xsd:string"&gt;05/19/2017&lt;/D&gt;&lt;D xsi:type="xsd:string"&gt;05/22/2017&lt;/D&gt;&lt;D xsi:type="xsd:string"&gt;05/23/2017&lt;/D&gt;&lt;D xsi:type="xsd:string"&gt;05/24/2017&lt;/D&gt;&lt;D xsi:type="xsd:string"&gt;05/25/2017&lt;/D&gt;&lt;D xsi:type="xsd:string"&gt;05/26/2017&lt;/D&gt;&lt;D xsi:type="xsd:string"&gt;05/30/2017&lt;/D&gt;&lt;D xsi:type="xsd:string"&gt;05/31/2017&lt;/D&gt;&lt;D xsi:type="xsd:string"&gt;06/01/2017&lt;/D&gt;&lt;D xsi:type="xsd:string"&gt;06/02/2017&lt;/D&gt;&lt;D xsi:type="xsd:string"&gt;06/05/2017&lt;/D&gt;&lt;D xsi:type="xsd:string"&gt;06/06/2017&lt;/D&gt;&lt;D xsi:type="xsd:string"&gt;06/07/2017&lt;/D&gt;&lt;D xsi:type="xsd:string"&gt;06/08/2017&lt;/D&gt;&lt;D xsi:type="xsd:string"&gt;06/09/2017&lt;/D&gt;&lt;D xsi:type="xsd:string"&gt;06/12/2017&lt;/D&gt;&lt;D xsi:type="xsd:string"&gt;06/13/2017&lt;/D&gt;&lt;D xsi:type="xsd:string"&gt;06/14/2017&lt;/D&gt;&lt;D xsi:type="xsd:string"&gt;06/15/2017&lt;/D&gt;&lt;D xsi:type="xsd:string"&gt;06/16/2017&lt;/D&gt;&lt;D xsi:type="xsd:string"&gt;06/19/2017&lt;/D&gt;&lt;D xsi:type="xsd:string"&gt;06/20/2017&lt;/D&gt;&lt;D xsi:type="xsd:string"&gt;06/21/2017&lt;/D&gt;&lt;D xsi:type="xsd:string"&gt;06/22/2017&lt;/D&gt;&lt;D xsi:type="xsd:string"&gt;06/23/2017&lt;/D&gt;&lt;D xsi:type="xsd:string"&gt;06/26/2017&lt;/D&gt;&lt;D xsi:type="xsd:string"&gt;06/27/2017&lt;/D&gt;&lt;D xsi:type="xsd:string"&gt;06/28/2017&lt;/D&gt;&lt;D xsi:type="xsd:string"&gt;06/29/2017&lt;/D&gt;&lt;D xsi:type="xsd:string"&gt;06/30/2017&lt;/D&gt;&lt;D xsi:type="xsd:string"&gt;07/03/2017&lt;/D&gt;&lt;D xsi:type="xsd:string"&gt;07/05/2017&lt;/D&gt;&lt;D xsi:type="xsd:string"&gt;07/06/2017&lt;/D&gt;&lt;D xsi:type="xsd:string"&gt;07/07/2017&lt;/D&gt;&lt;D xsi:type="xsd:string"&gt;07/10/2017&lt;/D&gt;&lt;D xsi:type="xsd:string"&gt;07/11/2017&lt;/D&gt;&lt;D xsi:type="xsd:string"&gt;07/12/2017&lt;/D&gt;&lt;D xsi:type="xsd:string"&gt;07/13/2017&lt;/D&gt;&lt;D xsi:type="xsd:string"&gt;07/14/2017&lt;/D&gt;&lt;D xsi:type="xsd:string"&gt;07/17/2017&lt;/D&gt;&lt;D xsi:type="xsd:string"&gt;07/18/2017&lt;/D&gt;&lt;D xsi:type="xsd:string"&gt;07/19/2017&lt;/D&gt;&lt;D xsi:type="xsd:string"&gt;07/20/2017&lt;/D&gt;&lt;D xsi:type="xsd:string"&gt;07/21/2017&lt;/D&gt;&lt;D xsi:type="xsd:string"&gt;07/24/2017&lt;/D&gt;&lt;D xsi:type="xsd:string"&gt;07/25/2017&lt;/D&gt;&lt;D xsi:type="xsd:string"&gt;07/26/2017&lt;/D&gt;&lt;D xsi:type="xsd:string"&gt;07/27/2017&lt;/D&gt;&lt;D xsi:type="xsd:string"&gt;07/28/2017&lt;/D&gt;&lt;D xsi:type="xsd:string"&gt;07/31/2017&lt;/D&gt;&lt;D xsi:type="xsd:string"&gt;08/01/2017&lt;/D&gt;&lt;D xsi:type="xsd:string"&gt;08/02/2017&lt;/D&gt;&lt;D xsi:type="xsd:string"&gt;08/03/2017&lt;/D&gt;&lt;D xsi:type="xsd:string"&gt;08/04/2017&lt;/D&gt;&lt;D xsi:type="xsd:string"&gt;08/07/2017&lt;/D&gt;&lt;D xsi:type="xsd:string"&gt;08/08/2017&lt;/D&gt;&lt;D xsi:type="xsd:string"&gt;08/09/2017&lt;/D&gt;&lt;D xsi:type="xsd:string"&gt;08/10/2017&lt;/D&gt;&lt;D xsi:type="xsd:string"&gt;08/11/2017&lt;/D&gt;&lt;D xsi:type="xsd:string"&gt;08/14/2017&lt;/D&gt;&lt;D xsi:type="xsd:string"&gt;08/15/2017&lt;/D&gt;&lt;D xsi:type="xsd:string"&gt;08/16/2017&lt;/D&gt;&lt;D xsi:type="xsd:string"&gt;08/17/2017&lt;/D&gt;&lt;D xsi:type="xsd:string"&gt;08/18/2017&lt;/D&gt;&lt;D xsi:type="xsd:string"&gt;08/21/2017&lt;/D&gt;&lt;D xsi:type="xsd:string"&gt;08/22/2017&lt;/D&gt;&lt;D xsi:type="xsd:string"&gt;08/23/2017&lt;/D&gt;&lt;D xsi:type="xsd:string"&gt;08/24/2017&lt;/D&gt;&lt;D xsi:type="xsd:string"&gt;08/25/2017&lt;/D&gt;&lt;D xsi:type="xsd:string"&gt;08/28/2017&lt;/D&gt;&lt;D xsi:type="xsd:string"&gt;08/29/2017&lt;/D&gt;&lt;D xsi:type="xsd:string"&gt;08/30/2017&lt;/D&gt;&lt;D xsi:type="xsd:string"&gt;08/31/2017&lt;/D&gt;&lt;D xsi:type="xsd:string"&gt;09/01/2017&lt;/D&gt;&lt;D xsi:type="xsd:string"&gt;09/05/2017&lt;/D&gt;&lt;D xsi:type="xsd:string"&gt;09/06/2017&lt;/D&gt;&lt;D xsi:type="xsd:string"&gt;09/07/2017&lt;/D&gt;&lt;D xsi:type="xsd:string"&gt;09/08/2017&lt;/D&gt;&lt;D xsi:type="xsd:string"&gt;09/11/2017&lt;/D&gt;&lt;D xsi:type="xsd:string"&gt;09/12/2017&lt;/D&gt;&lt;D xsi:type="xsd:string"&gt;09/13/2017&lt;/D&gt;&lt;D xsi:type="xsd:string"&gt;09/14/2017&lt;/D&gt;&lt;D xsi:type="xsd:string"&gt;09/15/2017&lt;/D&gt;&lt;D xsi:type="xsd:string"&gt;09/18/2017&lt;/D&gt;&lt;D xsi:type="xsd:string"&gt;09/19/2017&lt;/D&gt;&lt;D xsi:type="xsd:string"&gt;09/20/2017&lt;/D&gt;&lt;D xsi:type="xsd:string"&gt;09/21/2017&lt;/D&gt;&lt;D xsi:type="xsd:string"&gt;09/22/2017&lt;/D&gt;&lt;D xsi:type="xsd:string"&gt;09/25/2017&lt;/D&gt;&lt;D xsi:type="xsd:string"&gt;09/26/2017&lt;/D&gt;&lt;D xsi:type="xsd:string"&gt;09/27/2017&lt;/D&gt;&lt;D xsi:type="xsd:string"&gt;09/28/2017&lt;/D&gt;&lt;D xsi:type="xsd:string"&gt;09/29/2017&lt;/D&gt;&lt;D xsi:type="xsd:string"&gt;10/02/2017&lt;/D&gt;&lt;D xsi:type="xsd:string"&gt;10/03/2017&lt;/D&gt;&lt;D xsi:type="xsd:string"&gt;10/04/2017&lt;/D&gt;&lt;D xsi:type="xsd:string"&gt;10/05/2017&lt;/D&gt;&lt;D xsi:type="xsd:string"&gt;10/06/2017&lt;/D&gt;&lt;D xsi:type="xsd:string"&gt;10/09/2017&lt;/D&gt;&lt;D xsi:type="xsd:string"&gt;10/10/2017&lt;/D&gt;&lt;D xsi:type="xsd:string"&gt;10/11/2017&lt;/D&gt;&lt;D xsi:type="xsd:string"&gt;10/12/2017&lt;/D&gt;&lt;D xsi:type="xsd:string"&gt;10/13/2017&lt;/D&gt;&lt;D xsi:type="xsd:string"&gt;10/16/2017&lt;/D&gt;&lt;D xsi:type="xsd:string"&gt;10/17/2017&lt;/D&gt;&lt;D xsi:type="xsd:string"&gt;10/18/2017&lt;/D&gt;&lt;D xsi:type="xsd:string"&gt;10/19/2017&lt;/D&gt;&lt;D xsi:type="xsd:string"&gt;10/20/2017&lt;/D&gt;&lt;D xsi:type="xsd:string"&gt;10/23/2017&lt;/D&gt;&lt;D xsi:type="xsd:string"&gt;10/24/2017&lt;/D&gt;&lt;D xsi:type="xsd:string"&gt;10/25/2017&lt;/D&gt;&lt;D xsi:type="xsd:string"&gt;10/26/2017&lt;/D&gt;&lt;D xsi:type="xsd:string"&gt;10/27/2017&lt;/D&gt;&lt;D xsi:type="xsd:string"&gt;10/30/2017&lt;/D&gt;&lt;D xsi:type="xsd:string"&gt;10/31/2017&lt;/D&gt;&lt;D xsi:type="xsd:string"&gt;11/01/2017&lt;/D&gt;&lt;D xsi:type="xsd:string"&gt;11/02/2017&lt;/D&gt;&lt;D xsi:type="xsd:string"&gt;11/03/2017&lt;/D&gt;&lt;D xsi:type="xsd:string"&gt;11/06/2017&lt;/D&gt;&lt;D xsi:type="xsd:string"&gt;11/07/2017&lt;/D&gt;&lt;D xsi:type="xsd:string"&gt;11/08/2017&lt;/D&gt;&lt;D xsi:type="xsd:string"&gt;11/09/2017&lt;/D&gt;&lt;D xsi:type="xsd:string"&gt;11/10/2017&lt;/D&gt;&lt;D xsi:type="xsd:string"&gt;11/13/2017&lt;/D&gt;&lt;D xsi:type="xsd:string"&gt;11/14/2017&lt;/D&gt;&lt;D xsi:type="xsd:string"&gt;11/15/2017&lt;/D&gt;&lt;D xsi:type="xsd:string"&gt;11/16/2017&lt;/D&gt;&lt;D xsi:type="xsd:string"&gt;11/17/2017&lt;/D&gt;&lt;D xsi:type="xsd:string"&gt;11/20/2017&lt;/D&gt;&lt;D xsi:type="xsd:string"&gt;11/21/2017&lt;/D&gt;&lt;D xsi:type="xsd:string"&gt;11/22/2017&lt;/D&gt;&lt;D xsi:type="xsd:string"&gt;11/24/2017&lt;/D&gt;&lt;D xsi:type="xsd:string"&gt;11/27/2017&lt;/D&gt;&lt;D xsi:type="xsd:string"&gt;11/28/2017&lt;/D&gt;&lt;D xsi:type="xsd:string"&gt;11/29/2017&lt;/D&gt;&lt;D xsi:type="xsd:string"&gt;11/30/2017&lt;/D&gt;&lt;D xsi:type="xsd:string"&gt;12/01/2017&lt;/D&gt;&lt;D xsi:type="xsd:string"&gt;12/04/2017&lt;/D&gt;&lt;D xsi:type="xsd:string"&gt;12/05/2017&lt;/D&gt;&lt;D xsi:type="xsd:string"&gt;12/06/2017&lt;/D&gt;&lt;D xsi:type="xsd:string"&gt;12/07/2017&lt;/D&gt;&lt;D xsi:type="xsd:string"&gt;12/08/2017&lt;/D&gt;&lt;D xsi:type="xsd:string"&gt;12/11/2017&lt;/D&gt;&lt;D xsi:type="xsd:string"&gt;12/12/2017&lt;/D&gt;&lt;D xsi:type="xsd:string"&gt;12/13/2017&lt;/D&gt;&lt;D xsi:type="xsd:string"&gt;12/14/2017&lt;/D&gt;&lt;D xsi:type="xsd:string"&gt;12/15/2017&lt;/D&gt;&lt;D xsi:type="xsd:string"&gt;12/18/2017&lt;/D&gt;&lt;D xsi:type="xsd:string"&gt;12/19/2017&lt;/D&gt;&lt;D xsi:type="xsd:string"&gt;12/20/2017&lt;/D&gt;&lt;D xsi:type="xsd:string"&gt;12/21/2017&lt;/D&gt;&lt;D xsi:type="xsd:string"&gt;12/22/2017&lt;/D&gt;&lt;D xsi:type="xsd:string"&gt;12/26/2017&lt;/D&gt;&lt;D xsi:type="xsd:string"&gt;12/27/2017&lt;/D&gt;&lt;D xsi:type="xsd:string"&gt;12/28/2017&lt;/D&gt;&lt;D xsi:type="xsd:string"&gt;12/29/2017&lt;/D&gt;&lt;D xsi:type="xsd:string"&gt;01/02/2018&lt;/D&gt;&lt;D xsi:type="xsd:string"&gt;01/03/2018&lt;/D&gt;&lt;D xsi:type="xsd:string"&gt;01/04/2018&lt;/D&gt;&lt;D xsi:type="xsd:string"&gt;01/05/2018&lt;/D&gt;&lt;D xsi:type="xsd:string"&gt;01/08/2018&lt;/D&gt;&lt;D xsi:type="xsd:string"&gt;01/09/2018&lt;/D&gt;&lt;D xsi:type="xsd:string"&gt;01/10/2018&lt;/D&gt;&lt;D xsi:type="xsd:string"&gt;01/11/2018&lt;/D&gt;&lt;D xsi:type="xsd:string"&gt;01/12/2018&lt;/D&gt;&lt;D xsi:type="xsd:string"&gt;01/16/2018&lt;/D&gt;&lt;D xsi:type="xsd:string"&gt;01/17/2018&lt;/D&gt;&lt;D xsi:type="xsd:string"&gt;01/18/2018&lt;/D&gt;&lt;D xsi:type="xsd:string"&gt;01/19/2018&lt;/D&gt;&lt;D xsi:type="xsd:string"&gt;01/22/2018&lt;/D&gt;&lt;D xsi:type="xsd:string"&gt;01/23/2018&lt;/D&gt;&lt;D xsi:type="xsd:string"&gt;01/24/2018&lt;/D&gt;&lt;D xsi:type="xsd:string"&gt;01/25/2018&lt;/D&gt;&lt;D xsi:type="xsd:string"&gt;01/26/2018&lt;/D&gt;&lt;D xsi:type="xsd:string"&gt;01/29/2018&lt;/D&gt;&lt;D xsi:type="xsd:string"&gt;01/30/2018&lt;/D&gt;&lt;D xsi:type="xsd:string"&gt;01/31/2018&lt;/D&gt;&lt;D xsi:type="xsd:string"&gt;02/01/2018&lt;/D&gt;&lt;D xsi:type="xsd:string"&gt;02/02/2018&lt;/D&gt;&lt;D xsi:type="xsd:string"&gt;02/05/2018&lt;/D&gt;&lt;D xsi:type="xsd:string"&gt;02/06/2018&lt;/D&gt;&lt;D xsi:type="xsd:string"&gt;02/07/2018&lt;/D&gt;&lt;D xsi:type="xsd:string"&gt;02/08/2018&lt;/D&gt;&lt;D xsi:type="xsd:string"&gt;02/09/2018&lt;/D&gt;&lt;D xsi:type="xsd:string"&gt;02/12/2018&lt;/D&gt;&lt;D xsi:type="xsd:string"&gt;02/13/2018&lt;/D&gt;&lt;D xsi:type="xsd:string"&gt;02/14/2018&lt;/D&gt;&lt;D xsi:type="xsd:string"&gt;02/15/2018&lt;/D&gt;&lt;D xsi:type="xsd:string"&gt;02/16/2018&lt;/D&gt;&lt;D xsi:type="xsd:string"&gt;02/20/2018&lt;/D&gt;&lt;D xsi:type="xsd:string"&gt;02/21/2018&lt;/D&gt;&lt;D xsi:type="xsd:string"&gt;02/22/2018&lt;/D&gt;&lt;D xsi:type="xsd:string"&gt;02/23/2018&lt;/D&gt;&lt;D xsi:type="xsd:string"&gt;02/26/2018&lt;/D&gt;&lt;D xsi:type="xsd:string"&gt;02/27/2018&lt;/D&gt;&lt;D xsi:type="xsd:string"&gt;02/28/2018&lt;/D&gt;&lt;D xsi:type="xsd:string"&gt;03/01/2018&lt;/D&gt;&lt;D xsi:type="xsd:string"&gt;03/02/2018&lt;/D&gt;&lt;D xsi:type="xsd:string"&gt;03/05/2018&lt;/D&gt;&lt;D xsi:type="xsd:string"&gt;03/06/2018&lt;/D&gt;&lt;D xsi:type="xsd:string"&gt;03/07/2018&lt;/D&gt;&lt;D xsi:type="xsd:string"&gt;03/08/2018&lt;/D&gt;&lt;D xsi:type="xsd:string"&gt;03/09/2018&lt;/D&gt;&lt;D xsi:type="xsd:string"&gt;03/12/2018&lt;/D&gt;&lt;D xsi:type="xsd:string"&gt;03/13/2018&lt;/D&gt;&lt;D xsi:type="xsd:string"&gt;03/14/2018&lt;/D&gt;&lt;D xsi:type="xsd:string"&gt;03/15/2018&lt;/D&gt;&lt;D xsi:type="xsd:string"&gt;03/16/2018&lt;/D&gt;&lt;D xsi:type="xsd:string"&gt;03/19/2018&lt;/D&gt;&lt;D xsi:type="xsd:string"&gt;03/20/2018&lt;/D&gt;&lt;D xsi:type="xsd:string"&gt;03/21/2018&lt;/D&gt;&lt;D xsi:type="xsd:string"&gt;03/22/2018&lt;/D&gt;&lt;D xsi:type="xsd:string"&gt;03/23/2018&lt;/D&gt;&lt;D xsi:type="xsd:string"&gt;03/26/2018&lt;/D&gt;&lt;D xsi:type="xsd:string"&gt;03/27/2018&lt;/D&gt;&lt;D xsi:type="xsd:string"&gt;03/28/2018&lt;/D&gt;&lt;D xsi:type="xsd:string"&gt;03/29/2018&lt;/D&gt;&lt;D xsi:type="xsd:string"&gt;04/02/2018&lt;/D&gt;&lt;D xsi:type="xsd:string"&gt;04/03/2018&lt;/D&gt;&lt;D xsi:type="xsd:string"&gt;04/04/2018&lt;/D&gt;&lt;D xsi:type="xsd:string"&gt;04/05/2018&lt;/D&gt;&lt;D xsi:type="xsd:string"&gt;04/06/2018&lt;/D&gt;&lt;D xsi:type="xsd:string"&gt;04/09/2018&lt;/D&gt;&lt;D xsi:type="xsd:string"&gt;04/10/2018&lt;/D&gt;&lt;D xsi:type="xsd:string"&gt;04/11/2018&lt;/D&gt;&lt;D xsi:type="xsd:string"&gt;04/12/2018&lt;/D&gt;&lt;D xsi:type="xsd:string"&gt;04/13/2018&lt;/D&gt;&lt;D xsi:type="xsd:string"&gt;04/16/2018&lt;/D&gt;&lt;D xsi:type="xsd:string"&gt;04/17/2018&lt;/D&gt;&lt;D xsi:type="xsd:string"&gt;04/18/2018&lt;/D&gt;&lt;D xsi:type="xsd:string"&gt;04/19/2018&lt;/D&gt;&lt;D xsi:type="xsd:string"&gt;04/20/2018&lt;/D&gt;&lt;D xsi:type="xsd:string"&gt;04/23/2018&lt;/D&gt;&lt;D xsi:type="xsd:string"&gt;04/24/2018&lt;/D&gt;&lt;D xsi:type="xsd:string"&gt;04/25/2018&lt;/D&gt;&lt;D xsi:type="xsd:string"&gt;04/26/2018&lt;/D&gt;&lt;D xsi:type="xsd:string"&gt;04/27/2018&lt;/D&gt;&lt;D xsi:type="xsd:string"&gt;04/30/2018&lt;/D&gt;&lt;D xsi:type="xsd:string"&gt;05/01/2018&lt;/D&gt;&lt;D xsi:type="xsd:string"&gt;05/02/2018&lt;/D&gt;&lt;D xsi:type="xsd:string"&gt;05/03/2018&lt;/D&gt;&lt;D xsi:type="xsd:string"&gt;05/04/2018&lt;/D&gt;&lt;D xsi:type="xsd:string"&gt;05/07/2018&lt;/D&gt;&lt;D xsi:type="xsd:string"&gt;05/08/2018&lt;/D&gt;&lt;D xsi:type="xsd:string"&gt;05/09/2018&lt;/D&gt;&lt;D xsi:type="xsd:string"&gt;05/10/2018&lt;/D&gt;&lt;D xsi:type="xsd:string"&gt;05/11/2018&lt;/D&gt;&lt;D xsi:type="xsd:string"&gt;05/14/2018&lt;/D&gt;&lt;D xsi:type="xsd:string"&gt;05/15/2018&lt;/D&gt;&lt;D xsi:type="xsd:string"&gt;05/16/2018&lt;/D&gt;&lt;D xsi:type="xsd:string"&gt;05/17/2018&lt;/D&gt;&lt;D xsi:type="xsd:string"&gt;05/18/2018&lt;/D&gt;&lt;D xsi:type="xsd:string"&gt;05/21/2018&lt;/D&gt;&lt;D xsi:type="xsd:string"&gt;05/22/2018&lt;/D&gt;&lt;D xsi:type="xsd:string"&gt;05/23/2018&lt;/D&gt;&lt;D xsi:type="xsd:string"&gt;05/24/2018&lt;/D&gt;&lt;D xsi:type="xsd:string"&gt;05/25/2018&lt;/D&gt;&lt;D xsi:type="xsd:string"&gt;05/29/2018&lt;/D&gt;&lt;D xsi:type="xsd:string"&gt;05/30/2018&lt;/D&gt;&lt;D xsi:type="xsd:string"&gt;05/31/2018&lt;/D&gt;&lt;D xsi:type="xsd:string"&gt;06/01/2018&lt;/D&gt;&lt;D xsi:type="xsd:string"&gt;06/04/2018&lt;/D&gt;&lt;D xsi:type="xsd:string"&gt;06/05/2018&lt;/D&gt;&lt;D xsi:type="xsd:string"&gt;06/06/2018&lt;/D&gt;&lt;D xsi:type="xsd:string"&gt;06/07/2018&lt;/D&gt;&lt;D xsi:type="xsd:string"&gt;06/08/2018&lt;/D&gt;&lt;D xsi:type="xsd:string"&gt;06/11/2018&lt;/D&gt;&lt;D xsi:type="xsd:string"&gt;06/12/2018&lt;/D&gt;&lt;D xsi:type="xsd:string"&gt;06/13/2018&lt;/D&gt;&lt;D xsi:type="xsd:string"&gt;06/14/2018&lt;/D&gt;&lt;D xsi:type="xsd:string"&gt;06/15/2018&lt;/D&gt;&lt;D xsi:type="xsd:string"&gt;06/18/2018&lt;/D&gt;&lt;D xsi:type="xsd:string"&gt;06/19/2018&lt;/D&gt;&lt;D xsi:type="xsd:string"&gt;06/20/2018&lt;/D&gt;&lt;D xsi:type="xsd:string"&gt;06/21/2018&lt;/D&gt;&lt;D xsi:type="xsd:string"&gt;06/22/2018&lt;/D&gt;&lt;D xsi:type="xsd:string"&gt;06/25/2018&lt;/D&gt;&lt;D xsi:type="xsd:string"&gt;06/26/2018&lt;/D&gt;&lt;D xsi:type="xsd:string"&gt;06/27/2018&lt;/D&gt;&lt;D xsi:type="xsd:string"&gt;06/28/2018&lt;/D&gt;&lt;D xsi:type="xsd:string"&gt;06/29/2018&lt;/D&gt;&lt;D xsi:type="xsd:string"&gt;07/02/2018&lt;/D&gt;&lt;D xsi:type="xsd:string"&gt;07/03/2018&lt;/D&gt;&lt;D xsi:type="xsd:string"&gt;07/05/2018&lt;/D&gt;&lt;D xsi:type="xsd:string"&gt;07/06/2018&lt;/D&gt;&lt;D xsi:type="xsd:string"&gt;07/09/2018&lt;/D&gt;&lt;D xsi:type="xsd:string"&gt;07/10/2018&lt;/D&gt;&lt;D xsi:type="xsd:string"&gt;07/11/2018&lt;/D&gt;&lt;D xsi:type="xsd:string"&gt;07/12/2018&lt;/D&gt;&lt;D xsi:type="xsd:string"&gt;07/13/2018&lt;/D&gt;&lt;D xsi:type="xsd:string"&gt;07/16/2018&lt;/D&gt;&lt;D xsi:type="xsd:string"&gt;07/17/2018&lt;/D&gt;&lt;D xsi:type="xsd:string"&gt;07/18/2018&lt;/D&gt;&lt;D xsi:type="xsd:string"&gt;07/19/2018&lt;/D&gt;&lt;D xsi:type="xsd:string"&gt;07/20/2018&lt;/D&gt;&lt;D xsi:type="xsd:string"&gt;07/23/2018&lt;/D&gt;&lt;D xsi:type="xsd:string"&gt;07/24/2018&lt;/D&gt;&lt;D xsi:type="xsd:string"&gt;07/25/2018&lt;/D&gt;&lt;D xsi:type="xsd:string"&gt;07/26/2018&lt;/D&gt;&lt;D xsi:type="xsd:string"&gt;07/27/2018&lt;/D&gt;&lt;D xsi:type="xsd:string"&gt;07/30/2018&lt;/D&gt;&lt;D xsi:type="xsd:string"&gt;07/31/2018&lt;/D&gt;&lt;D xsi:type="xsd:string"&gt;08/01/2018&lt;/D&gt;&lt;D xsi:type="xsd:string"&gt;08/02/2018&lt;/D&gt;&lt;D xsi:type="xsd:string"&gt;08/03/2018&lt;/D&gt;&lt;D xsi:type="xsd:string"&gt;08/06/2018&lt;/D&gt;&lt;D xsi:type="xsd:string"&gt;08/07/2018&lt;/D&gt;&lt;D xsi:type="xsd:string"&gt;08/08/2018&lt;/D&gt;&lt;D xsi:type="xsd:string"&gt;08/09/2018&lt;/D&gt;&lt;D xsi:type="xsd:string"&gt;08/10/2018&lt;/D&gt;&lt;D xsi:type="xsd:string"&gt;08/13/2018&lt;/D&gt;&lt;D xsi:type="xsd:string"&gt;08/14/2018&lt;/D&gt;&lt;D xsi:type="xsd:string"&gt;08/15/2018&lt;/D&gt;&lt;D xsi:type="xsd:string"&gt;08/16/2018&lt;/D&gt;&lt;D xsi:type="xsd:string"&gt;08/17/2018&lt;/D&gt;&lt;D xsi:type="xsd:string"&gt;08/20/2018&lt;/D&gt;&lt;D xsi:type="xsd:string"&gt;08/21/2018&lt;/D&gt;&lt;D xsi:type="xsd:string"&gt;08/22/2018&lt;/D&gt;&lt;D xsi:type="xsd:string"&gt;08/23/2018&lt;/D&gt;&lt;D xsi:type="xsd:string"&gt;08/24/2018&lt;/D&gt;&lt;D xsi:type="xsd:string"&gt;08/27/2018&lt;/D&gt;&lt;D xsi:type="xsd:string"&gt;08/28/2018&lt;/D&gt;&lt;D xsi:type="xsd:string"&gt;08/29/2018&lt;/D&gt;&lt;D xsi:type="xsd:string"&gt;08/30/2018&lt;/D&gt;&lt;D xsi:type="xsd:string"&gt;08/31/2018&lt;/D&gt;&lt;D xsi:type="xsd:string"&gt;09/04/2018&lt;/D&gt;&lt;D xsi:type="xsd:string"&gt;09/05/2018&lt;/D&gt;&lt;D xsi:type="xsd:string"&gt;09/06/2018&lt;/D&gt;&lt;D xsi:type="xsd:string"&gt;09/07/2018&lt;/D&gt;&lt;D xsi:type="xsd:string"&gt;09/10/2018&lt;/D&gt;&lt;D xsi:type="xsd:string"&gt;09/11/2018&lt;/D&gt;&lt;D xsi:type="xsd:string"&gt;09/12/2018&lt;/D&gt;&lt;D xsi:type="xsd:string"&gt;09/13/2018&lt;/D&gt;&lt;D xsi:type="xsd:string"&gt;09/14/2018&lt;/D&gt;&lt;D xsi:type="xsd:string"&gt;09/17/2018&lt;/D&gt;&lt;D xsi:type="xsd:string"&gt;09/18/2018&lt;/D&gt;&lt;D xsi:type="xsd:string"&gt;09/19/2018&lt;/D&gt;&lt;D xsi:type="xsd:string"&gt;09/20/2018&lt;/D&gt;&lt;D xsi:type="xsd:string"&gt;09/21/2018&lt;/D&gt;&lt;D xsi:type="xsd:string"&gt;09/24/2018&lt;/D&gt;&lt;D xsi:type="xsd:string"&gt;09/25/2018&lt;/D&gt;&lt;D xsi:type="xsd:string"&gt;09/26/2018&lt;/D&gt;&lt;D xsi:type="xsd:string"&gt;09/27/2018&lt;/D&gt;&lt;D xsi:type="xsd:string"&gt;09/28/2018&lt;/D&gt;&lt;D xsi:type="xsd:string"&gt;10/01/2018&lt;/D&gt;&lt;D xsi:type="xsd:string"&gt;10/02/2018&lt;/D&gt;&lt;D xsi:type="xsd:string"&gt;10/03/2018&lt;/D&gt;&lt;D xsi:type="xsd:string"&gt;10/04/2018&lt;/D&gt;&lt;D xsi:type="xsd:string"&gt;10/05/2018&lt;/D&gt;&lt;D xsi:type="xsd:string"&gt;10/08/2018&lt;/D&gt;&lt;D xsi:type="xsd:string"&gt;10/09/2018&lt;/D&gt;&lt;D xsi:type="xsd:string"&gt;10/10/2018&lt;/D&gt;&lt;D xsi:type="xsd:string"&gt;10/11/2018&lt;/D&gt;&lt;D xsi:type="xsd:string"&gt;10/12/2018&lt;/D&gt;&lt;D xsi:type="xsd:string"&gt;10/15/2018&lt;/D&gt;&lt;D xsi:type="xsd:string"&gt;10/16/2018&lt;/D&gt;&lt;D xsi:type="xsd:string"&gt;10/17/2018&lt;/D&gt;&lt;D xsi:type="xsd:string"&gt;10/18/2018&lt;/D&gt;&lt;D xsi:type="xsd:string"&gt;10/19/2018&lt;/D&gt;&lt;D xsi:type="xsd:string"&gt;10/22/2018&lt;/D&gt;&lt;D xsi:type="xsd:string"&gt;10/23/2018&lt;/D&gt;&lt;D xsi:type="xsd:string"&gt;10/24/2018&lt;/D&gt;&lt;D xsi:type="xsd:string"&gt;10/25/2018&lt;/D&gt;&lt;D xsi:type="xsd:string"&gt;10/26/2018&lt;/D&gt;&lt;D xsi:type="xsd:string"&gt;10/29/2018&lt;/D&gt;&lt;D xsi:type="xsd:string"&gt;10/30/2018&lt;/D&gt;&lt;D xsi:type="xsd:string"&gt;10/31/2018&lt;/D&gt;&lt;D xsi:type="xsd:string"&gt;11/01/2018&lt;/D&gt;&lt;D xsi:type="xsd:string"&gt;11/02/2018&lt;/D&gt;&lt;D xsi:type="xsd:string"&gt;11/05/2018&lt;/D&gt;&lt;D xsi:type="xsd:string"&gt;11/06/2018&lt;/D&gt;&lt;D xsi:type="xsd:string"&gt;11/07/2018&lt;/D&gt;&lt;D xsi:type="xsd:string"&gt;11/08/2018&lt;/D&gt;&lt;D xsi:type="xsd:string"&gt;11/09/2018&lt;/D&gt;&lt;D xsi:type="xsd:string"&gt;11/12/2018&lt;/D&gt;&lt;D xsi:type="xsd:string"&gt;11/13/2018&lt;/D&gt;&lt;D xsi:type="xsd:string"&gt;11/14/2018&lt;/D&gt;&lt;D xsi:type="xsd:string"&gt;11/15/2018&lt;/D&gt;&lt;D xsi:type="xsd:string"&gt;11/16/2018&lt;/D&gt;&lt;D xsi:type="xsd:string"&gt;11/19/2018&lt;/D&gt;&lt;D xsi:type="xsd:string"&gt;11/20/2018&lt;/D&gt;&lt;D xsi:type="xsd:string"&gt;11/21/2018&lt;/D&gt;&lt;D xsi:type="xsd:string"&gt;11/23/2018&lt;/D&gt;&lt;D xsi:type="xsd:string"&gt;11/26/2018&lt;/D&gt;&lt;D xsi:type="xsd:string"&gt;11/27/2018&lt;/D&gt;&lt;D xsi:type="xsd:string"&gt;11/28/2018&lt;/D&gt;&lt;D xsi:type="xsd:string"&gt;11/29/2018&lt;/D&gt;&lt;D xsi:type="xsd:string"&gt;11/30/2018&lt;/D&gt;&lt;D xsi:type="xsd:string"&gt;12/03/2018&lt;/D&gt;&lt;D xsi:type="xsd:string"&gt;12/04/2018&lt;/D&gt;&lt;D xsi:type="xsd:string"&gt;12/06/2018&lt;/D&gt;&lt;D xsi:type="xsd:string"&gt;12/07/2018&lt;/D&gt;&lt;D xsi:type="xsd:string"&gt;12/10/2018&lt;/D&gt;&lt;D xsi:type="xsd:string"&gt;12/11/2018&lt;/D&gt;&lt;D xsi:type="xsd:string"&gt;12/12/2018&lt;/D&gt;&lt;D xsi:type="xsd:string"&gt;12/13/2018&lt;/D&gt;&lt;D xsi:type="xsd:string"&gt;12/14/2018&lt;/D&gt;&lt;D xsi:type="xsd:string"&gt;12/17/2018&lt;/D&gt;&lt;D xsi:type="xsd:string"&gt;12/18/2018&lt;/D&gt;&lt;D xsi:type="xsd:string"&gt;12/19/2018&lt;/D&gt;&lt;D xsi:type="xsd:string"&gt;12/20/2018&lt;/D&gt;&lt;D xsi:type="xsd:string"&gt;12/21/2018&lt;/D&gt;&lt;D xsi:type="xsd:string"&gt;12/24/2018&lt;/D&gt;&lt;D xsi:type="xsd:string"&gt;12/26/2018&lt;/D&gt;&lt;D xsi:type="xsd:string"&gt;12/27/2018&lt;/D&gt;&lt;D xsi:type="xsd:string"&gt;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1</xdr:row>
                <xdr:rowOff>104775</xdr:rowOff>
              </from>
              <to>
                <xdr:col>3</xdr:col>
                <xdr:colOff>295275</xdr:colOff>
                <xdr:row>5</xdr:row>
                <xdr:rowOff>95250</xdr:rowOff>
              </to>
            </anchor>
          </commentPr>
        </mc:Fallback>
      </mc:AlternateContent>
    </comment>
    <comment ref="A7" authorId="0" shapeId="1031" xr:uid="{A6A5D8CC-AE4A-47F7-A3E9-9EDC6C20C01D}">
      <text>
        <r>
          <rPr>
            <b/>
            <sz val="9"/>
            <color indexed="81"/>
            <rFont val="Tahoma"/>
            <family val="2"/>
            <charset val="161"/>
          </rPr>
          <t>12/28/2018&lt;/D&gt;&lt;D xsi:type="xsd:string"&gt;12/31/2018&lt;/D&gt;&lt;D xsi:type="xsd:string"&gt;01/02/2019&lt;/D&gt;&lt;D xsi:type="xsd:string"&gt;01/03/2019&lt;/D&gt;&lt;D xsi:type="xsd:string"&gt;01/04/2019&lt;/D&gt;&lt;D xsi:type="xsd:string"&gt;01/07/2019&lt;/D&gt;&lt;D xsi:type="xsd:string"&gt;01/08/2019&lt;/D&gt;&lt;D xsi:type="xsd:string"&gt;01/09/2019&lt;/D&gt;&lt;D xsi:type="xsd:string"&gt;01/10/2019&lt;/D&gt;&lt;D xsi:type="xsd:string"&gt;01/11/2019&lt;/D&gt;&lt;D xsi:type="xsd:string"&gt;01/14/2019&lt;/D&gt;&lt;D xsi:type="xsd:string"&gt;01/15/2019&lt;/D&gt;&lt;D xsi:type="xsd:string"&gt;01/16/2019&lt;/D&gt;&lt;D xsi:type="xsd:string"&gt;01/17/2019&lt;/D&gt;&lt;D xsi:type="xsd:string"&gt;01/18/2019&lt;/D&gt;&lt;D xsi:type="xsd:string"&gt;01/22/2019&lt;/D&gt;&lt;D xsi:type="xsd:string"&gt;01/23/2019&lt;/D&gt;&lt;D xsi:type="xsd:string"&gt;01/24/2019&lt;/D&gt;&lt;D xsi:type="xsd:string"&gt;01/25/2019&lt;/D&gt;&lt;D xsi:type="xsd:string"&gt;01/28/2019&lt;/D&gt;&lt;D xsi:type="xsd:string"&gt;01/29/2019&lt;/D&gt;&lt;D xsi:type="xsd:string"&gt;01/30/2019&lt;/D&gt;&lt;D xsi:type="xsd:string"&gt;01/31/2019&lt;/D&gt;&lt;D xsi:type="xsd:string"&gt;02/01/2019&lt;/D&gt;&lt;D xsi:type="xsd:string"&gt;02/04/2019&lt;/D&gt;&lt;D xsi:type="xsd:string"&gt;02/05/2019&lt;/D&gt;&lt;D xsi:type="xsd:string"&gt;02/06/2019&lt;/D&gt;&lt;D xsi:type="xsd:string"&gt;02/07/2019&lt;/D&gt;&lt;D xsi:type="xsd:string"&gt;02/08/2019&lt;/D&gt;&lt;D xsi:type="xsd:string"&gt;02/11/2019&lt;/D&gt;&lt;D xsi:type="xsd:string"&gt;02/12/2019&lt;/D&gt;&lt;D xsi:type="xsd:string"&gt;02/13/2019&lt;/D&gt;&lt;D xsi:type="xsd:string"&gt;02/14/2019&lt;/D&gt;&lt;D xsi:type="xsd:string"&gt;02/15/2019&lt;/D&gt;&lt;D xsi:type="xsd:string"&gt;02/19/2019&lt;/D&gt;&lt;D xsi:type="xsd:string"&gt;02/20/2019&lt;/D&gt;&lt;D xsi:type="xsd:string"&gt;02/21/2019&lt;/D&gt;&lt;D xsi:type="xsd:string"&gt;02/22/2019&lt;/D&gt;&lt;D xsi:type="xsd:string"&gt;02/25/2019&lt;/D&gt;&lt;D xsi:type="xsd:string"&gt;02/26/2019&lt;/D&gt;&lt;D xsi:type="xsd:string"&gt;02/27/2019&lt;/D&gt;&lt;D xsi:type="xsd:string"&gt;02/28/2019&lt;/D&gt;&lt;D xsi:type="xsd:string"&gt;03/01/2019&lt;/D&gt;&lt;D xsi:type="xsd:string"&gt;03/04/2019&lt;/D&gt;&lt;D xsi:type="xsd:string"&gt;03/05/2019&lt;/D&gt;&lt;D xsi:type="xsd:string"&gt;03/06/2019&lt;/D&gt;&lt;D xsi:type="xsd:string"&gt;03/07/2019&lt;/D&gt;&lt;D xsi:type="xsd:string"&gt;03/08/2019&lt;/D&gt;&lt;D xsi:type="xsd:string"&gt;03/11/2019&lt;/D&gt;&lt;D xsi:type="xsd:string"&gt;03/12/2019&lt;/D&gt;&lt;D xsi:type="xsd:string"&gt;03/13/2019&lt;/D&gt;&lt;D xsi:type="xsd:string"&gt;03/14/2019&lt;/D&gt;&lt;D xsi:type="xsd:string"&gt;03/15/2019&lt;/D&gt;&lt;D xsi:type="xsd:string"&gt;03/18/2019&lt;/D&gt;&lt;D xsi:type="xsd:string"&gt;03/19/2019&lt;/D&gt;&lt;D xsi:type="xsd:string"&gt;03/20/2019&lt;/D&gt;&lt;D xsi:type="xsd:string"&gt;03/21/2019&lt;/D&gt;&lt;D xsi:type="xsd:string"&gt;03/22/2019&lt;/D&gt;&lt;D xsi:type="xsd:string"&gt;03/25/2019&lt;/D&gt;&lt;D xsi:type="xsd:string"&gt;03/26/2019&lt;/D&gt;&lt;D xsi:type="xsd:string"&gt;03/27/2019&lt;/D&gt;&lt;D xsi:type="xsd:string"&gt;03/28/2019&lt;/D&gt;&lt;D xsi:type="xsd:string"&gt;03/29/2019&lt;/D&gt;&lt;D xsi:type="xsd:string"&gt;04/01/2019&lt;/D&gt;&lt;D xsi:type="xsd:string"&gt;04/02/2019&lt;/D&gt;&lt;D xsi:type="xsd:string"&gt;04/03/2019&lt;/D&gt;&lt;D xsi:type="xsd:string"&gt;04/04/2019&lt;/D&gt;&lt;D xsi:type="xsd:string"&gt;04/05/2019&lt;/D&gt;&lt;D xsi:type="xsd:string"&gt;04/08/2019&lt;/D&gt;&lt;D xsi:type="xsd:string"&gt;04/09/2019&lt;/D&gt;&lt;D xsi:type="xsd:string"&gt;04/10/2019&lt;/D&gt;&lt;D xsi:type="xsd:string"&gt;04/11/2019&lt;/D&gt;&lt;D xsi:type="xsd:string"&gt;04/12/2019&lt;/D&gt;&lt;D xsi:type="xsd:string"&gt;04/15/2019&lt;/D&gt;&lt;D xsi:type="xsd:string"&gt;04/16/2019&lt;/D&gt;&lt;D xsi:type="xsd:string"&gt;04/17/2019&lt;/D&gt;&lt;D xsi:type="xsd:string"&gt;04/18/2019&lt;/D&gt;&lt;D xsi:type="xsd:string"&gt;04/22/2019&lt;/D&gt;&lt;D xsi:type="xsd:string"&gt;04/23/2019&lt;/D&gt;&lt;D xsi:type="xsd:string"&gt;04/24/2019&lt;/D&gt;&lt;D xsi:type="xsd:string"&gt;04/25/2019&lt;/D&gt;&lt;D xsi:type="xsd:string"&gt;04/26/2019&lt;/D&gt;&lt;D xsi:type="xsd:string"&gt;04/29/2019&lt;/D&gt;&lt;D xsi:type="xsd:string"&gt;04/30/2019&lt;/D&gt;&lt;D xsi:type="xsd:string"&gt;05/01/2019&lt;/D&gt;&lt;D xsi:type="xsd:string"&gt;05/02/2019&lt;/D&gt;&lt;D xsi:type="xsd:string"&gt;05/03/2019&lt;/D&gt;&lt;D xsi:type="xsd:string"&gt;05/06/2019&lt;/D&gt;&lt;D xsi:type="xsd:string"&gt;05/07/2019&lt;/D&gt;&lt;D xsi:type="xsd:string"&gt;05/08/2019&lt;/D&gt;&lt;D xsi:type="xsd:string"&gt;05/09/2019&lt;/D&gt;&lt;D xsi:type="xsd:string"&gt;05/10/2019&lt;/D&gt;&lt;D xsi:type="xsd:string"&gt;05/13/2019&lt;/D&gt;&lt;D xsi:type="xsd:string"&gt;05/14/2019&lt;/D&gt;&lt;D xsi:type="xsd:string"&gt;05/15/2019&lt;/D&gt;&lt;D xsi:type="xsd:string"&gt;05/16/2019&lt;/D&gt;&lt;D xsi:type="xsd:string"&gt;05/17/2019&lt;/D&gt;&lt;D xsi:type="xsd:string"&gt;05/20/2019&lt;/D&gt;&lt;D xsi:type="xsd:string"&gt;05/21/2019&lt;/D&gt;&lt;D xsi:type="xsd:string"&gt;05/22/2019&lt;/D&gt;&lt;D xsi:type="xsd:string"&gt;05/23/2019&lt;/D&gt;&lt;D xsi:type="xsd:string"&gt;05/24/2019&lt;/D&gt;&lt;D xsi:type="xsd:string"&gt;05/28/2019&lt;/D&gt;&lt;D xsi:type="xsd:string"&gt;05/29/2019&lt;/D&gt;&lt;D xsi:type="xsd:string"&gt;05/30/2019&lt;/D&gt;&lt;D xsi:type="xsd:string"&gt;05/31/2019&lt;/D&gt;&lt;D xsi:type="xsd:string"&gt;06/03/2019&lt;/D&gt;&lt;D xsi:type="xsd:string"&gt;06/04/2019&lt;/D&gt;&lt;D xsi:type="xsd:string"&gt;06/05/2019&lt;/D&gt;&lt;D xsi:type="xsd:string"&gt;06/06/2019&lt;/D&gt;&lt;D xsi:type="xsd:string"&gt;06/07/2019&lt;/D&gt;&lt;D xsi:type="xsd:string"&gt;06/10/2019&lt;/D&gt;&lt;D xsi:type="xsd:string"&gt;06/11/2019&lt;/D&gt;&lt;D xsi:type="xsd:string"&gt;06/12/2019&lt;/D&gt;&lt;D xsi:type="xsd:string"&gt;06/13/2019&lt;/D&gt;&lt;D xsi:type="xsd:string"&gt;06/14/2019&lt;/D&gt;&lt;D xsi:type="xsd:string"&gt;06/17/2019&lt;/D&gt;&lt;D xsi:type="xsd:string"&gt;06/18/2019&lt;/D&gt;&lt;D xsi:type="xsd:string"&gt;06/19/2019&lt;/D&gt;&lt;D xsi:type="xsd:string"&gt;06/20/2019&lt;/D&gt;&lt;D xsi:type="xsd:string"&gt;06/21/2019&lt;/D&gt;&lt;D xsi:type="xsd:string"&gt;06/24/2019&lt;/D&gt;&lt;D xsi:type="xsd:string"&gt;06/25/2019&lt;/D&gt;&lt;D xsi:type="xsd:string"&gt;06/26/2019&lt;/D&gt;&lt;D xsi:type="xsd:string"&gt;06/27/2019&lt;/D&gt;&lt;D xsi:type="xsd:string"&gt;06/28/2019&lt;/D&gt;&lt;D xsi:type="xsd:string"&gt;07/01/2019&lt;/D&gt;&lt;D xsi:type="xsd:string"&gt;07/02/2019&lt;/D&gt;&lt;D xsi:type="xsd:string"&gt;07/03/2019&lt;/D&gt;&lt;D xsi:type="xsd:string"&gt;07/05/2019&lt;/D&gt;&lt;D xsi:type="xsd:string"&gt;07/08/2019&lt;/D&gt;&lt;D xsi:type="xsd:string"&gt;07/09/2019&lt;/D&gt;&lt;D xsi:type="xsd:string"&gt;07/10/2019&lt;/D&gt;&lt;D xsi:type="xsd:string"&gt;07/11/2019&lt;/D&gt;&lt;D xsi:type="xsd:string"&gt;07/12/2019&lt;/D&gt;&lt;D xsi:type="xsd:string"&gt;07/15/2019&lt;/D&gt;&lt;D xsi:type="xsd:string"&gt;07/16/2019&lt;/D&gt;&lt;D xsi:type="xsd:string"&gt;07/17/2019&lt;/D&gt;&lt;D xsi:type="xsd:string"&gt;07/18/2019&lt;/D&gt;&lt;D xsi:type="xsd:string"&gt;07/19/2019&lt;/D&gt;&lt;D xsi:type="xsd:string"&gt;07/22/2019&lt;/D&gt;&lt;D xsi:type="xsd:string"&gt;07/23/2019&lt;/D&gt;&lt;D xsi:type="xsd:string"&gt;07/24/2019&lt;/D&gt;&lt;D xsi:type="xsd:string"&gt;07/25/2019&lt;/D&gt;&lt;D xsi:type="xsd:string"&gt;07/26/2019&lt;/D&gt;&lt;D xsi:type="xsd:string"&gt;07/29/2019&lt;/D&gt;&lt;D xsi:type="xsd:string"&gt;07/30/2019&lt;/D&gt;&lt;D xsi:type="xsd:string"&gt;07/31/2019&lt;/D&gt;&lt;D xsi:type="xsd:string"&gt;08/01/2019&lt;/D&gt;&lt;D xsi:type="xsd:string"&gt;08/02/2019&lt;/D&gt;&lt;D xsi:type="xsd:string"&gt;08/05/2019&lt;/D&gt;&lt;D xsi:type="xsd:string"&gt;08/06/2019&lt;/D&gt;&lt;D xsi:type="xsd:string"&gt;08/07/2019&lt;/D&gt;&lt;D xsi:type="xsd:string"&gt;08/08/2019&lt;/D&gt;&lt;D xsi:type="xsd:string"&gt;08/09/2019&lt;/D&gt;&lt;D xsi:type="xsd:string"&gt;08/12/2019&lt;/D&gt;&lt;D xsi:type="xsd:string"&gt;08/13/2019&lt;/D&gt;&lt;D xsi:type="xsd:string"&gt;08/14/2019&lt;/D&gt;&lt;D xsi:type="xsd:string"&gt;08/15/2019&lt;/D&gt;&lt;D xsi:type="xsd:string"&gt;08/16/2019&lt;/D&gt;&lt;D xsi:type="xsd:string"&gt;08/19/2019&lt;/D&gt;&lt;D xsi:type="xsd:string"&gt;08/20/2019&lt;/D&gt;&lt;D xsi:type="xsd:string"&gt;08/21/2019&lt;/D&gt;&lt;D xsi:type="xsd:string"&gt;08/22/2019&lt;/D&gt;&lt;D xsi:type="xsd:string"&gt;08/23/2019&lt;/D&gt;&lt;D xsi:type="xsd:string"&gt;08/26/2019&lt;/D&gt;&lt;D xsi:type="xsd:string"&gt;08/27/2019&lt;/D&gt;&lt;D xsi:type="xsd:string"&gt;08/28/2019&lt;/D&gt;&lt;D xsi:type="xsd:string"&gt;08/29/2019&lt;/D&gt;&lt;D xsi:type="xsd:string"&gt;08/30/2019&lt;/D&gt;&lt;D xsi:type="xsd:string"&gt;09/03/2019&lt;/D&gt;&lt;D xsi:type="xsd:string"&gt;09/04/2019&lt;/D&gt;&lt;D xsi:type="xsd:string"&gt;09/05/2019&lt;/D&gt;&lt;D xsi:type="xsd:string"&gt;09/06/2019&lt;/D&gt;&lt;D xsi:type="xsd:string"&gt;09/09/2019&lt;/D&gt;&lt;D xsi:type="xsd:string"&gt;09/10/2019&lt;/D&gt;&lt;D xsi:type="xsd:string"&gt;09/11/2019&lt;/D&gt;&lt;D xsi:type="xsd:string"&gt;09/12/2019&lt;/D&gt;&lt;D xsi:type="xsd:string"&gt;09/13/2019&lt;/D&gt;&lt;D xsi:type="xsd:string"&gt;09/16/2019&lt;/D&gt;&lt;D xsi:type="xsd:string"&gt;09/17/2019&lt;/D&gt;&lt;D xsi:type="xsd:string"&gt;09/18/2019&lt;/D&gt;&lt;D xsi:type="xsd:string"&gt;09/19/2019&lt;/D&gt;&lt;D xsi:type="xsd:string"&gt;09/20/2019&lt;/D&gt;&lt;D xsi:type="xsd:string"&gt;09/23/2019&lt;/D&gt;&lt;D xsi:type="xsd:string"&gt;09/24/2019&lt;/D&gt;&lt;D xsi:type="xsd:string"&gt;09/25/2019&lt;/D&gt;&lt;D xsi:type="xsd:string"&gt;09/26/2019&lt;/D&gt;&lt;D xsi:type="xsd:string"&gt;09/27/2019&lt;/D&gt;&lt;D xsi:type="xsd:string"&gt;09/30/2019&lt;/D&gt;&lt;D xsi:type="xsd:string"&gt;10/01/2019&lt;/D&gt;&lt;D xsi:type="xsd:string"&gt;10/02/2019&lt;/D&gt;&lt;D xsi:type="xsd:string"&gt;10/03/2019&lt;/D&gt;&lt;D xsi:type="xsd:string"&gt;10/04/2019&lt;/D&gt;&lt;D xsi:type="xsd:string"&gt;10/07/2019&lt;/D&gt;&lt;D xsi:type="xsd:string"&gt;10/08/2019&lt;/D&gt;&lt;D xsi:type="xsd:string"&gt;10/09/2019&lt;/D&gt;&lt;D xsi:type="xsd:string"&gt;10/10/2019&lt;/D&gt;&lt;D xsi:type="xsd:string"&gt;10/11/2019&lt;/D&gt;&lt;D xsi:type="xsd:string"&gt;10/14/2019&lt;/D&gt;&lt;D xsi:type="xsd:string"&gt;10/15/2019&lt;/D&gt;&lt;D xsi:type="xsd:string"&gt;10/16/2019&lt;/D&gt;&lt;D xsi:type="xsd:string"&gt;10/17/2019&lt;/D&gt;&lt;D xsi:type="xsd:string"&gt;10/18/2019&lt;/D&gt;&lt;D xsi:type="xsd:string"&gt;10/21/2019&lt;/D&gt;&lt;D xsi:type="xsd:string"&gt;10/22/2019&lt;/D&gt;&lt;D xsi:type="xsd:string"&gt;10/23/2019&lt;/D&gt;&lt;D xsi:type="xsd:string"&gt;10/24/2019&lt;/D&gt;&lt;D xsi:type="xsd:string"&gt;10/25/2019&lt;/D&gt;&lt;D xsi:type="xsd:string"&gt;10/28/2019&lt;/D&gt;&lt;D xsi:type="xsd:string"&gt;10/29/2019&lt;/D&gt;&lt;D xsi:type="xsd:string"&gt;10/30/2019&lt;/D&gt;&lt;D xsi:type="xsd:string"&gt;10/31/2019&lt;/D&gt;&lt;D xsi:type="xsd:string"&gt;11/01/2019&lt;/D&gt;&lt;D xsi:type="xsd:string"&gt;11/04/2019&lt;/D&gt;&lt;D xsi:type="xsd:string"&gt;11/05/2019&lt;/D&gt;&lt;D xsi:type="xsd:string"&gt;11/06/2019&lt;/D&gt;&lt;D xsi:type="xsd:string"&gt;11/07/2019&lt;/D&gt;&lt;D xsi:type="xsd:string"&gt;11/08/2019&lt;/D&gt;&lt;D xsi:type="xsd:string"&gt;11/11/2019&lt;/D&gt;&lt;D xsi:type="xsd:string"&gt;11/12/2019&lt;/D&gt;&lt;D xsi:type="xsd:string"&gt;11/13/2019&lt;/D&gt;&lt;D xsi:type="xsd:string"&gt;11/14/2019&lt;/D&gt;&lt;D xsi:type="xsd:string"&gt;11/15/2019&lt;/D&gt;&lt;D xsi:type="xsd:string"&gt;11/18/2019&lt;/D&gt;&lt;D xsi:type="xsd:string"&gt;11/19/2019&lt;/D&gt;&lt;D xsi:type="xsd:string"&gt;11/20/2019&lt;/D&gt;&lt;D xsi:type="xsd:string"&gt;11/21/2019&lt;/D&gt;&lt;D xsi:type="xsd:string"&gt;11/22/2019&lt;/D&gt;&lt;D xsi:type="xsd:string"&gt;11/25/2019&lt;/D&gt;&lt;D xsi:type="xsd:string"&gt;11/26/2019&lt;/D&gt;&lt;D xsi:type="xsd:string"&gt;11/27/2019&lt;/D&gt;&lt;D xsi:type="xsd:string"&gt;11/29/2019&lt;/D&gt;&lt;D xsi:type="xsd:string"&gt;12/02/2019&lt;/D&gt;&lt;D xsi:type="xsd:string"&gt;12/03/2019&lt;/D&gt;&lt;D xsi:type="xsd:string"&gt;12/04/2019&lt;/D&gt;&lt;D xsi:type="xsd:string"&gt;12/05/2019&lt;/D&gt;&lt;D xsi:type="xsd:string"&gt;12/06/2019&lt;/D&gt;&lt;D xsi:type="xsd:string"&gt;12/09/2019&lt;/D&gt;&lt;D xsi:type="xsd:string"&gt;12/10/2019&lt;/D&gt;&lt;D xsi:type="xsd:string"&gt;12/11/2019&lt;/D&gt;&lt;D xsi:type="xsd:string"&gt;12/12/2019&lt;/D&gt;&lt;D xsi:type="xsd:string"&gt;12/13/2019&lt;/D&gt;&lt;D xsi:type="xsd:string"&gt;12/16/2019&lt;/D&gt;&lt;D xsi:type="xsd:string"&gt;12/17/2019&lt;/D&gt;&lt;D xsi:type="xsd:string"&gt;12/18/2019&lt;/D&gt;&lt;D xsi:type="xsd:string"&gt;12/19/2019&lt;/D&gt;&lt;D xsi:type="xsd:string"&gt;12/20/2019&lt;/D&gt;&lt;D xsi:type="xsd:string"&gt;12/23/2019&lt;/D&gt;&lt;D xsi:type="xsd:string"&gt;12/24/2019&lt;/D&gt;&lt;D xsi:type="xsd:string"&gt;12/26/2019&lt;/D&gt;&lt;D xsi:type="xsd:string"&gt;12/27/2019&lt;/D&gt;&lt;D xsi:type="xsd:string"&gt;12/30/2019&lt;/D&gt;&lt;D xsi:type="xsd:string"&gt;12/31/2019&lt;/D&gt;&lt;D xsi:type="xsd:string"&gt;01/02/2020&lt;/D&gt;&lt;D xsi:type="xsd:string"&gt;01/03/2020&lt;/D&gt;&lt;D xsi:type="xsd:string"&gt;01/06/2020&lt;/D&gt;&lt;D xsi:type="xsd:string"&gt;01/07/2020&lt;/D&gt;&lt;D xsi:type="xsd:string"&gt;01/08/2020&lt;/D&gt;&lt;D xsi:type="xsd:string"&gt;01/09/2020&lt;/D&gt;&lt;D xsi:type="xsd:string"&gt;01/10/2020&lt;/D&gt;&lt;D xsi:type="xsd:string"&gt;01/13/2020&lt;/D&gt;&lt;D xsi:type="xsd:string"&gt;01/14/2020&lt;/D&gt;&lt;D xsi:type="xsd:string"&gt;01/15/2020&lt;/D&gt;&lt;D xsi:type="xsd:string"&gt;01/16/2020&lt;/D&gt;&lt;D xsi:type="xsd:string"&gt;01/17/2020&lt;/D&gt;&lt;D xsi:type="xsd:string"&gt;01/21/2020&lt;/D&gt;&lt;D xsi:type="xsd:string"&gt;01/22/2020&lt;/D&gt;&lt;D xsi:type="xsd:string"&gt;01/23/2020&lt;/D&gt;&lt;D xsi:type="xsd:string"&gt;01/24/2020&lt;/D&gt;&lt;D xsi:type="xsd:string"&gt;01/27/2020&lt;/D&gt;&lt;D xsi:type="xsd:string"&gt;01/28/2020&lt;/D&gt;&lt;D xsi:type="xsd:string"&gt;01/29/2020&lt;/D&gt;&lt;D xsi:type="xsd:string"&gt;01/30/2020&lt;/D&gt;&lt;D xsi:type="xsd:string"&gt;01/31/2020&lt;/D&gt;&lt;D xsi:type="xsd:string"&gt;02/03/2020&lt;/D&gt;&lt;D xsi:type="xsd:string"&gt;02/04/2020&lt;/D&gt;&lt;D xsi:type="xsd:string"&gt;02/05/2020&lt;/D&gt;&lt;D xsi:type="xsd:string"&gt;02/06/2020&lt;/D&gt;&lt;D xsi:type="xsd:string"&gt;02/07/2020&lt;/D&gt;&lt;D xsi:type="xsd:string"&gt;02/10/2020&lt;/D&gt;&lt;D xsi:type="xsd:string"&gt;02/11/2020&lt;/D&gt;&lt;D xsi:type="xsd:string"&gt;02/12/2020&lt;/D&gt;&lt;D xsi:type="xsd:string"&gt;02/13/2020&lt;/D&gt;&lt;D xsi:type="xsd:string"&gt;02/14/2020&lt;/D&gt;&lt;D xsi:type="xsd:string"&gt;02/18/2020&lt;/D&gt;&lt;D xsi:type="xsd:string"&gt;02/19/2020&lt;/D&gt;&lt;D xsi:type="xsd:string"&gt;02/20/2020&lt;/D&gt;&lt;D xsi:type="xsd:string"&gt;02/21/2020&lt;/D&gt;&lt;D xsi:type="xsd:string"&gt;02/24/2020&lt;/D&gt;&lt;D xsi:type="xsd:string"&gt;02/25/2020&lt;/D&gt;&lt;D xsi:type="xsd:string"&gt;02/26/2020&lt;/D&gt;&lt;D xsi:type="xsd:string"&gt;02/27/2020&lt;/D&gt;&lt;D xsi:type="xsd:string"&gt;02/28/2020&lt;/D&gt;&lt;D xsi:type="xsd:string"&gt;03/02/2020&lt;/D&gt;&lt;D xsi:type="xsd:string"&gt;03/03/2020&lt;/D&gt;&lt;D xsi:type="xsd:string"&gt;03/04/2020&lt;/D&gt;&lt;D xsi:type="xsd:string"&gt;03/05/2020&lt;/D&gt;&lt;D xsi:type="xsd:string"&gt;03/06/2020&lt;/D&gt;&lt;D xsi:type="xsd:string"&gt;03/09/2020&lt;/D&gt;&lt;D xsi:type="xsd:string"&gt;03/10/2020&lt;/D&gt;&lt;D xsi:type="xsd:string"&gt;03/11/2020&lt;/D&gt;&lt;D xsi:type="xsd:string"&gt;03/12/2020&lt;/D&gt;&lt;D xsi:type="xsd:string"&gt;03/13/2020&lt;/D&gt;&lt;D xsi:type="xsd:string"&gt;03/16/2020&lt;/D&gt;&lt;D xsi:type="xsd:string"&gt;03/17/2020&lt;/D&gt;&lt;D xsi:type="xsd:string"&gt;03/18/2020&lt;/D&gt;&lt;D xsi:type="xsd:string"&gt;03/19/2020&lt;/D&gt;&lt;D xsi:type="xsd:string"&gt;03/20/2020&lt;/D&gt;&lt;D xsi:type="xsd:string"&gt;03/23/2020&lt;/D&gt;&lt;D xsi:type="xsd:string"&gt;03/24/2020&lt;/D&gt;&lt;D xsi:type="xsd:string"&gt;03/25/2020&lt;/D&gt;&lt;D xsi:type="xsd:string"&gt;03/26/2020&lt;/D&gt;&lt;D xsi:type="xsd:string"&gt;03/27/2020&lt;/D&gt;&lt;D xsi:type="xsd:string"&gt;03/30/2020&lt;/D&gt;&lt;D xsi:type="xsd:string"&gt;03/31/2020&lt;/D&gt;&lt;D xsi:type="xsd:string"&gt;04/01/2020&lt;/D&gt;&lt;D xsi:type="xsd:string"&gt;04/02/2020&lt;/D&gt;&lt;D xsi:type="xsd:string"&gt;04/03/2020&lt;/D&gt;&lt;D xsi:type="xsd:string"&gt;04/06/2020&lt;/D&gt;&lt;D xsi:type="xsd:string"&gt;04/07/2020&lt;/D&gt;&lt;D xsi:type="xsd:string"&gt;04/08/2020&lt;/D&gt;&lt;D xsi:type="xsd:string"&gt;04/09/2020&lt;/D&gt;&lt;D xsi:type="xsd:string"&gt;04/13/2020&lt;/D&gt;&lt;D xsi:type="xsd:string"&gt;04/14/2020&lt;/D&gt;&lt;D xsi:type="xsd:string"&gt;04/15/2020&lt;/D&gt;&lt;D xsi:type="xsd:string"&gt;04/16/2020&lt;/D&gt;&lt;D xsi:type="xsd:string"&gt;04/17/2020&lt;/D&gt;&lt;D xsi:type="xsd:string"&gt;04/20/2020&lt;/D&gt;&lt;D xsi:type="xsd:string"&gt;04/21/2020&lt;/D&gt;&lt;D xsi:type="xsd:string"&gt;04/22/2020&lt;/D&gt;&lt;D xsi:type="xsd:string"&gt;04/23/2020&lt;/D&gt;&lt;D xsi:type="xsd:string"&gt;04/24/2020&lt;/D&gt;&lt;D xsi:type="xsd:string"&gt;04/27/2020&lt;/D&gt;&lt;D xsi:type="xsd:string"&gt;04/28/2020&lt;/D&gt;&lt;D xsi:type="xsd:string"&gt;04/29/2020&lt;/D&gt;&lt;D xsi:type="xsd:string"&gt;04/30/2020&lt;/D&gt;&lt;D xsi:type="xsd:string"&gt;05/01/2020&lt;/D&gt;&lt;D xsi:type="xsd:string"&gt;05/04/2020&lt;/D&gt;&lt;D xsi:type="xsd:string"&gt;05/05/2020&lt;/D&gt;&lt;D xsi:type="xsd:string"&gt;05/06/2020&lt;/D&gt;&lt;D xsi:type="xsd:string"&gt;05/07/2020&lt;/D&gt;&lt;D xsi:type="xsd:string"&gt;05/08/2020&lt;/D&gt;&lt;D xsi:type="xsd:string"&gt;05/11/2020&lt;/D&gt;&lt;D xsi:type="xsd:string"&gt;05/12/2020&lt;/D&gt;&lt;D xsi:type="xsd:string"&gt;05/13/2020&lt;/D&gt;&lt;D xsi:type="xsd:string"&gt;05/14/2020&lt;/D&gt;&lt;D xsi:type="xsd:string"&gt;05/15/2020&lt;/D&gt;&lt;D xsi:type="xsd:string"&gt;05/18/2020&lt;/D&gt;&lt;D xsi:type="xsd:string"&gt;05/19/2020&lt;/D&gt;&lt;D xsi:type="xsd:string"&gt;05/20/2020&lt;/D&gt;&lt;D xsi:type="xsd:string"&gt;05/21/2020&lt;/D&gt;&lt;D xsi:type="xsd:string"&gt;05/22/2020&lt;/D&gt;&lt;D xsi:type="xsd:string"&gt;05/26/2020&lt;/D&gt;&lt;D xsi:type="xsd:string"&gt;05/27/2020&lt;/D&gt;&lt;D xsi:type="xsd:string"&gt;05/28/2020&lt;/D&gt;&lt;D xsi:type="xsd:string"&gt;05/29/2020&lt;/D&gt;&lt;D xsi:type="xsd:string"&gt;06/01/2020&lt;/D&gt;&lt;D xsi:type="xsd:string"&gt;06/02/2020&lt;/D&gt;&lt;D xsi:type="xsd:string"&gt;06/03/2020&lt;/D&gt;&lt;D xsi:type="xsd:string"&gt;06/04/2020&lt;/D&gt;&lt;D xsi:type="xsd:string"&gt;06/05/2020&lt;/D&gt;&lt;D xsi:type="xsd:string"&gt;06/08/2020&lt;/D&gt;&lt;D xsi:type="xsd:string"&gt;06/09/2020&lt;/D&gt;&lt;D xsi:type="xsd:string"&gt;06/10/2020&lt;/D&gt;&lt;D xsi:type="xsd:string"&gt;06/11/2020&lt;/D&gt;&lt;D xsi:type="xsd:string"&gt;06/12/2020&lt;/D&gt;&lt;D xsi:type="xsd:string"&gt;06/15/2020&lt;/D&gt;&lt;D xsi:type="xsd:string"&gt;06/16/2020&lt;/D&gt;&lt;D xsi:type="xsd:string"&gt;06/17/2020&lt;/D&gt;&lt;D xsi:type="xsd:string"&gt;06/18/2020&lt;/D&gt;&lt;D xsi:type="xsd:string"&gt;06/19/2020&lt;/D&gt;&lt;D xsi:type="xsd:string"&gt;06/22/2020&lt;/D&gt;&lt;D xsi:type="xsd:string"&gt;06/23/2020&lt;/D&gt;&lt;D xsi:type="xsd:string"&gt;06/24/2020&lt;/D&gt;&lt;D xsi:type="xsd:string"&gt;06/25/2020&lt;/D&gt;&lt;D xsi:type="xsd:string"&gt;06/26/2020&lt;/D&gt;&lt;D xsi:type="xsd:string"&gt;06/29/2020&lt;/D&gt;&lt;D xsi:type="xsd:string"&gt;06/30/2020&lt;/D&gt;&lt;D xsi:type="xsd:string"&gt;07/01/2020&lt;/D&gt;&lt;D xsi:type="xsd:string"&gt;07/02/2020&lt;/D&gt;&lt;D xsi:type="xsd:string"&gt;07/06/2020&lt;/D&gt;&lt;D xsi:type="xsd:string"&gt;07/07/2020&lt;/D&gt;&lt;D xsi:type="xsd:string"&gt;07/08/2020&lt;/D&gt;&lt;D xsi:type="xsd:string"&gt;07/09/2020&lt;/D&gt;&lt;D xsi:type="xsd:string"&gt;07/10/2020&lt;/D&gt;&lt;D xsi:type="xsd:string"&gt;07/13/2020&lt;/D&gt;&lt;D xsi:type="xsd:string"&gt;07/14/2020&lt;/D&gt;&lt;D xsi:type="xsd:string"&gt;07/15/2020&lt;/D&gt;&lt;D xsi:type="xsd:string"&gt;07/16/2020&lt;/D&gt;&lt;D xsi:type="xsd:string"&gt;07/17/2020&lt;/D&gt;&lt;D xsi:type="xsd:string"&gt;07/20/2020&lt;/D&gt;&lt;D xsi:type="xsd:string"&gt;07/21/2020&lt;/D&gt;&lt;D xsi:type="xsd:string"&gt;07/22/2020&lt;/D&gt;&lt;D xsi:type="xsd:string"&gt;07/23/2020&lt;/D&gt;&lt;D xsi:type="xsd:string"&gt;07/24/2020&lt;/D&gt;&lt;D xsi:type="xsd:string"&gt;07/27/2020&lt;/D&gt;&lt;D xsi:type="xsd:string"&gt;07/28/2020&lt;/D&gt;&lt;D xsi:type="xsd:string"&gt;07/29/2020&lt;/D&gt;&lt;D xsi:type="xsd:string"&gt;07/30/2020&lt;/D&gt;&lt;D xsi:type="xsd:string"&gt;07/31/2020&lt;/D&gt;&lt;D xsi:type="xsd:string"&gt;08/03/2020&lt;/D&gt;&lt;D xsi:type="xsd:string"&gt;08/04/2020&lt;/D&gt;&lt;D xsi:type="xsd:string"&gt;08/05/2020&lt;/D&gt;&lt;D xsi:type="xsd:string"&gt;08/06/2020&lt;/D&gt;&lt;D xsi:type="xsd:string"&gt;08/07/2020&lt;/D&gt;&lt;D xsi:type="xsd:string"&gt;08/10/2020&lt;/D&gt;&lt;D xsi:type="xsd:string"&gt;08/11/2020&lt;/D&gt;&lt;D xsi:type="xsd:string"&gt;08/12/2020&lt;/D&gt;&lt;D xsi:type="xsd:string"&gt;08/13/2020&lt;/D&gt;&lt;D xsi:type="xsd:string"&gt;08/14/2020&lt;/D&gt;&lt;D xsi:type="xsd:string"&gt;08/17/2020&lt;/D&gt;&lt;D xsi:type="xsd:string"&gt;08/18/2020&lt;/D&gt;&lt;D xsi:type="xsd:string"&gt;08/19/2020&lt;/D&gt;&lt;D xsi:type="xsd:string"&gt;08/20/2020&lt;/D&gt;&lt;D xsi:type="xsd:string"&gt;08/21/2020&lt;/D&gt;&lt;D xsi:type="xsd:string"&gt;08/24/2020&lt;/D&gt;&lt;D xsi:type="xsd:string"&gt;08/25/2020&lt;/D&gt;&lt;D xsi:type="xsd:string"&gt;08/26/2020&lt;/D&gt;&lt;D xsi:type="xsd:string"&gt;08/27/2020&lt;/D&gt;&lt;D xsi:type="xsd:string"&gt;08/28/2020&lt;/D&gt;&lt;D xsi:type="xsd:string"&gt;08/31/2020&lt;/D&gt;&lt;D xsi:type="xsd:string"&gt;09/01/2020&lt;/D&gt;&lt;D xsi:type="xsd:string"&gt;09/02/2020&lt;/D&gt;&lt;D xsi:type="xsd:string"&gt;09/03/2020&lt;/D&gt;&lt;D xsi:type="xsd:string"&gt;09/04/2020&lt;/D&gt;&lt;D xsi:type="xsd:string"&gt;09/08/2020&lt;/D&gt;&lt;D xsi:type="xsd:string"&gt;09/09/2020&lt;/D&gt;&lt;D xsi:type="xsd:string"&gt;09/10/2020&lt;/D&gt;&lt;D xsi:type="xsd:string"&gt;09/11/2020&lt;/D&gt;&lt;D xsi:type="xsd:string"&gt;09/14/2020&lt;/D&gt;&lt;D xsi:type="xsd:string"&gt;09/15/2020&lt;/D&gt;&lt;D xsi:type="xsd:string"&gt;09/16/2020&lt;/D&gt;&lt;D xsi:type="xsd:string"&gt;09/17/2020&lt;/D&gt;&lt;D xsi:type="xsd:string"&gt;09/18/2020&lt;/D&gt;&lt;D xsi:type="xsd:string"&gt;09/21/2020&lt;/D&gt;&lt;D xsi:type="xsd:string"&gt;09/22/2020&lt;/D&gt;&lt;D xsi:type="xsd:string"&gt;09/23/2020&lt;/D&gt;&lt;D xsi:type="xsd:string"&gt;09/24/2020&lt;/D&gt;&lt;D xsi:type="xsd:string"&gt;09/25/2020&lt;/D&gt;&lt;D xsi:type="xsd:string"&gt;09/28/2020&lt;/D&gt;&lt;D xsi:type="xsd:string"&gt;09/29/2020&lt;/D&gt;&lt;D xsi:type="xsd:string"&gt;09/30/2020&lt;/D&gt;&lt;D xsi:type="xsd:string"&gt;10/01/2020&lt;/D&gt;&lt;D xsi:type="xsd:string"&gt;10/02/2020&lt;/D&gt;&lt;D xsi:type="xsd:string"&gt;10/05/2020&lt;/D&gt;&lt;D xsi:type="xsd:string"&gt;10/06/2020&lt;/D&gt;&lt;D xsi:type="xsd:string"&gt;10/07/2020&lt;/D&gt;&lt;D xsi:type="xsd:string"&gt;10/08/2020&lt;/D&gt;&lt;D xsi:type="xsd:string"&gt;10/09/2020&lt;/D&gt;&lt;D xsi:type="xsd:string"&gt;10/12/2020&lt;/D&gt;&lt;D xsi:type="xsd:string"&gt;10/13/2020&lt;/D&gt;&lt;D xsi:type="xsd:string"&gt;10/14/2020&lt;/D&gt;&lt;D xsi:type="xsd:string"&gt;10/15/2020&lt;/D&gt;&lt;D xsi:type="xsd:string"&gt;10/16/2020&lt;/D&gt;&lt;D xsi:type="xsd:string"&gt;10/19/2020&lt;/D&gt;&lt;D xsi:type="xsd:string"&gt;10/20/2020&lt;/D&gt;&lt;D xsi:type="xsd:string"&gt;10/21/2020&lt;/D&gt;&lt;D xsi:type="xsd:string"&gt;10/22/2020&lt;/D&gt;&lt;D xsi:type="xsd:string"&gt;10/23/2020&lt;/D&gt;&lt;D xsi:type="xsd:string"&gt;10/26/2020&lt;/D&gt;&lt;D xsi:type="xsd:string"&gt;10/27/2020&lt;/D&gt;&lt;D xsi:type="xsd:string"&gt;10/28/2020&lt;/D&gt;&lt;D xsi:type="xsd:string"&gt;10/29/2020&lt;/D&gt;&lt;D xsi:type="xsd:string"&gt;10/30/2020&lt;/D&gt;&lt;D xsi:type="xsd:string"&gt;11/02/2020&lt;/D&gt;&lt;D xsi:type="xsd:string"&gt;11/03/2020&lt;/D&gt;&lt;D xsi:type="xsd:string"&gt;11/04/2020&lt;/D&gt;&lt;D xsi:type="xsd:string"&gt;11/05/2020&lt;/D&gt;&lt;D xsi:type="xsd:string"&gt;11/06/2020&lt;/D&gt;&lt;D xsi:type="xsd:string"&gt;11/09/2020&lt;/D&gt;&lt;D xsi:type="xsd:string"&gt;11/10/2020&lt;/D&gt;&lt;D xsi:type="xsd:string"&gt;11/11/2020&lt;/D&gt;&lt;D xsi:type="xsd:string"&gt;11/12/2020&lt;/D&gt;&lt;D xsi:type="xsd:string"&gt;11/13/2020&lt;/D&gt;&lt;D xsi:type="xsd:string"&gt;11/16/2020&lt;/D&gt;&lt;D xsi:type="xsd:string"&gt;11/17/2020&lt;/D&gt;&lt;D xsi:type="xsd:string"&gt;11/18/2020&lt;/D&gt;&lt;D xsi:type="xsd:string"&gt;11/19/2020&lt;/D&gt;&lt;D xsi:type="xsd:string"&gt;11/20/2020&lt;/D&gt;&lt;D xsi:type="xsd:string"&gt;11/23/2020&lt;/D&gt;&lt;D xsi:type="xsd:string"&gt;11/24/2020&lt;/D&gt;&lt;D xsi:type="xsd:string"&gt;11/25/2020&lt;/D&gt;&lt;D xsi:type="xsd:string"&gt;11/27/2020&lt;/D&gt;&lt;D xsi:type="xsd:string"&gt;11/30/2020&lt;/D&gt;&lt;D xsi:type="xsd:string"&gt;12/01/2020&lt;/D&gt;&lt;D xsi:type="xsd:string"&gt;12/02/2020&lt;/D&gt;&lt;D xsi:type="xsd:string"&gt;12/03/2020&lt;/D&gt;&lt;D xsi:type="xsd:string"&gt;12/04/2020&lt;/D&gt;&lt;D xsi:type="xsd:string"&gt;12/07/2020&lt;/D&gt;&lt;D xsi:type="xsd:string"&gt;12/08/2020&lt;/D&gt;&lt;D xsi:type="xsd:string"&gt;12/09/2020&lt;/D&gt;&lt;D xsi:type="xsd:string"&gt;12/10/2020&lt;/D&gt;&lt;D xsi:type="xsd:string"&gt;12/11/2020&lt;/D&gt;&lt;D xsi:type="xsd:string"&gt;12/14/2020&lt;/D&gt;&lt;D xsi:type="xsd:string"&gt;12/15/2020&lt;/D&gt;&lt;D xsi:type="xsd:string"&gt;12/16/2020&lt;/D&gt;&lt;D xsi:type="xsd:string"&gt;12/17/2020&lt;/D&gt;&lt;D xsi:type="xsd:string"&gt;12/18/2020&lt;/D&gt;&lt;D xsi:type="xsd:string"&gt;12/21/2020&lt;/D&gt;&lt;D xsi:type="xsd:string"&gt;12/22/2020&lt;/D&gt;&lt;D xsi:type="xsd:string"&gt;12/23/2020&lt;/D&gt;&lt;D xsi:type="xsd:string"&gt;12/24/2020&lt;/D&gt;&lt;D xsi:type="xsd:string"&gt;12/28/2020&lt;/D&gt;&lt;D xsi:type="xsd:string"&gt;12/29/2020&lt;/D&gt;&lt;D xsi:type="xsd:string"&gt;12/30/2020&lt;/D&gt;&lt;D xsi:type="xsd:string"&gt;12/31/2020&lt;/D&gt;&lt;D xsi:type="xsd:string"&gt;01/04/2021&lt;/D&gt;&lt;D xsi:type="xsd:string"&gt;01/05/2021&lt;/D&gt;&lt;D xsi:type="xsd:string"&gt;01/06/2021&lt;/D&gt;&lt;D xsi:type="xsd:string"&gt;01/07/2021&lt;/D&gt;&lt;D xsi:type="xsd:string"&gt;01/08/2021&lt;/D&gt;&lt;D xsi:type="xsd:string"&gt;01/11/2021&lt;/D&gt;&lt;D xsi:type="xsd:string"&gt;01/12/2021&lt;/D&gt;&lt;D xsi:type="xsd:string"&gt;01/13/2021&lt;/D&gt;&lt;D xsi:type="xsd:string"&gt;01/14/2021&lt;/D&gt;&lt;D xsi:type="xsd:string"&gt;01/15/2021&lt;/D&gt;&lt;D xsi:type="xsd:string"&gt;01/19/2021&lt;/D&gt;&lt;D xsi:type="xsd:string"&gt;01/20/2021&lt;/D&gt;&lt;D xsi:type="xsd:string"&gt;01/21/2021&lt;/D&gt;&lt;D xsi:type="xsd:string"&gt;01/22/2021&lt;/D&gt;&lt;D xsi:type="xsd:string"&gt;01/25/2021&lt;/D&gt;&lt;D xsi:type="xsd:string"&gt;01/26/2021&lt;/D&gt;&lt;D xsi:type="xsd:string"&gt;01/27/2021&lt;/D&gt;&lt;D xsi:type="xsd:string"&gt;01/28/2021&lt;/D&gt;&lt;D xsi:type="xsd:string"&gt;01/29/2021&lt;/D&gt;&lt;D xsi:type="xsd:string"&gt;02/01/2021&lt;/D&gt;&lt;D xsi:type="xsd:string"&gt;02/02/2021&lt;/D&gt;&lt;D xsi:type="xsd:string"&gt;02/03/2021&lt;/D&gt;&lt;D xsi:type="xsd:string"&gt;02/04/2021&lt;/D&gt;&lt;D xsi:type="xsd:string"&gt;02/05/2021&lt;/D&gt;&lt;D xsi:type="xsd:string"&gt;02/08/2021&lt;/D&gt;&lt;D xsi:type="xsd:string"&gt;02/09/2021&lt;/D&gt;&lt;D xsi:type="xsd:string"&gt;02/10/2021&lt;/D&gt;&lt;D xsi:type="xsd:string"&gt;02/11/2021&lt;/D&gt;&lt;D xsi:type="xsd:string"&gt;02/12/2021&lt;/D&gt;&lt;D xsi:type="xsd:string"&gt;02/16/2021&lt;/D&gt;&lt;D xsi:type="xsd:string"&gt;02/17/2021&lt;/D&gt;&lt;D xsi:type="xsd:string"&gt;02/18/2021&lt;/D&gt;&lt;D xsi:type="xsd:string"&gt;02/19/2021&lt;/D&gt;&lt;D xsi:type="xsd:string"&gt;02/22/2021&lt;/D&gt;&lt;D xsi:type="xsd:string"&gt;02/23/2021&lt;/D&gt;&lt;D xsi:type="xsd:string"&gt;02/24/2021&lt;/D&gt;&lt;D xsi:type="xsd:string"&gt;02/25/2021&lt;/D&gt;&lt;D xsi:type="xsd:string"&gt;02/26/2021&lt;/D&gt;&lt;D xsi:type="xsd:string"&gt;03/01/2021&lt;/D&gt;&lt;D xsi:type="xsd:string"&gt;03/02/2021&lt;/D&gt;&lt;D xsi:type="xsd:string"&gt;03/03/2021&lt;/D&gt;&lt;D xsi:type="xsd:string"&gt;03/04/2021&lt;/D&gt;&lt;D xsi:type="xsd:string"&gt;03/05/2021&lt;/D&gt;&lt;D xsi:type="xsd:string"&gt;03/08/2021&lt;/D&gt;&lt;D xsi:type="xsd:string"&gt;03/09/2021&lt;/D&gt;&lt;D xsi:type="xsd:string"&gt;03/10/2021&lt;/D&gt;&lt;D xsi:type="xsd:string"&gt;03/11/2021&lt;/D&gt;&lt;D xsi:type="xsd:string"&gt;03/12/2021&lt;/D&gt;&lt;D xsi:type="xsd:string"&gt;03/15/2021&lt;/D&gt;&lt;D xsi:type="xsd:string"&gt;03/16/2021&lt;/D&gt;&lt;D xsi:type="xsd:string"&gt;03/17/2021&lt;/D&gt;&lt;D xsi:type="xsd:string"&gt;03/18/2021&lt;/D&gt;&lt;D xsi:type="xsd:string"&gt;03/19/2021&lt;/D&gt;&lt;D xsi:type="xsd:string"&gt;03/22/2021&lt;/D&gt;&lt;D xsi:type="xsd:string"&gt;03/23/2021&lt;/D&gt;&lt;D xsi:type="xsd:string"&gt;03/24/2021&lt;/D&gt;&lt;D xsi:type="xsd:string"&gt;03/25/2021&lt;/D&gt;&lt;D xsi:type="xsd:string"&gt;03/26/2021&lt;/D&gt;&lt;D xsi:type="xsd:string"&gt;03/29/2021&lt;/D&gt;&lt;D xsi:type="xsd:string"&gt;03/30/2021&lt;/D&gt;&lt;D xsi:type="xsd:string"&gt;03/31/2021&lt;/D&gt;&lt;D xsi:type="xsd:string"&gt;04/01/2021&lt;/D&gt;&lt;D xsi:type="xsd:string"&gt;04/05/2021&lt;/D&gt;&lt;D xsi:type="xsd:string"&gt;04/06/2021&lt;/D&gt;&lt;D xsi:type="xsd:string"&gt;04/07/2021&lt;/D&gt;&lt;D xsi:type="xsd:string"&gt;04/08/2021&lt;/D&gt;&lt;D xsi:type="xsd:string"&gt;04/09/2021&lt;/D&gt;&lt;D xsi:type="xsd:string"&gt;04/12/2021&lt;/D&gt;&lt;D xsi:type="xsd:string"&gt;04/13/2021&lt;/D&gt;&lt;D xsi:type="xsd:string"&gt;04/14/2021&lt;/D&gt;&lt;D xsi:type="xsd:string"&gt;04/15/2021&lt;/D&gt;&lt;D xsi:type="xsd:string"&gt;04/16/2021&lt;/D&gt;&lt;D xsi:type="xsd:string"&gt;04/19/2021&lt;/D&gt;&lt;D xsi:type="xsd:string"&gt;04/20/2021&lt;/D&gt;&lt;D xsi:type="xsd:string"&gt;04/21/2021&lt;/D&gt;&lt;D xsi:type="xsd:string"&gt;04/22/2021&lt;/D&gt;&lt;D xsi:type="xsd:string"&gt;04/23/2021&lt;/D&gt;&lt;D xsi:type="xsd:string"&gt;04/26/2021&lt;/D&gt;&lt;D xsi:type="xsd:string"&gt;04/27/2021&lt;/D&gt;&lt;D xsi:type="xsd:string"&gt;04/28/2021&lt;/D&gt;&lt;D xsi:type="xsd:string"&gt;04/29/2021&lt;/D&gt;&lt;D xsi:type="xsd:string"&gt;04/30/2021&lt;/D&gt;&lt;D xsi:type="xsd:string"&gt;05/03/2021&lt;/D&gt;&lt;D xsi:type="xsd:string"&gt;05/04/2021&lt;/D&gt;&lt;D xsi:type="xsd:string"&gt;05/05/2021&lt;/D&gt;&lt;D xsi:type="xsd:string"&gt;05/06/2021&lt;/D&gt;&lt;D xsi:type="xsd:string"&gt;05/07/2021&lt;/D&gt;&lt;D xsi:type="xsd:string"&gt;05/10/2021&lt;/D&gt;&lt;D xsi:type="xsd:string"&gt;05/11/2021&lt;/D&gt;&lt;D xsi:type="xsd:string"&gt;05/12/2021&lt;/D&gt;&lt;D xsi:type="xsd:string"&gt;05/13/2021&lt;/D&gt;&lt;D xsi:type="xsd:string"&gt;05/14/2021&lt;/D&gt;&lt;D xsi:type="xsd:string"&gt;05/17/2021&lt;/D&gt;&lt;D xsi:type="xsd:string"&gt;05/18/2021&lt;/D&gt;&lt;D xsi:type="xsd:string"&gt;05/19/2021&lt;/D&gt;&lt;D xsi:type="xsd:string"&gt;05/20/2021&lt;/D&gt;&lt;D xsi:type="xsd:string"&gt;05/21/2021&lt;/D&gt;&lt;D xsi:type="xsd:string"&gt;05/24/2021&lt;/D&gt;&lt;D xsi:type="xsd:string"&gt;05/25/2021&lt;/D&gt;&lt;D xsi:type="xsd:string"&gt;05/26/2021&lt;/D&gt;&lt;D xsi:type="xsd:string"&gt;05/27/2021&lt;/D&gt;&lt;D xsi:type="xsd:string"&gt;05/28/2021&lt;/D&gt;&lt;D xsi:type="xsd:string"&gt;06/01/2021&lt;/D&gt;&lt;D xsi:type="xsd:string"&gt;06/02/2021&lt;/D&gt;&lt;D xsi:type="xsd:string"&gt;06/03/2021&lt;/D&gt;&lt;D xsi:type="xsd:string"&gt;06/04/2021&lt;/D&gt;&lt;D xsi:type="xsd:string"&gt;06/07/2021&lt;/D&gt;&lt;D xsi:type="xsd:string"&gt;06/08/2021&lt;/D&gt;&lt;D xsi:type="xsd:string"&gt;06/09/2021&lt;/D&gt;&lt;D xsi:type="xsd:string"&gt;06/10/2021&lt;/D&gt;&lt;D xsi:type="xsd:string"&gt;06/11/2021&lt;/D&gt;&lt;D xsi:type="xsd:string"&gt;06/14/2021&lt;/D&gt;&lt;D xsi:type="xsd:string"&gt;06/15/2021&lt;/D&gt;&lt;D xsi:type="xsd:string"&gt;06/16/2021&lt;/D&gt;&lt;D xsi:type="xsd:string"&gt;06/17/2021&lt;/D&gt;&lt;D xsi:type="xsd:string"&gt;06/18/2021&lt;/D&gt;&lt;D xsi:type="xsd:string"&gt;06/21/2021&lt;/D&gt;&lt;D xsi:type="xsd:string"&gt;06/22/2021&lt;/D&gt;&lt;D xsi:type="xsd:string"&gt;06/23/2021&lt;/D&gt;&lt;D xsi:type="xsd:string"&gt;06/24/2021&lt;/D&gt;&lt;D xsi:type="xsd:string"&gt;06/25/2021&lt;/D&gt;&lt;D xsi:type="xsd:string"&gt;06/28/2021&lt;/D&gt;&lt;D xsi:type="xsd:string"&gt;06/29/2021&lt;/D&gt;&lt;D xsi:type="xsd:string"&gt;06/30/2021&lt;/D&gt;&lt;D xsi:type="xsd:string"&gt;07/01/2021&lt;/D&gt;&lt;D xsi:type="xsd:string"&gt;07/02/2021&lt;/D&gt;&lt;D xsi:type="xsd:string"&gt;07/06/2021&lt;/D&gt;&lt;D xsi:type="xsd:string"&gt;07/07/2021&lt;/D&gt;&lt;D xsi:type="xsd:string"&gt;07/08/2021&lt;/D&gt;&lt;D xsi:type="xsd:string"&gt;07/09/2021&lt;/D&gt;&lt;D xsi:type="xsd:string"&gt;07/12/2021&lt;/D&gt;&lt;D xsi:type="xsd:string"&gt;07/13/2021&lt;/D&gt;&lt;D xsi:type="xsd:string"&gt;07/14/2021&lt;/D&gt;&lt;D xsi:type="xsd:string"&gt;07/15/2021&lt;/D&gt;&lt;D xsi:type="xsd:string"&gt;07/16/2021&lt;/D&gt;&lt;D xsi:type="xsd:string"&gt;07/19/2021&lt;/D&gt;&lt;D xsi:type="xsd:string"&gt;07/20/2021&lt;/D&gt;&lt;D xsi:type="xsd:string"&gt;07/21/2021&lt;/D&gt;&lt;D xsi:type="xsd:string"&gt;07/22/2021&lt;/D&gt;&lt;D xsi:type="xsd:string"&gt;07/23/2021&lt;/D&gt;&lt;D xsi:type="xsd:string"&gt;07/26/2021&lt;/D&gt;&lt;D xsi:type="xsd:string"&gt;07/27/2021&lt;/D&gt;&lt;D xsi:type="xsd:string"&gt;07/28/2021&lt;/D&gt;&lt;D xsi:type="xsd:string"&gt;07/29/2021&lt;/D&gt;&lt;D xsi:type="xsd:string"&gt;07/30/2021&lt;/D&gt;&lt;D xsi:type="xsd:string"&gt;08/02/2021&lt;/D&gt;&lt;D xsi:type="xsd:string"&gt;08/03/2021&lt;/D&gt;&lt;D xsi:type="xsd:string"&gt;08/04/2021&lt;/D&gt;&lt;D xsi:type="xsd:string"&gt;08/05/2021&lt;/D&gt;&lt;D xsi:type="xsd:string"&gt;08/06/2021&lt;/D&gt;&lt;D xsi:type="xsd:string"&gt;08/09/2021&lt;/D&gt;&lt;D xsi:type="xsd:string"&gt;08/10/2021&lt;/D&gt;&lt;D xsi:type="xsd:string"&gt;08/11/2021&lt;/D&gt;&lt;D xsi:type="xsd:string"&gt;08/12/2021&lt;/D&gt;&lt;D xsi:type="xsd:string"&gt;08/13/2021&lt;/D&gt;&lt;D xsi:type="xsd:string"&gt;08/16/2021&lt;/D&gt;&lt;D xsi:type="xsd:string"&gt;08/17/2021&lt;/D&gt;&lt;D xsi:type="xsd:string"&gt;08/18/2021&lt;/D&gt;&lt;D xsi:type="xsd:string"&gt;08/19/2021&lt;/D&gt;&lt;D xsi:type="xsd:string"&gt;08/20/2021&lt;/D&gt;&lt;D xsi:type="xsd:string"&gt;08/23/2021&lt;/D&gt;&lt;D xsi:type="xsd:string"&gt;08/24/2021&lt;/D&gt;&lt;D xsi:type="xsd:string"&gt;08/25/2021&lt;/D&gt;&lt;D xsi:type="xsd:string"&gt;08/26/2021&lt;/D&gt;&lt;D xsi:type="xsd:string"&gt;08/27/2021&lt;/D&gt;&lt;D xsi:type="xsd:string"&gt;08/30/2021&lt;/D&gt;&lt;D xsi:type="xsd:string"&gt;08/31/2021&lt;/D&gt;&lt;D xsi:type="xsd:string"&gt;09/01/2021&lt;/D&gt;&lt;D xsi:type="xsd:string"&gt;09/02/2021&lt;/D&gt;&lt;D xsi:type="xsd:string"&gt;09/03/2021&lt;/D&gt;&lt;D xsi:type="xsd:string"&gt;09/07/2021&lt;/D&gt;&lt;D xsi:type="xsd:string"&gt;09/08/2021&lt;/D&gt;&lt;D xsi:type="xsd:string"&gt;09/09/2021&lt;/D&gt;&lt;D xsi:type="xsd:string"&gt;09/10/2021&lt;/D&gt;&lt;D xsi:type="xsd:string"&gt;09/13/2021&lt;/D&gt;&lt;D xsi:type="xsd:string"&gt;09/14/2021&lt;/D&gt;&lt;D xsi:type="xsd:string"&gt;09/15/2021&lt;/D&gt;&lt;D xsi:type="xsd:string"&gt;09/16/2021&lt;/D&gt;&lt;D xsi:type="xsd:string"&gt;09/17/2021&lt;/D&gt;&lt;D xsi:type="xsd:string"&gt;09/20/2021&lt;/D&gt;&lt;D xsi:type="xsd:string"&gt;09/21/2021&lt;/D&gt;&lt;D xsi:type="xsd:string"&gt;09/22/2021&lt;/D&gt;&lt;D xsi:type="xsd:string"&gt;09/23/2021&lt;/D&gt;&lt;D xsi:type="xsd:string"&gt;09/24/2021&lt;/D&gt;&lt;D xsi:type="xsd:string"&gt;09/27/2021&lt;/D&gt;&lt;D xsi:type="xsd:string"&gt;09/28/2021&lt;/D&gt;&lt;D xsi:type="xsd:string"&gt;09/29/2021&lt;/D&gt;&lt;D xsi:type="xsd:string"&gt;09/30/2021&lt;/D&gt;&lt;D xsi:type="xsd:string"&gt;10/01/2021&lt;/D&gt;&lt;D xsi:type="xsd:string"&gt;10/04/2021&lt;/D&gt;&lt;D xsi:type="xsd:string"&gt;10/05/2021&lt;/D&gt;&lt;D xsi:type="xsd:string"&gt;10/06/2021&lt;/D&gt;&lt;D xsi:type="xsd:string"&gt;10/07/2021&lt;/D&gt;&lt;D xsi:type="xsd:string"&gt;10/08/2021&lt;/D&gt;&lt;D xsi:type="xsd:string"&gt;10/11/2021&lt;/D&gt;&lt;D xsi:type="xsd:string"&gt;10/12/2021&lt;/D&gt;&lt;D xsi:type="xsd:string"&gt;10/13/2021&lt;/D&gt;&lt;D xsi:type="xsd:string"&gt;10/14/2021&lt;/D&gt;&lt;D xsi:type="xsd:string"&gt;10/15/2021&lt;/D&gt;&lt;D xsi:type="xsd:string"&gt;10/18/2021&lt;/D&gt;&lt;D xsi:type="xsd:string"&gt;10/19/2021&lt;/D&gt;&lt;D xsi:type="xsd:string"&gt;10/20/2021&lt;/D&gt;&lt;D xsi:type="xsd:string"&gt;10/21/2021&lt;/D&gt;&lt;D xsi:type="xsd:string"&gt;10/22/2021&lt;/D&gt;&lt;D xsi:type="xsd:string"&gt;10/25/2021&lt;/D&gt;&lt;D xsi:type="xsd:string"&gt;10/26/2021&lt;/D&gt;&lt;D xsi:type="xsd:string"&gt;10/27/2021&lt;/D&gt;&lt;D xsi:type="xsd:string"&gt;10/28/2021&lt;/D&gt;&lt;D xsi:type="xsd:string"&gt;10/29/2021&lt;/D&gt;&lt;D xsi:type="xsd:string"&gt;11/01/2021&lt;/D&gt;&lt;D xsi:type="xsd:string"&gt;11/02/2021&lt;/D&gt;&lt;D xsi:type="xsd:string"&gt;11/03/2021&lt;/D&gt;&lt;D xsi:type="xsd:string"&gt;11/04/2021&lt;/D&gt;&lt;D xsi:type="xsd:string"&gt;11/05/2021&lt;/D&gt;&lt;D xsi:type="xsd:string"&gt;11/08/2021&lt;/D&gt;&lt;D xsi:type="xsd:string"&gt;11/09/2021&lt;/D&gt;&lt;D xsi:type="xsd:string"&gt;11/10/2021&lt;/D&gt;&lt;D xsi:type="xsd:string"&gt;11/11/2021&lt;/D&gt;&lt;D xsi:type="xsd:string"&gt;11/12/2021&lt;/D&gt;&lt;D xsi:type="xsd:string"&gt;11/15/2021&lt;/D&gt;&lt;D xsi:type="xsd:string"&gt;11/16/2021&lt;/D&gt;&lt;D xsi:type="xsd:string"&gt;11/17/2021&lt;/D&gt;&lt;D xsi:type="xsd:string"&gt;11/18/2021&lt;/D&gt;&lt;D xsi:type="xsd:string"&gt;11/19/2021&lt;/D&gt;&lt;D xsi:type="xsd:string"&gt;11/22/2021&lt;/D&gt;&lt;D xsi:type="xsd:string"&gt;11/23/2021&lt;/D&gt;&lt;D xsi:type="xsd:string"&gt;11/24/2021&lt;/D&gt;&lt;D xsi:type="xsd:string"&gt;11/26/2021&lt;/D&gt;&lt;D xsi:type="xsd:string"&gt;11/29/2021&lt;/D&gt;&lt;D xsi:type="xsd:string"&gt;11/30/2021&lt;/D&gt;&lt;D xsi:type="xsd:string"&gt;12/01/2021&lt;/D&gt;&lt;D xsi:type="xsd:string"&gt;12/02/2021&lt;/D&gt;&lt;D xsi:type="xsd:string"&gt;12/03/2021&lt;/D&gt;&lt;D xsi:type="xsd:string"&gt;12/06/2021&lt;/D&gt;&lt;D xsi:type="xsd:string"&gt;12/07/2021&lt;/D&gt;&lt;D xsi:type="xsd:string"&gt;12/08/2021&lt;/D&gt;&lt;D xsi:type="xsd:string"&gt;12/09/2021&lt;/D&gt;&lt;D xsi:type="xsd:string"&gt;12/10/2021&lt;/D&gt;&lt;D xsi:type="xsd:string"&gt;12/13/2021&lt;/D&gt;&lt;D xsi:type="xsd:string"&gt;12/14/2021&lt;/D&gt;&lt;D xsi:type="xsd:string"&gt;12/15/2021&lt;/D&gt;&lt;D xsi:type="xsd:string"&gt;12/16/2021&lt;/D&gt;&lt;D xsi:type="xsd:string"&gt;12/17/2021&lt;/D&gt;&lt;D xsi:type="xsd:string"&gt;12/20/2021&lt;/D&gt;&lt;D xsi:type="xsd:string"&gt;12/21/2021&lt;/D&gt;&lt;D xsi:type="xsd:string"&gt;12/22/2021&lt;/D&gt;&lt;D xsi:type="xsd:string"&gt;12/23/2021&lt;/D&gt;&lt;D xsi:type="xsd:string"&gt;12/27/2021&lt;/D&gt;&lt;D xsi:type="xsd:string"&gt;12/28/2021&lt;/D&gt;&lt;D xsi:type="xsd:string"&gt;12/29/2021&lt;/D&gt;&lt;D xsi:type="xsd:string"&gt;12/30/2021&lt;/D&gt;&lt;D xsi:type="xsd:string"&gt;12/31/2021&lt;/D&gt;&lt;D xsi:type="xsd:string"&gt;01/03/2022&lt;/D&gt;&lt;D xsi:type="xsd:string"&gt;01/04/2022&lt;/D&gt;&lt;D xsi:type="xsd:string"&gt;01/05/2022&lt;/D&gt;&lt;D xsi:type="xsd:string"&gt;01/06/2022&lt;/D&gt;&lt;D xsi:type="xsd:string"&gt;01/07/2022&lt;/D&gt;&lt;D xsi:type="xsd:string"&gt;01/10/2022&lt;/D&gt;&lt;D xsi:type="xsd:string"&gt;01/11/2022&lt;/D&gt;&lt;D xsi:type="xsd:string"&gt;01/12/2022&lt;/D&gt;&lt;D xsi:type="xsd:string"&gt;01/13/2022&lt;/D&gt;&lt;D xsi:type="xsd:string"&gt;01/14/2022&lt;/D&gt;&lt;D xsi:type="xsd:string"&gt;01/18/2022&lt;/D&gt;&lt;D xsi:type="xsd:string"&gt;01/19/2022&lt;/D&gt;&lt;D xsi:type="xsd:string"&gt;01/20/2022&lt;/D&gt;&lt;D xsi:type="xsd:string"&gt;01/21/2022&lt;/D&gt;&lt;D xsi:type="xsd:string"&gt;01/24/2022&lt;/D&gt;&lt;D xsi:type="xsd:string"&gt;01/25/2022&lt;/D&gt;&lt;D xsi:type="xsd:string"&gt;01/26/2022&lt;/D&gt;&lt;D xsi:type="xsd:string"&gt;01/27/2022&lt;/D&gt;&lt;D xsi:type="xsd:string"&gt;01/28/2022&lt;/D&gt;&lt;D xsi:type="xsd:string"&gt;01/31/2022&lt;/D&gt;&lt;D xsi:type="xsd:string"&gt;02/01/2022&lt;/D&gt;&lt;D xsi:type="xsd:string"&gt;02/02/2022&lt;/D&gt;&lt;D xsi:type="xsd:string"&gt;02/03/2022&lt;/D&gt;&lt;D xsi:type="xsd:string"&gt;02/04/2022&lt;/D&gt;&lt;D xsi:type="xsd:string"&gt;02/07/2022&lt;/D&gt;&lt;D xsi:type="xsd:string"&gt;02/08/2022&lt;/D&gt;&lt;D xsi:type="xsd:string"&gt;02/09/2022&lt;/D&gt;&lt;D xsi:type="xsd:string"&gt;02/10/2022&lt;/D&gt;&lt;D xsi:type="xsd:string"&gt;02/11/2022&lt;/D&gt;&lt;D xsi:type="xsd:string"&gt;02/14/2022&lt;/D&gt;&lt;D xsi:type="xsd:string"&gt;02/15/2022&lt;/D&gt;&lt;D xsi:type="xsd:string"&gt;02/16/2022&lt;/D&gt;&lt;D xsi:type="xsd:string"&gt;02/17/2022&lt;/D&gt;&lt;D xsi:type="xsd:string"&gt;02/18/2022&lt;/D&gt;&lt;D xsi:type="xsd:string"&gt;02/22/2022&lt;/D&gt;&lt;D xsi:type="xsd:string"&gt;02/23/2022&lt;/D&gt;&lt;D xsi:type="xsd:string"&gt;02/24/2022&lt;/D&gt;&lt;D xsi:type="xsd:string"&gt;02/25/2022&lt;/D&gt;&lt;D xsi:type="xsd:string"&gt;02/28/2022&lt;/D&gt;&lt;D xsi:type="xsd:string"&gt;03/01/2022&lt;/D&gt;&lt;D xsi:type="xsd:string"&gt;03/02/2022&lt;/D&gt;&lt;D xsi:type="xsd:string"&gt;03/03/2022&lt;/D&gt;&lt;D xsi:type="xsd:string"&gt;03/04/2022&lt;/D&gt;&lt;D xsi:type="xsd:string"&gt;03/07/2022&lt;/D&gt;&lt;/FQL&gt;&lt;FQL&gt;&lt;Q&gt;SP50^FG_PRICE(-5AY,0,D)&lt;/Q&gt;&lt;R&gt;1260&lt;/R&gt;&lt;C&gt;1&lt;/C&gt;&lt;D xsi:type="xsd:double"&gt;2368.39&lt;/D&gt;&lt;D xsi:type="xsd:double"&gt;2362.98&lt;/D&gt;&lt;D xsi:type="xsd:double"&gt;2364.87&lt;/D&gt;&lt;D xsi:type="xsd:double"&gt;2372.6&lt;/D&gt;&lt;D xsi:type="xsd:double"&gt;2373.47&lt;/D&gt;&lt;D xsi:type="xsd:double"&gt;2365.45&lt;/D&gt;&lt;D xsi:type="xsd:double"&gt;2385.26&lt;/D&gt;&lt;D xsi:type="xsd:double"&gt;2381.38&lt;/D&gt;&lt;D xsi:type="xsd:double"&gt;2378.25&lt;/D&gt;&lt;D xsi:type="xsd:double"&gt;2373.47&lt;/D&gt;&lt;D xsi:type="xsd:double"&gt;2344.02&lt;/D&gt;&lt;D xsi:type="xsd:double"&gt;2348.45&lt;/D&gt;&lt;D xsi:type="xsd:double"&gt;2345.96&lt;/D&gt;&lt;D xsi:type="xsd:double"&gt;2343.98&lt;/D&gt;&lt;D xsi:type="xsd:double"&gt;2341.59&lt;/D&gt;&lt;D xsi:type="xsd:double"&gt;2358.57&lt;/D&gt;&lt;D xsi:type="xsd:double"&gt;2361.13&lt;/D&gt;&lt;D xsi:type="xsd:double"&gt;2368.06&lt;/D&gt;&lt;D xsi:type="xsd:double"&gt;2362.72&lt;/D&gt;&lt;D xsi:type="xsd:double"&gt;2358.84&lt;/D&gt;&lt;D xsi:type="xsd:double"&gt;2360.16&lt;/D&gt;&lt;D xsi:type="xsd:double"&gt;2352.95&lt;/D&gt;&lt;D xsi:type="xsd:double"&gt;2357.49&lt;/D&gt;&lt;D xsi:type="xsd:double"&gt;2355.54&lt;/D&gt;&lt;D xsi:type="xsd:double"&gt;2357.16&lt;/D&gt;&lt;D xsi:type="xsd:double"&gt;2353.78&lt;/D&gt;&lt;D xsi:type="xsd:double"&gt;2344.93&lt;/D&gt;&lt;D xsi:type="xsd:double"&gt;2328.95&lt;/D&gt;&lt;D xsi:type="xsd:double"&gt;2349.01&lt;/D&gt;&lt;D xsi:type="xsd:double"&gt;2342.19&lt;/D&gt;&lt;D xsi:type="xsd:double"&gt;2338.17&lt;/D&gt;&lt;D xsi:type="xsd:double"&gt;2355.84&lt;/D&gt;&lt;D xsi:type="xsd:double"&gt;2348.69&lt;/D&gt;&lt;D xsi:type="xsd:double"&gt;2374.15&lt;/D&gt;&lt;D xsi:type="xsd:double"&gt;2388.61&lt;/D&gt;&lt;D xsi:type="xsd:double"&gt;2387.45&lt;/D&gt;&lt;D xsi:type="xsd:double"&gt;2388.77&lt;/D&gt;&lt;D xsi:type="xsd:double"&gt;2384.2&lt;/D&gt;&lt;D xsi:type="xsd:double"&gt;2388.33&lt;/D&gt;&lt;D xsi:type=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2</xdr:row>
                <xdr:rowOff>104775</xdr:rowOff>
              </from>
              <to>
                <xdr:col>3</xdr:col>
                <xdr:colOff>295275</xdr:colOff>
                <xdr:row>6</xdr:row>
                <xdr:rowOff>95250</xdr:rowOff>
              </to>
            </anchor>
          </commentPr>
        </mc:Fallback>
      </mc:AlternateContent>
    </comment>
    <comment ref="A8" authorId="0" shapeId="1032" xr:uid="{F0C3EEA9-C673-4A85-9DD8-B720AF2005E1}">
      <text>
        <r>
          <rPr>
            <b/>
            <sz val="9"/>
            <color indexed="81"/>
            <rFont val="Tahoma"/>
            <family val="2"/>
            <charset val="161"/>
          </rPr>
          <t>"xsd:double"&gt;2391.17&lt;/D&gt;&lt;D xsi:type="xsd:double"&gt;2388.13&lt;/D&gt;&lt;D xsi:type="xsd:double"&gt;2389.52&lt;/D&gt;&lt;D xsi:type="xsd:double"&gt;2399.29&lt;/D&gt;&lt;D xsi:type="xsd:double"&gt;2399.38&lt;/D&gt;&lt;D xsi:type="xsd:double"&gt;2396.92&lt;/D&gt;&lt;D xsi:type="xsd:double"&gt;2399.63&lt;/D&gt;&lt;D xsi:type="xsd:double"&gt;2394.44&lt;/D&gt;&lt;D xsi:type="xsd:double"&gt;2390.9&lt;/D&gt;&lt;D xsi:type="xsd:double"&gt;2402.32&lt;/D&gt;&lt;D xsi:type="xsd:double"&gt;2400.67&lt;/D&gt;&lt;D xsi:type="xsd:double"&gt;2357.03&lt;/D&gt;&lt;D xsi:type="xsd:double"&gt;2365.72&lt;/D&gt;&lt;D xsi:type="xsd:double"&gt;2381.73&lt;/D&gt;&lt;D xsi:type="xsd:double"&gt;2394.02&lt;/D&gt;&lt;D xsi:type="xsd:double"&gt;2398.42&lt;/D&gt;&lt;D xsi:type="xsd:double"&gt;2404.39&lt;/D&gt;&lt;D xsi:type="xsd:double"&gt;2415.07&lt;/D&gt;&lt;D xsi:type="xsd:double"&gt;2415.82&lt;/D&gt;&lt;D xsi:type="xsd:double"&gt;2412.91&lt;/D&gt;&lt;D xsi:type="xsd:double"&gt;2411.8&lt;/D&gt;&lt;D xsi:type="xsd:double"&gt;2430.06&lt;/D&gt;&lt;D xsi:type="xsd:double"&gt;2439.07&lt;/D&gt;&lt;D xsi:type="xsd:double"&gt;2436.1&lt;/D&gt;&lt;D xsi:type="xsd:double"&gt;2429.33&lt;/D&gt;&lt;D xsi:type="xsd:double"&gt;2433.14&lt;/D&gt;&lt;D xsi:type="xsd:double"&gt;2433.79&lt;/D&gt;&lt;D xsi:type="xsd:double"&gt;2431.77&lt;/D&gt;&lt;D xsi:type="xsd:double"&gt;2429.39&lt;/D&gt;&lt;D xsi:type="xsd:double"&gt;2440.35&lt;/D&gt;&lt;D xsi:type="xsd:double"&gt;2437.92&lt;/D&gt;&lt;D xsi:type="xsd:double"&gt;2432.46&lt;/D&gt;&lt;D xsi:type="xsd:double"&gt;2433.15&lt;/D&gt;&lt;D xsi:type="xsd:double"&gt;2453.46&lt;/D&gt;&lt;D xsi:type="xsd:double"&gt;2437.03&lt;/D&gt;&lt;D xsi:type="xsd:double"&gt;2435.61&lt;/D&gt;&lt;D xsi:type="xsd:double"&gt;2434.5&lt;/D&gt;&lt;D xsi:type="xsd:double"&gt;2438.3&lt;/D&gt;&lt;D xsi:type="xsd:double"&gt;2439.07&lt;/D&gt;&lt;D xsi:type="xsd:double"&gt;2419.38&lt;/D&gt;&lt;D xsi:type="xsd:double"&gt;2440.69&lt;/D&gt;&lt;D xsi:type="xsd:double"&gt;2419.7&lt;/D&gt;&lt;D xsi:type="xsd:double"&gt;2423.41&lt;/D&gt;&lt;D xsi:type="xsd:double"&gt;2429.01&lt;/D&gt;&lt;D xsi:type="xsd:double"&gt;2432.54&lt;/D&gt;&lt;D xsi:type="xsd:double"&gt;2409.75&lt;/D&gt;&lt;D xsi:type="xsd:double"&gt;2425.18&lt;/D&gt;&lt;D xsi:type="xsd:double"&gt;2427.43&lt;/D&gt;&lt;D xsi:type="xsd:double"&gt;2425.53&lt;/D&gt;&lt;D xsi:type="xsd:double"&gt;2443.25&lt;/D&gt;&lt;D xsi:type="xsd:double"&gt;2447.83&lt;/D&gt;&lt;D xsi:type="xsd:double"&gt;2459.27&lt;/D&gt;&lt;D xsi:type="xsd:double"&gt;2459.14&lt;/D&gt;&lt;D xsi:type="xsd:double"&gt;2460.61&lt;/D&gt;&lt;D xsi:type="xsd:double"&gt;2473.83&lt;/D&gt;&lt;D xsi:type="xsd:double"&gt;2473.45&lt;/D&gt;&lt;D xsi:type="xsd:double"&gt;2472.54&lt;/D&gt;&lt;D xsi:type="xsd:double"&gt;2469.91&lt;/D&gt;&lt;D xsi:type="xsd:double"&gt;2477.13&lt;/D&gt;&lt;D xsi:type="xsd:double"&gt;2477.83&lt;/D&gt;&lt;D xsi:type="xsd:double"&gt;2475.42&lt;/D&gt;&lt;D xsi:type="xsd:double"&gt;2472.1&lt;/D&gt;&lt;D xsi:type="xsd:double"&gt;2470.3&lt;/D&gt;&lt;D xsi:type="xsd:double"&gt;2476.35&lt;/D&gt;&lt;D xsi:type="xsd:double"&gt;2477.57&lt;/D&gt;&lt;D xsi:type="xsd:double"&gt;2472.16&lt;/D&gt;&lt;D xsi:type="xsd:double"&gt;2476.83&lt;/D&gt;&lt;D xsi:type="xsd:double"&gt;2480.91&lt;/D&gt;&lt;D xsi:type="xsd:double"&gt;2474.92&lt;/D&gt;&lt;D xsi:type="xsd:double"&gt;2474.02&lt;/D&gt;&lt;D xsi:type="xsd:double"&gt;2438.21&lt;/D&gt;&lt;D xsi:type="xsd:double"&gt;2441.32&lt;/D&gt;&lt;D xsi:type="xsd:double"&gt;2465.84&lt;/D&gt;&lt;D xsi:type="xsd:double"&gt;2464.61&lt;/D&gt;&lt;D xsi:type="xsd:double"&gt;2468.11&lt;/D&gt;&lt;D xsi:type="xsd:double"&gt;2430.01&lt;/D&gt;&lt;D xsi:type="xsd:double"&gt;2425.55&lt;/D&gt;&lt;D xsi:type="xsd:double"&gt;2428.37&lt;/D&gt;&lt;D xsi:type="xsd:double"&gt;2452.51&lt;/D&gt;&lt;D xsi:type="xsd:double"&gt;2444.04&lt;/D&gt;&lt;D xsi:type="xsd:double"&gt;2438.97&lt;/D&gt;&lt;D xsi:type="xsd:double"&gt;2443.05&lt;/D&gt;&lt;D xsi:type="xsd:double"&gt;2444.24&lt;/D&gt;&lt;D xsi:type="xsd:double"&gt;2446.3&lt;/D&gt;&lt;D xsi:type="xsd:double"&gt;2457.59&lt;/D&gt;&lt;D xsi:type="xsd:double"&gt;2471.65&lt;/D&gt;&lt;D xsi:type="xsd:double"&gt;2476.55&lt;/D&gt;&lt;D xsi:type="xsd:double"&gt;2457.85&lt;/D&gt;&lt;D xsi:type="xsd:double"&gt;2465.54&lt;/D&gt;&lt;D xsi:type="xsd:double"&gt;2465.1&lt;/D&gt;&lt;D xsi:type="xsd:double"&gt;2461.43&lt;/D&gt;&lt;D xsi:type="xsd:double"&gt;2488.11&lt;/D&gt;&lt;D xsi:type="xsd:double"&gt;2496.48&lt;/D&gt;&lt;D xsi:type="xsd:double"&gt;2498.37&lt;/D&gt;&lt;D xsi:type="xsd:double"&gt;2495.62&lt;/D&gt;&lt;D xsi:type="xsd:double"&gt;2500.23&lt;/D&gt;&lt;D xsi:type="xsd:double"&gt;2503.87&lt;/D&gt;&lt;D xsi:type="xsd:double"&gt;2506.65&lt;/D&gt;&lt;D xsi:type="xsd:double"&gt;2508.24&lt;/D&gt;&lt;D xsi:type="xsd:double"&gt;2500.6&lt;/D&gt;&lt;D xsi:type="xsd:double"&gt;2502.22&lt;/D&gt;&lt;D xsi:type="xsd:double"&gt;2496.66&lt;/D&gt;&lt;D xsi:type="xsd:double"&gt;2496.84&lt;/D&gt;&lt;D xsi:type="xsd:double"&gt;2507.04&lt;/D&gt;&lt;D xsi:type="xsd:double"&gt;2510.06&lt;/D&gt;&lt;D xsi:type="xsd:double"&gt;2519.36&lt;/D&gt;&lt;D xsi:type="xsd:double"&gt;2529.12&lt;/D&gt;&lt;D xsi:type="xsd:double"&gt;2534.58&lt;/D&gt;&lt;D xsi:type="xsd:double"&gt;2537.74&lt;/D&gt;&lt;D xsi:type="xsd:double"&gt;2552.07&lt;/D&gt;&lt;D xsi:type="xsd:double"&gt;2549.33&lt;/D&gt;&lt;D xsi:type="xsd:double"&gt;2544.73&lt;/D&gt;&lt;D xsi:type="xsd:double"&gt;2550.64&lt;/D&gt;&lt;D xsi:type="xsd:double"&gt;2555.24&lt;/D&gt;&lt;D xsi:type="xsd:double"&gt;2550.93&lt;/D&gt;&lt;D xsi:type="xsd:double"&gt;2553.17&lt;/D&gt;&lt;D xsi:type="xsd:double"&gt;2557.64&lt;/D&gt;&lt;D xsi:type="xsd:double"&gt;2559.36&lt;/D&gt;&lt;D xsi:type="xsd:double"&gt;2561.26&lt;/D&gt;&lt;D xsi:type="xsd:double"&gt;2562.1&lt;/D&gt;&lt;D xsi:type="xsd:double"&gt;2575.21&lt;/D&gt;&lt;D xsi:type="xsd:double"&gt;2564.98&lt;/D&gt;&lt;D xsi:type="xsd:double"&gt;2569.13&lt;/D&gt;&lt;D xsi:type="xsd:double"&gt;2557.15&lt;/D&gt;&lt;D xsi:type="xsd:double"&gt;2560.4&lt;/D&gt;&lt;D xsi:type="xsd:double"&gt;2581.07&lt;/D&gt;&lt;D xsi:type="xsd:double"&gt;2572.83&lt;/D&gt;&lt;D xsi:type="xsd:double"&gt;2575.26&lt;/D&gt;&lt;D xsi:type="xsd:double"&gt;2579.36&lt;/D&gt;&lt;D xsi:type="xsd:double"&gt;2579.85&lt;/D&gt;&lt;D xsi:type="xsd:double"&gt;2587.84&lt;/D&gt;&lt;D xsi:type="xsd:double"&gt;2591.13&lt;/D&gt;&lt;D xsi:type="xsd:double"&gt;2590.64&lt;/D&gt;&lt;D xsi:type="xsd:double"&gt;2594.38&lt;/D&gt;&lt;D xsi:type="xsd:double"&gt;2584.62&lt;/D&gt;&lt;D xsi:type="xsd:double"&gt;2582.3&lt;/D&gt;&lt;D xsi:type="xsd:double"&gt;2584.84&lt;/D&gt;&lt;D xsi:type="xsd:double"&gt;2578.87&lt;/D&gt;&lt;D xsi:type="xsd:double"&gt;2564.62&lt;/D&gt;&lt;D xsi:type="xsd:double"&gt;2585.64&lt;/D&gt;&lt;D xsi:type="xsd:double"&gt;2578.85&lt;/D&gt;&lt;D xsi:type="xsd:double"&gt;2582.14&lt;/D&gt;&lt;D xsi:type="xsd:double"&gt;2599.03&lt;/D&gt;&lt;D xsi:type="xsd:double"&gt;2597.08&lt;/D&gt;&lt;D xsi:type="xsd:double"&gt;2602.42&lt;/D&gt;&lt;D xsi:type="xsd:double"&gt;2601.42&lt;/D&gt;&lt;D xsi:type="xsd:double"&gt;2627.04&lt;/D&gt;&lt;D xsi:type="xsd:double"&gt;2626.07&lt;/D&gt;&lt;D xsi:type="xsd:double"&gt;2647.58&lt;/D&gt;&lt;D xsi:type="xsd:double"&gt;2642.22&lt;/D&gt;&lt;D xsi:type="xsd:double"&gt;2639.44&lt;/D&gt;&lt;D xsi:type="xsd:double"&gt;2629.57&lt;/D&gt;&lt;D xsi:type="xsd:double"&gt;2629.27&lt;/D&gt;&lt;D xsi:type="xsd:double"&gt;2636.98&lt;/D&gt;&lt;D xsi:type="xsd:double"&gt;2651.5&lt;/D&gt;&lt;D xsi:type="xsd:double"&gt;2659.99&lt;/D&gt;&lt;D xsi:type="xsd:double"&gt;2664.11&lt;/D&gt;&lt;D xsi:type="xsd:double"&gt;2662.85&lt;/D&gt;&lt;D xsi:type="xsd:double"&gt;2652.01&lt;/D&gt;&lt;D xsi:type="xsd:double"&gt;2675.81&lt;/D&gt;&lt;D xsi:type="xsd:double"&gt;2690.16&lt;/D&gt;&lt;D xsi:type="xsd:double"&gt;2681.47&lt;/D&gt;&lt;D xsi:type="xsd:double"&gt;2679.25&lt;/D&gt;&lt;D xsi:type="xsd:double"&gt;2684.57&lt;/D&gt;&lt;D xsi:type="xsd:double"&gt;2683.34&lt;/D&gt;&lt;D xsi:type="xsd:double"&gt;2680.5&lt;/D&gt;&lt;D xsi:type="xsd:double"&gt;2682.62&lt;/D&gt;&lt;D xsi:type="xsd:double"&gt;2687.54&lt;/D&gt;&lt;D xsi:type="xsd:double"&gt;2673.61&lt;/D&gt;&lt;D xsi:type="xsd:double"&gt;2695.81&lt;/D&gt;&lt;D xsi:type="xsd:double"&gt;2713.06&lt;/D&gt;&lt;D xsi:type="xsd:double"&gt;2723.99&lt;/D&gt;&lt;D xsi:type="xsd:double"&gt;2743.15&lt;/D&gt;&lt;D xsi:type="xsd:double"&gt;2747.71&lt;/D&gt;&lt;D xsi:type="xsd:double"&gt;2751.29&lt;/D&gt;&lt;D xsi:type="xsd:double"&gt;2748.23&lt;/D&gt;&lt;D xsi:type="xsd:double"&gt;2767.56&lt;/D&gt;&lt;D xsi:type="xsd:double"&gt;2786.24&lt;/D&gt;&lt;D xsi:type="xsd:double"&gt;2776.42&lt;/D&gt;&lt;D xsi:type="xsd:double"&gt;2802.56&lt;/D&gt;&lt;D xsi:type="xsd:double"&gt;2798.03&lt;/D&gt;&lt;D xsi:type="xsd:double"&gt;2810.3&lt;/D&gt;&lt;D xsi:type="xsd:double"&gt;2832.97&lt;/D&gt;&lt;D xsi:type="xsd:double"&gt;2839.13&lt;/D&gt;&lt;D xsi:type="xsd:double"&gt;2837.54&lt;/D&gt;&lt;D xsi:type="xsd:double"&gt;2839.25&lt;/D&gt;&lt;D xsi:type="xsd:double"&gt;2872.87&lt;/D&gt;&lt;D xsi:type="xsd:double"&gt;2853.53&lt;/D&gt;&lt;D xsi:type="xsd:double"&gt;2822.43&lt;/D&gt;&lt;D xsi:type="xsd:double"&gt;2823.81&lt;/D&gt;&lt;D xsi:type="xsd:double"&gt;2821.98&lt;/D&gt;&lt;D xsi:type="xsd:double"&gt;2762.13&lt;/D&gt;&lt;D xsi:type="xsd:double"&gt;2648.94&lt;/D&gt;&lt;D xsi:type="xsd:double"&gt;2695.14&lt;/D&gt;&lt;D xsi:type="xsd:double"&gt;2681.66&lt;/D&gt;&lt;D xsi:type="xsd:double"&gt;2581&lt;/D&gt;&lt;D xsi:type="xsd:double"&gt;2619.55&lt;/D&gt;&lt;D xsi:type="xsd:double"&gt;2656&lt;/D&gt;&lt;D xsi:type="xsd:double"&gt;2662.94&lt;/D&gt;&lt;D xsi:type="xsd:double"&gt;2698.63&lt;/D&gt;&lt;D xsi:type="xsd:double"&gt;2731.2&lt;/D&gt;&lt;D xsi:type="xsd:double"&gt;2732.22&lt;/D&gt;&lt;D xsi:type="xsd:double"&gt;2716.26&lt;/D&gt;&lt;D xsi:type="xsd:double"&gt;2701.33&lt;/D&gt;&lt;D xsi:type="xsd:double"&gt;2703.96&lt;/D&gt;&lt;D xsi:type="xsd:double"&gt;2747.3&lt;/D&gt;&lt;D xsi:type="xsd:double"&gt;2779.6&lt;/D&gt;&lt;D xsi:type="xsd:double"&gt;2744.28&lt;/D&gt;&lt;D xsi:type="xsd:double"&gt;2713.83&lt;/D&gt;&lt;D xsi:type="xsd:double"&gt;2677.67&lt;/D&gt;&lt;D xsi:type="xsd:double"&gt;2691.25&lt;/D&gt;&lt;D xsi:type="xsd:double"&gt;2720.94&lt;/D&gt;&lt;D xsi:type="xsd:double"&gt;2728.12&lt;/D&gt;&lt;D xsi:type="xsd:double"&gt;2726.8&lt;/D&gt;&lt;D xsi:type="xsd:double"&gt;2738.97&lt;/D&gt;&lt;D xsi:type="xsd:double"&gt;2786.57&lt;/D&gt;&lt;D xsi:type="xsd:double"&gt;2783.02&lt;/D&gt;&lt;D xsi:type="xsd:double"&gt;2765.31&lt;/D&gt;&lt;D xsi:type="xsd:double"&gt;2749.48&lt;/D&gt;&lt;D xsi:type="xsd:double"&gt;2747.33&lt;/D&gt;&lt;D xsi:type="xsd:double"&gt;2752.01&lt;/D&gt;&lt;D xsi:type="xsd:double"&gt;2712.92&lt;/D&gt;&lt;D xsi:type="xsd:double"&gt;2716.94&lt;/D&gt;&lt;D xsi:type="xsd:double"&gt;2711.93&lt;/D&gt;&lt;D xsi:type="xsd:double"&gt;2643.69&lt;/D&gt;&lt;D xsi:type="xsd:double"&gt;2588.26&lt;/D&gt;&lt;D xsi:type="xsd:double"&gt;2658.55&lt;/D&gt;&lt;D xsi:type="xsd:double"&gt;2612.62&lt;/D&gt;&lt;D xsi:type="xsd:double"&gt;2605&lt;/D&gt;&lt;D xsi:type="xsd:double"&gt;2640.87&lt;/D&gt;&lt;D xsi:type="xsd:double"&gt;2581.88&lt;/D&gt;&lt;D xsi:type="xsd:double"&gt;2614.45&lt;/D&gt;&lt;D xsi:type="xsd:double"&gt;2644.69&lt;/D&gt;&lt;D xsi:type="xsd:double"&gt;2662.84&lt;/D&gt;&lt;D xsi:type="xsd:double"&gt;2604.47&lt;/D&gt;&lt;D xsi:type="xsd:double"&gt;2613.16&lt;/D&gt;&lt;D xsi:type="xsd:double"&gt;2656.87&lt;/D&gt;&lt;D xsi:type="xsd:double"&gt;2642.19&lt;/D&gt;&lt;D xsi:type="xsd:double"&gt;2663.99&lt;/D&gt;&lt;D xsi:type="xsd:double"&gt;2656.3&lt;/D&gt;&lt;D xsi:type="xsd:double"&gt;2677.84&lt;/D&gt;&lt;D xsi:type="xsd:double"&gt;2706.39&lt;/D&gt;&lt;D xsi:type="xsd:double"&gt;2708.64&lt;/D&gt;&lt;D xsi:type="xsd:double"&gt;2693.13&lt;/D&gt;&lt;D xsi:type="xsd:double"&gt;2670.14&lt;/D&gt;&lt;D xsi:type="xsd:double"&gt;2670.29&lt;/D&gt;&lt;D xsi:type="xsd:double"&gt;2634.56&lt;/D&gt;&lt;D xsi:type="xsd:double"&gt;2639.4&lt;/D&gt;&lt;D xsi:type="xsd:double"&gt;2666.94&lt;/D&gt;&lt;D xsi:type="xsd:double"&gt;2669.91&lt;/D&gt;&lt;D xsi:type="xsd:double"&gt;2648.05&lt;/D&gt;&lt;D xsi:type="xsd:double"&gt;2654.8&lt;/D&gt;&lt;D xsi:type="xsd:double"&gt;2635.67&lt;/D&gt;&lt;D xsi:type="xsd:double"&gt;2629.73&lt;/D&gt;&lt;D xsi:type="xsd:double"&gt;2663.42&lt;/D&gt;&lt;D xsi:type="xsd:double"&gt;2672.63&lt;/D&gt;&lt;D xsi:type="xsd:double"&gt;2671.92&lt;/D&gt;&lt;D xsi:type="xsd:double"&gt;2697.79&lt;/D&gt;&lt;D xsi:type="xsd:double"&gt;2723.07&lt;/D&gt;&lt;D xsi:type="xsd:double"&gt;2727.72&lt;/D&gt;&lt;D xsi:type="xsd:double"&gt;2730.13&lt;/D&gt;&lt;D xsi:type="xsd:double"&gt;2711.45&lt;/D&gt;&lt;D xsi:type="xsd:double"&gt;2722.46&lt;/D&gt;&lt;D xsi:type="xsd:double"&gt;2720.13&lt;/D&gt;&lt;D xsi:type="xsd:double"&gt;2712.97&lt;/D&gt;&lt;D xsi:type="xsd:double"&gt;2733.01&lt;/D&gt;&lt;D xsi:type="xsd:double"&gt;2724.44&lt;/D&gt;&lt;D xsi:type="xsd:double"&gt;2733.29&lt;/D&gt;&lt;D xsi:type="xsd:double"&gt;2727.76&lt;/D&gt;&lt;D xsi:type="xsd:double"&gt;2721.33&lt;/D&gt;&lt;D xsi:type="xsd:double"&gt;2689.86&lt;/D&gt;&lt;D xsi:type="xsd:double"&gt;2724.01&lt;/D&gt;&lt;D xsi:type="xsd:double"&gt;2705.27&lt;/D&gt;&lt;D xsi:type="xsd:double"&gt;2734.62&lt;/D&gt;&lt;D xsi:type="xsd:double"&gt;2746.87&lt;/D&gt;&lt;D xsi:type="xsd:double"&gt;2748.8&lt;/D&gt;&lt;D xsi:type="xsd:double"&gt;2772.35&lt;/D&gt;&lt;D xsi:type="xsd:double"&gt;2770.37&lt;/D&gt;&lt;D xsi:type="xsd:double"&gt;2779.03&lt;/D&gt;&lt;D xsi:type="xsd:double"&gt;2782&lt;/D&gt;&lt;D xsi:type="xsd:double"&gt;2786.85&lt;/D&gt;&lt;D xsi:type="xsd:double"&gt;2775.63&lt;/D&gt;&lt;D xsi:type="xsd:double"&gt;2782.49&lt;/D&gt;&lt;D xsi:type="xsd:double"&gt;2779.66&lt;/D&gt;&lt;D xsi:type="xsd:double"&gt;2773.75&lt;/D&gt;&lt;D xsi:type="xsd:double"&gt;2762.59&lt;/D&gt;&lt;D xsi:type="xsd:double"&gt;2767.32&lt;/D&gt;&lt;D xsi:type="xsd:double"&gt;2749.76&lt;/D&gt;&lt;D xsi:type="xsd:double"&gt;2754.88&lt;/D&gt;&lt;D xsi:type="xsd:double"&gt;2717.07&lt;/D&gt;&lt;D xsi:type="xsd:double"&gt;2723.06&lt;/D&gt;&lt;D xsi:type="xsd:double"&gt;2699.63&lt;/D&gt;&lt;D xsi:type="xsd:double"&gt;2716.31&lt;/D&gt;&lt;D xsi:type="xsd:double"&gt;2718.37&lt;/D&gt;&lt;D xsi:type="xsd:double"&gt;2726.71&lt;/D&gt;&lt;D xsi:type="xsd:double"&gt;2713.22&lt;/D&gt;&lt;D xsi:type="xsd:double"&gt;2736.61&lt;/D&gt;&lt;D xsi:type="xsd:double"&gt;2759.82&lt;/D&gt;&lt;D xsi:type="xsd:double"&gt;2784.17&lt;/D&gt;&lt;D xsi:type="xsd:double"&gt;2793.84&lt;/D&gt;&lt;D xsi:type="xsd:double"&gt;2774.02&lt;/D&gt;&lt;D xsi:type="xsd:double"&gt;2798.29&lt;/D&gt;&lt;D xsi:type="xsd:double"&gt;2801.31&lt;/D&gt;&lt;D xsi:type="xsd:double"&gt;2798.43&lt;/D&gt;&lt;D xsi:type="xsd:double"&gt;2809.55&lt;/D&gt;&lt;D xsi:type="xsd:double"&gt;2815.62&lt;/D&gt;&lt;D xsi:type="xsd:double"&gt;2804.49&lt;/D&gt;&lt;D xsi:type="xsd:double"&gt;2801.83&lt;/D&gt;&lt;D xsi:type="xsd:double"&gt;2806.98&lt;/D&gt;&lt;D xsi:type="xsd:double"&gt;2820.4&lt;/D&gt;&lt;D xsi:type="xsd:double"&gt;2846.07&lt;/D&gt;&lt;D xsi:type="xsd:double"&gt;2837.44&lt;/D&gt;&lt;D xsi:type="xsd:double"&gt;2818.82&lt;/D&gt;&lt;D xsi:type="xsd:double"&gt;2802.6&lt;/D&gt;&lt;D xsi:type="xsd:double"&gt;2816.29&lt;/D&gt;&lt;D xsi:type="xsd:double"&gt;2813.36&lt;/D&gt;&lt;D xsi:type="xsd:double"&gt;2827.22&lt;/D&gt;&lt;D xsi:type="xsd:double"&gt;2840.35&lt;/D&gt;&lt;D xsi:type="xsd:double"&gt;2850.4&lt;/D&gt;&lt;D xsi:type="xsd:double"&gt;2858.45&lt;/D&gt;&lt;D xsi:type="xsd:double"&gt;2857.7&lt;/D&gt;&lt;D xsi:type="xsd:double"&gt;2853.58&lt;/D&gt;&lt;D xsi:type="xsd:double"&gt;2833.28&lt;/D&gt;&lt;D xsi:type="xsd:double"&gt;2821.93&lt;/D&gt;&lt;D xsi:type="xsd:double"&gt;2839.96&lt;/D&gt;&lt;D xsi:type="xsd:double"&gt;2818.37&lt;/D&gt;&lt;D xsi:type="xsd:double"&gt;2840.69&lt;/D&gt;&lt;D xsi:type="xsd:double"&gt;2850.13&lt;/D&gt;&lt;D xsi:type="xsd:double"&gt;2857.05&lt;/D&gt;&lt;D xsi:type="xsd:double"&gt;2862.96&lt;/D&gt;&lt;D xsi:type="xsd:double"&gt;2861.82&lt;/D&gt;&lt;D xsi:type="xsd:double"&gt;2856.98&lt;/D&gt;&lt;D xsi:type="xsd:double"&gt;2874.69&lt;/D&gt;&lt;D xsi:type="xsd:double"&gt;2896.74&lt;/D&gt;&lt;D xsi:type="xsd:double"&gt;2897.52&lt;/D&gt;&lt;D xsi:type="xsd:double"&gt;2914.04&lt;/D&gt;&lt;D xsi:type="xsd:double"&gt;2901.13&lt;/D&gt;&lt;D xsi:type="xsd:double"&gt;2901.52&lt;/D&gt;&lt;D xsi:type="xsd:double"&gt;2896.72&lt;/D&gt;&lt;D xsi:type="xsd:double"&gt;2888.6&lt;/D&gt;&lt;D xsi:type="xsd:double"&gt;2878.05&lt;/D&gt;&lt;D xsi:type="xsd:double"&gt;2871.68&lt;/D&gt;&lt;D xsi:type="xsd:double"&gt;2877.13&lt;/D&gt;&lt;D xsi:type="xsd:double"&gt;2887.89&lt;/D&gt;&lt;D xsi:type="xsd:double"&gt;2888.92&lt;/D&gt;&lt;D xsi:type="xsd:double"&gt;2904.18&lt;/D&gt;&lt;D xsi:type="xsd:double"&gt;2904.98&lt;/D&gt;&lt;D xsi:type="xsd:double"&gt;2888.8&lt;/D&gt;&lt;D xsi:type="xsd:double"&gt;2904.31&lt;/D&gt;&lt;D xsi:type="xsd:double"&gt;2907.95&lt;/D&gt;&lt;D xsi:type="xsd:double"&gt;2930.75&lt;/D&gt;&lt;D xsi:type="xsd:double"&gt;2929.67&lt;/D&gt;&lt;D xsi:type="xsd:double"&gt;2919.37&lt;/D&gt;&lt;D xsi:type="xsd:double"&gt;2915.56&lt;/D&gt;&lt;D xsi:type="xsd:double"&gt;2905.97&lt;/D&gt;&lt;D xsi:type="xsd:double"&gt;2914&lt;/D&gt;&lt;D xsi:type="xsd:double"&gt;2913.98&lt;/D&gt;&lt;D xsi:type="xsd:double"&gt;2924.59&lt;/D&gt;&lt;D xsi:type="xsd:double"&gt;2923.43&lt;/D&gt;&lt;D xsi:type="xsd:double"&gt;2925.51&lt;/D&gt;&lt;D xsi:type="xsd:double"&gt;2901.61&lt;/D&gt;&lt;D xsi:type="xsd:double"&gt;2885.57&lt;/D&gt;&lt;D xsi:type="xsd:double"&gt;2884.43&lt;/D&gt;&lt;D xsi:type="xsd:double"&gt;2880.34&lt;/D&gt;&lt;D xsi:type="xsd:double"&gt;2785.68&lt;/D&gt;&lt;D xsi:type="xsd:double"&gt;2728.37&lt;/D&gt;&lt;D xsi:type="xsd:double"&gt;2767.13&lt;/D&gt;&lt;D xsi:type="xsd:double"&gt;2750.79&lt;/D&gt;&lt;D xsi:type="xsd:double"&gt;2809.92&lt;/D&gt;&lt;D xsi:type="xsd:double"&gt;2809.21&lt;/D&gt;&lt;D xsi:type="xsd:double"&gt;2768.78&lt;/D&gt;&lt;D xsi:type="xsd:double"&gt;2767.78&lt;/D&gt;&lt;D xsi:type="xsd:double"&gt;2755.88&lt;/D&gt;&lt;D xsi:type="xsd:double"&gt;2740.69&lt;/D&gt;&lt;D xsi:type="xsd:double"&gt;2656.1&lt;/D&gt;&lt;D xsi:type="xsd:double"&gt;2705.57&lt;/D&gt;&lt;D xsi:type="xsd:double"&gt;2658.69&lt;/D&gt;&lt;D xsi:type="xsd:double"&gt;2641.25&lt;/D&gt;&lt;D xsi:type="xsd:double"&gt;2682.63&lt;/D&gt;&lt;D xsi:type="xsd:double"&gt;2711.74&lt;/D&gt;&lt;D xsi:type="xsd:double"&gt;2740.37&lt;/D&gt;&lt;D xsi:type="xsd:double"&gt;2723.06&lt;/D&gt;&lt;D xsi:type="xsd:double"&gt;2738.31&lt;/D&gt;&lt;D xsi:type="xsd:double"&gt;2755.45&lt;/D&gt;&lt;D xsi:type="xsd:double"&gt;2813.89&lt;/D&gt;&lt;D xsi:type="xsd:double"&gt;2806.83&lt;/D&gt;&lt;D xsi:type="xsd:double"&gt;2781.01&lt;/D&gt;&lt;D xsi:type="xsd:double"&gt;2726.22&lt;/D&gt;&lt;D xsi:type="xsd:double"&gt;2722.18&lt;/D&gt;&lt;D xsi:type="xsd:double"&gt;2701.58&lt;/D&gt;&lt;D xsi:type="xsd:double"&gt;2730.2&lt;/D&gt;&lt;D xsi:type="xsd:double"&gt;2736.27&lt;/D&gt;&lt;D xsi:type="xsd:double"&gt;2690.73&lt;/D&gt;&lt;D xsi:type="xsd:double"&gt;2641.89&lt;/D&gt;&lt;D xsi:type="xsd:double"&gt;2649.93&lt;/D&gt;&lt;D xsi:type="xsd:double"&gt;2632.56&lt;/D&gt;&lt;D xsi:type="xsd:double"&gt;2673.45&lt;/D&gt;&lt;D xsi:type="xsd:double"&gt;2682.17&lt;/D&gt;&lt;D xsi:type="xsd:double"&gt;2743.79&lt;/D&gt;&lt;D xsi:type="xsd:double"&gt;2737.76&lt;/D&gt;&lt;D xsi:type="xsd:double"&gt;2760.17&lt;/D&gt;&lt;D xsi:type="xsd:double"&gt;2790.37&lt;/D&gt;&lt;D xsi:type="xsd:double"&gt;2700.06&lt;/D&gt;&lt;D xsi:type="xsd:double"&gt;2695.95&lt;/D&gt;&lt;D xsi:type="xsd:double"&gt;2633.08&lt;/D&gt;&lt;D xsi:type="xsd:double"&gt;2637.72&lt;/D&gt;&lt;D xsi:type="xsd:double"&gt;2636.78&lt;/D&gt;&lt;D xsi:type="xsd:double"&gt;2651.07&lt;/D&gt;&lt;D xsi:type="xsd:double"&gt;2650.54&lt;/D&gt;&lt;D xsi:type="xsd:double"&gt;2599.95&lt;/D&gt;&lt;D xsi:type="xsd:double"&gt;2545.94&lt;/D&gt;&lt;D xsi:type="xsd:double"&gt;2546.16&lt;/D&gt;&lt;D xsi:type="xsd:double"&gt;2506.96&lt;/D&gt;&lt;D xsi:type="xsd:double"&gt;2467.42&lt;/D&gt;&lt;D xsi:type="xsd:double"&gt;2416.62&lt;/D&gt;&lt;D xsi:type="xsd:double"&gt;2351.1&lt;/D&gt;&lt;D xsi:type="xsd:double"&gt;2467.7&lt;/D&gt;&lt;D xsi:type="xsd:double"&gt;2488.83&lt;/D&gt;&lt;D xsi:type="xsd:double"&gt;2485.74&lt;/D&gt;&lt;D xsi:type="xsd:double"&gt;2506.85&lt;/D&gt;&lt;D xsi:type="xsd:double"&gt;2510.03&lt;/D&gt;&lt;D xsi:type="xsd:double"&gt;2447.89&lt;/D&gt;&lt;D xsi:type="xsd:double"&gt;2531.94&lt;/D&gt;&lt;D xsi:type="xsd:double"&gt;2549.69&lt;/D&gt;&lt;D xsi:type="xsd:double"&gt;2574.41&lt;/D&gt;&lt;D xsi:type="xsd:double"&gt;2584.96&lt;/D&gt;&lt;D xsi:type="xsd:double"&gt;2596.64&lt;/D&gt;&lt;D xsi:type="xsd:double"&gt;2596.26&lt;/D&gt;&lt;D xsi:type="xsd:double"&gt;2582.61&lt;/D&gt;&lt;D xsi:type="xsd:double"&gt;2610.3&lt;/D&gt;&lt;D xsi:type="xsd:double"&gt;2616.1&lt;/D&gt;&lt;D xsi:type="xsd:double"&gt;2635.96&lt;/D&gt;&lt;D xsi:type="xsd:double"&gt;2670.71&lt;/D&gt;&lt;D xsi:type="xsd:double"&gt;2632.9&lt;/D&gt;&lt;D xsi:type="xsd:double"&gt;2638.7&lt;/D&gt;&lt;D xsi:type="xsd:double"&gt;2642.33&lt;/D&gt;&lt;D xsi:type="xsd:double"&gt;2664.76&lt;/D&gt;&lt;D xsi:type="xsd:double"&gt;2643.85&lt;/D&gt;&lt;D xsi:type="xsd:double"&gt;2640&lt;/D&gt;&lt;D xsi:type="xsd:double"&gt;2681.05&lt;/D&gt;&lt;D xsi:type="xsd:double"&gt;2704.1&lt;/D&gt;&lt;D xsi:type="xsd:double"&gt;2706.53&lt;/D&gt;&lt;D xsi:type="xsd:double"&gt;2724.87&lt;/D&gt;&lt;D xsi:type="xsd:double"&gt;2737.7&lt;/D&gt;&lt;D xsi:type="xsd:double"&gt;2731.61&lt;/D&gt;&lt;D xsi:type="xsd:double"&gt;2706.05&lt;/D&gt;&lt;D xsi:type="xsd:double"&gt;2707.88&lt;/D&gt;&lt;D xsi:type="xsd:double"&gt;2709.8&lt;/D&gt;&lt;D xsi:type="xsd:double"&gt;2744.73&lt;/D&gt;&lt;D xsi:type="xsd:double"&gt;2753.03&lt;/D&gt;&lt;D xsi:type="xsd:double"&gt;2745.73&lt;/D&gt;&lt;D xsi:type="xsd:double"&gt;2775.6&lt;/D&gt;&lt;D xsi:type="xsd:double"&gt;2779.76&lt;/D&gt;&lt;D xsi:type="xsd:double"&gt;2784.7&lt;/D&gt;&lt;D xsi:type="xsd:double"&gt;2774.88&lt;/D&gt;&lt;D xsi:type="xsd:double"&gt;2792.67&lt;/D&gt;&lt;D xsi:type="xsd:double"&gt;2796.11&lt;/D&gt;&lt;D xsi:type="xsd:double"&gt;2793.9&lt;/D&gt;&lt;D xsi:type="xsd:double"&gt;2792.38&lt;/D&gt;&lt;D xsi:type="xsd:double"&gt;2784.49&lt;/D&gt;&lt;D xsi:type="xsd:double"&gt;2803.69&lt;/D&gt;&lt;D xsi:type="xsd:double"&gt;2792.81&lt;/D&gt;&lt;D xsi:type="xsd:double"&gt;2789.65&lt;/D&gt;&lt;D xsi:type="xsd:double"&gt;2771.45&lt;/D&gt;&lt;D xsi:type="xsd:double"&gt;2748.93&lt;/D&gt;&lt;D xsi:type="xsd:double"&gt;2743.07&lt;/D&gt;&lt;D xsi:type="xsd:double"&gt;2783.3&lt;/D&gt;&lt;D xsi:type="xsd:double"&gt;2791.52&lt;/D&gt;&lt;D xsi:type="xsd:double"&gt;2810.92&lt;/D&gt;&lt;D xsi:type="xsd:double"&gt;2808.48&lt;/D&gt;&lt;D xsi:type="xsd:double"&gt;2822.48&lt;/D&gt;&lt;D xsi:type="xsd:double"&gt;2832.94&lt;/D&gt;&lt;D xsi:type="xsd:double"&gt;2832.57&lt;/D&gt;&lt;D xsi:type="xsd:double"&gt;2824.23&lt;/D&gt;&lt;D xsi:type="xsd:double"&gt;2854.88&lt;/D&gt;&lt;D xsi:type="xsd:double"&gt;2800.71&lt;/D&gt;&lt;D xsi:type="xsd:double"&gt;2798.36&lt;/D&gt;&lt;D xsi:type="xsd:double"&gt;2818.46&lt;/D&gt;&lt;D xsi:type="xsd:double"&gt;2805.37&lt;/D&gt;&lt;D xsi:type="xsd:double"&gt;2815.44&lt;/D&gt;&lt;D xsi:type="xsd:double"&gt;2834.4&lt;/D&gt;&lt;D xsi:type="xsd:double"&gt;2867.19&lt;/D&gt;&lt;D xsi:type="xsd:double"&gt;2867.24&lt;/D&gt;&lt;D xsi:type="xsd:double"&gt;2873.4&lt;/D&gt;&lt;D xsi:type="xsd:double"&gt;2879.39&lt;/D&gt;&lt;D xsi:type="xsd:double"&gt;2892.74&lt;/D&gt;&lt;D xsi:type="xsd:double"&gt;2895.77&lt;/D&gt;&lt;D xsi:type="xsd:double"&gt;2878.2&lt;/D&gt;&lt;D xsi:type="xsd:double"&gt;2888.21&lt;/D&gt;&lt;D xsi:type="xsd:double"&gt;2888.32&lt;/D&gt;&lt;D xsi:type="xsd:double"&gt;2907.41&lt;/D&gt;&lt;D xsi:type="xsd:double"&gt;2905.58&lt;/D&gt;&lt;D xsi:type="xsd:double"&gt;2907.06&lt;/D&gt;&lt;D xsi:type="xsd:double"&gt;2900.45&lt;/D&gt;&lt;D xsi:type="xsd:double"&gt;2905.03&lt;/D&gt;&lt;D xsi:type="xsd:double"&gt;2907.97&lt;/D&gt;&lt;D xsi:type="xsd:double"&gt;2933.68&lt;/D&gt;&lt;D xsi:type="xsd:double"&gt;2927.25&lt;/D&gt;&lt;D xsi:type="xsd:double"&gt;2926.17&lt;/D&gt;&lt;D xsi:type="xsd:double"&gt;2939.88&lt;/D&gt;&lt;D xsi:type="xsd:double"&gt;2943.03&lt;/D&gt;&lt;D xsi:type="xsd:double"&gt;2945.83&lt;/D&gt;&lt;D xsi:type="xsd:double"&gt;2923.73&lt;/D&gt;&lt;D xsi:type="xsd:double"&gt;2917.52&lt;/D&gt;&lt;D xsi:type="xsd:double"&gt;2945.64&lt;/D&gt;&lt;D xsi:type="xsd:double"&gt;2932.47&lt;/D&gt;&lt;D xsi:type="xsd:double"&gt;2884.05&lt;/D&gt;&lt;D xsi:type="xsd:double"&gt;2879.42&lt;/D&gt;&lt;D xsi:type="xsd:double"&gt;2870.72&lt;/D&gt;&lt;D xsi:type="xsd:double"&gt;2881.4&lt;/D&gt;&lt;D xsi:type="xsd:double"&gt;2811.87&lt;/D&gt;&lt;D xsi:type="xsd:double"&gt;2834.41&lt;/D&gt;&lt;D xsi:type="xsd:double"&gt;2850.96&lt;/D&gt;&lt;D xsi:type="xsd:double"&gt;2876.32&lt;/D&gt;&lt;D xsi:type="xsd:double"&gt;2859.53&lt;/D&gt;&lt;D xsi:type="xsd:double"&gt;2840.23&lt;/D&gt;&lt;D xsi:type="xsd:double"&gt;2864.36&lt;/D&gt;&lt;D xsi:type="xsd:double"&gt;2856.27&lt;/D&gt;&lt;D xsi:type="xsd:double"&gt;2822.24&lt;/D&gt;&lt;D xsi:type="xsd:double"&gt;2826.06&lt;/D&gt;&lt;D xsi:type="xsd:double"&gt;2802.39&lt;/D&gt;&lt;D xsi:type="xsd:double"&gt;2783.02&lt;/D&gt;&lt;D xsi:type="xsd:double"&gt;2788.86&lt;/D&gt;&lt;D xsi:type="xsd:double"&gt;2752.06&lt;/D&gt;&lt;D xsi:type="xsd:double"&gt;2744.45&lt;/D&gt;&lt;D xsi:type="xsd:double"&gt;2803.27&lt;/D&gt;&lt;D xsi:type="xsd:double"&gt;2826.15&lt;/D&gt;&lt;D xsi:type="xsd:double"&gt;2843.49&lt;/D&gt;&lt;D xsi:type="xsd:double"&gt;2873.34&lt;/D&gt;&lt;D xsi:type="xsd:double"&gt;2886.73&lt;/D&gt;&lt;D xsi:type="xsd:double"&gt;2885.72&lt;/D&gt;&lt;D xsi:type="xsd:double"&gt;2879.84&lt;/D&gt;&lt;D xsi:type="xsd:double"&gt;2891.64&lt;/D&gt;&lt;D xsi:type="xsd:double"&gt;2886.98&lt;/D&gt;&lt;D xsi:type="xsd:double"&gt;2889.67&lt;/D&gt;&lt;D xsi:type="xsd:double"&gt;2917.75&lt;/D&gt;&lt;D xsi:type="xsd:double"&gt;2926.46&lt;/D&gt;&lt;D xsi:type="xsd:double"&gt;2954.18&lt;/D&gt;&lt;D xsi:type="xsd:double"&gt;2950.46&lt;/D&gt;&lt;D xsi:type="xsd:double"&gt;2945.35&lt;/D&gt;&lt;D xsi:type="xsd:double"&gt;2917.38&lt;/D&gt;&lt;D xsi:type="xsd:double"&gt;2913.78&lt;/D&gt;&lt;D xsi:type="xsd:double"&gt;2924.92&lt;/D&gt;&lt;D xsi:type="xsd:double"&gt;2941.76&lt;/D&gt;&lt;D xsi:type="xsd:double"&gt;2964.33&lt;/D&gt;&lt;D xsi:type="xsd:double"&gt;2973.01&lt;/D&gt;&lt;D xsi:type="xsd:double"&gt;2995.82&lt;/D&gt;&lt;D xsi:type="xsd:double"&gt;2990.41&lt;/D&gt;&lt;D xsi:type="xsd:double"&gt;2975.95&lt;/D&gt;&lt;D xsi:type="xsd:double"&gt;2979.63&lt;/D&gt;&lt;D xsi:type="xsd:double"&gt;2993.07&lt;/D&gt;&lt;D xsi:type="xsd:double"&gt;2999.91&lt;/D&gt;&lt;D xsi:type="xsd:double"&gt;3013.77&lt;/D&gt;&lt;D xsi:type="xsd:double"&gt;3014.3&lt;/D&gt;&lt;D xsi:type="xsd:double"&gt;3004.04&lt;/D&gt;&lt;D xsi:type="xsd:double"&gt;2984.42&lt;/D&gt;&lt;D xsi:type="xsd:double"&gt;2995.11&lt;/D&gt;&lt;D xsi:type="xsd:double"&gt;2976.61&lt;/D&gt;&lt;D xsi:type="xsd:double"&gt;2985.03&lt;/D&gt;&lt;D xsi:type="xsd:double"&gt;3005.47&lt;/D&gt;&lt;D xsi:type="xsd:double"&gt;3019.56&lt;/D&gt;&lt;D xsi:type="xsd:double"&gt;3003.67&lt;/D&gt;&lt;D xsi:type="xsd:double"&gt;3025.86&lt;/D&gt;&lt;D xsi:type="xsd:double"&gt;3020.97&lt;/D&gt;&lt;D xsi:type="xsd:double"&gt;3013.18&lt;/D&gt;&lt;D xsi:type="xsd:double"&gt;2980.38&lt;/D&gt;&lt;D xsi:type="xsd:double"&gt;2953.56&lt;/D&gt;&lt;D xsi:type="xsd:double"&gt;2932.05&lt;/D&gt;&lt;D xsi:type="xsd:double"&gt;2844.74&lt;/D&gt;&lt;D xsi:type="xsd:double"&gt;2881.77&lt;/D&gt;&lt;D xsi:type="xsd:double"&gt;2883.98&lt;/D&gt;&lt;D xsi:type="xsd:double"&gt;2938.09&lt;/D&gt;&lt;D xsi:type="xsd:double"&gt;2918.65&lt;/D&gt;&lt;D xsi:type="xsd:double"&gt;2883.75&lt;/D&gt;&lt;D xsi:type="xsd:double"&gt;2926.32&lt;/D&gt;&lt;D xsi:type="xsd:double"&gt;2840.6&lt;/D&gt;&lt;D xsi:type="xsd:double"&gt;2847.6&lt;/D&gt;&lt;D xsi:type="xsd:double"&gt;2888.68&lt;/D&gt;&lt;D xsi:type="xsd:double"&gt;2923.65&lt;/D&gt;&lt;D xsi:type="xsd:double"&gt;2900.51&lt;/D&gt;&lt;D xsi:type="xsd:double"&gt;2924.43&lt;/D&gt;&lt;D xsi:type="xsd:double"&gt;2922.95&lt;/D&gt;&lt;D xsi:type="xsd:double"&gt;2847.11&lt;/D&gt;&lt;D xsi:type="xsd:double"&gt;2878.38&lt;/D&gt;&lt;D xsi:type="xsd:double"&gt;2869.16&lt;/D&gt;&lt;D xsi:type="xsd:double"&gt;2887.94&lt;/D&gt;&lt;D xsi:type="xsd:double"&gt;2924.58&lt;/D&gt;&lt;D xsi:type="xsd:double"&gt;2926.46&lt;/D&gt;&lt;D xsi:type="xsd:double"&gt;2906.27&lt;/D&gt;&lt;D xsi:type="xsd:double"&gt;2937.78&lt;/D&gt;&lt;D xsi:type="xsd:double"&gt;2976&lt;/D&gt;&lt;D xsi:type="xsd:double"&gt;2978.71&lt;/D&gt;&lt;D xsi:type="xsd:double"&gt;2978.43&lt;/D&gt;&lt;D xsi:type="xsd:double"&gt;2979.39&lt;/D&gt;&lt;D xsi:type="xsd:double"&gt;3000.93&lt;/D&gt;&lt;D xsi:type="xsd:double"&gt;3009.57&lt;/D&gt;&lt;D xsi:type="xsd:double"&gt;3007.39&lt;/D&gt;&lt;D xsi:type="xsd:double"&gt;2997.96&lt;/D&gt;&lt;D xsi:type="xsd:double"&gt;3005.7&lt;/D&gt;&lt;D xsi:type="xsd:double"&gt;3006.73&lt;/D&gt;&lt;D xsi:type="xsd:double"&gt;3006.79&lt;/D&gt;&lt;D xsi:type="xsd:double"&gt;2992.07&lt;/D&gt;&lt;D xsi:type="xsd:double"&gt;2991.78&lt;/D&gt;&lt;D xsi:type="xsd:double"&gt;2966.6&lt;/D&gt;&lt;D xsi:type="xsd:double"&gt;2984.87&lt;/D&gt;&lt;D xsi:type="xsd:double"&gt;2977.62&lt;/D&gt;&lt;D xsi:type="xsd:double"&gt;2961.79&lt;/D&gt;&lt;D xsi:type="xsd:double"&gt;2976.74&lt;/D&gt;&lt;D xsi:type="xsd:double"&gt;2940.25&lt;/D&gt;&lt;D xsi:type="xsd:double"&gt;2887.61&lt;/D&gt;&lt;D xsi:type="xsd:double"&gt;2910.63&lt;/D&gt;&lt;D xsi:type="xsd:double"&gt;2952.01&lt;/D&gt;&lt;D xsi:type="xsd:double"&gt;2938.79&lt;/D&gt;&lt;D xsi:type="xsd:double"&gt;2893.06&lt;/D&gt;&lt;D xsi:type="xsd:double"&gt;2919.4&lt;/D&gt;&lt;D xsi:type="xsd:double"&gt;2938.13&lt;/D&gt;&lt;D xsi:type="xsd:double"&gt;2970.27&lt;/D&gt;&lt;D xsi:type="xsd:double"&gt;2966.15&lt;/D&gt;&lt;D xsi:type="xsd:double"&gt;2995.68&lt;/D&gt;&lt;D xsi:type="xsd:double"&gt;2989.69&lt;/D&gt;&lt;D xsi:type="xsd:double"&gt;2997.95&lt;/D&gt;&lt;D xsi:type="xsd:double"&gt;2986.2&lt;/D&gt;&lt;D xsi:type="xsd:double"&gt;3006.72&lt;/D&gt;&lt;D xsi:type="xsd:double"&gt;2995.99&lt;/D&gt;&lt;D xsi:type="xsd:double"&gt;3004.52&lt;/D&gt;&lt;D xsi:type="xsd:double"&gt;3010.29&lt;/D&gt;&lt;D xsi:type="xsd:double"&gt;3022.55&lt;/D&gt;&lt;D xsi:type="xsd:double"&gt;3039.42&lt;/D&gt;&lt;D xsi:type="xsd:double"&gt;3036.89&lt;/D&gt;&lt;D xsi:type="xsd:double"&gt;3046.77&lt;/D&gt;&lt;D xsi:type="xsd:double"&gt;3037.56&lt;/D&gt;&lt;D xsi:type="xsd:double"&gt;3066.91&lt;/D&gt;&lt;D xsi:type="xsd:double"&gt;3078.27&lt;/D&gt;&lt;D xsi:type="xsd:double"&gt;3074.62&lt;/D&gt;&lt;D xsi:type="xsd:double"&gt;3076.78&lt;/D&gt;&lt;D xsi:type="xsd:double"&gt;3085.18&lt;/D&gt;&lt;D xsi:type="xsd:double"&gt;3093.08&lt;/D&gt;&lt;D xsi:type="xsd:double"&gt;3087.01&lt;/D&gt;&lt;D xsi:type="xsd:double"&gt;3091.84&lt;/D&gt;&lt;D xsi:type="xsd:double"&gt;3094.04&lt;/D&gt;&lt;D xsi:type="xsd:double"&gt;3096.63&lt;/D&gt;&lt;D xsi:type="xsd:double"&gt;3120.46&lt;/D&gt;&lt;D xsi:type="xsd:double"&gt;3122.03&lt;/D&gt;&lt;D xsi:type="xsd:double"&gt;3120.18&lt;/D&gt;&lt;D xsi:type="xsd:double"&gt;3108.46&lt;/D&gt;&lt;D xsi:type="xsd:double"&gt;3103.54&lt;/D&gt;&lt;D xsi:type="xsd:double"&gt;3110.29&lt;/D&gt;&lt;D xsi:type="xsd:double"&gt;3133.64&lt;/D&gt;&lt;D xsi:type="xsd:double"&gt;3140.52&lt;/D&gt;&lt;D xsi:type="xsd:double"&gt;3153.63&lt;/D&gt;&lt;D xsi:type="xsd:double"&gt;3140.98&lt;/D&gt;&lt;D xsi:type="xsd:double"&gt;3113.87&lt;/D&gt;&lt;D xsi:type="xsd:double"&gt;3093.2&lt;/D&gt;&lt;D xsi:type="xsd:double"&gt;3112.76&lt;/D&gt;&lt;D xsi:type="xsd:double"&gt;3117.43&lt;/D&gt;&lt;D xsi:type="xsd:double"&gt;3145.91&lt;/D&gt;&lt;D xsi:type="xsd:double"&gt;3135.96&lt;/D&gt;&lt;D xsi:type="xsd:double"&gt;3132.52&lt;/D&gt;&lt;D xsi:type="xsd:double"&gt;3141.63&lt;/D&gt;&lt;D xsi:type="xsd:double"&gt;3168.57&lt;/D&gt;&lt;D xsi:type="xsd:double"&gt;3168.8&lt;/D&gt;&lt;D xsi:type="xsd:double"&gt;3191.45&lt;/D&gt;&lt;D xsi:type="xsd:double"&gt;3192.52&lt;/D&gt;&lt;D xsi:type="xsd:double"&gt;3191.14&lt;/D&gt;&lt;D xsi:type="xsd:double"&gt;3205.37&lt;/D&gt;&lt;D xsi:type="xsd:double"&gt;3221.22&lt;/D&gt;&lt;D xsi:type="xsd:double"&gt;3224.01&lt;/D&gt;&lt;D xsi:type="xsd:double"&gt;3223.38&lt;/D&gt;&lt;D xsi:type="xsd:double"&gt;3239.91&lt;/D&gt;&lt;D xsi:type="xsd:double"&gt;3240.02&lt;/D&gt;&lt;D xsi:type="xsd:double"&gt;3221.29&lt;/D&gt;&lt;D xsi:type="xsd:double"&gt;3230.78&lt;/D&gt;&lt;D xsi:type="xsd:double"&gt;3257.85&lt;/D&gt;&lt;D xsi:type="xsd:double"&gt;3234.85&lt;/D&gt;&lt;D xsi:type="xsd:double"&gt;3246.28&lt;/D&gt;&lt;D xsi:type="xsd:double"&gt;3237.18&lt;/D&gt;&lt;D xsi:type="xsd:double"&gt;3253.05&lt;/D&gt;&lt;D xsi:type="xsd:double"&gt;3274.7&lt;/D&gt;&lt;D xsi:type="xsd:double"&gt;3265.35&lt;/D&gt;&lt;D xsi:type="xsd:double"&gt;3288.13&lt;/D&gt;&lt;D xsi:type="xsd:double"&gt;3283.15&lt;/D&gt;&lt;D xsi:type="xsd:double"&gt;3289.29&lt;/D&gt;&lt;D xsi:type="xsd:double"&gt;3316.81&lt;/D&gt;&lt;D xsi:type="xsd:double"&gt;3329.62&lt;/D&gt;&lt;D xsi:type="xsd:double"&gt;3320.79&lt;/D&gt;&lt;D xsi:type="xsd:double"&gt;3321.75&lt;/D&gt;&lt;D xsi:type="xsd:double"&gt;3325.54&lt;/D&gt;&lt;D xsi:type="xsd:double"&gt;3295.47&lt;/D&gt;&lt;D xsi:type="xsd:double"&gt;3243.63&lt;/D&gt;&lt;D xsi:type="xsd:double"&gt;3276.24&lt;/D&gt;&lt;D xsi:type="xsd:double"&gt;3273.4&lt;/D&gt;&lt;D xsi:type="xsd:double"&gt;3283.66&lt;/D&gt;&lt;D xsi:type="xsd:double"&gt;3225.52&lt;/D&gt;&lt;D xsi:type="xsd:double"&gt;3248.92&lt;/D&gt;&lt;D xsi:type="xsd:double"&gt;3297.59&lt;/D&gt;&lt;D xsi:type="xsd:double"&gt;3334.69&lt;/D&gt;&lt;D xsi:type="xsd:double"&gt;3345.78&lt;/D&gt;&lt;D xsi:type="xsd:double"&gt;3327.71&lt;/D&gt;&lt;D xsi:type="xsd:double"&gt;3352.09&lt;/D&gt;&lt;D xsi:type="xsd:double"&gt;3357.75&lt;/D&gt;&lt;D xsi:type="xsd:double"&gt;3379.45&lt;/D&gt;&lt;D xsi:type="xsd:double"&gt;3373.94&lt;/D&gt;&lt;D xsi:type="xsd:double"&gt;3380.16&lt;/D&gt;&lt;D xsi:type="xsd:double"&gt;3370.29&lt;/D&gt;&lt;D xsi:type="xsd:double"&gt;3386.15&lt;/D&gt;&lt;D xsi:type="xsd:double"&gt;3373.23&lt;/D&gt;&lt;D xsi:type="xsd:double"&gt;3337.75&lt;/D&gt;&lt;D xsi:type="xsd:double"&gt;3225.89&lt;/D&gt;&lt;D xsi:type="xsd:double"&gt;3128.21&lt;/D&gt;&lt;D xsi:type="xsd:double"&gt;3116.39&lt;/D&gt;&lt;D xsi:type="xsd:double"&gt;2978.76&lt;/D&gt;&lt;D xsi:type="xsd:double"&gt;2954.22&lt;/D&gt;&lt;D xsi:type="xsd:double"&gt;3090.23&lt;/D&gt;&lt;D xsi:type="xsd:double"&gt;3003.37&lt;/D&gt;&lt;D xsi:type="xsd:double"&gt;3130.12&lt;/D&gt;&lt;D xsi:type="xsd:double"&gt;3023.94&lt;/D&gt;&lt;D xsi:type="xsd:double"&gt;2972.37&lt;/D&gt;&lt;D xsi:type="xsd:double"&gt;2746.56&lt;/D&gt;&lt;D xsi:type="xsd:double"&gt;2882.23&lt;/D&gt;&lt;D xsi:type="xsd:double"&gt;2741.38&lt;/D&gt;&lt;D xsi:type="xsd:double"&gt;2480.64&lt;/D&gt;&lt;D xsi:type="xsd:double"&gt;2711.02&lt;/D&gt;&lt;D xsi:type="xsd:double"&gt;2386.13&lt;/D&gt;&lt;D xsi:type="xsd:double"&gt;2529.19&lt;/D&gt;&lt;D xsi:type="xsd:double"&gt;2398.1&lt;/D&gt;&lt;D xsi:type="xsd:double"&gt;2409.39&lt;/D&gt;&lt;D xsi:type="xsd:double"&gt;2304.92&lt;/D&gt;&lt;D xsi:type="xsd:double"&gt;2237.4&lt;/D&gt;&lt;D xsi:type="xsd:double"&gt;2447.33&lt;/D&gt;&lt;D xsi:type="xsd:double"&gt;2475.56&lt;/D&gt;&lt;D xsi:type="xsd:double"&gt;2630.07&lt;/D&gt;&lt;D xsi:type="xsd:double"&gt;2541.47&lt;/D&gt;&lt;D xsi:type="xsd:double"&gt;2626.65&lt;/D&gt;&lt;D xsi:type="xsd:double"&gt;2584.59&lt;/D&gt;&lt;D xsi:type="xsd:double"&gt;2470.5&lt;/D&gt;&lt;D xsi:type="xsd:double"&gt;2526.9&lt;/D&gt;&lt;D xsi:type="xsd:double"&gt;2488.65&lt;/D&gt;&lt;D xsi:type="xsd:double"&gt;2663.68&lt;/D&gt;&lt;D xsi:type="xsd:double"&gt;2659.41&lt;/D&gt;&lt;D xsi:type="xsd:double"&gt;2749.98&lt;/D&gt;&lt;D xsi:type="xsd:double"&gt;2789.82&lt;/D&gt;&lt;D xsi:type="xsd:double"&gt;2761.63&lt;/D&gt;&lt;D xsi:type="xsd:double"&gt;2846.06&lt;/D&gt;&lt;D xsi:type="xsd:double"&gt;2783.36&lt;/D&gt;&lt;D xsi:type="xsd:double"&gt;2799.55&lt;/D&gt;&lt;D xsi:type="xsd:double"&gt;2874.56&lt;/D&gt;&lt;D xsi:type="xsd:double"&gt;2823.16&lt;/D&gt;&lt;D xsi:type="xsd:double"&gt;2736.56&lt;/D&gt;&lt;D xsi:type="xsd:double"&gt;2799.31&lt;/D&gt;&lt;D xsi:type="xsd:double"&gt;2797.8&lt;/D&gt;&lt;D xsi:type="xsd:double"&gt;2836.74&lt;/D&gt;&lt;D xsi:type="xsd:double"&gt;2878.48&lt;/D&gt;&lt;D xsi:type="xsd:double"&gt;2863.39&lt;/D&gt;&lt;D xsi:type="xsd:double"&gt;2939.51&lt;/D&gt;&lt;D xsi:type="xsd:double"&gt;2912.43&lt;/D&gt;&lt;D xsi:type="xsd:double"&gt;2830.71&lt;/D&gt;&lt;D xsi:type="xsd:double"&gt;2842.74&lt;/D&gt;&lt;D xsi:type="xsd:double"&gt;2868.44&lt;/D&gt;&lt;D xsi:type="xsd:double"&gt;2848.42&lt;/D&gt;&lt;D xsi:type="xsd:double"&gt;2881.19&lt;/D&gt;&lt;D xsi:type="xsd:double"&gt;2929.8&lt;/D&gt;&lt;D xsi:type="xsd:double"&gt;2930.32&lt;/D&gt;&lt;D xsi:type="xsd:double"&gt;2870.12&lt;/D&gt;&lt;D xsi:type="xsd:double"&gt;2820&lt;/D&gt;&lt;D xsi:type="xsd:double"&gt;2852.5&lt;/D&gt;&lt;D xsi:type="xsd:double"&gt;2863.7&lt;/D&gt;&lt;D xsi:type="xsd:double"&gt;2953.91&lt;/D&gt;&lt;D xsi:type="xsd:double"&gt;2922.94&lt;/D&gt;&lt;D xsi:type="xsd:double"&gt;2971.61&lt;/D&gt;&lt;D xsi:type="xsd:double"&gt;2948.51&lt;/D&gt;&lt;D xsi:type="xsd:double"&gt;2955.45&lt;/D&gt;&lt;D xsi:type="xsd:double"&gt;2991.77&lt;/D&gt;&lt;D xsi:type="xsd:double"&gt;3036.13&lt;/D&gt;&lt;D xsi:type="xsd:double"&gt;3029.73&lt;/D&gt;&lt;D xsi:type="xsd:double"&gt;3044.31&lt;/D&gt;&lt;D xsi:type="xsd:double"&gt;3055.73&lt;/D&gt;&lt;D xsi:type="xsd:double"&gt;3080.82&lt;/D&gt;&lt;D xsi:type="xsd:double"&gt;3122.87&lt;/D&gt;&lt;D xsi:type="xsd:double"&gt;3112.35&lt;/D&gt;&lt;D xsi:type="xsd:double"&gt;3193.93&lt;/D&gt;&lt;D xsi:type="xsd:double"&gt;3232.39&lt;/D&gt;&lt;D xsi:type="xsd:double"&gt;3207.18&lt;/D&gt;&lt;D xsi:type="xsd:double"&gt;3190.14&lt;/D&gt;&lt;D xsi:type="xsd:double"&gt;3002.1&lt;/D&gt;&lt;D xsi:type="xsd:double"&gt;3041.31&lt;/D&gt;&lt;D xsi:type="xsd:double"&gt;3066.59&lt;/D&gt;&lt;D xsi:type="xsd:double"&gt;3124.74&lt;/D&gt;&lt;D xsi:type="xsd:double"&gt;3113.49&lt;/D&gt;&lt;D xsi:type="xsd:double"&gt;3115.34&lt;/D&gt;&lt;D xsi:type="xsd:double"&gt;3097.74&lt;/D&gt;&lt;D xsi:type="xsd:double"&gt;3117.86&lt;/D&gt;&lt;D xsi:type="xsd:double"&gt;3131.29&lt;/D&gt;&lt;D xsi:type="xsd:double"&gt;3050.33&lt;/D&gt;&lt;D xsi:type="xsd:double"&gt;3083.76&lt;/D&gt;&lt;D xsi:type="xsd:double"&gt;3009.05&lt;/D&gt;&lt;D xsi:type="xsd:double"&gt;3053.24&lt;/D&gt;&lt;D xsi:type="xsd:double"&gt;3100.29&lt;/D&gt;&lt;D xsi:type="xsd:double"&gt;3115.86&lt;/D&gt;&lt;D xsi:type="xsd:double"&gt;3130.01&lt;/D&gt;&lt;D xsi:type="xsd:double"&gt;3179.72&lt;/D&gt;&lt;D xsi:type="xsd:double"&gt;3145.32&lt;/D&gt;&lt;D xsi:type="xsd:double"&gt;3169.94&lt;/D&gt;&lt;D xsi:type="xsd:double"&gt;3152.05&lt;/D&gt;&lt;D xsi:type="xsd:double"&gt;3185.04&lt;/D&gt;&lt;D xsi:type="xsd:double"&gt;3155.22&lt;/D&gt;&lt;D xsi:type="xsd:double"&gt;3197.52&lt;/D&gt;&lt;D xsi:type="xsd:double"&gt;3226.56&lt;/D&gt;&lt;D xsi:type="xsd:double"&gt;3215.57&lt;/D&gt;&lt;D xsi:type="xsd:double"&gt;3224.73&lt;/D&gt;&lt;D xsi:type="xsd:double"&gt;3251.84&lt;/D&gt;&lt;D xsi:type="xsd:double"&gt;3257.3&lt;/D&gt;&lt;D xsi:type="xsd:double"&gt;3276.02&lt;/D&gt;&lt;D xsi:type="xsd:double"&gt;3235.66&lt;/D&gt;&lt;D xsi:type="xsd:double"&gt;3215.63&lt;/D&gt;&lt;D xsi:type="xsd:double"&gt;3239.41&lt;/D&gt;&lt;D xsi:type="xsd:double"&gt;3218.44&lt;/D&gt;&lt;D xsi:type="xsd:double"&gt;3258.44&lt;/D&gt;&lt;D xsi:type="xsd:double"&gt;3246.22&lt;/D&gt;&lt;D xsi:type="xsd:double"&gt;3271.12&lt;/D&gt;&lt;D xsi:type="xsd:double"&gt;3294.61&lt;/D&gt;&lt;D xsi:type="xsd:double"&gt;3306.51&lt;/D&gt;&lt;D xsi:type="xsd:double"&gt;3327.77&lt;/D&gt;&lt;D xsi:type="xsd:double"&gt;3349.16&lt;/D&gt;&lt;D xsi:type="xsd:double"&gt;3351.28&lt;/D&gt;&lt;D xsi:type="xsd:double"&gt;3360.47&lt;/D&gt;&lt;D xsi:type="xsd:double"&gt;3333.69&lt;/D&gt;&lt;D xsi:type="xsd:double"&gt;3380.35&lt;/D&gt;&lt;D xsi:type="xsd:double"&gt;3373.43&lt;/D&gt;&lt;D xsi:type="xsd:double"&gt;3372.85&lt;/D&gt;&lt;D xsi:type="xsd:double"&gt;3381.99&lt;/D&gt;&lt;D xsi:type="xsd:double"&gt;3389.78&lt;/D&gt;&lt;D xsi:type="xsd:double"&gt;3374.85&lt;/D&gt;&lt;D xsi:type="xsd:double"&gt;3385.51&lt;/D&gt;&lt;D xsi:type="xsd:double"&gt;3397.16&lt;/D&gt;&lt;D xsi:type="xsd:double"&gt;3431.28&lt;/D&gt;&lt;D xsi:type="xsd:double"&gt;3443.62&lt;/D&gt;&lt;D xsi:type="xsd:double"&gt;3478.73&lt;/D&gt;&lt;D xsi:type="xsd:double"&gt;3484.55&lt;/D&gt;&lt;D xsi:type="xsd:double"&gt;3508.01&lt;/D&gt;&lt;D xsi:type="xsd:double"&gt;3500.31&lt;/D&gt;&lt;D xsi:type="xsd:double"&gt;3526.65&lt;/D&gt;&lt;D xsi:type="xsd:double"&gt;3580.84&lt;/D&gt;&lt;D xsi:type="xsd:double"&gt;3455.06&lt;/D&gt;&lt;D xsi:type="xsd:double"&gt;3426.96&lt;/D&gt;&lt;D xsi:type="xsd:double"&gt;3331.84&lt;/D&gt;&lt;D xsi:type="xsd:double"&gt;3398.96&lt;/D&gt;&lt;D xsi:type="xsd:double"&gt;3339.19&lt;/D&gt;&lt;D xsi:type="xsd:double"&gt;3340.97&lt;/D&gt;&lt;D xsi:type="xsd:double"&gt;3383.54&lt;/D&gt;&lt;D xsi:type="xsd:double"&gt;3401.2&lt;/D&gt;&lt;D xsi:type="xsd:double"&gt;3385.49&lt;/D&gt;&lt;D xsi:type="xsd:double"&gt;3357.01&lt;/D&gt;&lt;D xsi:type="xsd:double"&gt;3319.47&lt;/D&gt;&lt;D xsi:type="xsd:double"&gt;3281.06&lt;/D&gt;&lt;D xsi:type="xsd:double"&gt;3315.57&lt;/D&gt;&lt;D xsi:type="xsd:double"&gt;3236.92&lt;/D&gt;&lt;D xsi:type="xsd:double"&gt;3246.59&lt;/D&gt;&lt;D xsi:type="xsd:double"&gt;3298.46&lt;/D&gt;&lt;D xsi:type="xsd:double"&gt;3351.6&lt;/D&gt;&lt;D xsi:type="xsd:double"&gt;3335.47&lt;/D&gt;&lt;D xsi:type="xsd:double"&gt;3363&lt;/D&gt;&lt;D xsi:type="xsd:double"&gt;3380.8&lt;/D&gt;&lt;D xsi:type="xsd:double"&gt;3348.44&lt;/D&gt;&lt;D xsi:type="xsd:double"&gt;3408.63&lt;/D&gt;&lt;D xsi:type="xsd:double"&gt;3360.95&lt;/D&gt;&lt;D xsi:type="xsd:double"&gt;3419.45&lt;/D&gt;&lt;D xsi:type="xsd:double"&gt;3446.83&lt;/D&gt;&lt;D xsi:type="xsd:double"&gt;3477.13&lt;/D&gt;&lt;D xsi:type="xsd:double"&gt;3534.22&lt;/D&gt;&lt;D xsi:type="xsd:double"&gt;3511.93&lt;/D&gt;&lt;D xsi:type="xsd:double"&gt;3488.67&lt;/D&gt;&lt;D xsi:type="xsd:double"&gt;3483.34&lt;/D&gt;&lt;D xsi:type="xsd:double"&gt;3483.81&lt;/D&gt;&lt;D xsi:type="xsd:double"&gt;3426.92&lt;/D&gt;&lt;D xsi:type="xsd:double"&gt;3443.12&lt;/D&gt;&lt;D xsi:type="xsd:double"&gt;3435.56&lt;/D&gt;&lt;D xsi:type="xsd:double"&gt;3453.49&lt;/D&gt;&lt;D xsi:type="xsd:double"&gt;3465.39&lt;/D&gt;&lt;D xsi:type="xsd:double"&gt;3400.97&lt;/D&gt;&lt;D xsi:type="xsd:double"&gt;3390.68&lt;/D&gt;&lt;D xsi:type="xsd:double"&gt;3271.03&lt;/D&gt;&lt;D xsi:type="xsd:double"&gt;3310.11&lt;/D&gt;&lt;D xsi:type="xsd:double"&gt;3269.96&lt;/D&gt;&lt;D xsi:type="xsd:double"&gt;3310.24&lt;/D&gt;&lt;D xsi:type="xsd:double"&gt;3369.1567&lt;/D&gt;&lt;D xsi:type="xsd:double"&gt;3443.44&lt;/D&gt;&lt;D xsi:type="xsd:double"&gt;3510.45&lt;/D&gt;&lt;D xsi:type="xsd:double"&gt;3509.44&lt;/D&gt;&lt;D xsi:type="xsd:double"&gt;3550.5&lt;/D&gt;&lt;D xsi:type="xsd:double"&gt;3545.53&lt;/D&gt;&lt;D xsi:type="xsd:double"&gt;3572.66&lt;/D&gt;&lt;D xsi:type="xsd:double"&gt;3537.01&lt;/D&gt;&lt;D xsi:type="xsd:double"&gt;3585.15&lt;/D&gt;&lt;D xsi:type="xsd:double"&gt;3626.91&lt;/D&gt;&lt;D xsi:type="xsd:double"&gt;3609.53&lt;/D&gt;&lt;D xsi:type="xsd:double"&gt;3567.79&lt;/D&gt;&lt;D xsi:type="xsd:double"&gt;3581.87&lt;/D&gt;&lt;D xsi:type="xsd:double"&gt;3557.54&lt;/D&gt;&lt;D xsi:type="xsd:double"&gt;3577.59&lt;/D&gt;&lt;D xsi:type="xsd:double"&gt;3635.41&lt;/D&gt;&lt;D xsi:type="xsd:double"&gt;3629.65&lt;/D&gt;&lt;D xsi:type="xsd:double"&gt;3638.35&lt;/D&gt;&lt;D xsi:type="xsd:double"&gt;3621.63&lt;/D&gt;&lt;D xsi:type="xsd:double"&gt;3662.45&lt;/D&gt;&lt;D xsi:type="xsd:double"&gt;3669.01&lt;/D&gt;&lt;D xsi:type="xsd:double"&gt;3666.72&lt;/D&gt;&lt;D xsi:type="xsd:double"&gt;3699.12&lt;/D&gt;&lt;D xsi:type="xsd:double"&gt;3691.96&lt;/D&gt;&lt;D xsi:type="xsd:double"&gt;3702.25&lt;/D&gt;&lt;D xsi:type="xsd:double"&gt;3672.82&lt;/D&gt;&lt;D xsi:type="xsd:double"&gt;3668.1&lt;/D&gt;&lt;D xsi:type="xsd:double"&gt;3663.46&lt;/D&gt;&lt;D xsi:type="xsd:double"&gt;3647.49&lt;/D&gt;&lt;D xsi:type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3</xdr:row>
                <xdr:rowOff>104775</xdr:rowOff>
              </from>
              <to>
                <xdr:col>3</xdr:col>
                <xdr:colOff>295275</xdr:colOff>
                <xdr:row>7</xdr:row>
                <xdr:rowOff>95250</xdr:rowOff>
              </to>
            </anchor>
          </commentPr>
        </mc:Fallback>
      </mc:AlternateContent>
    </comment>
    <comment ref="A9" authorId="0" shapeId="1033" xr:uid="{2F244686-DC00-471F-86BA-ECE315D6E40A}">
      <text>
        <r>
          <rPr>
            <b/>
            <sz val="9"/>
            <color indexed="81"/>
            <rFont val="Tahoma"/>
            <family val="2"/>
            <charset val="161"/>
          </rPr>
          <t>="xsd:double"&gt;3694.62&lt;/D&gt;&lt;D xsi:type="xsd:double"&gt;3701.17&lt;/D&gt;&lt;D xsi:type="xsd:double"&gt;3722.48&lt;/D&gt;&lt;D xsi:type="xsd:double"&gt;3709.41&lt;/D&gt;&lt;D xsi:type="xsd:double"&gt;3694.92&lt;/D&gt;&lt;D xsi:type="xsd:double"&gt;3687.26&lt;/D&gt;&lt;D xsi:type="xsd:double"&gt;3690.01&lt;/D&gt;&lt;D xsi:type="xsd:double"&gt;3703.06&lt;/D&gt;&lt;D xsi:type="xsd:double"&gt;3735.36&lt;/D&gt;&lt;D xsi:type="xsd:double"&gt;3727.04&lt;/D&gt;&lt;D xsi:type="xsd:double"&gt;3732.04&lt;/D&gt;&lt;D xsi:type="xsd:double"&gt;3756.07&lt;/D&gt;&lt;D xsi:type="xsd:double"&gt;3700.65&lt;/D&gt;&lt;D xsi:type="xsd:double"&gt;3726.86&lt;/D&gt;&lt;D xsi:type="xsd:double"&gt;3748.14&lt;/D&gt;&lt;D xsi:type="xsd:double"&gt;3803.79&lt;/D&gt;&lt;D xsi:type="xsd:double"&gt;3824.68&lt;/D&gt;&lt;D xsi:type="xsd:double"&gt;3799.61&lt;/D&gt;&lt;D xsi:type="xsd:double"&gt;3801.19&lt;/D&gt;&lt;D xsi:type="xsd:double"&gt;3809.84&lt;/D&gt;&lt;D xsi:type="xsd:double"&gt;3795.54&lt;/D&gt;&lt;D xsi:type="xsd:double"&gt;3768.25&lt;/D&gt;&lt;D xsi:type="xsd:double"&gt;3798.91&lt;/D&gt;&lt;D xsi:type="xsd:double"&gt;3851.85&lt;/D&gt;&lt;D xsi:type="xsd:double"&gt;3853.07&lt;/D&gt;&lt;D xsi:type="xsd:double"&gt;3841.47&lt;/D&gt;&lt;D xsi:type="xsd:double"&gt;3855.36&lt;/D&gt;&lt;D xsi:type="xsd:double"&gt;3849.62&lt;/D&gt;&lt;D xsi:type="xsd:double"&gt;3750.77&lt;/D&gt;&lt;D xsi:type="xsd:double"&gt;3787.38&lt;/D&gt;&lt;D xsi:type="xsd:double"&gt;3714.24&lt;/D&gt;&lt;D xsi:type="xsd:double"&gt;3773.86&lt;/D&gt;&lt;D xsi:type="xsd:double"&gt;3826.31&lt;/D&gt;&lt;D xsi:type="xsd:double"&gt;3830.17&lt;/D&gt;&lt;D xsi:type="xsd:double"&gt;3871.74&lt;/D&gt;&lt;D xsi:type="xsd:double"&gt;3886.83&lt;/D&gt;&lt;D xsi:type="xsd:double"&gt;3915.59&lt;/D&gt;&lt;D xsi:type="xsd:double"&gt;3911.23&lt;/D&gt;&lt;D xsi:type="xsd:double"&gt;3909.88&lt;/D&gt;&lt;D xsi:type="xsd:double"&gt;3916.38&lt;/D&gt;&lt;D xsi:type="xsd:double"&gt;3934.83&lt;/D&gt;&lt;D xsi:type="xsd:double"&gt;3932.59&lt;/D&gt;&lt;D xsi:type="xsd:double"&gt;3931.33&lt;/D&gt;&lt;D xsi:type="xsd:double"&gt;3913.97&lt;/D&gt;&lt;D xsi:type="xsd:double"&gt;3906.71&lt;/D&gt;&lt;D xsi:type="xsd:double"&gt;3876.5&lt;/D&gt;&lt;D xsi:type="xsd:double"&gt;3881.37&lt;/D&gt;&lt;D xsi:type="xsd:double"&gt;3925.43&lt;/D&gt;&lt;D xsi:type="xsd:double"&gt;3829.34&lt;/D&gt;&lt;D xsi:type="xsd:double"&gt;3811.15&lt;/D&gt;&lt;D xsi:type="xsd:double"&gt;3901.82&lt;/D&gt;&lt;D xsi:type="xsd:double"&gt;3870.29&lt;/D&gt;&lt;D xsi:type="xsd:double"&gt;3819.72&lt;/D&gt;&lt;D xsi:type="xsd:double"&gt;3768.47&lt;/D&gt;&lt;D xsi:type="xsd:double"&gt;3841.94&lt;/D&gt;&lt;D xsi:type="xsd:double"&gt;3821.35&lt;/D&gt;&lt;D xsi:type="xsd:double"&gt;3875.44&lt;/D&gt;&lt;D xsi:type="xsd:double"&gt;3898.81&lt;/D&gt;&lt;D xsi:type="xsd:double"&gt;3939.34&lt;/D&gt;&lt;D xsi:type="xsd:double"&gt;3943.34&lt;/D&gt;&lt;D xsi:type="xsd:double"&gt;3968.94&lt;/D&gt;&lt;D xsi:type="xsd:double"&gt;3962.71&lt;/D&gt;&lt;D xsi:type="xsd:double"&gt;3974.12&lt;/D&gt;&lt;D xsi:type="xsd:double"&gt;3915.46&lt;/D&gt;&lt;D xsi:type="xsd:double"&gt;3913.1&lt;/D&gt;&lt;D xsi:type="xsd:double"&gt;3940.59&lt;/D&gt;&lt;D xsi:type="xsd:double"&gt;3910.52&lt;/D&gt;&lt;D xsi:type="xsd:double"&gt;3889.14&lt;/D&gt;&lt;D xsi:type="xsd:double"&gt;3909.52&lt;/D&gt;&lt;D xsi:type="xsd:double"&gt;3974.54&lt;/D&gt;&lt;D xsi:type="xsd:double"&gt;3971.09&lt;/D&gt;&lt;D xsi:type="xsd:double"&gt;3958.55&lt;/D&gt;&lt;D xsi:type="xsd:double"&gt;3972.89&lt;/D&gt;&lt;D xsi:type="xsd:double"&gt;4019.87&lt;/D&gt;&lt;D xsi:type="xsd:double"&gt;4077.91&lt;/D&gt;&lt;D xsi:type="xsd:double"&gt;4073.94&lt;/D&gt;&lt;D xsi:type="xsd:double"&gt;4079.95&lt;/D&gt;&lt;D xsi:type="xsd:double"&gt;4097.17&lt;/D&gt;&lt;D xsi:type="xsd:double"&gt;4128.8&lt;/D&gt;&lt;D xsi:type="xsd:double"&gt;4127.99&lt;/D&gt;&lt;D xsi:type="xsd:double"&gt;4141.59&lt;/D&gt;&lt;D xsi:type="xsd:double"&gt;4124.66&lt;/D&gt;&lt;D xsi:type="xsd:double"&gt;4170.42&lt;/D&gt;&lt;D xsi:type="xsd:double"&gt;4185.47&lt;/D&gt;&lt;D xsi:type="xsd:double"&gt;4163.26&lt;/D&gt;&lt;D xsi:type="xsd:double"&gt;4134.94&lt;/D&gt;&lt;D xsi:type="xsd:double"&gt;4173.42&lt;/D&gt;&lt;D xsi:type="xsd:double"&gt;4134.98&lt;/D&gt;&lt;D xsi:type="xsd:double"&gt;4180.17&lt;/D&gt;&lt;D xsi:type="xsd:double"&gt;4187.62&lt;/D&gt;&lt;D xsi:type="xsd:double"&gt;4186.72&lt;/D&gt;&lt;D xsi:type="xsd:double"&gt;4183.18&lt;/D&gt;&lt;D xsi:type="xsd:double"&gt;4211.47&lt;/D&gt;&lt;D xsi:type="xsd:double"&gt;4181.17&lt;/D&gt;&lt;D xsi:type="xsd:double"&gt;4192.66&lt;/D&gt;&lt;D xsi:type="xsd:double"&gt;4164.66&lt;/D&gt;&lt;D xsi:type="xsd:double"&gt;4167.59&lt;/D&gt;&lt;D xsi:type="xsd:double"&gt;4201.62&lt;/D&gt;&lt;D xsi:type="xsd:double"&gt;4232.6&lt;/D&gt;&lt;D xsi:type="xsd:double"&gt;4188.43&lt;/D&gt;&lt;D xsi:type="xsd:double"&gt;4152.1&lt;/D&gt;&lt;D xsi:type="xsd:double"&gt;4063.04&lt;/D&gt;&lt;D xsi:type="xsd:double"&gt;4112.5&lt;/D&gt;&lt;D xsi:type="xsd:double"&gt;4173.85&lt;/D&gt;&lt;D xsi:type="xsd:double"&gt;4163.29&lt;/D&gt;&lt;D xsi:type="xsd:double"&gt;4127.83&lt;/D&gt;&lt;D xsi:type="xsd:double"&gt;4115.68&lt;/D&gt;&lt;D xsi:type="xsd:double"&gt;4159.12&lt;/D&gt;&lt;D xsi:type="xsd:double"&gt;4155.86&lt;/D&gt;&lt;D xsi:type="xsd:double"&gt;4197.05&lt;/D&gt;&lt;D xsi:type="xsd:double"&gt;4188.13&lt;/D&gt;&lt;D xsi:type="xsd:double"&gt;4195.99&lt;/D&gt;&lt;D xsi:type="xsd:double"&gt;4200.88&lt;/D&gt;&lt;D xsi:type="xsd:double"&gt;4204.11&lt;/D&gt;&lt;D xsi:type="xsd:double"&gt;4202.04&lt;/D&gt;&lt;D xsi:type="xsd:double"&gt;4208.12&lt;/D&gt;&lt;D xsi:type="xsd:double"&gt;4192.85&lt;/D&gt;&lt;D xsi:type="xsd:double"&gt;4229.89&lt;/D&gt;&lt;D xsi:type="xsd:double"&gt;4226.52&lt;/D&gt;&lt;D xsi:type="xsd:double"&gt;4227.26&lt;/D&gt;&lt;D xsi:type="xsd:double"&gt;4219.55&lt;/D&gt;&lt;D xsi:type="xsd:double"&gt;4239.18&lt;/D&gt;&lt;D xsi:type="xsd:double"&gt;4247.44&lt;/D&gt;&lt;D xsi:type="xsd:double"&gt;4255.15&lt;/D&gt;&lt;D xsi:type="xsd:double"&gt;4246.59&lt;/D&gt;&lt;D xsi:type="xsd:double"&gt;4223.7&lt;/D&gt;&lt;D xsi:type="xsd:double"&gt;4221.86&lt;/D&gt;&lt;D xsi:type="xsd:double"&gt;4166.45&lt;/D&gt;&lt;D xsi:type="xsd:double"&gt;4224.79&lt;/D&gt;&lt;D xsi:type="xsd:double"&gt;4246.44&lt;/D&gt;&lt;D xsi:type="xsd:double"&gt;4241.84&lt;/D&gt;&lt;D xsi:type="xsd:double"&gt;4266.49&lt;/D&gt;&lt;D xsi:type="xsd:double"&gt;4280.7&lt;/D&gt;&lt;D xsi:type="xsd:double"&gt;4290.61&lt;/D&gt;&lt;D xsi:type="xsd:double"&gt;4291.8&lt;/D&gt;&lt;D xsi:type="xsd:double"&gt;4297.5&lt;/D&gt;&lt;D xsi:type="xsd:double"&gt;4319.94&lt;/D&gt;&lt;D xsi:type="xsd:double"&gt;4352.34&lt;/D&gt;&lt;D xsi:type="xsd:double"&gt;4343.54&lt;/D&gt;&lt;D xsi:type="xsd:double"&gt;4358.13&lt;/D&gt;&lt;D xsi:type="xsd:double"&gt;4320.82&lt;/D&gt;&lt;D xsi:type="xsd:double"&gt;4369.55&lt;/D&gt;&lt;D xsi:type="xsd:double"&gt;4384.63&lt;/D&gt;&lt;D xsi:type="xsd:double"&gt;4369.21&lt;/D&gt;&lt;D xsi:type="xsd:double"&gt;4374.3&lt;/D&gt;&lt;D xsi:type="xsd:double"&gt;4360.03&lt;/D&gt;&lt;D xsi:type="xsd:double"&gt;4327.16&lt;/D&gt;&lt;D xsi:type="xsd:double"&gt;4258.49&lt;/D&gt;&lt;D xsi:type="xsd:double"&gt;4323.06&lt;/D&gt;&lt;D xsi:type="xsd:double"&gt;4358.69&lt;/D&gt;&lt;D xsi:type="xsd:double"&gt;4367.48&lt;/D&gt;&lt;D xsi:type="xsd:double"&gt;4411.79&lt;/D&gt;&lt;D xsi:type="xsd:double"&gt;4422.3&lt;/D&gt;&lt;D xsi:type="xsd:double"&gt;4401.46&lt;/D&gt;&lt;D xsi:type="xsd:double"&gt;4400.64&lt;/D&gt;&lt;D xsi:type="xsd:double"&gt;4419.15&lt;/D&gt;&lt;D xsi:type="xsd:double"&gt;4395.26&lt;/D&gt;&lt;D xsi:type="xsd:double"&gt;4387.16&lt;/D&gt;&lt;D xsi:type="xsd:double"&gt;4423.15&lt;/D&gt;&lt;D xsi:type="xsd:double"&gt;4402.66&lt;/D&gt;&lt;D xsi:type="xsd:double"&gt;4429.1&lt;/D&gt;&lt;D xsi:type="xsd:double"&gt;4436.52&lt;/D&gt;&lt;D xsi:type="xsd:double"&gt;4432.35&lt;/D&gt;&lt;D xsi:type="xsd:double"&gt;4436.75&lt;/D&gt;&lt;D xsi:type="xsd:double"&gt;4447.7&lt;/D&gt;&lt;D xsi:type="xsd:double"&gt;4460.83&lt;/D&gt;&lt;D xsi:type="xsd:double"&gt;4468&lt;/D&gt;&lt;D xsi:type="xsd:double"&gt;4479.71&lt;/D&gt;&lt;D xsi:type="xsd:double"&gt;4448.08&lt;/D&gt;&lt;D xsi:type="xsd:double"&gt;4400.27&lt;/D&gt;&lt;D xsi:type="xsd:double"&gt;4405.8&lt;/D&gt;&lt;D xsi:type="xsd:double"&gt;4441.67&lt;/D&gt;&lt;D xsi:type="xsd:double"&gt;4479.53&lt;/D&gt;&lt;D xsi:type="xsd:double"&gt;4486.23&lt;/D&gt;&lt;D xsi:type="xsd:double"&gt;4496.19&lt;/D&gt;&lt;D xsi:type="xsd:double"&gt;4470&lt;/D&gt;&lt;D xsi:type="xsd:double"&gt;4509.37&lt;/D&gt;&lt;D xsi:type="xsd:double"&gt;4528.79&lt;/D&gt;&lt;D xsi:type="xsd:double"&gt;4522.68&lt;/D&gt;&lt;D xsi:type="xsd:double"&gt;4524.09&lt;/D&gt;&lt;D xsi:type="xsd:double"&gt;4536.95&lt;/D&gt;&lt;D xsi:type="xsd:double"&gt;4535.43&lt;/D&gt;&lt;D xsi:type="xsd:double"&gt;4520.03&lt;/D&gt;&lt;D xsi:type="xsd:double"&gt;4514.07&lt;/D&gt;&lt;D xsi:type="xsd:double"&gt;4493.28&lt;/D&gt;&lt;D xsi:type="xsd:double"&gt;4458.58&lt;/D&gt;&lt;D xsi:type="xsd:double"&gt;4468.73&lt;/D&gt;&lt;D xsi:type="xsd:double"&gt;4443.05&lt;/D&gt;&lt;D xsi:type="xsd:double"&gt;4480.7&lt;/D&gt;&lt;D xsi:type="xsd:double"&gt;4473.75&lt;/D&gt;&lt;D xsi:type="xsd:double"&gt;4432.99&lt;/D&gt;&lt;D xsi:type="xsd:double"&gt;4357.73&lt;/D&gt;&lt;D xsi:type="xsd:double"&gt;4354.19&lt;/D&gt;&lt;D xsi:type="xsd:double"&gt;4395.64&lt;/D&gt;&lt;D xsi:type="xsd:double"&gt;4448.98&lt;/D&gt;&lt;D xsi:type="xsd:double"&gt;4455.48&lt;/D&gt;&lt;D xsi:type="xsd:double"&gt;4443.11&lt;/D&gt;&lt;D xsi:type="xsd:double"&gt;4352.63&lt;/D&gt;&lt;D xsi:type="xsd:double"&gt;4359.461&lt;/D&gt;&lt;D xsi:type="xsd:double"&gt;4307.54&lt;/D&gt;&lt;D xsi:type="xsd:double"&gt;4357.04&lt;/D&gt;&lt;D xsi:type="xsd:double"&gt;4300.46&lt;/D&gt;&lt;D xsi:type="xsd:double"&gt;4345.72&lt;/D&gt;&lt;D xsi:type="xsd:double"&gt;4363.55&lt;/D&gt;&lt;D xsi:type="xsd:double"&gt;4399.76&lt;/D&gt;&lt;D xsi:type="xsd:double"&gt;4391.34&lt;/D&gt;&lt;D xsi:type="xsd:double"&gt;4361.19&lt;/D&gt;&lt;D xsi:type="xsd:double"&gt;4350.65&lt;/D&gt;&lt;D xsi:type="xsd:double"&gt;4363.8&lt;/D&gt;&lt;D xsi:type="xsd:double"&gt;4438.26&lt;/D&gt;&lt;D xsi:type="xsd:double"&gt;4471.37&lt;/D&gt;&lt;D xsi:type="xsd:double"&gt;4486.46&lt;/D&gt;&lt;D xsi:type="xsd:double"&gt;4519.63&lt;/D&gt;&lt;D xsi:type="xsd:double"&gt;4536.19&lt;/D&gt;&lt;D xsi:type="xsd:double"&gt;4549.78&lt;/D&gt;&lt;D xsi:type="xsd:double"&gt;4544.9&lt;/D&gt;&lt;D xsi:type="xsd:double"&gt;4566.48&lt;/D&gt;&lt;D xsi:type="xsd:double"&gt;4574.79&lt;/D&gt;&lt;D xsi:type="xsd:double"&gt;4551.68&lt;/D&gt;&lt;D xsi:type="xsd:double"&gt;4596.42&lt;/D&gt;&lt;D xsi:type="xsd:double"&gt;4605.38&lt;/D&gt;&lt;D xsi:type="xsd:double"&gt;4613.67&lt;/D&gt;&lt;D xsi:type="xsd:double"&gt;4630.65&lt;/D&gt;&lt;D xsi:type="xsd:double"&gt;4660.57&lt;/D&gt;&lt;D xsi:type="xsd:double"&gt;4680.06&lt;/D&gt;&lt;D xsi:type="xsd:double"&gt;4697.53&lt;/D&gt;&lt;D xsi:type="xsd:double"&gt;4701.7&lt;/D&gt;&lt;D xsi:type="xsd:double"&gt;4685.25&lt;/D&gt;&lt;D xsi:type="xsd:double"&gt;4646.71&lt;/D&gt;&lt;D xsi:type="xsd:double"&gt;4649.27&lt;/D&gt;&lt;D xsi:type="xsd:double"&gt;4682.85&lt;/D&gt;&lt;D xsi:type="xsd:double"&gt;4682.8&lt;/D&gt;&lt;D xsi:type="xsd:double"&gt;4700.9&lt;/D&gt;&lt;D xsi:type="xsd:double"&gt;4688.67&lt;/D&gt;&lt;D xsi:type="xsd:double"&gt;4704.54&lt;/D&gt;&lt;D xsi:type="xsd:double"&gt;4697.96&lt;/D&gt;&lt;D xsi:type="xsd:double"&gt;4682.94&lt;/D&gt;&lt;D xsi:type="xsd:double"&gt;4690.7&lt;/D&gt;&lt;D xsi:type="xsd:double"&gt;4701.46&lt;/D&gt;&lt;D xsi:type="xsd:double"&gt;4594.62&lt;/D&gt;&lt;D xsi:type="xsd:double"&gt;4655.27&lt;/D&gt;&lt;D xsi:type="xsd:double"&gt;4567&lt;/D&gt;&lt;D xsi:type="xsd:double"&gt;4513.04&lt;/D&gt;&lt;D xsi:type="xsd:double"&gt;4577.1&lt;/D&gt;&lt;D xsi:type="xsd:double"&gt;4538.43&lt;/D&gt;&lt;D xsi:type="xsd:double"&gt;4591.67&lt;/D&gt;&lt;D xsi:type="xsd:double"&gt;4686.75&lt;/D&gt;&lt;D xsi:type="xsd:double"&gt;4701.21&lt;/D&gt;&lt;D xsi:type="xsd:double"&gt;4667.45&lt;/D&gt;&lt;D xsi:type="xsd:double"&gt;4712.02&lt;/D&gt;&lt;D xsi:type="xsd:double"&gt;4668.97&lt;/D&gt;&lt;D xsi:type="xsd:double"&gt;4634.09&lt;/D&gt;&lt;D xsi:type="xsd:double"&gt;4709.85&lt;/D&gt;&lt;D xsi:type="xsd:double"&gt;4668.67&lt;/D&gt;&lt;D xsi:type="xsd:double"&gt;4620.64&lt;/D&gt;&lt;D xsi:type="xsd:double"&gt;4568.02&lt;/D&gt;&lt;D xsi:type="xsd:double"&gt;4649.23&lt;/D&gt;&lt;D xsi:type="xsd:double"&gt;4696.56&lt;/D&gt;&lt;D xsi:type="xsd:double"&gt;4725.79&lt;/D&gt;&lt;D xsi:type="xsd:double"&gt;4791.19&lt;/D&gt;&lt;D xsi:type="xsd:double"&gt;4786.35&lt;/D&gt;&lt;D xsi:type="xsd:double"&gt;4793.06&lt;/D&gt;&lt;D xsi:type="xsd:double"&gt;4778.73&lt;/D&gt;&lt;D xsi:type="xsd:double"&gt;4766.18&lt;/D&gt;&lt;D xsi:type="xsd:double"&gt;4796.56&lt;/D&gt;&lt;D xsi:type="xsd:double"&gt;4793.54&lt;/D&gt;&lt;D xsi:type="xsd:double"&gt;4700.58&lt;/D&gt;&lt;D xsi:type="xsd:double"&gt;4696.05&lt;/D&gt;&lt;D xsi:type="xsd:double"&gt;4677.03&lt;/D&gt;&lt;D xsi:type="xsd:double"&gt;4670.29&lt;/D&gt;&lt;D xsi:type="xsd:double"&gt;4713.07&lt;/D&gt;&lt;D xsi:type="xsd:double"&gt;4726.35&lt;/D&gt;&lt;D xsi:type="xsd:double"&gt;4659.03&lt;/D&gt;&lt;D xsi:type="xsd:double"&gt;4662.85&lt;/D&gt;&lt;D xsi:type="xsd:double"&gt;4577.11&lt;/D&gt;&lt;D xsi:type="xsd:double"&gt;4532.76&lt;/D&gt;&lt;D xsi:type="xsd:double"&gt;4482.73&lt;/D&gt;&lt;D xsi:type="xsd:double"&gt;4397.94&lt;/D&gt;&lt;D xsi:type="xsd:double"&gt;4410.13&lt;/D&gt;&lt;D xsi:type="xsd:double"&gt;4356.45&lt;/D&gt;&lt;D xsi:type="xsd:double"&gt;4349.93&lt;/D&gt;&lt;D xsi:type="xsd:double"&gt;4326.51&lt;/D&gt;&lt;D xsi:type="xsd:double"&gt;4431.85&lt;/D&gt;&lt;D xsi:type="xsd:double"&gt;4515.55&lt;/D&gt;&lt;D xsi:type="xsd:double"&gt;4546.54&lt;/D&gt;&lt;D xsi:type="xsd:double"&gt;4589.38&lt;/D&gt;&lt;D xsi:type="xsd:double"&gt;4477.44&lt;/D&gt;&lt;D xsi:type="xsd:double"&gt;4500.53&lt;/D&gt;&lt;D xsi:type="xsd:double"&gt;4483.87&lt;/D&gt;&lt;D xsi:type="xsd:double"&gt;4521.54&lt;/D&gt;&lt;D xsi:type="xsd:double"&gt;4587.18&lt;/D&gt;&lt;D xsi:type="xsd:double"&gt;4504.08&lt;/D&gt;&lt;D xsi:type="xsd:double"&gt;4418.64&lt;/D&gt;&lt;D xsi:type="xsd:double"&gt;4401.67&lt;/D&gt;&lt;D xsi:type="xsd:double"&gt;4471.07&lt;/D&gt;&lt;D xsi:type="xsd:double"&gt;4475.01&lt;/D&gt;&lt;D xsi:type="xsd:double"&gt;4380.26&lt;/D&gt;&lt;D xsi:type="xsd:double"&gt;4348.87&lt;/D&gt;&lt;D xsi:type="xsd:double"&gt;4304.76&lt;/D&gt;&lt;D xsi:type="xsd:double"&gt;4225.5&lt;/D&gt;&lt;D xsi:type="xsd:double"&gt;4288.7&lt;/D&gt;&lt;D xsi:type="xsd:double"&gt;4384.65&lt;/D&gt;&lt;D xsi:type="xsd:double"&gt;4373.94&lt;/D&gt;&lt;D xsi:type="xsd:double"&gt;4306.26&lt;/D&gt;&lt;D xsi:type="xsd:double"&gt;4386.54&lt;/D&gt;&lt;D xsi:type="xsd:double"&gt;4363.49&lt;/D&gt;&lt;D xsi:type="xsd:double"&gt;4328.87&lt;/D&gt;&lt;D xsi:type="xsd:double"&gt;4201.09&lt;/D&gt;&lt;/FQL&gt;&lt;FQL&gt;&lt;Q&gt;CCH-GB^FF_SALES(ANN_R,-10AY,NOW,,,,M)&lt;/Q&gt;&lt;R&gt;11&lt;/R&gt;&lt;C&gt;1&lt;/C&gt;&lt;D xsi:type="xsd:double"&gt;5946.36999140778&lt;/D&gt;&lt;D xsi:type="xsd:double"&gt;5710.44237781361&lt;/D&gt;&lt;D xsi:type="xsd:double"&gt;5838.44988015845&lt;/D&gt;&lt;D xsi:type="xsd:double"&gt;5244.53219054971&lt;/D&gt;&lt;D xsi:type="xsd:double"&gt;4606.16942035342&lt;/D&gt;&lt;D xsi:type="xsd:double"&gt;5098.52568116128&lt;/D&gt;&lt;D xsi:type="xsd:double"&gt;5712.27126641605&lt;/D&gt;&lt;D xsi:type="xsd:double"&gt;5889.96999454808&lt;/D&gt;&lt;D xsi:type="xsd:double"&gt;6164.14563489262&lt;/D&gt;&lt;D xsi:type="xsd:double"&gt;5450.9845053659&lt;/D&gt;&lt;D xsi:type="xsd:double"&gt;6160.75638189213&lt;/D&gt;&lt;/FQL&gt;&lt;/Schema&gt;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142875</xdr:colOff>
                <xdr:row>4</xdr:row>
                <xdr:rowOff>104775</xdr:rowOff>
              </from>
              <to>
                <xdr:col>3</xdr:col>
                <xdr:colOff>295275</xdr:colOff>
                <xdr:row>8</xdr:row>
                <xdr:rowOff>95250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<sst xmlns="http://purl.oclc.org/ooxml/spreadsheetml/main" count="331" uniqueCount="122">
  <si>
    <t>2017</t>
  </si>
  <si>
    <t>2018</t>
  </si>
  <si>
    <t>2019</t>
  </si>
  <si>
    <t>2020</t>
  </si>
  <si>
    <t>2021</t>
  </si>
  <si>
    <t>Revenue</t>
  </si>
  <si>
    <t>Net Income</t>
  </si>
  <si>
    <t xml:space="preserve">In millions </t>
  </si>
  <si>
    <t>Revenue Growth</t>
  </si>
  <si>
    <t>NA</t>
  </si>
  <si>
    <t>Cash And Cash Equivalents</t>
  </si>
  <si>
    <t>Total Debt</t>
  </si>
  <si>
    <t>Depreciation And Amortization</t>
  </si>
  <si>
    <t>Capital Expenditure</t>
  </si>
  <si>
    <t>Change In Working Capital</t>
  </si>
  <si>
    <t>Rf</t>
  </si>
  <si>
    <t>Variance SNP 500</t>
  </si>
  <si>
    <t>Interest expense</t>
  </si>
  <si>
    <t xml:space="preserve">Rd </t>
  </si>
  <si>
    <t>Tax Rate</t>
  </si>
  <si>
    <t>(1-T)</t>
  </si>
  <si>
    <t xml:space="preserve">Real Cost of Debt </t>
  </si>
  <si>
    <t xml:space="preserve">Market Valuation </t>
  </si>
  <si>
    <t xml:space="preserve">Total Value </t>
  </si>
  <si>
    <t xml:space="preserve">MV/Total Value </t>
  </si>
  <si>
    <t>WACC</t>
  </si>
  <si>
    <t>Inputs</t>
  </si>
  <si>
    <t>Market Risk Premium</t>
  </si>
  <si>
    <t>Covariance MSFT SNP 500</t>
  </si>
  <si>
    <t xml:space="preserve">Re </t>
  </si>
  <si>
    <t>Beta</t>
  </si>
  <si>
    <t>This sheet contains FactSet XML data for use with this workbook's =FDS codes.  Modifying the worksheet's contents may damage the workbook's =FDS functionality.</t>
  </si>
  <si>
    <t xml:space="preserve">WACC </t>
  </si>
  <si>
    <t>`</t>
  </si>
  <si>
    <t>Operating Income</t>
  </si>
  <si>
    <t>Income Before Tax</t>
  </si>
  <si>
    <t>Income Tax Expense</t>
  </si>
  <si>
    <t>NOPAT</t>
  </si>
  <si>
    <t>FCF</t>
  </si>
  <si>
    <t>Reinvestment</t>
  </si>
  <si>
    <t xml:space="preserve">Terminal Value </t>
  </si>
  <si>
    <t>In millions USD</t>
  </si>
  <si>
    <t>Reinvestment Rate</t>
  </si>
  <si>
    <t xml:space="preserve">Rf : </t>
  </si>
  <si>
    <t xml:space="preserve">Market Risk Premium : </t>
  </si>
  <si>
    <t>TD/Total Value</t>
  </si>
  <si>
    <t>Invested Capital</t>
  </si>
  <si>
    <t xml:space="preserve">NOPAT Margin </t>
  </si>
  <si>
    <t>Total Equity</t>
  </si>
  <si>
    <t xml:space="preserve">Asset Turnover </t>
  </si>
  <si>
    <t>ROIC</t>
  </si>
  <si>
    <t>Perpetual Growth Rate :</t>
  </si>
  <si>
    <t>Operating Income Margin</t>
  </si>
  <si>
    <t xml:space="preserve">Forecast Growth Assumptions </t>
  </si>
  <si>
    <t>In</t>
  </si>
  <si>
    <t xml:space="preserve">Explicit Forecast Period </t>
  </si>
  <si>
    <t>In: Inputs from Financial statements</t>
  </si>
  <si>
    <t xml:space="preserve">Total Book Value Debt </t>
  </si>
  <si>
    <t>Last FY</t>
  </si>
  <si>
    <t>Notes</t>
  </si>
  <si>
    <t xml:space="preserve">Notes </t>
  </si>
  <si>
    <t>PV(FCF)</t>
  </si>
  <si>
    <t>Assumptions/Inputs</t>
  </si>
  <si>
    <t>Enterprise Value</t>
  </si>
  <si>
    <t xml:space="preserve">Sensitivity Analysis </t>
  </si>
  <si>
    <t>WACC -1%</t>
  </si>
  <si>
    <t>WACC +1%</t>
  </si>
  <si>
    <t>Enterprise Value WACC -1%</t>
  </si>
  <si>
    <t>Enterprise Value WACC +1%</t>
  </si>
  <si>
    <t>Normalized Tax Rate</t>
  </si>
  <si>
    <t>Effective Tax Rate</t>
  </si>
  <si>
    <t xml:space="preserve">Equity Value </t>
  </si>
  <si>
    <t xml:space="preserve">Shares Outstanding </t>
  </si>
  <si>
    <t xml:space="preserve">Equity Per Share </t>
  </si>
  <si>
    <t xml:space="preserve">Premium </t>
  </si>
  <si>
    <t xml:space="preserve">Price Offer </t>
  </si>
  <si>
    <t>Premium in %</t>
  </si>
  <si>
    <t>Average</t>
  </si>
  <si>
    <t xml:space="preserve">Terminal Value Assumptions </t>
  </si>
  <si>
    <t xml:space="preserve">20Y UST </t>
  </si>
  <si>
    <t>Discount Factor</t>
  </si>
  <si>
    <t>Net Income Margin</t>
  </si>
  <si>
    <t>Avg. Effective Tax rate</t>
  </si>
  <si>
    <t>Calculated WACC</t>
  </si>
  <si>
    <t>FCF / NOPAT</t>
  </si>
  <si>
    <t>Unlevered DCF</t>
  </si>
  <si>
    <t xml:space="preserve">Combined </t>
  </si>
  <si>
    <t>Premium Payment</t>
  </si>
  <si>
    <t>Premium Payment in %</t>
  </si>
  <si>
    <t>Value of Synergy</t>
  </si>
  <si>
    <t xml:space="preserve">Margins of Safety </t>
  </si>
  <si>
    <t>ATVI Premium Payments</t>
  </si>
  <si>
    <t xml:space="preserve">Value Per Share </t>
  </si>
  <si>
    <t xml:space="preserve">Synergy Value Per Share </t>
  </si>
  <si>
    <t>Margins of Safety</t>
  </si>
  <si>
    <t>Share Price</t>
  </si>
  <si>
    <t>Synergy Value per Share</t>
  </si>
  <si>
    <t>Difference in Value of Synergy and Premium Paid in %</t>
  </si>
  <si>
    <t>Difference in Value of Synergy and Premium Paid</t>
  </si>
  <si>
    <t>Covariance With Benchmark</t>
  </si>
  <si>
    <t>Variance of Benchmark</t>
  </si>
  <si>
    <t xml:space="preserve">Stock Price : </t>
  </si>
  <si>
    <t>Net Debt</t>
  </si>
  <si>
    <t>Target Equity Value</t>
  </si>
  <si>
    <t>Acquirer Equity Value</t>
  </si>
  <si>
    <t>Equity Value with no Synergy</t>
  </si>
  <si>
    <t>Equity Value with Synergy</t>
  </si>
  <si>
    <t>Combined WACC</t>
  </si>
  <si>
    <t>Total</t>
  </si>
  <si>
    <t>Weights</t>
  </si>
  <si>
    <t xml:space="preserve">Revenues in Millions </t>
  </si>
  <si>
    <t>Companies</t>
  </si>
  <si>
    <t>Rev. Growth :</t>
  </si>
  <si>
    <t>Op. Income Margin :</t>
  </si>
  <si>
    <t xml:space="preserve">Net Income Margin: </t>
  </si>
  <si>
    <t>FCF/ NOPAT :</t>
  </si>
  <si>
    <t>NOPAT Margin :</t>
  </si>
  <si>
    <t>Reinvestment Rate:</t>
  </si>
  <si>
    <t xml:space="preserve">Asset Turnover : </t>
  </si>
  <si>
    <t>Options</t>
  </si>
  <si>
    <t>Min</t>
  </si>
  <si>
    <t>Max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</si>
</sst>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000"/>
    <numFmt numFmtId="166" formatCode="0.0%"/>
  </numFmts>
  <fonts count="2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4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2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b/>
      <sz val="16"/>
      <color theme="0"/>
      <name val="Calibri"/>
      <family val="2"/>
      <charset val="161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start/>
      <end/>
      <top/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</cellStyleXfs>
  <cellXfs count="28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4" xfId="0" applyFont="1" applyBorder="1"/>
    <xf numFmtId="0" fontId="0" fillId="0" borderId="4" xfId="0" applyBorder="1"/>
    <xf numFmtId="0" fontId="0" fillId="2" borderId="0" xfId="0" applyFill="1" applyBorder="1"/>
    <xf numFmtId="0" fontId="0" fillId="0" borderId="3" xfId="0" applyBorder="1"/>
    <xf numFmtId="0" fontId="0" fillId="3" borderId="7" xfId="0" applyFill="1" applyBorder="1"/>
    <xf numFmtId="0" fontId="0" fillId="3" borderId="4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11" xfId="0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2" fontId="0" fillId="0" borderId="4" xfId="0" applyNumberFormat="1" applyBorder="1"/>
    <xf numFmtId="0" fontId="2" fillId="0" borderId="0" xfId="0" applyFont="1" applyBorder="1" applyAlignment="1">
      <alignment wrapText="1"/>
    </xf>
    <xf numFmtId="165" fontId="0" fillId="0" borderId="0" xfId="0" applyNumberFormat="1" applyBorder="1"/>
    <xf numFmtId="10" fontId="0" fillId="0" borderId="0" xfId="1" applyNumberFormat="1" applyFont="1" applyFill="1" applyBorder="1"/>
    <xf numFmtId="0" fontId="5" fillId="0" borderId="0" xfId="0" applyFont="1" applyBorder="1"/>
    <xf numFmtId="2" fontId="0" fillId="0" borderId="0" xfId="0" applyNumberFormat="1" applyBorder="1"/>
    <xf numFmtId="0" fontId="2" fillId="3" borderId="7" xfId="0" applyFont="1" applyFill="1" applyBorder="1"/>
    <xf numFmtId="0" fontId="2" fillId="0" borderId="0" xfId="0" applyFont="1" applyBorder="1" applyAlignment="1"/>
    <xf numFmtId="0" fontId="0" fillId="2" borderId="0" xfId="0" applyFont="1" applyFill="1" applyBorder="1"/>
    <xf numFmtId="165" fontId="0" fillId="0" borderId="0" xfId="0" applyNumberFormat="1" applyFont="1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2" fillId="6" borderId="7" xfId="0" applyFont="1" applyFill="1" applyBorder="1"/>
    <xf numFmtId="14" fontId="2" fillId="6" borderId="7" xfId="0" applyNumberFormat="1" applyFont="1" applyFill="1" applyBorder="1" applyAlignment="1">
      <alignment horizontal="center" vertical="center"/>
    </xf>
    <xf numFmtId="14" fontId="2" fillId="6" borderId="8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0" fontId="2" fillId="3" borderId="7" xfId="1" applyNumberFormat="1" applyFont="1" applyFill="1" applyBorder="1"/>
    <xf numFmtId="10" fontId="2" fillId="5" borderId="0" xfId="1" applyNumberFormat="1" applyFont="1" applyFill="1" applyBorder="1"/>
    <xf numFmtId="10" fontId="5" fillId="5" borderId="0" xfId="0" applyNumberFormat="1" applyFont="1" applyFill="1" applyBorder="1"/>
    <xf numFmtId="10" fontId="0" fillId="0" borderId="0" xfId="1" applyNumberFormat="1" applyFont="1" applyBorder="1"/>
    <xf numFmtId="10" fontId="3" fillId="0" borderId="0" xfId="1" applyNumberFormat="1" applyFont="1" applyBorder="1"/>
    <xf numFmtId="10" fontId="2" fillId="0" borderId="0" xfId="1" applyNumberFormat="1" applyFont="1" applyBorder="1"/>
    <xf numFmtId="10" fontId="0" fillId="0" borderId="4" xfId="1" applyNumberFormat="1" applyFont="1" applyBorder="1"/>
    <xf numFmtId="164" fontId="0" fillId="6" borderId="0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6" borderId="3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10" fontId="0" fillId="6" borderId="3" xfId="0" applyNumberForma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164" fontId="2" fillId="3" borderId="4" xfId="0" applyNumberFormat="1" applyFont="1" applyFill="1" applyBorder="1"/>
    <xf numFmtId="0" fontId="0" fillId="10" borderId="7" xfId="0" applyFill="1" applyBorder="1"/>
    <xf numFmtId="0" fontId="0" fillId="10" borderId="7" xfId="0" applyFill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/>
    </xf>
    <xf numFmtId="0" fontId="11" fillId="10" borderId="7" xfId="0" applyFont="1" applyFill="1" applyBorder="1"/>
    <xf numFmtId="164" fontId="0" fillId="6" borderId="3" xfId="0" applyNumberFormat="1" applyFill="1" applyBorder="1"/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12" borderId="0" xfId="0" applyFill="1"/>
    <xf numFmtId="0" fontId="0" fillId="12" borderId="0" xfId="0" applyFill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2" fillId="9" borderId="10" xfId="0" applyFont="1" applyFill="1" applyBorder="1"/>
    <xf numFmtId="0" fontId="2" fillId="7" borderId="10" xfId="0" applyFont="1" applyFill="1" applyBorder="1"/>
    <xf numFmtId="164" fontId="0" fillId="6" borderId="0" xfId="0" applyNumberFormat="1" applyFill="1" applyBorder="1"/>
    <xf numFmtId="165" fontId="0" fillId="0" borderId="0" xfId="1" applyNumberFormat="1" applyFont="1" applyBorder="1" applyAlignment="1">
      <alignment horizontal="center"/>
    </xf>
    <xf numFmtId="0" fontId="0" fillId="7" borderId="10" xfId="0" applyFill="1" applyBorder="1"/>
    <xf numFmtId="10" fontId="0" fillId="6" borderId="0" xfId="1" applyNumberFormat="1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/>
    </xf>
    <xf numFmtId="10" fontId="11" fillId="11" borderId="7" xfId="0" applyNumberFormat="1" applyFont="1" applyFill="1" applyBorder="1" applyAlignment="1">
      <alignment horizontal="center"/>
    </xf>
    <xf numFmtId="9" fontId="11" fillId="11" borderId="7" xfId="0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9" fontId="11" fillId="4" borderId="0" xfId="0" applyNumberFormat="1" applyFont="1" applyFill="1" applyBorder="1" applyAlignment="1">
      <alignment horizontal="center"/>
    </xf>
    <xf numFmtId="10" fontId="12" fillId="0" borderId="0" xfId="1" applyNumberFormat="1" applyFont="1" applyFill="1" applyBorder="1" applyAlignment="1">
      <alignment horizontal="center" vertical="center"/>
    </xf>
    <xf numFmtId="0" fontId="0" fillId="13" borderId="0" xfId="0" applyFill="1"/>
    <xf numFmtId="0" fontId="11" fillId="13" borderId="0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 vertical="center"/>
    </xf>
    <xf numFmtId="10" fontId="11" fillId="13" borderId="0" xfId="0" applyNumberFormat="1" applyFont="1" applyFill="1" applyBorder="1" applyAlignment="1">
      <alignment horizontal="center"/>
    </xf>
    <xf numFmtId="164" fontId="12" fillId="13" borderId="0" xfId="0" applyNumberFormat="1" applyFont="1" applyFill="1" applyBorder="1" applyAlignment="1">
      <alignment horizontal="center" vertical="center"/>
    </xf>
    <xf numFmtId="164" fontId="0" fillId="13" borderId="0" xfId="0" applyNumberFormat="1" applyFont="1" applyFill="1" applyBorder="1" applyAlignment="1">
      <alignment horizontal="center"/>
    </xf>
    <xf numFmtId="9" fontId="0" fillId="13" borderId="0" xfId="0" applyNumberFormat="1" applyFill="1" applyBorder="1" applyAlignment="1">
      <alignment horizontal="center"/>
    </xf>
    <xf numFmtId="164" fontId="0" fillId="13" borderId="0" xfId="1" applyNumberFormat="1" applyFont="1" applyFill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/>
    </xf>
    <xf numFmtId="164" fontId="0" fillId="13" borderId="0" xfId="0" applyNumberFormat="1" applyFill="1"/>
    <xf numFmtId="0" fontId="0" fillId="4" borderId="1" xfId="0" applyFill="1" applyBorder="1"/>
    <xf numFmtId="9" fontId="11" fillId="4" borderId="4" xfId="0" applyNumberFormat="1" applyFont="1" applyFill="1" applyBorder="1" applyAlignment="1">
      <alignment horizontal="center"/>
    </xf>
    <xf numFmtId="10" fontId="0" fillId="4" borderId="4" xfId="1" applyNumberFormat="1" applyFont="1" applyFill="1" applyBorder="1" applyAlignment="1">
      <alignment horizontal="center" vertical="center"/>
    </xf>
    <xf numFmtId="0" fontId="0" fillId="0" borderId="10" xfId="0" applyFill="1" applyBorder="1"/>
    <xf numFmtId="164" fontId="2" fillId="0" borderId="4" xfId="1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2" fontId="2" fillId="3" borderId="7" xfId="0" applyNumberFormat="1" applyFont="1" applyFill="1" applyBorder="1"/>
    <xf numFmtId="0" fontId="2" fillId="2" borderId="7" xfId="0" applyFont="1" applyFill="1" applyBorder="1"/>
    <xf numFmtId="10" fontId="2" fillId="2" borderId="7" xfId="0" applyNumberFormat="1" applyFont="1" applyFill="1" applyBorder="1"/>
    <xf numFmtId="0" fontId="0" fillId="14" borderId="7" xfId="0" applyFill="1" applyBorder="1"/>
    <xf numFmtId="0" fontId="0" fillId="0" borderId="3" xfId="0" applyFill="1" applyBorder="1" applyAlignment="1">
      <alignment horizontal="center"/>
    </xf>
    <xf numFmtId="10" fontId="13" fillId="0" borderId="3" xfId="0" applyNumberFormat="1" applyFont="1" applyFill="1" applyBorder="1" applyAlignment="1">
      <alignment horizontal="center"/>
    </xf>
    <xf numFmtId="2" fontId="13" fillId="0" borderId="3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Alignment="1">
      <alignment horizontal="center"/>
    </xf>
    <xf numFmtId="0" fontId="14" fillId="0" borderId="0" xfId="0" applyFont="1" applyFill="1" applyBorder="1" applyAlignment="1"/>
    <xf numFmtId="10" fontId="17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Alignment="1">
      <alignment horizontal="center"/>
    </xf>
    <xf numFmtId="0" fontId="18" fillId="0" borderId="0" xfId="0" applyFont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0" fontId="15" fillId="14" borderId="7" xfId="0" applyFont="1" applyFill="1" applyBorder="1"/>
    <xf numFmtId="0" fontId="15" fillId="14" borderId="7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7" fillId="0" borderId="4" xfId="0" applyFont="1" applyBorder="1"/>
    <xf numFmtId="164" fontId="18" fillId="0" borderId="4" xfId="0" applyNumberFormat="1" applyFont="1" applyBorder="1"/>
    <xf numFmtId="0" fontId="7" fillId="0" borderId="0" xfId="0" applyFont="1" applyFill="1" applyBorder="1"/>
    <xf numFmtId="164" fontId="18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/>
    <xf numFmtId="164" fontId="18" fillId="0" borderId="0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164" fontId="18" fillId="0" borderId="0" xfId="0" applyNumberFormat="1" applyFont="1" applyFill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/>
    </xf>
    <xf numFmtId="0" fontId="18" fillId="0" borderId="0" xfId="0" applyFont="1" applyFill="1"/>
    <xf numFmtId="0" fontId="18" fillId="0" borderId="0" xfId="0" applyFont="1" applyBorder="1"/>
    <xf numFmtId="0" fontId="18" fillId="0" borderId="3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 vertical="center"/>
    </xf>
    <xf numFmtId="164" fontId="18" fillId="0" borderId="3" xfId="0" applyNumberFormat="1" applyFont="1" applyBorder="1" applyAlignment="1">
      <alignment horizontal="center"/>
    </xf>
    <xf numFmtId="0" fontId="15" fillId="14" borderId="7" xfId="0" applyFont="1" applyFill="1" applyBorder="1" applyAlignment="1">
      <alignment horizontal="center"/>
    </xf>
    <xf numFmtId="10" fontId="15" fillId="14" borderId="7" xfId="0" applyNumberFormat="1" applyFont="1" applyFill="1" applyBorder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10" fontId="15" fillId="14" borderId="8" xfId="0" applyNumberFormat="1" applyFont="1" applyFill="1" applyBorder="1" applyAlignment="1">
      <alignment horizontal="center"/>
    </xf>
    <xf numFmtId="164" fontId="20" fillId="0" borderId="0" xfId="0" applyNumberFormat="1" applyFont="1" applyFill="1" applyBorder="1" applyAlignment="1">
      <alignment horizontal="center"/>
    </xf>
    <xf numFmtId="164" fontId="20" fillId="4" borderId="0" xfId="0" applyNumberFormat="1" applyFont="1" applyFill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164" fontId="18" fillId="0" borderId="0" xfId="3" applyNumberFormat="1" applyFont="1" applyBorder="1" applyAlignment="1">
      <alignment horizontal="center" vertical="center"/>
    </xf>
    <xf numFmtId="164" fontId="18" fillId="0" borderId="3" xfId="0" applyNumberFormat="1" applyFont="1" applyFill="1" applyBorder="1" applyAlignment="1">
      <alignment horizontal="center"/>
    </xf>
    <xf numFmtId="9" fontId="18" fillId="0" borderId="4" xfId="0" applyNumberFormat="1" applyFont="1" applyBorder="1" applyAlignment="1">
      <alignment horizontal="center"/>
    </xf>
    <xf numFmtId="9" fontId="15" fillId="14" borderId="7" xfId="0" applyNumberFormat="1" applyFont="1" applyFill="1" applyBorder="1" applyAlignment="1">
      <alignment horizontal="center"/>
    </xf>
    <xf numFmtId="164" fontId="18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/>
    </xf>
    <xf numFmtId="10" fontId="18" fillId="0" borderId="0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9" fontId="15" fillId="0" borderId="0" xfId="0" applyNumberFormat="1" applyFont="1" applyFill="1" applyBorder="1" applyAlignment="1">
      <alignment horizontal="center"/>
    </xf>
    <xf numFmtId="164" fontId="18" fillId="0" borderId="0" xfId="1" applyNumberFormat="1" applyFont="1" applyFill="1" applyBorder="1" applyAlignment="1">
      <alignment horizontal="center" vertical="center"/>
    </xf>
    <xf numFmtId="164" fontId="20" fillId="0" borderId="0" xfId="1" applyNumberFormat="1" applyFont="1" applyFill="1" applyBorder="1" applyAlignment="1">
      <alignment horizontal="center" vertical="center"/>
    </xf>
    <xf numFmtId="10" fontId="18" fillId="0" borderId="0" xfId="0" applyNumberFormat="1" applyFont="1" applyFill="1" applyBorder="1" applyAlignment="1">
      <alignment horizontal="center"/>
    </xf>
    <xf numFmtId="164" fontId="18" fillId="0" borderId="3" xfId="1" applyNumberFormat="1" applyFont="1" applyBorder="1" applyAlignment="1">
      <alignment horizontal="center" vertical="center"/>
    </xf>
    <xf numFmtId="10" fontId="18" fillId="0" borderId="3" xfId="0" applyNumberFormat="1" applyFont="1" applyBorder="1" applyAlignment="1">
      <alignment horizontal="center"/>
    </xf>
    <xf numFmtId="0" fontId="7" fillId="0" borderId="1" xfId="0" applyFont="1" applyBorder="1"/>
    <xf numFmtId="10" fontId="18" fillId="0" borderId="4" xfId="0" applyNumberFormat="1" applyFont="1" applyBorder="1" applyAlignment="1">
      <alignment horizontal="center"/>
    </xf>
    <xf numFmtId="9" fontId="15" fillId="0" borderId="1" xfId="0" applyNumberFormat="1" applyFont="1" applyFill="1" applyBorder="1" applyAlignment="1">
      <alignment horizontal="center"/>
    </xf>
    <xf numFmtId="164" fontId="18" fillId="0" borderId="0" xfId="1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Fill="1" applyBorder="1"/>
    <xf numFmtId="164" fontId="20" fillId="0" borderId="0" xfId="0" applyNumberFormat="1" applyFont="1" applyFill="1" applyBorder="1" applyAlignment="1">
      <alignment horizontal="center" vertical="center"/>
    </xf>
    <xf numFmtId="164" fontId="18" fillId="0" borderId="0" xfId="0" applyNumberFormat="1" applyFont="1" applyFill="1" applyBorder="1"/>
    <xf numFmtId="164" fontId="18" fillId="0" borderId="4" xfId="0" applyNumberFormat="1" applyFont="1" applyBorder="1" applyAlignment="1">
      <alignment horizontal="center"/>
    </xf>
    <xf numFmtId="0" fontId="18" fillId="0" borderId="4" xfId="0" applyFont="1" applyFill="1" applyBorder="1"/>
    <xf numFmtId="0" fontId="18" fillId="0" borderId="4" xfId="0" applyFont="1" applyBorder="1"/>
    <xf numFmtId="10" fontId="18" fillId="0" borderId="5" xfId="0" applyNumberFormat="1" applyFont="1" applyBorder="1" applyAlignment="1">
      <alignment horizontal="center"/>
    </xf>
    <xf numFmtId="10" fontId="20" fillId="0" borderId="0" xfId="1" applyNumberFormat="1" applyFont="1" applyFill="1" applyBorder="1" applyAlignment="1">
      <alignment horizontal="right"/>
    </xf>
    <xf numFmtId="10" fontId="20" fillId="0" borderId="0" xfId="1" applyNumberFormat="1" applyFont="1" applyBorder="1" applyAlignment="1">
      <alignment horizontal="right"/>
    </xf>
    <xf numFmtId="10" fontId="18" fillId="0" borderId="0" xfId="1" applyNumberFormat="1" applyFont="1" applyFill="1" applyBorder="1" applyAlignment="1">
      <alignment horizontal="right"/>
    </xf>
    <xf numFmtId="10" fontId="18" fillId="0" borderId="0" xfId="1" applyNumberFormat="1" applyFont="1" applyBorder="1" applyAlignment="1">
      <alignment horizontal="right"/>
    </xf>
    <xf numFmtId="10" fontId="18" fillId="0" borderId="4" xfId="1" applyNumberFormat="1" applyFont="1" applyBorder="1" applyAlignment="1">
      <alignment horizontal="right"/>
    </xf>
    <xf numFmtId="10" fontId="7" fillId="0" borderId="4" xfId="1" applyNumberFormat="1" applyFont="1" applyBorder="1" applyAlignment="1">
      <alignment horizontal="right"/>
    </xf>
    <xf numFmtId="0" fontId="15" fillId="14" borderId="7" xfId="0" applyFont="1" applyFill="1" applyBorder="1" applyAlignment="1">
      <alignment horizontal="right" vertical="center"/>
    </xf>
    <xf numFmtId="10" fontId="15" fillId="14" borderId="7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14" borderId="7" xfId="0" applyFill="1" applyBorder="1" applyAlignment="1">
      <alignment horizontal="center"/>
    </xf>
    <xf numFmtId="0" fontId="19" fillId="6" borderId="7" xfId="0" applyFont="1" applyFill="1" applyBorder="1"/>
    <xf numFmtId="0" fontId="2" fillId="6" borderId="7" xfId="0" applyFont="1" applyFill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8" borderId="0" xfId="0" applyFill="1" applyAlignment="1">
      <alignment horizontal="center"/>
    </xf>
    <xf numFmtId="0" fontId="0" fillId="8" borderId="0" xfId="0" applyFill="1"/>
    <xf numFmtId="0" fontId="9" fillId="8" borderId="0" xfId="0" applyFont="1" applyFill="1" applyBorder="1" applyAlignment="1"/>
    <xf numFmtId="164" fontId="18" fillId="0" borderId="1" xfId="0" applyNumberFormat="1" applyFont="1" applyBorder="1" applyAlignment="1">
      <alignment horizontal="right" vertical="center"/>
    </xf>
    <xf numFmtId="164" fontId="18" fillId="0" borderId="0" xfId="0" applyNumberFormat="1" applyFont="1" applyBorder="1" applyAlignment="1">
      <alignment horizontal="right"/>
    </xf>
    <xf numFmtId="10" fontId="18" fillId="0" borderId="4" xfId="1" applyNumberFormat="1" applyFont="1" applyBorder="1" applyAlignment="1">
      <alignment horizontal="right" vertical="center"/>
    </xf>
    <xf numFmtId="10" fontId="18" fillId="0" borderId="4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 vertical="center"/>
    </xf>
    <xf numFmtId="0" fontId="21" fillId="0" borderId="0" xfId="0" applyFont="1" applyBorder="1" applyAlignment="1">
      <alignment horizontal="righ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4" fillId="14" borderId="7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5" fillId="14" borderId="0" xfId="0" applyFont="1" applyFill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9" borderId="0" xfId="0" applyFont="1" applyFill="1"/>
    <xf numFmtId="0" fontId="0" fillId="9" borderId="0" xfId="0" applyFill="1"/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0" fontId="0" fillId="9" borderId="0" xfId="0" applyNumberFormat="1" applyFill="1" applyAlignment="1">
      <alignment horizontal="center" vertical="center"/>
    </xf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2" fillId="7" borderId="13" xfId="0" applyFont="1" applyFill="1" applyBorder="1"/>
    <xf numFmtId="0" fontId="2" fillId="0" borderId="3" xfId="0" applyFont="1" applyBorder="1" applyAlignment="1">
      <alignment horizontal="center"/>
    </xf>
    <xf numFmtId="10" fontId="2" fillId="15" borderId="0" xfId="0" applyNumberFormat="1" applyFont="1" applyFill="1" applyAlignment="1">
      <alignment horizontal="center"/>
    </xf>
    <xf numFmtId="0" fontId="2" fillId="6" borderId="0" xfId="0" applyFont="1" applyFill="1"/>
    <xf numFmtId="164" fontId="0" fillId="6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 vertical="center"/>
    </xf>
    <xf numFmtId="0" fontId="2" fillId="0" borderId="0" xfId="0" applyFont="1"/>
    <xf numFmtId="164" fontId="0" fillId="6" borderId="0" xfId="0" applyNumberFormat="1" applyFill="1"/>
    <xf numFmtId="164" fontId="0" fillId="0" borderId="0" xfId="0" applyNumberFormat="1"/>
    <xf numFmtId="10" fontId="0" fillId="0" borderId="0" xfId="0" applyNumberFormat="1" applyAlignment="1">
      <alignment horizontal="center"/>
    </xf>
    <xf numFmtId="0" fontId="2" fillId="7" borderId="14" xfId="0" applyFont="1" applyFill="1" applyBorder="1"/>
    <xf numFmtId="0" fontId="2" fillId="0" borderId="5" xfId="0" applyFont="1" applyBorder="1" applyAlignment="1">
      <alignment horizontal="center"/>
    </xf>
    <xf numFmtId="10" fontId="2" fillId="15" borderId="4" xfId="0" applyNumberFormat="1" applyFont="1" applyFill="1" applyBorder="1" applyAlignment="1">
      <alignment horizontal="center"/>
    </xf>
    <xf numFmtId="0" fontId="2" fillId="7" borderId="0" xfId="0" applyFont="1" applyFill="1"/>
    <xf numFmtId="10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4" borderId="0" xfId="0" applyFill="1"/>
    <xf numFmtId="164" fontId="2" fillId="0" borderId="1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4" fontId="0" fillId="0" borderId="0" xfId="0" applyNumberFormat="1"/>
    <xf numFmtId="1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wrapText="1"/>
    </xf>
    <xf numFmtId="0" fontId="2" fillId="12" borderId="0" xfId="0" applyFont="1" applyFill="1"/>
    <xf numFmtId="0" fontId="0" fillId="12" borderId="0" xfId="0" applyFill="1" applyAlignment="1">
      <alignment horizontal="right"/>
    </xf>
    <xf numFmtId="14" fontId="0" fillId="1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12" borderId="0" xfId="0" applyFill="1" applyAlignment="1">
      <alignment wrapText="1"/>
    </xf>
    <xf numFmtId="10" fontId="0" fillId="12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166" fontId="0" fillId="0" borderId="0" xfId="1" applyNumberFormat="1" applyFont="1" applyFill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Fill="1"/>
    <xf numFmtId="0" fontId="22" fillId="3" borderId="7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center"/>
    </xf>
  </cellXfs>
  <cellStyles count="4">
    <cellStyle name="Currency" xfId="3" builtinId="4"/>
    <cellStyle name="Normal" xfId="0" builtinId="0"/>
    <cellStyle name="Normal 2" xfId="2" xr:uid="{E501E99D-A480-4A85-9B50-AA5FE7D2E67A}"/>
    <cellStyle name="Percent" xfId="1" builtinId="5"/>
  </cellStyles>
  <dxfs count="2"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 patternType="darkGray">
          <fgColor auto="1"/>
          <bgColor auto="1"/>
        </patternFill>
      </fill>
      <border diagonalUp="0" diagonalDown="0">
        <start/>
        <end/>
        <top/>
        <bottom/>
        <vertical/>
        <horizontal/>
      </border>
    </dxf>
  </dxfs>
  <tableStyles count="1" defaultTableStyle="TableStyleMedium2" defaultPivotStyle="PivotStyleLight16">
    <tableStyle name="SlicerStyleLight5 2" pivot="0" table="0" count="10" xr9:uid="{D7A1C97B-4869-4C91-B6A1-7CE6FB061DF3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E0E0E0"/>
            </start>
            <end style="thin">
              <color rgb="FFE0E0E0"/>
            </end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13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externalLink" Target="externalLinks/externalLink2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0</xdr:row>
          <xdr:rowOff>0</xdr:rowOff>
        </xdr:from>
        <xdr:to>
          <xdr:col>3</xdr:col>
          <xdr:colOff>295275</xdr:colOff>
          <xdr:row>2</xdr:row>
          <xdr:rowOff>171450</xdr:rowOff>
        </xdr:to>
        <xdr:sp macro="" textlink="">
          <xdr:nvSpPr>
            <xdr:cNvPr id="1025" name="Comment 10" hidden="1">
              <a:extLst>
                <a:ext uri="{FF2B5EF4-FFF2-40B4-BE49-F238E27FC236}">
                  <a16:creationId xmlns:a16="http://schemas.microsoft.com/office/drawing/2014/main" id="{D529D5C2-994B-4D72-9617-C9A7B4ADC2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0"/>
              <a:ext cx="1371600" cy="552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&lt;?xml version="1.0" encoding="utf-8"?&gt;&lt;Schema xmlns:xsi="http://www.w3.org/2001/XMLSchema-instance" xmlns:xsd="http://www.w3.org/2001/XMLSchema" Version="2" Timestamp="1647855048"&gt;&lt;FQL&gt;&lt;Q&gt;ATVI-US^FG_PRICE(0)&lt;/Q&gt;&lt;R&gt;1&lt;/R&gt;&lt;C&gt;1&lt;/C&gt;&lt;D xsi:type="xsd:double"&gt;80.55&lt;/D&gt;&lt;/FQL&gt;&lt;FQL&gt;&lt;Q&gt;ATVI-US^FG_PRICE(-5AY)&lt;/Q&gt;&lt;R&gt;1&lt;/R&gt;&lt;C&gt;1&lt;/C&gt;&lt;D xsi:type="xsd:double"&gt;48.06&lt;/D&gt;&lt;/FQL&gt;&lt;FQL&gt;&lt;Q&gt;ATVI-US^FG_PRICE(-5AY,0)&lt;/Q&gt;&lt;R&gt;1260&lt;/R&gt;&lt;C&gt;1&lt;/C&gt;&lt;D xsi:type="xsd:double"&gt;48.06&lt;/D&gt;&lt;D xsi:type="xsd:double"&gt;48.58&lt;/D&gt;&lt;D xsi:type="xsd:double"&gt;49.02&lt;/D&gt;&lt;D xsi:type="xsd:double"&gt;49.2&lt;/D&gt;&lt;D xsi:type="xsd:double"&gt;49.5&lt;/D&gt;&lt;D xsi:type="xsd:double"&gt;49.08&lt;/D&gt;&lt;D xsi:type="xsd:double"&gt;49.22&lt;/D&gt;&lt;D xsi:type="xsd:double"&gt;49.1&lt;/D&gt;&lt;D xsi:type="xsd:double"&gt;49.13&lt;/D&gt;&lt;D xsi:type="xsd:double"&gt;48.96&lt;/D&gt;&lt;D xsi:type="xsd:double"&gt;48.22&lt;/D&gt;&lt;D xsi:type="xsd:double"&gt;48.68&lt;/D&gt;&lt;D xsi:type="xsd:double"&gt;48.78&lt;/D&gt;&lt;D xsi:type="xsd:double"&gt;49.12&lt;/D&gt;&lt;D xsi:type="xsd:double"&gt;49.3&lt;/D&gt;&lt;D xsi:type="xsd:double"&gt;49.76&lt;/D&gt;&lt;D xsi:type="xsd:double"&gt;50.14&lt;/D&gt;&lt;D xsi:type="xsd:double"&gt;50.19&lt;/D&gt;&lt;D xsi:type="xsd:double"&gt;49.86&lt;/D&gt;&lt;D xsi:type="xsd:double"&gt;49.53&lt;/D&gt;&lt;D xsi:type="xsd:double"&gt;49.04&lt;/D&gt;&lt;D xsi:type="xsd:double"&gt;49.2&lt;/D&gt;&lt;D xsi:type="xsd:double"&gt;49.36&lt;/D&gt;&lt;D xsi:type="xsd:double"&gt;49.61&lt;/D&gt;&lt;D xsi:type="xsd:double"&gt;49.04&lt;/D&gt;&lt;D xsi:type="xsd:double"&gt;49.08&lt;/D&gt;&lt;D xsi:type="xsd:double"&gt;48.64&lt;/D&gt;&lt;D xsi:type="xsd:double"&gt;48.42&lt;/D&gt;&lt;D xsi:type="xsd:double"&gt;48.8&lt;/D&gt;&lt;D xsi:type="xsd:double"&gt;49.17&lt;/D&gt;&lt;D xsi:type="xsd:double"&gt;49.35&lt;/D&gt;&lt;D xsi:type="xsd:double"&gt;49.95&lt;/D&gt;&lt;D xsi:type="xsd:double"&gt;49.87&lt;/D&gt;&lt;D xsi:type="xsd:double"&gt;50.88&lt;/D&gt;&lt;D xsi:type="xsd:double"&gt;51.36&lt;/D&gt;&lt;D xsi:type="xsd:double"&gt;51.36&lt;/D&gt;&lt;D xsi:type="xsd:double"&gt;51.91&lt;/D&gt;&lt;D xsi:type="xsd:double"&gt;52.25&lt;/D&gt;&lt;D xsi:type="xsd:double"&gt;52.7&lt;/D&gt;&lt;D xsi:type="xsd:double"&gt;53.03&lt;/D&gt;&lt;D xsi:type="xsd:double"&gt;52.84&lt;/D&gt;&lt;D xsi:type="xsd:double"&gt;53.1&lt;/D&gt;&lt;D xsi:type="xsd:double"&gt;53.83&lt;/D&gt;&lt;D xsi:type="xsd:double"&gt;53.99&lt;/D&gt;&lt;D xsi:type="xsd:double"&gt;54.62&lt;/D&gt;&lt;D xsi:type="xsd:double"&gt;55.99&lt;/D&gt;&lt;D xsi:type="xsd:double"&gt;55.75&lt;/D&gt;&lt;D xsi:type="xsd:double"&gt;56.01&lt;/D&gt;&lt;D xsi:type="xsd:double"&gt;56.41&lt;/D&gt;&lt;D xsi:type="xsd:double"&gt;56.78&lt;/D&gt;&lt;D xsi:type="xsd:double"&gt;54.23&lt;/D&gt;&lt;D xsi:type="xsd:double"&gt;55.15&lt;/D&gt;&lt;D xsi:type="xsd:double"&gt;55.88&lt;/D&gt;&lt;D xsi:type="xsd:double"&gt;57.12&lt;/D&gt;&lt;D xsi:type="xsd:double"&gt;57.8&lt;/D&gt;&lt;D xsi:type="xsd:double"&gt;58.51&lt;/D&gt;&lt;D xsi:type="xsd:double"&gt;59.22&lt;/D&gt;&lt;D xsi:type="xsd:double"&gt;58.28&lt;/D&gt;&lt;D xsi:type="xsd:double"&gt;58.58&lt;/D&gt;&lt;D xsi:type="xsd:double"&gt;58.58&lt;/D&gt;&lt;D xsi:type="xsd:double"&gt;59.56&lt;/D&gt;&lt;D xsi:type="xsd:double"&gt;59.65&lt;/D&gt;&lt;D xsi:type="xsd:double"&gt;59.8&lt;/D&gt;&lt;D xsi:type="xsd:double"&gt;59.84&lt;/D&gt;&lt;D xsi:type="xsd:double"&gt;60.53&lt;/D&gt;&lt;D xsi:type="xsd:double"&gt;60.55&lt;/D&gt;&lt;D xsi:type="xsd:double"&gt;58.03&lt;/D&gt;&lt;D xsi:type="xsd:double"&gt;56.76&lt;/D&gt;&lt;D xsi:type="xsd:double"&gt;57.9&lt;/D&gt;&lt;D xsi:type="xsd:double"&gt;58.45&lt;/D&gt;&lt;D xsi:type="xsd:double"&gt;58.91&lt;/D&gt;&lt;D xsi:type="xsd:double"&gt;58.8&lt;/D&gt;&lt;D xsi:type="xsd:double"&gt;60.32&lt;/D&gt;&lt;D xsi:type="xsd:double"&gt;60.15&lt;/D&gt;&lt;D xsi:type="xsd:double"&gt;60.68&lt;/D&gt;&lt;D xsi:type="xsd:double"&gt;61.16&lt;/D&gt;&lt;D xsi:type="xsd:double"&gt;60.44&lt;/D&gt;&lt;D xsi:type="xsd:double"&gt;60.22&lt;/D&gt;&lt;D xsi:type="xsd:double"&gt;58.29&lt;/D&gt;&lt;D xsi:type="xsd:double"&gt;58.81&lt;/D&gt;&lt;D xsi:type="xsd:double"&gt;57.58&lt;/D&gt;&lt;D xsi:type="xsd:double"&gt;57.57&lt;/D&gt;&lt;D xsi:type="xsd:double"&gt;56.26&lt;/D&gt;&lt;D xsi:type="xsd:double"&gt;57.16&lt;/D&gt;&lt;D xsi:type="xsd:double"&gt;56.62&lt;/D&gt;&lt;D xsi:type="xsd:double"&gt;58.09&lt;/D&gt;&lt;D xsi:type="xsd:double"&gt;58.51&lt;/D&gt;&lt;D xsi:type="xsd:double"&gt;57.98&lt;/D&gt;&lt;D xsi:type="xsd:double"&gt;61.02&lt;/D&gt;&lt;D xsi:type="xsd:double"&gt;60.5&lt;/D&gt;&lt;D xsi:type="xsd:double"&gt;60.75&lt;/D&gt;&lt;D xsi:type="xsd:double"&gt;60.5&lt;/D&gt;&lt;D xsi:type="xsd:double"&gt;61.33&lt;/D&gt;&lt;D xsi:type="xsd:double"&gt;61.33&lt;/D&gt;&lt;D xsi:type="xsd:double"&gt;61.08&lt;/D&gt;&lt;D xsi:type="xsd:double"&gt;60.93&lt;/D&gt;&lt;D xsi:type="xsd:double"&gt;61.44&lt;/D&gt;&lt;D xsi:type="xsd:double"&gt;60.95&lt;/D&gt;&lt;D xsi:type="xsd:double"&gt;62.64&lt;/D&gt;&lt;D xsi:type="xsd:double"&gt;61.17&lt;/D&gt;&lt;D xsi:type="xsd:double"&gt;61.45&lt;/D&gt;&lt;D xsi:type="xsd:double"&gt;61.78&lt;/D&gt;&lt;D xsi:type="xsd:double"&gt;62.4&lt;/D&gt;&lt;D xsi:type="xsd:double"&gt;61.45&lt;/D&gt;&lt;D xsi:type="xsd:double"&gt;63.97&lt;/D&gt;&lt;D xsi:type="xsd:double"&gt;62.01&lt;/D&gt;&lt;D xsi:type="xsd:double"&gt;62.51&lt;/D&gt;&lt;D xsi:type="xsd:double"&gt;61.33&lt;/D&gt;&lt;D xsi:type="xsd:double"&gt;61.38&lt;/D&gt;&lt;D xsi:type="xsd:double"&gt;60.21&lt;/D&gt;&lt;D xsi:type="xsd:double"&gt;60.74&lt;/D&gt;&lt;D xsi:type="xsd:double"&gt;61.89&lt;/D&gt;&lt;D xsi:type="xsd:double"&gt;61.97&lt;/D&gt;&lt;D xsi:type="xsd:double"&gt;62.89&lt;/D&gt;&lt;D xsi:type="xsd:double"&gt;61.37&lt;/D&gt;&lt;D xsi:type="xsd:double"&gt;62.01&lt;/D&gt;&lt;D xsi:type="xsd:double"&gt;61.78&lt;/D&gt;&lt;D xsi:type="xsd:double"&gt;64.26&lt;/D&gt;&lt;D xsi:type="xsd:double"&gt;64.01&lt;/D&gt;&lt;D xsi:type="xsd:double"&gt;63.43&lt;/D&gt;&lt;D xsi:type="xsd:double"&gt;62.58&lt;/D&gt;&lt;D xsi:type="xsd:double"&gt;62.75&lt;/D&gt;&lt;D xsi:type="xsd:double"&gt;63.48&lt;/D&gt;&lt;D xsi:type="xsd:double"&gt;65.68&lt;/D&gt;&lt;D xsi:type="xsd:double"&gt;65.56&lt;/D&gt;&lt;D xsi:type="xsd:double"&gt;65.12&lt;/D&gt;&lt;D xsi:type="xsd:double"&gt;65.05&lt;/D&gt;&lt;D xsi:type="xsd:double"&gt;64&lt;/D&gt;&lt;D xsi:type="xsd:double"&gt;65.83&lt;/D&gt;&lt;D xsi:type="xsd:double"&gt;64.93&lt;/D&gt;&lt;D xsi:type="xsd:double"&gt;66.16&lt;/D&gt;&lt;D xsi:type="xsd:double"&gt;66.09&lt;/D&gt;&lt;D xsi:type="xsd:double"&gt;65.4&lt;/D&gt;&lt;D xsi:type="xsd:double"&gt;65.17&lt;/D&gt;&lt;D xsi:type="xsd:double"&gt;65&lt;/D&gt;&lt;D xsi:type="xsd:double"&gt;64.2&lt;/D&gt;&lt;D xsi:type="xsd:double"&gt;64.31&lt;/D&gt;&lt;D xsi:type="xsd:double"&gt;65&lt;/D&gt;&lt;D xsi:type="xsd:double"&gt;64.11&lt;/D&gt;&lt;D xsi:type="xsd:double"&gt;63.9&lt;/D&gt;&lt;D xsi:type="xsd:double"&gt;62.14&lt;/D&gt;&lt;D xsi:type="xsd:double"&gt;61.76&lt;/D&gt;&lt;D xsi:type="xsd:double"&gt;63.09&lt;/D&gt;&lt;D xsi:type="xsd:double"&gt;63.54&lt;/D&gt;&lt;D xsi:type="xsd:double"&gt;64.51&lt;/D&gt;&lt;D xsi:type="xsd:double"&gt;63.39&lt;/D&gt;&lt;D xsi:type="xsd:double"&gt;63.45&lt;/D&gt;&lt;D xsi:type="xsd:double"&gt;62.63&lt;/D&gt;&lt;D xsi:type="xsd:double"&gt;63.09&lt;/D&gt;&lt;D xsi:type="xsd:double"&gt;63.25&lt;/D&gt;&lt;D xsi:type="xsd:double"&gt;61.18&lt;/D&gt;&lt;D xsi:type="xsd:double"&gt;61.45&lt;/D&gt;&lt;D xsi:type="xsd:double"&gt;61.36&lt;/D&gt;&lt;D xsi:type="xsd:double"&gt;62.05&lt;/D&gt;&lt;D xsi:type="xsd:double"&gt;61.08&lt;/D&gt;&lt;D xsi:type="xsd:double"&gt;61.48&lt;/D&gt;&lt;D xsi:type="xsd:double"&gt;61.66&lt;/D&gt;&lt;D xsi:type="xsd:double"&gt;61.5&lt;/D&gt;&lt;D xsi:type="xsd:double"&gt;61.99&lt;/D&gt;&lt;D xsi:type="xsd:double"&gt;62.63&lt;/D&gt;&lt;D xsi:type="xsd:double"&gt;61.46&lt;/D&gt;&lt;D xsi:type="xsd:double"&gt;62.73&lt;/D&gt;&lt;D xsi:type="xsd:double"&gt;61.81&lt;/D&gt;&lt;D xsi:type="xsd:double"&gt;62.06&lt;/D&gt;&lt;D xsi:type="xsd:double"&gt;64.14&lt;/D&gt;&lt;D xsi:type="xsd:double"&gt;65.3&lt;/D&gt;&lt;D xsi:type="xsd:double"&gt;65.49&lt;/D&gt;&lt;D xsi:type="xsd:double"&gt;65.33&lt;/D&gt;&lt;D xsi:type="xsd:double"&gt;65.45&lt;/D&gt;&lt;D xsi:type="xsd:double"&gt;63.2&lt;/D&gt;&lt;D xsi:type="xsd:double"&gt;60.87&lt;/D&gt;&lt;D xsi:type="xsd:double"&gt;60.96&lt;/D&gt;&lt;D xsi:type="xsd:double"&gt;64.55&lt;/D&gt;&lt;D xsi:type="xsd:double"&gt;63.31&lt;/D&gt;&lt;D xsi:type="xsd:double"&gt;63&lt;/D&gt;&lt;D xsi:type="xsd:double"&gt;63.62&lt;/D&gt;&lt;D xsi:type="xsd:double"&gt;64.03&lt;/D&gt;&lt;D xsi:type="xsd:double"&gt;62.89&lt;/D&gt;&lt;D xsi:type="xsd:double"&gt;64.13&lt;/D&gt;&lt;D xsi:type="xsd:double"&gt;64.1&lt;/D&gt;&lt;D xsi:type="xsd:double"&gt;63.93&lt;/D&gt;&lt;D xsi:type="xsd:double"&gt;64.5&lt;/D&gt;&lt;D xsi:type="xsd:double"&gt;65.14&lt;/D&gt;&lt;D xsi:type="xsd:double"&gt;66.03&lt;/D&gt;&lt;D xsi:type="xsd:double"&gt;65.74&lt;/D&gt;&lt;D xsi:type="xsd:double"&gt;65.97&lt;/D&gt;&lt;D xsi:type="xsd:double"&gt;62.01&lt;/D&gt;&lt;D xsi:type="xsd:double"&gt;62.4&lt;/D&gt;&lt;D xsi:type="xsd:double"&gt;61.96&lt;/D&gt;&lt;D xsi:type="xsd:double"&gt;58.6&lt;/D&gt;&lt;D xsi:type="xsd:double"&gt;59.55&lt;/D&gt;&lt;D xsi:type="xsd:double"&gt;60.75&lt;/D&gt;&lt;D xsi:type="xsd:double"&gt;61.57&lt;/D&gt;&lt;D xsi:type="xsd:double"&gt;62.43&lt;/D&gt;&lt;D xsi:type="xsd:double"&gt;63.17&lt;/D&gt;&lt;D xsi:type="xsd:double"&gt;64.4&lt;/D&gt;&lt;D xsi:type="xsd:double"&gt;64.6&lt;/D&gt;&lt;D xsi:type="xsd:double"&gt;65.03&lt;/D&gt;&lt;D xsi:type="xsd:double"&gt;66.73&lt;/D&gt;&lt;D xsi:type="xsd:double"&gt;66.01&lt;/D&gt;&lt;D xsi:type="xsd:double"&gt;64.9&lt;/D&gt;&lt;D xsi:type="xsd:double"&gt;64.38&lt;/D&gt;&lt;D xsi:type="xsd:double"&gt;65.08&lt;/D&gt;&lt;D xsi:type="xsd:double"&gt;64.51&lt;/D&gt;&lt;D xsi:type="xsd:double"&gt;63.45&lt;/D&gt;&lt;D xsi:type="xsd:double"&gt;63.34&lt;/D&gt;&lt;D xsi:type="xsd:double"&gt;63.4&lt;/D&gt;&lt;D xsi:type="xsd:double"&gt;63.32&lt;/D&gt;&lt;D xsi:type="xsd:double"&gt;64.31&lt;/D&gt;&lt;D xsi:type="xsd:double"&gt;65.31&lt;/D&gt;&lt;D xsi:type="xsd:double"&gt;64.66&lt;/D&gt;&lt;D xsi:type="xsd:double"&gt;66.37&lt;/D&gt;&lt;D xsi:type="xsd:double"&gt;66.63&lt;/D&gt;&lt;D xsi:type="xsd:double"&gt;66.19&lt;/D&gt;&lt;D xsi:type="xsd:double"&gt;66.83&lt;/D&gt;&lt;D xsi:type="xsd:double"&gt;69.24&lt;/D&gt;&lt;D xsi:type="xsd:double"&gt;70.36&lt;/D&gt;&lt;D xsi:type="xsd:double"&gt;68.71&lt;/D&gt;&lt;D xsi:type="xsd:double"&gt;70.36&lt;/D&gt;&lt;D xsi:type="xsd:double"&gt;69.8&lt;/D&gt;&lt;D xsi:type="xsd:double"&gt;70.57&lt;/D&gt;&lt;D xsi:type="xsd:double"&gt;71.3&lt;/D&gt;&lt;D xsi:type="xsd:double"&gt;71.55&lt;/D&gt;&lt;D xsi:type="xsd:double"&gt;70.08&lt;/D&gt;&lt;D xsi:type="xsd:double"&gt;70.82&lt;/D&gt;&lt;D xsi:type="xsd:double"&gt;72.52&lt;/D&gt;&lt;D xsi:type="xsd:double"&gt;72.45&lt;/D&gt;&lt;D xsi:type="xsd:double"&gt;71.61&lt;/D&gt;&lt;D xsi:type="xsd:double"&gt;74.13&lt;/D&gt;&lt;D xsi:type="xsd:double"&gt;73.35&lt;/D&gt;&lt;D xsi:type="xsd:double"&gt;71.42&lt;/D&gt;&lt;D xsi:type="xsd:double"&gt;67.98&lt;/D&gt;&lt;D xsi:type="xsd:double"&gt;69.7&lt;/D&gt;&lt;D xsi:type="xsd:double"&gt;69.46&lt;/D&gt;&lt;D xsi:type="xsd:double"&gt;65.83&lt;/D&gt;&lt;D xsi:type="xsd:double"&gt;67.08&lt;/D&gt;&lt;D xsi:type="xsd:double"&gt;68.32&lt;/D&gt;&lt;D xsi:type="xsd:double"&gt;68.03&lt;/D&gt;&lt;D xsi:type="xsd:double"&gt;69.65&lt;/D&gt;&lt;D xsi:type="xsd:double"&gt;71.99&lt;/D&gt;&lt;D xsi:type="xsd:double"&gt;70.19&lt;/D&gt;&lt;D xsi:type="xsd:double"&gt;70.84&lt;/D&gt;&lt;D xsi:type="xsd:double"&gt;70.22&lt;/D&gt;&lt;D xsi:type="xsd:double"&gt;69.49&lt;/D&gt;&lt;D xsi:type="xsd:double"&gt;72.07&lt;/D&gt;&lt;D xsi:type="xsd:double"&gt;73.16&lt;/D&gt;&lt;D xsi:type="xsd:double"&gt;72.61&lt;/D&gt;&lt;D xsi:type="xsd:double"&gt;73.13&lt;/D&gt;&lt;D xsi:type="xsd:double"&gt;72.01&lt;/D&gt;&lt;D xsi:type="xsd:double"&gt;74.01&lt;/D&gt;&lt;D xsi:type="xsd:double"&gt;75.1&lt;/D&gt;&lt;D xsi:type="xsd:double"&gt;73.92&lt;/D&gt;&lt;D xsi:type="xsd:double"&gt;74.07&lt;/D&gt;&lt;D xsi:type="xsd:double"&gt;76.81&lt;/D&gt;&lt;D xsi:type="xsd:double"&gt;78.22&lt;/D&gt;&lt;D xsi:type="xsd:double"&gt;76.86&lt;/D&gt;&lt;D xsi:type="xsd:double"&gt;75.93&lt;/D&gt;&lt;D xsi:type="xsd:double"&gt;74.22&lt;/D&gt;&lt;D xsi:type="xsd:double"&gt;73.38&lt;/D&gt;&lt;D xsi:type="xsd:double"&gt;71.68&lt;/D&gt;&lt;D xsi:type="xsd:double"&gt;71.05&lt;/D&gt;&lt;D xsi:type="xsd:double"&gt;71.37&lt;/D&gt;&lt;D xsi:type="xsd:double"&gt;71.61&lt;/D&gt;&lt;D xsi:type="xsd:double"&gt;69.76&lt;/D&gt;&lt;D xsi:type="xsd:double"&gt;68.04&lt;/D&gt;&lt;D xsi:type="xsd:double"&gt;70.08&lt;/D&gt;&lt;D xsi:type="xsd:double"&gt;66.29&lt;/D&gt;&lt;D xsi:type="xsd:double"&gt;65.97&lt;/D&gt;&lt;D xsi:type="xsd:double"&gt;67.46&lt;/D&gt;&lt;D xsi:type="xsd:double"&gt;65.09&lt;/D&gt;&lt;D xsi:type="xsd:double"&gt;65.48&lt;/D&gt;&lt;D xsi:type="xsd:double"&gt;66.27&lt;/D&gt;&lt;D xsi:type="xsd:double"&gt;66.53&lt;/D&gt;&lt;D xsi:type="xsd:double"&gt;64.56&lt;/D&gt;&lt;D xsi:type="xsd:double"&gt;65.77&lt;/D&gt;&lt;D xsi:type="xsd:double"&gt;66.52&lt;/D&gt;&lt;D xsi:type="xsd:double"&gt;65.85&lt;/D&gt;&lt;D xsi:type="xsd:double"&gt;67.22&lt;/D&gt;&lt;D xsi:type="xsd:double"&gt;65.88&lt;/D&gt;&lt;D xsi:type="xsd:double"&gt;66.56&lt;/D&gt;&lt;D xsi:type="xsd:double"&gt;68.28&lt;/D&gt;&lt;D xsi:type="xsd:double"&gt;68.69&lt;/D&gt;&lt;D xsi:type="xsd:double"&gt;67.68&lt;/D&gt;&lt;D xsi:type="xsd:double"&gt;66.3&lt;/D&gt;&lt;D xsi:type="xsd:double"&gt;66.23&lt;/D&gt;&lt;D xsi:type="xsd:double"&gt;65.34&lt;/D&gt;&lt;D xsi:type="xsd:double"&gt;64.82&lt;/D&gt;&lt;D xsi:type="xsd:double"&gt;66.34&lt;/D&gt;&lt;D xsi:type="xsd:double"&gt;65.79&lt;/D&gt;&lt;D xsi:type="xsd:double"&gt;66.35&lt;/D&gt;&lt;D xsi:type="xsd:double"&gt;67.8&lt;/D&gt;&lt;D xsi:type="xsd:double"&gt;68.39&lt;/D&gt;&lt;D xsi:type="xsd:double"&gt;66.82&lt;/D&gt;&lt;D xsi:type="xsd:double"&gt;69.84&lt;/D&gt;&lt;D xsi:type="xsd:double"&gt;70.37&lt;/D&gt;&lt;D xsi:type="xsd:double"&gt;69.61&lt;/D&gt;&lt;D xsi:type="xsd:double"&gt;71.31&lt;/D&gt;&lt;D xsi:type="xsd:double"&gt;72.9&lt;/D&gt;&lt;D xsi:type="xsd:double"&gt;71.7&lt;/D&gt;&lt;D xsi:type="xsd:double"&gt;71.7&lt;/D&gt;&lt;D xsi:type="xsd:double"&gt;70.17&lt;/D&gt;&lt;D xsi:type="xsd:double"&gt;70.33&lt;/D&gt;&lt;D xsi:type="xsd:double"&gt;71.66&lt;/D&gt;&lt;D xsi:type="xsd:double"&gt;71.99&lt;/D&gt;&lt;D xsi:type="xsd:double"&gt;71.45&lt;/D&gt;&lt;D xsi:type="xsd:double"&gt;71.35&lt;/D&gt;&lt;D xsi:type="xsd:double"&gt;71.74&lt;/D&gt;&lt;D xsi:type="xsd:double"&gt;70.8&lt;/D&gt;&lt;D xsi:type="xsd:double"&gt;71.46&lt;/D&gt;&lt;D xsi:type="xsd:double"&gt;70.64&lt;/D&gt;&lt;D xsi:type="xsd:double"&gt;70.69&lt;/D&gt;&lt;D xsi:type="xsd:double"&gt;70.91&lt;/D&gt;&lt;D xsi:type="xsd:double"&gt;73.03&lt;/D&gt;&lt;D xsi:type="xsd:double"&gt;72.79&lt;/D&gt;&lt;D xsi:type="xsd:double"&gt;72.77&lt;/D&gt;&lt;D xsi:type="xsd:double"&gt;74.79&lt;/D&gt;&lt;D xsi:type="xsd:double"&gt;73.95&lt;/D&gt;&lt;D xsi:type="xsd:double"&gt;74.29&lt;/D&gt;&lt;D xsi:type="xsd:double"&gt;75&lt;/D&gt;&lt;D xsi:type="xsd:double"&gt;75.94&lt;/D&gt;&lt;D xsi:type="xsd:double"&gt;76.67&lt;/D&gt;&lt;D xsi:type="xsd:double"&gt;77.71&lt;/D&gt;&lt;D xsi:type="xsd:double"&gt;77.41&lt;/D&gt;&lt;D xsi:type="xsd:double"&gt;77.87&lt;/D&gt;&lt;D xsi:type="xsd:double"&gt;77.24&lt;/D&gt;&lt;D xsi:type="xsd:double"&gt;76.84&lt;/D&gt;&lt;D xsi:type="xsd:double"&gt;76.05&lt;/D&gt;&lt;D xsi:type="xsd:double"&gt;75.98&lt;/D&gt;&lt;D xsi:type="xsd:double"&gt;74.7&lt;/D&gt;&lt;D xsi:type="xsd:double"&gt;75.27&lt;/D&gt;&lt;D xsi:type="xsd:double"&gt;73.42&lt;/D&gt;&lt;D xsi:type="xsd:double"&gt;76.01&lt;/D&gt;&lt;D xsi:type="xsd:double"&gt;76.32&lt;/D&gt;&lt;D xsi:type="xsd:double"&gt;77.28&lt;/D&gt;&lt;D xsi:type="xsd:double"&gt;75.88&lt;/D&gt;&lt;D xsi:type="xsd:double"&gt;76.19&lt;/D&gt;&lt;D xsi:type="xsd:double"&gt;77.19&lt;/D&gt;&lt;D xsi:type="xsd:double"&gt;76.84&lt;/D&gt;&lt;D xsi:type="xsd:double"&gt;76.19&lt;/D&gt;&lt;D xsi:type="xsd:double"&gt;78.61&lt;/D&gt;&lt;D xsi:type="xsd:double"&gt;81.37&lt;/D&gt;&lt;D xsi:type="xsd:double"&gt;81.5&lt;/D&gt;&lt;D xsi:type="xsd:double"&gt;80.23&lt;/D&gt;&lt;D xsi:type="xsd:double"&gt;80.95&lt;/D&gt;&lt;D xsi:type="xsd:double"&gt;81.27&lt;/D&gt;&lt;D xsi:type="xsd:double"&gt;80.61&lt;/D&gt;&lt;D xsi:type="xsd:double"&gt;79.65&lt;/D&gt;&lt;D xsi:type="xsd:double"&gt;79.75&lt;/D&gt;&lt;D xsi:type="xsd:double"&gt;78.41&lt;/D&gt;&lt;D xsi:type="xsd:double"&gt;79.45&lt;/D&gt;&lt;D xsi:type="xsd:double"&gt;77.65&lt;/D&gt;&lt;D xsi:type="xsd:double"&gt;75.36&lt;/D&gt;&lt;D xsi:type="xsd:double"&gt;72.75&lt;/D&gt;&lt;D xsi:type="xsd:double"&gt;73.42&lt;/D&gt;&lt;D xsi:type="xsd:double"&gt;73.08&lt;/D&gt;&lt;D xsi:type="xsd:double"&gt;74.06&lt;/D&gt;&lt;D xsi:type="xsd:double"&gt;71.32&lt;/D&gt;&lt;D xsi:type="xsd:double"&gt;70.57&lt;/D&gt;&lt;D xsi:type="xsd:double"&gt;70.23&lt;/D&gt;&lt;D xsi:type="xsd:double"&gt;70.01&lt;/D&gt;&lt;D xsi:type="xsd:double"&gt;70.5&lt;/D&gt;&lt;D xsi:type="xsd:double"&gt;70.61&lt;/D&gt;&lt;D xsi:type="xsd:double"&gt;70.52&lt;/D&gt;&lt;D xsi:type="xsd:double"&gt;71.29&lt;/D&gt;&lt;D xsi:type="xsd:double"&gt;69.31&lt;/D&gt;&lt;D xsi:type="xsd:double"&gt;69.69&lt;/D&gt;&lt;D xsi:type="xsd:double"&gt;69.15&lt;/D&gt;&lt;D xsi:type="xsd:double"&gt;68.93&lt;/D&gt;&lt;D xsi:type="xsd:double"&gt;69.66&lt;/D&gt;&lt;D xsi:type="xsd:double"&gt;71.43&lt;/D&gt;&lt;D xsi:type="xsd:double"&gt;71.17&lt;/D&gt;&lt;D xsi:type="xsd:double"&gt;74.09&lt;/D&gt;&lt;D xsi:type="xsd:double"&gt;74.09&lt;/D&gt;&lt;D xsi:type="xsd:double"&gt;74&lt;/D&gt;&lt;D xsi:type="xsd:double"&gt;74.91&lt;/D&gt;&lt;D xsi:type="xsd:double"&gt;74.1&lt;/D&gt;&lt;D xsi:type="xsd:double"&gt;72.1&lt;/D&gt;&lt;D xsi:type="xsd:double"&gt;72.98&lt;/D&gt;&lt;D xsi:type="xsd:double"&gt;71.65&lt;/D&gt;&lt;D xsi:type="xsd:double"&gt;71.96&lt;/D&gt;&lt;D xsi:type="xsd:double"&gt;73.57&lt;/D&gt;&lt;D xsi:type="xsd:double"&gt;74.26&lt;/D&gt;&lt;D xsi:type="xsd:double"&gt;79.5&lt;/D&gt;&lt;D xsi:type="xsd:double"&gt;80.52&lt;/D&gt;&lt;D xsi:type="xsd:double"&gt;80.43&lt;/D&gt;&lt;D xsi:type="xsd:double"&gt;81.27&lt;/D&gt;&lt;D xsi:type="xsd:double"&gt;78.88&lt;/D&gt;&lt;D xsi:type="xsd:double"&gt;79.63&lt;/D&gt;&lt;D xsi:type="xsd:double"&gt;79.58&lt;/D&gt;&lt;D xsi:type="xsd:double"&gt;80.65&lt;/D&gt;&lt;D xsi:type="xsd:double"&gt;80.29&lt;/D&gt;&lt;D xsi:type="xsd:double"&gt;80.6&lt;/D&gt;&lt;D xsi:type="xsd:double"&gt;80.53&lt;/D&gt;&lt;D xsi:type="xsd:double"&gt;81.57&lt;/D&gt;&lt;D xsi:type="xsd:double"&gt;82.87&lt;/D&gt;&lt;D xsi:type="xsd:double"&gt;83.19&lt;/D&gt;&lt;D xsi:type="xsd:double"&gt;83.28&lt;/D&gt;&lt;D xsi:type="xsd:double"&gt;83.39&lt;/D&gt;&lt;D xsi:type="xsd:double"&gt;83.02&lt;/D&gt;&lt;D xsi:type="xsd:double"&gt;80.36&lt;/D&gt;&lt;D xsi:type="xsd:double"&gt;79.59&lt;/D&gt;&lt;D xsi:type="xsd:double"&gt;77.63&lt;/D&gt;&lt;D xsi:type="xsd:double"&gt;77.64&lt;/D&gt;&lt;D xsi:type="xsd:double"&gt;73.58&lt;/D&gt;&lt;D xsi:type="xsd:double"&gt;73.85&lt;/D&gt;&lt;D xsi:type="xsd:double"&gt;77.92&lt;/D&gt;&lt;D xsi:type="xsd:double"&gt;75.67&lt;/D&gt;&lt;D xsi:type="xsd:double"&gt;78.73&lt;/D&gt;&lt;D xsi:type="xsd:double"&gt;78.3&lt;/D&gt;&lt;D xsi:type="xsd:double"&gt;71.81&lt;/D&gt;&lt;D xsi:type="xsd:double"&gt;69.75&lt;/D&gt;&lt;D xsi:type="xsd:double"&gt;69.78&lt;/D&gt;&lt;D xsi:type="xsd:double"&gt;68.98&lt;/D&gt;&lt;D xsi:type="xsd:double"&gt;67.25&lt;/D&gt;&lt;D xsi:type="xsd:double"&gt;70.32&lt;/D&gt;&lt;D xsi:type="xsd:double"&gt;68.84&lt;/D&gt;&lt;D xsi:type="xsd:double"&gt;65.22&lt;/D&gt;&lt;D xsi:type="xsd:double"&gt;67.48&lt;/D&gt;&lt;D xsi:type="xsd:double"&gt;69.05&lt;/D&gt;&lt;D xsi:type="xsd:double"&gt;69.32&lt;/D&gt;&lt;D xsi:type="xsd:double"&gt;68.99&lt;/D&gt;&lt;D xsi:type="xsd:double"&gt;64.34&lt;/D&gt;&lt;D xsi:type="xsd:double"&gt;64.25&lt;/D&gt;&lt;D xsi:type="xsd:double"&gt;65.09&lt;/D&gt;&lt;D xsi:type="xsd:double"&gt;62.79&lt;/D&gt;&lt;D xsi:type="xsd:double"&gt;55.01&lt;/D&gt;&lt;D xsi:type="xsd:double"&gt;53.89&lt;/D&gt;&lt;D xsi:type="xsd:double"&gt;52.55&lt;/D&gt;&lt;D xsi:type="xsd:double"&gt;51.6&lt;/D&gt;&lt;D xsi:type="xsd:double"&gt;53.56&lt;/D&gt;&lt;D xsi:type="xsd:double"&gt;50.94&lt;/D&gt;&lt;D xsi:type="xsd:double"&gt;49.14&lt;/D&gt;&lt;D xsi:type="xsd:double"&gt;49.26&lt;/D&gt;&lt;D xsi:type="xsd:double"&gt;50.85&lt;/D&gt;&lt;D xsi:type="xsd:double"&gt;50.05&lt;/D&gt;&lt;D xsi:type="xsd:double"&gt;50.91&lt;/D&gt;&lt;D xsi:type="xsd:double"&gt;50.75&lt;/D&gt;&lt;D xsi:type="xsd:double"&gt;51.02&lt;/D&gt;&lt;D xsi:type="xsd:double"&gt;52.56&lt;/D&gt;&lt;D xsi:type="xsd:double"&gt;49.88&lt;/D&gt;&lt;D xsi:type="xsd:double"&gt;46.6&lt;/D&gt;&lt;D xsi:type="xsd:double"&gt;46.52&lt;/D&gt;&lt;D xsi:type="xsd:double"&gt;48.15&lt;/D&gt;&lt;D xsi:type="xsd:double"&gt;47.23&lt;/D&gt;&lt;D xsi:type="xsd:double"&gt;47.88&lt;/D&gt;&lt;D xsi:type="xsd:double"&gt;48.2&lt;/D&gt;&lt;D xsi:type="xsd:double"&gt;48.45&lt;/D&gt;&lt;D xsi:type="xsd:double"&gt;48.51&lt;/D&gt;&lt;D xsi:type="xsd:double"&gt;47.75&lt;/D&gt;&lt;D xsi:type="xsd:double"&gt;47.08&lt;/D&gt;&lt;D xsi:type="xsd:double"&gt;47.32&lt;/D&gt;&lt;D xsi:type="xsd:double"&gt;46.33&lt;/D&gt;&lt;D xsi:type="xsd:double"&gt;47.05&lt;/D&gt;&lt;D xsi:type="xsd:double"&gt;45.85&lt;/D&gt;&lt;D xsi:type="xsd:double"&gt;43.99&lt;/D&gt;&lt;D xsi:type="xsd:double"&gt;46.42&lt;/D&gt;&lt;D xsi:type="xsd:double"&gt;47.04&lt;/D&gt;&lt;D xsi:type="xsd:double"&gt;46.8&lt;/D&gt;&lt;D xsi:type="xsd:double"&gt;46.57&lt;/D&gt;&lt;D xsi:type="xsd:double"&gt;47.03&lt;/D&gt;&lt;D xsi:type="xsd:double"&gt;45.36&lt;/D&gt;&lt;D xsi:type="xsd:double"&gt;47.17&lt;/D&gt;&lt;D xsi:type="xsd:double"&gt;48.5&lt;/D&gt;&lt;D xsi:type="xsd:double"&gt;49.97&lt;/D&gt;&lt;D xsi:type="xsd:double"&gt;50.83&lt;/D&gt;&lt;D xsi:type="xsd:double"&gt;51.35&lt;/D&gt;&lt;D xsi:type="xsd:double"&gt;46.54&lt;/D&gt;&lt;D xsi:type="xsd:double"&gt;47.29&lt;/D&gt;&lt;D xsi:type="xsd:double"&gt;46.84&lt;/D&gt;&lt;D xsi:type="xsd:double"&gt;47.13&lt;/D&gt;&lt;D xsi:type="xsd:double"&gt;47.38&lt;/D&gt;&lt;D xsi:type="xsd:double"&gt;48.65&lt;/D&gt;&lt;D xsi:type="xsd:double"&gt;47.06&lt;/D&gt;&lt;D xsi:type="xsd:double"&gt;46.02&lt;/D&gt;&lt;D xsi:type="xsd:double"&gt;47.27&lt;/D&gt;&lt;D xsi:type="xsd:double"&gt;47.8&lt;/D&gt;&lt;D xsi:type="xsd:double"&gt;46.74&lt;/D&gt;&lt;D xsi:type="xsd:double"&gt;45.73&lt;/D&gt;&lt;D xsi:type="xsd:double"&gt;46.31&lt;/D&gt;&lt;D xsi:type="xsd:double"&gt;47.24&lt;/D&gt;&lt;D xsi:type="xsd:double"&gt;46.01&lt;/D&gt;&lt;D xsi:type="xsd:double"&gt;46.78&lt;/D&gt;&lt;D xsi:type="xsd:double"&gt;47.84&lt;/D&gt;&lt;D xsi:type="xsd:double"&gt;43&lt;/D&gt;&lt;D xsi:type="xsd:double"&gt;43.96&lt;/D&gt;&lt;D xsi:type="xsd:double"&gt;43.41&lt;/D&gt;&lt;D xsi:type="xsd:double"&gt;40.11&lt;/D&gt;&lt;D xsi:type="xsd:double"&gt;41.67&lt;/D&gt;&lt;D xsi:type="xsd:double"&gt;44.57&lt;/D&gt;&lt;D xsi:type="xsd:double"&gt;45.43&lt;/D&gt;&lt;D xsi:type="xsd:double"&gt;44.6&lt;/D&gt;&lt;D xsi:type="xsd:double"&gt;44.48&lt;/D&gt;&lt;D xsi:type="xsd:double"&gt;42.78&lt;/D&gt;&lt;D xsi:type="xsd:double"&gt;41.9&lt;/D&gt;&lt;D xsi:type="xsd:double"&gt;41.5&lt;/D&gt;&lt;D xsi:type="xsd:double"&gt;41.96&lt;/D&gt;&lt;D xsi:type="xsd:double"&gt;42.08&lt;/D&gt;&lt;D xsi:type="xsd:double"&gt;41.79&lt;/D&gt;&lt;D xsi:type="xsd:double"&gt;42.14&lt;/D&gt;&lt;D xsi:type="xsd:double"&gt;42.84&lt;/D&gt;&lt;D xsi:type="xsd:double"&gt;41.79&lt;/D&gt;&lt;D xsi:type="xsd:double"&gt;41.88&lt;/D&gt;&lt;D xsi:type="xsd:double"&gt;42.56&lt;/D&gt;&lt;D xsi:type="xsd:double"&gt;41.42&lt;/D&gt;&lt;D xsi:type="xsd:double"&gt;42.03&lt;/D&gt;&lt;D xsi:type="xsd:double"&gt;42.92&lt;/D&gt;&lt;D xsi:type="xsd:double"&gt;42.63&lt;/D&gt;&lt;D xsi:type="xsd:double"&gt;43.7&lt;/D&gt;&lt;D xsi:type="xsd:double"&gt;43.32&lt;/D&gt;&lt;D xsi:type="xsd:double"&gt;44.63&lt;/D&gt;&lt;D xsi:type="xsd:double"&gt;44.97&lt;/D&gt;&lt;D xsi:type="xsd:double"&gt;46.42&lt;/D&gt;&lt;D xsi:type="xsd:double"&gt;46.16&lt;/D&gt;&lt;D xsi:type="xsd:double"&gt;48.6&lt;/D&gt;&lt;D xsi:type="xsd:double"&gt;46.87&lt;/D&gt;&lt;D xsi:type="xsd:double"&gt;46.98&lt;/D&gt;&lt;D xsi:type="xsd:double"&gt;46.43&lt;/D&gt;&lt;D xsi:type="xsd:double"&gt;45.52&lt;/D&gt;&lt;D xsi:type="xsd:double"&gt;45.62&lt;/D&gt;&lt;D xsi:type="xsd:double"&gt;45.53&lt;/D&gt;&lt;D xsi:type="xsd:double"&gt;47.12&lt;/D&gt;&lt;D xsi:type="xsd:double"&gt;47.46&lt;/D&gt;&lt;D xsi:type="xsd:double"&gt;47.65&lt;/D&gt;&lt;D xsi:type="xsd:double"&gt;46.96&lt;/D&gt;&lt;D xsi:type="xsd:double"&gt;47.29&lt;/D&gt;&lt;D xsi:type="xsd:double"&gt;47.57&lt;/D&gt;&lt;D xsi:type="xsd:double"&gt;47.01&lt;/D&gt;&lt;D xsi:type="xsd:double"&gt;47.86&lt;/D&gt;&lt;D xsi:type="xsd:double"&gt;47.17&lt;/D&gt;&lt;D xsi:type="xsd:double"&gt;47.28&lt;/D&gt;&lt;D xsi:type="xsd:double"&gt;45.75&lt;/D&gt;&lt;D xsi:type="xsd:double"&gt;45.06&lt;/D&gt;&lt;D xsi:type="xsd:double"&gt;44.98&lt;/D&gt;&lt;D xsi:type="xsd:double"&gt;45.31&lt;/D&gt;&lt;D xsi:type="xsd:double"&gt;45.34&lt;/D&gt;&lt;D xsi:type="xsd:double"&gt;46.51&lt;/D&gt;&lt;D xsi:type="xsd:double"&gt;46.75&lt;/D&gt;&lt;D xsi:type="xsd:double"&gt;47.41&lt;/D&gt;&lt;D xsi:type="xsd:double"&gt;48.15&lt;/D&gt;&lt;D xsi:type="xsd:double"&gt;48.4&lt;/D&gt;&lt;D xsi:type="xsd:double"&gt;48.21&lt;/D&gt;&lt;D xsi:type="xsd:double"&gt;48.56&lt;/D&gt;&lt;D xsi:type="xsd:double"&gt;49.55&lt;/D&gt;&lt;D xsi:type="xsd:double"&gt;47.15&lt;/D&gt;&lt;D xsi:type="xsd:double"&gt;48.16&lt;/D&gt;&lt;D xsi:type="xsd:double"&gt;46.68&lt;/D&gt;&lt;D xsi:type="xsd:double"&gt;46.82&lt;/D&gt;&lt;D xsi:type="xsd:double"&gt;46.64&lt;/D&gt;&lt;D xsi:type="xsd:double"&gt;46.02&lt;/D&gt;&lt;D xsi:type="xsd:double"&gt;43.41&lt;/D&gt;&lt;D xsi:type="xsd:double"&gt;44.7&lt;/D&gt;&lt;D xsi:type="xsd:double"&gt;46.28&lt;/D&gt;&lt;D xsi:type="xsd:double"&gt;47.29&lt;/D&gt;&lt;D xsi:type="xsd:double"&gt;46.39&lt;/D&gt;&lt;D xsi:type="xsd:double"&gt;43.61&lt;/D&gt;&lt;D xsi:type="xsd:double"&gt;43.45&lt;/D&gt;&lt;D xsi:type="xsd:double"&gt;42.91&lt;/D&gt;&lt;D xsi:type="xsd:double"&gt;42.19&lt;/D&gt;&lt;D xsi:type="xsd:double"&gt;42.29&lt;/D&gt;&lt;D xsi:type="xsd:double"&gt;43.5&lt;/D&gt;&lt;D xsi:type="xsd:double"&gt;43.99&lt;/D&gt;&lt;D xsi:type="xsd:double"&gt;43.56&lt;/D&gt;&lt;D xsi:type="xsd:double"&gt;43.37&lt;/D&gt;&lt;D xsi:type="xsd:double"&gt;42.38&lt;/D&gt;&lt;D xsi:type="xsd:double"&gt;43.61&lt;/D&gt;&lt;D xsi:type="xsd:double"&gt;44.52&lt;/D&gt;&lt;D xsi:type="xsd:double"&gt;44.08&lt;/D&gt;&lt;D xsi:type="xsd:double"&gt;45.38&lt;/D&gt;&lt;D xsi:type="xsd:double"&gt;46.01&lt;/D&gt;&lt;D xsi:type="xsd:double"&gt;46.7&lt;/D&gt;&lt;D xsi:type="xsd:double"&gt;45.09&lt;/D&gt;&lt;D xsi:type="xsd:double"&gt;46.05&lt;/D&gt;&lt;D xsi:type="xsd:double"&gt;45.62&lt;/D&gt;&lt;D xsi:type="xsd:double"&gt;45.07&lt;/D&gt;&lt;D xsi:type="xsd:double"&gt;45.77&lt;/D&gt;&lt;D xsi:type="xsd:double"&gt;45.33&lt;/D&gt;&lt;D xsi:type="xsd:double"&gt;45.67&lt;/D&gt;&lt;D xsi:type="xsd:double"&gt;45.91&lt;/D&gt;&lt;D xsi:type="xsd:double"&gt;47.15&lt;/D&gt;&lt;D xsi:type="xsd:double"&gt;46.2&lt;/D&gt;&lt;D xsi:type="xsd:double"&gt;46.73&lt;/D&gt;&lt;D xsi:type="xsd:double"&gt;47.28&lt;/D&gt;&lt;D xsi:type="xsd:double"&gt;47.2&lt;/D&gt;&lt;D xsi:type="xsd:double"&gt;47.5&lt;/D&gt;&lt;D xsi:type="xsd:double"&gt;47.98&lt;/D&gt;&lt;D xsi:type="xsd:double"&gt;48.66&lt;/D&gt;&lt;D xsi:type="xsd:double"&gt;48.15&lt;/D&gt;&lt;D xsi:type="xsd:double"&gt;46.47&lt;/D&gt;&lt;D xsi:type="xsd:double"&gt;46.37&lt;/D&gt;&lt;D xsi:type="xsd:double"&gt;46.84&lt;/D&gt;&lt;D xsi:type="xsd:double"&gt;47.34&lt;/D&gt;&lt;D xsi:type="xsd:double"&gt;47.2&lt;/D&gt;&lt;D xsi:type="xsd:double"&gt;47.66&lt;/D&gt;&lt;D xsi:type="xsd:double"&gt;46.99&lt;/D&gt;&lt;D xsi:type="xsd:double"&gt;46.68&lt;/D&gt;&lt;D xsi:type="xsd:double"&gt;45.72&lt;/D&gt;&lt;D xsi:type="xsd:double"&gt;45.14&lt;/D&gt;&lt;D xsi:type="xsd:double"&gt;45.57&lt;/D&gt;&lt;D xsi:type="xsd:double"&gt;45.92&lt;/D&gt;&lt;D xsi:type="xsd:double"&gt;46.86&lt;/D&gt;&lt;D xsi:type="xsd:double"&gt;47.19&lt;/D&gt;&lt;D xsi:type="xsd:double"&gt;47.99&lt;/D&gt;&lt;D xsi:type="xsd:double"&gt;48.45&lt;/D&gt;&lt;D xsi:type="xsd:double"&gt;48.29&lt;/D&gt;&lt;D xsi:type="xsd:double"&gt;48.74&lt;/D&gt;&lt;D xsi:type="xsd:double"&gt;50.19&lt;/D&gt;&lt;D xsi:type="xsd:double"&gt;49.02&lt;/D&gt;&lt;D xsi:type="xsd:double"&gt;46.1&lt;/D&gt;&lt;D xsi:type="xsd:double"&gt;46.59&lt;/D&gt;&lt;D xsi:type="xsd:double"&gt;48.1&lt;/D&gt;&lt;D xsi:type="xsd:double"&gt;49.33&lt;/D&gt;&lt;D xsi:type="xsd:double"&gt;48.06&lt;/D&gt;&lt;D xsi:type="xsd:double"&gt;47.08&lt;/D&gt;&lt;D xsi:type="xsd:double"&gt;48.13&lt;/D&gt;&lt;D xsi:type="xsd:double"&gt;45.26&lt;/D&gt;&lt;D xsi:type="xsd:double"&gt;45.51&lt;/D&gt;&lt;D xsi:type="xsd:double"&gt;46.66&lt;/D&gt;&lt;D xsi:type="xsd:double"&gt;47.92&lt;/D&gt;&lt;D xsi:type="xsd:double"&gt;48.8&lt;/D&gt;&lt;D xsi:type="xsd:double"&gt;49.04&lt;/D&gt;&lt;D xsi:type="xsd:double"&gt;49.08&lt;/D&gt;&lt;D xsi:type="xsd:double"&gt;47.33&lt;/D&gt;&lt;D xsi:type="xsd:double"&gt;48.69&lt;/D&gt;&lt;D xsi:type="xsd:double"&gt;51.09&lt;/D&gt;&lt;D xsi:type="xsd:double"&gt;50.21&lt;/D&gt;&lt;D xsi:type="xsd:double"&gt;50.96&lt;/D&gt;&lt;D xsi:type="xsd:double"&gt;50.6&lt;/D&gt;&lt;D xsi:type="xsd:double"&gt;51.06&lt;/D&gt;&lt;D xsi:type="xsd:double"&gt;53.5&lt;/D&gt;&lt;D xsi:type="xsd:double"&gt;54.58&lt;/D&gt;&lt;D xsi:type="xsd:double"&gt;54.58&lt;/D&gt;&lt;D xsi:type="xsd:double"&gt;55.19&lt;/D&gt;&lt;D xsi:type="xsd:double"&gt;56.03&lt;/D&gt;&lt;D xsi:type="xsd:double"&gt;54.91&lt;/D&gt;&lt;D xsi:type="xsd:double"&gt;55.45&lt;/D&gt;&lt;D xsi:type="xsd:double"&gt;55.95&lt;/D&gt;&lt;D xsi:type="xsd:double"&gt;55.78&lt;/D&gt;&lt;D xsi:type="xsd:double"&gt;55.35&lt;/D&gt;&lt;D xsi:type="xsd:double"&gt;55.12&lt;/D&gt;&lt;D xsi:type="xsd:double"&gt;55.01&lt;/D&gt;&lt;D xsi:type="xsd:double"&gt;54.76&lt;/D&gt;&lt;D xsi:type="xsd:double"&gt;54.18&lt;/D&gt;&lt;D xsi:type="xsd:double"&gt;53.96&lt;/D&gt;&lt;D xsi:type="xsd:double"&gt;54.94&lt;/D&gt;&lt;D xsi:type="xsd:double"&gt;54.22&lt;/D&gt;&lt;D xsi:type="xsd:double"&gt;52.33&lt;/D&gt;&lt;D xsi:type="xsd:double"&gt;52.92&lt;/D&gt;&lt;D xsi:type="xsd:double"&gt;52.9&lt;/D&gt;&lt;D xsi:type="xsd:double"&gt;52.25&lt;/D&gt;&lt;D xsi:type="xsd:double"&gt;54.07&lt;/D&gt;&lt;D xsi:type="xsd:double"&gt;55.44&lt;/D&gt;&lt;D xsi:type="xsd:double"&gt;55.41&lt;/D&gt;&lt;D xsi:type="xsd:double"&gt;54.13&lt;/D&gt;&lt;D xsi:type="xsd:double"&gt;53.43&lt;/D&gt;&lt;D xsi:type="xsd:double"&gt;53.69&lt;/D&gt;&lt;D xsi:type="xsd:double"&gt;54.82&lt;/D&gt;&lt;D xsi:type="xsd:double"&gt;55.01&lt;/D&gt;&lt;D xsi:type="xsd:double"&gt;55.56&lt;/D&gt;&lt;D xsi:type="xsd:double"&gt;55.59&lt;/D&gt;&lt;D xsi:type="xsd:double"&gt;55.59&lt;/D&gt;&lt;D xsi:type="xsd:double"&gt;54.54&lt;/D&gt;&lt;D xsi:type="xsd:double"&gt;55.51&lt;/D&gt;&lt;D xsi:type="xsd:double"&gt;54.52&lt;/D&gt;&lt;D xsi:type="xsd:double"&gt;54.8&lt;/D&gt;&lt;D xsi:type="xsd:double"&gt;55.44&lt;/D&gt;&lt;D xsi:type="xsd:double"&gt;55.26&lt;/D&gt;&lt;D xsi:type="xsd:double"&gt;54.56&lt;/D&gt;&lt;D xsi:type="xsd:double"&gt;54&lt;/D&gt;&lt;D xsi:type="xsd:double"&gt;55.87&lt;/D&gt;&lt;D xsi:type="xsd:double"&gt;56.03&lt;/D&gt;&lt;D xsi:type="xsd:double"&gt;55.82&lt;/D&gt;&lt;D xsi:type="xsd:double"&gt;55.71&lt;/D&gt;&lt;D xsi:type="xsd:double"&gt;55.54&lt;/D&gt;&lt;D xsi:type="xsd:double"&gt;56.36&lt;/D&gt;&lt;D xsi:type="xsd:double"&gt;54.55&lt;/D&gt;&lt;D xsi:type="xsd:double"&gt;54.3&lt;/D&gt;&lt;D xsi:type="xsd:double"&gt;52.52&lt;/D&gt;&lt;D xsi:type="xsd:double"&gt;51.95&lt;/D&gt;&lt;D xsi:type="xsd:double"&gt;52.33&lt;/D&gt;&lt;D xsi:type="xsd:double"&gt;52.7&lt;/D&gt;&lt;D xsi:type="xsd:double"&gt;53.44&lt;/D&gt;&lt;D xsi:type="xsd:double"&gt;52.73&lt;/D&gt;&lt;D xsi:type="xsd:double"&gt;53.28&lt;/D&gt;&lt;D xsi:type="xsd:double"&gt;54.085&lt;/D&gt;&lt;D xsi:type="xsd:double"&gt;53.69&lt;/D&gt;&lt;D xsi:type="xsd:double"&gt;53.04&lt;/D&gt;&lt;D xsi:type="xsd:double"&gt;53.73&lt;/D&gt;&lt;D xsi:type="xsd:double"&gt;54.17&lt;/D&gt;&lt;D xsi:type="xsd:double"&gt;54.48&lt;/D&gt;&lt;D xsi:type="xsd:double"&gt;54.83&lt;/D&gt;&lt;D xsi:type="xsd:double"&gt;54.23&lt;/D&gt;&lt;D xsi:type="xsd:double"&gt;54.59&lt;/D&gt;&lt;D xsi:type="xsd:double"&gt;53.88&lt;/D&gt;&lt;D xsi:type="xsd:double"&gt;54.99&lt;/D&gt;&lt;D xsi:type="xsd:double"&gt;55.21&lt;/D&gt;&lt;D xsi:type="xsd:double"&gt;54.39&lt;/D&gt;&lt;D xsi:type="xsd:double"&gt;55.94&lt;/D&gt;&lt;D xsi:type="xsd:double"&gt;56.48&lt;/D&gt;&lt;D xsi:type="xsd:double"&gt;58.56&lt;/D&gt;&lt;D xsi:type="xsd:double"&gt;58.65&lt;/D&gt;&lt;D xsi:type="xsd:double"&gt;58.61&lt;/D&gt;&lt;D xsi:type="xsd:double"&gt;58.26&lt;/D&gt;&lt;D xsi:type="xsd:double"&gt;59.02&lt;/D&gt;&lt;D xsi:type="xsd:double"&gt;59.13&lt;/D&gt;&lt;D xsi:type="xsd:double"&gt;59.22&lt;/D&gt;&lt;D xsi:type="xsd:double"&gt;58.89&lt;/D&gt;&lt;D xsi:type="xsd:double"&gt;58.81&lt;/D&gt;&lt;D xsi:type="xsd:double"&gt;58.89&lt;/D&gt;&lt;D xsi:type="xsd:double"&gt;59.185&lt;/D&gt;&lt;D xsi:type="xsd:double"&gt;58.88&lt;/D&gt;&lt;D xsi:type="xsd:double"&gt;59.42&lt;/D&gt;&lt;D xsi:type="xsd:double"&gt;58.65&lt;/D&gt;&lt;D xsi:type="xsd:double"&gt;58.67&lt;/D&gt;&lt;D xsi:type="xsd:double"&gt;59.74&lt;/D&gt;&lt;D xsi:type="xsd:double"&gt;60.335&lt;/D&gt;&lt;D xsi:type="xsd:double"&gt;59.88&lt;/D&gt;&lt;D xsi:type="xsd:double"&gt;59.34&lt;/D&gt;&lt;D xsi:type="xsd:double"&gt;58.95&lt;/D&gt;&lt;D xsi:type="xsd:double"&gt;59.24&lt;/D&gt;&lt;D xsi:type="xsd:double"&gt;60.05&lt;/D&gt;&lt;D xsi:type="xsd:double"&gt;59.64&lt;/D&gt;&lt;D xsi:type="xsd:double"&gt;60.43&lt;/D&gt;&lt;D xsi:type="xsd:double"&gt;61.24&lt;/D&gt;&lt;D xsi:type="xsd:double"&gt;61.42&lt;/D&gt;&lt;D xsi:type="xsd:double"&gt;60.32&lt;/D&gt;&lt;D xsi:type="xsd:double"&gt;60.13&lt;/D&gt;&lt;D xsi:type="xsd:double"&gt;59.4&lt;/D&gt;&lt;D xsi:type="xsd:double"&gt;58.32&lt;/D&gt;&lt;D xsi:type="xsd:double"&gt;60.03&lt;/D&gt;&lt;D xsi:type="xsd:double"&gt;60.4&lt;/D&gt;&lt;D xsi:type="xsd:double"&gt;60.89&lt;/D&gt;&lt;D xsi:type="xsd:double"&gt;58.48&lt;/D&gt;&lt;D xsi:type="xsd:double"&gt;58.21&lt;/D&gt;&lt;D xsi:type="xsd:double"&gt;59.21&lt;/D&gt;&lt;D xsi:type="xsd:double"&gt;58.85&lt;/D&gt;&lt;D xsi:type="xsd:double"&gt;60.26&lt;/D&gt;&lt;D xsi:type="xsd:double"&gt;61.53&lt;/D&gt;&lt;D xsi:type="xsd:double"&gt;61.63&lt;/D&gt;&lt;D xsi:type="xsd:double"&gt;61.19&lt;/D&gt;&lt;D xsi:type="xsd:double"&gt;62.8&lt;/D&gt;&lt;D xsi:type="xsd:double"&gt;62.59&lt;/D&gt;&lt;D xsi:type="xsd:double"&gt;63.52&lt;/D&gt;&lt;D xsi:type="xsd:double"&gt;63.74&lt;/D&gt;&lt;D xsi:type="xsd:double"&gt;64.37&lt;/D&gt;&lt;D xsi:type="xsd:double"&gt;64&lt;/D&gt;&lt;D xsi:type="xsd:double"&gt;63.375&lt;/D&gt;&lt;D xsi:type="xsd:double"&gt;62.31&lt;/D&gt;&lt;D xsi:type="xsd:double"&gt;59.51&lt;/D&gt;&lt;D xsi:type="xsd:double"&gt;59.37&lt;/D&gt;&lt;D xsi:type="xsd:double"&gt;58.33&lt;/D&gt;&lt;D xsi:type="xsd:double"&gt;58.13&lt;/D&gt;&lt;D xsi:type="xsd:double"&gt;60.59&lt;/D&gt;&lt;D xsi:type="xsd:double"&gt;58.75&lt;/D&gt;&lt;D xsi:type="xsd:double"&gt;62.55&lt;/D&gt;&lt;D xsi:type="xsd:double"&gt;61.52&lt;/D&gt;&lt;D xsi:type="xsd:double"&gt;59.97&lt;/D&gt;&lt;D xsi:type="xsd:double"&gt;57.35&lt;/D&gt;&lt;D xsi:type="xsd:double"&gt;60.71&lt;/D&gt;&lt;D xsi:type="xsd:double"&gt;59.33&lt;/D&gt;&lt;D xsi:type="xsd:double"&gt;54.56&lt;/D&gt;&lt;D xsi:type="xsd:double"&gt;59.04&lt;/D&gt;&lt;D xsi:type="xsd:double"&gt;52.76&lt;/D&gt;&lt;D xsi:type="xsd:double"&gt;56.16&lt;/D&gt;&lt;D xsi:type="xsd:double"&gt;55.59&lt;/D&gt;&lt;D xsi:type="xsd:double"&gt;54.13&lt;/D&gt;&lt;D xsi:type="xsd:double"&gt;52.05&lt;/D&gt;&lt;D xsi:type="xsd:double"&gt;56.47&lt;/D&gt;&lt;D xsi:type="xsd:double"&gt;54.43&lt;/D&gt;&lt;D xsi:type="xsd:double"&gt;52.87&lt;/D&gt;&lt;D xsi:type="xsd:double"&gt;57.72&lt;/D&gt;&lt;D xsi:type="xsd:double"&gt;56.96&lt;/D&gt;&lt;D xsi:type="xsd:double"&gt;58.47&lt;/D&gt;&lt;D xsi:type="xsd:double"&gt;59.48&lt;/D&gt;&lt;D xsi:type="xsd:double"&gt;57.5&lt;/D&gt;&lt;D xsi:type="xsd:double"&gt;60.78&lt;/D&gt;&lt;D xsi:type="xsd:double"&gt;59.98&lt;/D&gt;&lt;D xsi:type="xsd:double"&gt;61.6&lt;/D&gt;&lt;D xsi:type="xsd:double"&gt;59.87&lt;/D&gt;&lt;D xsi:type="xsd:double"&gt;61.07&lt;/D&gt;&lt;D xsi:type="xsd:double"&gt;60.46&lt;/D&gt;&lt;D xsi:type="xsd:double"&gt;62.75&lt;/D&gt;&lt;D xsi:type="xsd:double"&gt;63.28&lt;/D&gt;&lt;D xsi:type="xsd:double"&gt;65.71&lt;/D&gt;&lt;D xsi:type="xsd:double"&gt;68.05&lt;/D&gt;&lt;D xsi:type="xsd:double"&gt;66.88&lt;/D&gt;&lt;D xsi:type="xsd:double"&gt;66.5&lt;/D&gt;&lt;D xsi:type="xsd:double"&gt;65.72&lt;/D&gt;&lt;D xsi:type="xsd:double"&gt;66.98&lt;/D&gt;&lt;D xsi:type="xsd:double"&gt;65.88&lt;/D&gt;&lt;D xsi:type="xsd:double"&gt;66.65&lt;/D&gt;&lt;D xsi:type="xsd:double"&gt;67.06&lt;/D&gt;&lt;D xsi:type="xsd:double"&gt;63.86&lt;/D&gt;&lt;D xsi:type="xsd:double"&gt;64.79&lt;/D&gt;&lt;D xsi:type="xsd:double"&gt;63.73&lt;/D&gt;&lt;D xsi:type="xsd:double"&gt;64.72&lt;/D&gt;&lt;D xsi:type="xsd:double"&gt;66.7&lt;/D&gt;&lt;D xsi:type="xsd:double"&gt;68.53&lt;/D&gt;&lt;D xsi:type="xsd:double"&gt;72.87&lt;/D&gt;&lt;D xsi:type="xsd:double"&gt;73.1&lt;/D&gt;&lt;D xsi:type="xsd:double"&gt;73.14&lt;/D&gt;&lt;D xsi:type="xsd:double"&gt;75.46&lt;/D&gt;&lt;D xsi:type="xsd:double"&gt;72.25&lt;/D&gt;&lt;D xsi:type="xsd:double"&gt;73.67&lt;/D&gt;&lt;D xsi:type="xsd:double"&gt;72.96&lt;/D&gt;&lt;D xsi:type="xsd:double"&gt;73.92&lt;/D&gt;&lt;D xsi:type="xsd:double"&gt;72.88&lt;/D&gt;&lt;D xsi:type="xsd:double"&gt;73.03&lt;/D&gt;&lt;D xsi:type="xsd:double"&gt;73.78&lt;/D&gt;&lt;D xsi:type="xsd:double"&gt;72.47&lt;/D&gt;&lt;D xsi:type="xsd:double"&gt;73.08&lt;/D&gt;&lt;D xsi:type="xsd:double"&gt;70&lt;/D&gt;&lt;D xsi:type="xsd:double"&gt;70.15&lt;/D&gt;&lt;D xsi:type="xsd:double"&gt;70.22&lt;/D&gt;&lt;D xsi:type="xsd:double"&gt;71.98&lt;/D&gt;&lt;D xsi:type="xsd:double"&gt;72.99&lt;/D&gt;&lt;D xsi:type="xsd:double"&gt;72.98&lt;/D&gt;&lt;D xsi:type="xsd:double"&gt;69.92&lt;/D&gt;&lt;D xsi:type="xsd:double"&gt;69.81&lt;/D&gt;&lt;D xsi:type="xsd:double"&gt;69.43&lt;/D&gt;&lt;D xsi:type="xsd:double"&gt;70.73&lt;/D&gt;&lt;D xsi:type="xsd:double"&gt;72&lt;/D&gt;&lt;D xsi:type="xsd:double"&gt;73.82&lt;/D&gt;&lt;D xsi:type="xsd:double"&gt;71.28&lt;/D&gt;&lt;D xsi:type="xsd:double"&gt;71.68&lt;/D&gt;&lt;D xsi:type="xsd:double"&gt;73.19&lt;/D&gt;&lt;D xsi:type="xsd:double"&gt;73&lt;/D&gt;&lt;D xsi:type="xsd:double"&gt;75.53&lt;/D&gt;&lt;D xsi:type="xsd:double"&gt;76.01&lt;/D&gt;&lt;D xsi:type="xsd:double"&gt;76.58&lt;/D&gt;&lt;D xsi:type="xsd:double"&gt;76.12&lt;/D&gt;&lt;D xsi:type="xsd:double"&gt;76.45&lt;/D&gt;&lt;D xsi:type="xsd:double"&gt;75.58&lt;/D&gt;&lt;D xsi:type="xsd:double"&gt;76.21&lt;/D&gt;&lt;D xsi:type="xsd:double"&gt;76.4&lt;/D&gt;&lt;D xsi:type="xsd:double"&gt;75.5&lt;/D&gt;&lt;D xsi:type="xsd:double"&gt;75.9&lt;/D&gt;&lt;D xsi:type="xsd:double"&gt;78.03&lt;/D&gt;&lt;D xsi:type="xsd:double"&gt;77.51&lt;/D&gt;&lt;D xsi:type="xsd:double"&gt;78.67&lt;/D&gt;&lt;D xsi:type="xsd:double"&gt;78.5&lt;/D&gt;&lt;D xsi:type="xsd:double"&gt;79.28&lt;/D&gt;&lt;D xsi:type="xsd:double"&gt;80.64&lt;/D&gt;&lt;D xsi:type="xsd:double"&gt;81.27&lt;/D&gt;&lt;D xsi:type="xsd:double"&gt;77.95&lt;/D&gt;&lt;D xsi:type="xsd:double"&gt;79.77&lt;/D&gt;&lt;D xsi:type="xsd:double"&gt;79.15&lt;/D&gt;&lt;D xsi:type="xsd:double"&gt;79.37&lt;/D&gt;&lt;D xsi:type="xsd:double"&gt;78.64&lt;/D&gt;&lt;D xsi:type="xsd:double"&gt;81.16&lt;/D&gt;&lt;D xsi:type="xsd:double"&gt;80.76&lt;/D&gt;&lt;D xsi:type="xsd:double"&gt;81.1&lt;/D&gt;&lt;D xsi:type="xsd:double"&gt;79.61&lt;/D&gt;&lt;D xsi:type="xsd:double"&gt;79.99&lt;/D&gt;&lt;D xsi:type="xsd:double"&gt;81.63&lt;/D&gt;&lt;D xsi:type="xsd:double"&gt;80.72&lt;/D&gt;&lt;D xsi:type="xsd:double"&gt;81.2&lt;/D&gt;&lt;D xsi:type="xsd:double"&gt;81.7&lt;/D&gt;&lt;D xsi:type="xsd:double"&gt;82.63&lt;/D&gt;&lt;D xsi:type="xsd:double"&gt;84.79&lt;/D&gt;&lt;D xsi:type="xsd:double"&gt;86.45&lt;/D&gt;&lt;D xsi:type="xsd:double"&gt;84.32&lt;/D&gt;&lt;D xsi:type="xsd:double"&gt;86.84&lt;/D&gt;&lt;D xsi:type="xsd:double"&gt;82.47&lt;/D&gt;&lt;D xsi:type="xsd:double"&gt;82.26&lt;/D&gt;&lt;D xsi:type="xsd:double"&gt;79.12&lt;/D&gt;&lt;D xsi:type="xsd:double"&gt;81.71&lt;/D&gt;&lt;D xsi:type="xsd:double"&gt;81.29&lt;/D&gt;&lt;D xsi:type="xsd:double"&gt;80.4&lt;/D&gt;&lt;D xsi:type="xsd:double"&gt;81.99&lt;/D&gt;&lt;D xsi:type="xsd:double"&gt;83.13&lt;/D&gt;&lt;D xsi:type="xsd:double"&gt;81.98&lt;/D&gt;&lt;D xsi:type="xsd:double"&gt;83.995&lt;/D&gt;&lt;D xsi:type="xsd:double"&gt;83.21&lt;/D&gt;&lt;D xsi:type="xsd:double"&gt;83.1&lt;/D&gt;&lt;D xsi:type="xsd:double"&gt;83.62&lt;/D&gt;&lt;D xsi:type="xsd:double"&gt;84.48&lt;/D&gt;&lt;D xsi:type="xsd:double"&gt;83.9&lt;/D&gt;&lt;D xsi:type="xsd:double"&gt;83.21&lt;/D&gt;&lt;D xsi:type="xsd:double"&gt;83.52&lt;/D&gt;&lt;D xsi:type="xsd:double"&gt;83.33&lt;/D&gt;&lt;D xsi:type="xsd:double"&gt;83.45&lt;/D&gt;&lt;D xsi:type="xsd:double"&gt;80.31&lt;/D&gt;&lt;D xsi:type="xsd:double"&gt;79.01&lt;/D&gt;&lt;D xsi:type="xsd:double"&gt;76.18&lt;/D&gt;&lt;D xsi:type="xsd:double"&gt;79.59&lt;/D&gt;&lt;D xsi:type="xsd:double"&gt;79.09&lt;/D&gt;&lt;D xsi:type="xsd:double"&gt;77.97&lt;/D&gt;&lt;D xsi:type="xsd:double"&gt;79.12&lt;/D&gt;&lt;D xsi:type="xsd:double"&gt;81.75&lt;/D&gt;&lt;D xsi:type="xsd:double"&gt;79.99&lt;/D&gt;&lt;D xsi:type="xsd:double"&gt;78.77&lt;/D&gt;&lt;D xsi:type="xsd:double"&gt;80.09&lt;/D&gt;&lt;D xsi:type="xsd:double"&gt;81.41&lt;/D&gt;&lt;D xsi:type="xsd:double"&gt;82.65&lt;/D&gt;&lt;D xsi:type="xsd:double"&gt;80.13&lt;/D&gt;&lt;D xsi:type="xsd:double"&gt;79.69&lt;/D&gt;&lt;D xsi:type="xsd:double"&gt;80.98&lt;/D&gt;&lt;D xsi:type="xsd:double"&gt;81.95&lt;/D&gt;&lt;D xsi:type="xsd:double"&gt;80.78&lt;/D&gt;&lt;D xsi:type="xsd:double"&gt;80.95&lt;/D&gt;&lt;D xsi:type="xsd:double"&gt;82.68&lt;/D&gt;&lt;D xsi:type="xsd:double"&gt;78.3&lt;/D&gt;&lt;D xsi:type="xsd:double"&gt;79.99&lt;/D&gt;&lt;D xsi:type="xsd:double"&gt;78.3&lt;/D&gt;&lt;D xsi:type="xsd:double"&gt;78.47&lt;/D&gt;&lt;D xsi:type="xsd:double"&gt;77.8&lt;/D&gt;&lt;D xsi:type="xsd:double"&gt;78.21&lt;/D&gt;&lt;D xsi:type="xsd:double"&gt;81.06&lt;/D&gt;&lt;D xsi:type="xsd:double"&gt;81.98&lt;/D&gt;&lt;D xsi:type="xsd:double"&gt;81.9&lt;/D&gt;&lt;D xsi:type="xsd:double"&gt;80.35&lt;/D&gt;&lt;D xsi:type="xsd:double"&gt;80.62&lt;/D&gt;&lt;D xsi:type="xsd:double"&gt;80.08&lt;/D&gt;&lt;D xsi:type="xsd:double"&gt;80.14&lt;/D&gt;&lt;D xsi:type="xsd:double"&gt;81.94&lt;/D&gt;&lt;D xsi:type="xsd:double"&gt;80.77&lt;/D&gt;&lt;D xsi:type="xsd:double"&gt;81.04&lt;/D&gt;&lt;D xsi:type="xsd:double"&gt;80.49&lt;/D&gt;&lt;D xsi:type="xsd:double"&gt;80.96&lt;/D&gt;&lt;D xsi:type="xsd:double"&gt;79.01&lt;/D&gt;&lt;D xsi:type="xsd:double"&gt;77.77&lt;/D&gt;&lt;D xsi:type="xsd:double"&gt;75.73&lt;/D&gt;&lt;D xsi:type="xsd:double"&gt;76.4&lt;/D&gt;&lt;D xsi:type="xsd:double"&gt;76.26&lt;/D&gt;&lt;D xsi:type="xsd:double"&gt;79.37&lt;/D&gt;&lt;D xsi:type="xsd:double"&gt;80.14&lt;/D&gt;&lt;D xsi:type="xsd:double"&gt;78.81&lt;/D&gt;&lt;D xsi:type="xsd:double"&gt;75.41&lt;/D&gt;&lt;D xsi:type="xsd:double"&gt;75.12&lt;/D&gt;&lt;D xsi:type="xsd:double"&gt;76.55&lt;/D&gt;&lt;D xsi:type="xsd:double"&gt;76.71&lt;/D&gt;&lt;D xsi:type="xsd:double"&gt;77.55&lt;/D&gt;&lt;D xsi:type="xsd:double"&gt;77.44&lt;/D&gt;&lt;D xsi:type="xsd:double"&gt;77.11&lt;/D&gt;&lt;D xsi:type="xsd:double"&gt;75.5&lt;/D&gt;&lt;D xsi:type="xsd:double"&gt;75.93&lt;/D&gt;&lt;D xsi:type="xsd:double"&gt;76.81&lt;/D&gt;&lt;D xsi:type="xsd:double"&gt;75.92&lt;/D&gt;&lt;D xsi:type="xsd:double"&gt;75.23&lt;/D&gt;&lt;D xsi:type="xsd:double"&gt;76.51&lt;/D&gt;&lt;D xsi:type="xsd:double"&gt;78.14&lt;/D&gt;&lt;D xsi:type="xsd:double"&gt;79.48&lt;/D&gt;&lt;D xsi:type="xsd:double"&gt;79.93&lt;/D&gt;&lt;D xsi:type="xsd:double"&gt;79.15&lt;/D&gt;&lt;D xsi:type="xsd:double"&gt;78.79&lt;/D&gt;&lt;D xsi:type="xsd:double"&gt;80.88&lt;/D&gt;&lt;D xsi:type="xsd:double"&gt;82.27&lt;/D&gt;&lt;D xsi:type="xsd:double"&gt;83.63&lt;/D&gt;&lt;D xsi:type="xsd:double"&gt;82.58&lt;/D&gt;&lt;D xsi:type="xsd:double"&gt;83.11&lt;/D&gt;&lt;D xsi:type="xsd:double"&gt;83.68&lt;/D&gt;&lt;D xsi:type="xsd:double"&gt;85.94&lt;/D&gt;&lt;D xsi:type="xsd:double"&gt;86.92&lt;/D&gt;&lt;D xsi:type="xsd:double"&gt;88.22&lt;/D&gt;&lt;D xsi:type="xsd:double"&gt;88.46&lt;/D&gt;&lt;D xsi:type="x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0</xdr:row>
          <xdr:rowOff>95250</xdr:rowOff>
        </xdr:from>
        <xdr:to>
          <xdr:col>3</xdr:col>
          <xdr:colOff>295275</xdr:colOff>
          <xdr:row>4</xdr:row>
          <xdr:rowOff>76200</xdr:rowOff>
        </xdr:to>
        <xdr:sp macro="" textlink="">
          <xdr:nvSpPr>
            <xdr:cNvPr id="1026" name="Comment 11" hidden="1">
              <a:extLst>
                <a:ext uri="{FF2B5EF4-FFF2-40B4-BE49-F238E27FC236}">
                  <a16:creationId xmlns:a16="http://schemas.microsoft.com/office/drawing/2014/main" id="{0994FE20-4CF4-4DCE-8674-DDB05E6DA2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952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sd:double"&gt;90.37&lt;/D&gt;&lt;D xsi:type="xsd:double"&gt;88.81&lt;/D&gt;&lt;D xsi:type="xsd:double"&gt;89.42&lt;/D&gt;&lt;D xsi:type="xsd:double"&gt;90.21&lt;/D&gt;&lt;D xsi:type="xsd:double"&gt;90.96&lt;/D&gt;&lt;D xsi:type="xsd:double"&gt;91.43&lt;/D&gt;&lt;D xsi:type="xsd:double"&gt;91.37&lt;/D&gt;&lt;D xsi:type="xsd:double"&gt;91.58&lt;/D&gt;&lt;D xsi:type="xsd:double"&gt;92.85&lt;/D&gt;&lt;D xsi:type="xsd:double"&gt;89.9&lt;/D&gt;&lt;D xsi:type="xsd:double"&gt;90.69&lt;/D&gt;&lt;D xsi:type="xsd:double"&gt;88&lt;/D&gt;&lt;D xsi:type="xsd:double"&gt;89.67&lt;/D&gt;&lt;D xsi:type="xsd:double"&gt;91.3&lt;/D&gt;&lt;D xsi:type="xsd:double"&gt;90.91&lt;/D&gt;&lt;D xsi:type="xsd:double"&gt;89.25&lt;/D&gt;&lt;D xsi:type="xsd:double"&gt;89.77&lt;/D&gt;&lt;D xsi:type="xsd:double"&gt;89.99&lt;/D&gt;&lt;D xsi:type="xsd:double"&gt;90.69&lt;/D&gt;&lt;D xsi:type="xsd:double"&gt;93.15&lt;/D&gt;&lt;D xsi:type="xsd:double"&gt;95.12&lt;/D&gt;&lt;D xsi:type="xsd:double"&gt;94.6&lt;/D&gt;&lt;D xsi:type="xsd:double"&gt;94.43&lt;/D&gt;&lt;D xsi:type="xsd:double"&gt;93.4&lt;/D&gt;&lt;D xsi:type="xsd:double"&gt;92.38&lt;/D&gt;&lt;D xsi:type="xsd:double"&gt;88.67&lt;/D&gt;&lt;D xsi:type="xsd:double"&gt;90.27&lt;/D&gt;&lt;D xsi:type="xsd:double"&gt;91&lt;/D&gt;&lt;D xsi:type="xsd:double"&gt;91.42&lt;/D&gt;&lt;D xsi:type="xsd:double"&gt;93.98&lt;/D&gt;&lt;D xsi:type="xsd:double"&gt;92.77&lt;/D&gt;&lt;D xsi:type="xsd:double"&gt;92.68&lt;/D&gt;&lt;D xsi:type="xsd:double"&gt;101.61&lt;/D&gt;&lt;D xsi:type="xsd:double"&gt;101.19&lt;/D&gt;&lt;D xsi:type="xsd:double"&gt;102.73&lt;/D&gt;&lt;D xsi:type="xsd:double"&gt;102.76&lt;/D&gt;&lt;D xsi:type="xsd:double"&gt;103.24&lt;/D&gt;&lt;D xsi:type="xsd:double"&gt;103.81&lt;/D&gt;&lt;D xsi:type="xsd:double"&gt;102.96&lt;/D&gt;&lt;D xsi:type="xsd:double"&gt;102.35&lt;/D&gt;&lt;D xsi:type="xsd:double"&gt;102.25&lt;/D&gt;&lt;D xsi:type="xsd:double"&gt;100.8&lt;/D&gt;&lt;D xsi:type="xsd:double"&gt;96.58&lt;/D&gt;&lt;D xsi:type="xsd:double"&gt;96.42&lt;/D&gt;&lt;D xsi:type="xsd:double"&gt;95.69&lt;/D&gt;&lt;D xsi:type="xsd:double"&gt;95.1&lt;/D&gt;&lt;D xsi:type="xsd:double"&gt;95.61&lt;/D&gt;&lt;D xsi:type="xsd:double"&gt;98.72&lt;/D&gt;&lt;D xsi:type="xsd:double"&gt;96.75&lt;/D&gt;&lt;D xsi:type="xsd:double"&gt;93.71&lt;/D&gt;&lt;D xsi:type="xsd:double"&gt;91.54&lt;/D&gt;&lt;D xsi:type="xsd:double"&gt;92.58&lt;/D&gt;&lt;D xsi:type="xsd:double"&gt;89.21&lt;/D&gt;&lt;D xsi:type="xsd:double"&gt;92.5&lt;/D&gt;&lt;D xsi:type="xsd:double"&gt;91.31&lt;/D&gt;&lt;D xsi:type="xsd:double"&gt;92.94&lt;/D&gt;&lt;D xsi:type="xsd:double"&gt;93.035&lt;/D&gt;&lt;D xsi:type="xsd:double"&gt;92.575&lt;/D&gt;&lt;D xsi:type="xsd:double"&gt;93.28&lt;/D&gt;&lt;D xsi:type="xsd:double"&gt;92.44&lt;/D&gt;&lt;D xsi:type="xsd:double"&gt;89.58&lt;/D&gt;&lt;D xsi:type="xsd:double"&gt;90.49&lt;/D&gt;&lt;D xsi:type="xsd:double"&gt;91.87&lt;/D&gt;&lt;D xsi:type="xsd:double"&gt;91.38&lt;/D&gt;&lt;D xsi:type="xsd:double"&gt;90.51&lt;/D&gt;&lt;D xsi:type="xsd:double"&gt;90.85&lt;/D&gt;&lt;D xsi:type="xsd:double"&gt;92.4&lt;/D&gt;&lt;D xsi:type="xsd:double"&gt;94.02&lt;/D&gt;&lt;D xsi:type="xsd:double"&gt;92.66&lt;/D&gt;&lt;D xsi:type="xsd:double"&gt;93&lt;/D&gt;&lt;D xsi:type="xsd:double"&gt;95.54&lt;/D&gt;&lt;D xsi:type="xsd:double"&gt;97.87&lt;/D&gt;&lt;D xsi:type="xsd:double"&gt;97.32&lt;/D&gt;&lt;D xsi:type="xsd:double"&gt;96.84&lt;/D&gt;&lt;D xsi:type="xsd:double"&gt;96.46&lt;/D&gt;&lt;D xsi:type="xsd:double"&gt;95.78&lt;/D&gt;&lt;D xsi:type="xsd:double"&gt;96.14&lt;/D&gt;&lt;D xsi:type="xsd:double"&gt;97.54&lt;/D&gt;&lt;D xsi:type="xsd:double"&gt;96.69&lt;/D&gt;&lt;D xsi:type="xsd:double"&gt;97.78&lt;/D&gt;&lt;D xsi:type="xsd:double"&gt;96.48&lt;/D&gt;&lt;D xsi:type="xsd:double"&gt;96&lt;/D&gt;&lt;D xsi:type="xsd:double"&gt;94.47&lt;/D&gt;&lt;D xsi:type="xsd:double"&gt;93.18&lt;/D&gt;&lt;D xsi:type="xsd:double"&gt;93.7&lt;/D&gt;&lt;D xsi:type="xsd:double"&gt;93.02&lt;/D&gt;&lt;D xsi:type="xsd:double"&gt;94.24&lt;/D&gt;&lt;D xsi:type="xsd:double"&gt;91.6&lt;/D&gt;&lt;D xsi:type="xsd:double"&gt;91.25&lt;/D&gt;&lt;D xsi:type="xsd:double"&gt;92.09&lt;/D&gt;&lt;D xsi:type="xsd:double"&gt;91.19&lt;/D&gt;&lt;D xsi:type="xsd:double"&gt;91.15&lt;/D&gt;&lt;D xsi:type="xsd:double"&gt;88.69&lt;/D&gt;&lt;D xsi:type="xsd:double"&gt;90.08&lt;/D&gt;&lt;D xsi:type="xsd:double"&gt;93.03&lt;/D&gt;&lt;D xsi:type="xsd:double"&gt;94.8&lt;/D&gt;&lt;D xsi:type="xsd:double"&gt;93.17&lt;/D&gt;&lt;D xsi:type="xsd:double"&gt;95.34&lt;/D&gt;&lt;D xsi:type="xsd:double"&gt;92.66&lt;/D&gt;&lt;D xsi:type="xsd:double"&gt;93.42&lt;/D&gt;&lt;D xsi:type="xsd:double"&gt;93.35&lt;/D&gt;&lt;D xsi:type="xsd:double"&gt;92.3&lt;/D&gt;&lt;D xsi:type="xsd:double"&gt;93.66&lt;/D&gt;&lt;D xsi:type="xsd:double"&gt;94.26&lt;/D&gt;&lt;D xsi:type="xsd:double"&gt;96.57&lt;/D&gt;&lt;D xsi:type="xsd:double"&gt;95.37&lt;/D&gt;&lt;D xsi:type="xsd:double"&gt;96.5&lt;/D&gt;&lt;D xsi:type="xsd:double"&gt;96.57&lt;/D&gt;&lt;D xsi:type="xsd:double"&gt;97.3&lt;/D&gt;&lt;D xsi:type="xsd:double"&gt;97.25&lt;/D&gt;&lt;D xsi:type="xsd:double"&gt;97.25&lt;/D&gt;&lt;D xsi:type="xsd:double"&gt;96.45&lt;/D&gt;&lt;D xsi:type="xsd:double"&gt;95.39&lt;/D&gt;&lt;D xsi:type="xsd:double"&gt;94.98&lt;/D&gt;&lt;D xsi:type="xsd:double"&gt;96.84&lt;/D&gt;&lt;D xsi:type="xsd:double"&gt;97.12&lt;/D&gt;&lt;D xsi:type="xsd:double"&gt;96.8&lt;/D&gt;&lt;D xsi:type="xsd:double"&gt;96.53&lt;/D&gt;&lt;D xsi:type="xsd:double"&gt;97.69&lt;/D&gt;&lt;D xsi:type="xsd:double"&gt;98.15&lt;/D&gt;&lt;D xsi:type="xsd:double"&gt;99.18&lt;/D&gt;&lt;D xsi:type="xsd:double"&gt;95.97&lt;/D&gt;&lt;D xsi:type="xsd:double"&gt;94.06&lt;/D&gt;&lt;D xsi:type="xsd:double"&gt;93.19&lt;/D&gt;&lt;D xsi:type="xsd:double"&gt;91.49&lt;/D&gt;&lt;D xsi:type="xsd:double"&gt;91.82&lt;/D&gt;&lt;D xsi:type="xsd:double"&gt;91.88&lt;/D&gt;&lt;D xsi:type="xsd:double"&gt;90.79&lt;/D&gt;&lt;D xsi:type="xsd:double"&gt;92.51&lt;/D&gt;&lt;D xsi:type="xsd:double"&gt;92.26&lt;/D&gt;&lt;D xsi:type="xsd:double"&gt;95.4&lt;/D&gt;&lt;D xsi:type="xsd:double"&gt;95.61&lt;/D&gt;&lt;D xsi:type="xsd:double"&gt;95.44&lt;/D&gt;&lt;D xsi:type="xsd:double"&gt;93.9&lt;/D&gt;&lt;D xsi:type="xsd:double"&gt;94.27&lt;/D&gt;&lt;D xsi:type="xsd:double"&gt;94.4&lt;/D&gt;&lt;D xsi:type="xsd:double"&gt;93.31&lt;/D&gt;&lt;D xsi:type="xsd:double"&gt;92.18&lt;/D&gt;&lt;D xsi:type="xsd:double"&gt;92.38&lt;/D&gt;&lt;D xsi:type="xsd:double"&gt;92.91&lt;/D&gt;&lt;D xsi:type="xsd:double"&gt;93.25&lt;/D&gt;&lt;D xsi:type="xsd:double"&gt;92.32&lt;/D&gt;&lt;D xsi:type="xsd:double"&gt;90.68&lt;/D&gt;&lt;D xsi:type="xsd:double"&gt;91.8&lt;/D&gt;&lt;D xsi:type="xsd:double"&gt;90.3&lt;/D&gt;&lt;D xsi:type="xsd:double"&gt;91.51&lt;/D&gt;&lt;D xsi:type="xsd:double"&gt;91.17&lt;/D&gt;&lt;D xsi:type="xsd:double"&gt;90.47&lt;/D&gt;&lt;D xsi:type="xsd:double"&gt;91.5&lt;/D&gt;&lt;D xsi:type="xsd:double"&gt;90.14&lt;/D&gt;&lt;D xsi:type="xsd:double"&gt;84.05&lt;/D&gt;&lt;D xsi:type="xsd:double"&gt;84.82&lt;/D&gt;&lt;D xsi:type="xsd:double"&gt;83.57&lt;/D&gt;&lt;D xsi:type="xsd:double"&gt;83.62&lt;/D&gt;&lt;D xsi:type="xsd:double"&gt;82.76&lt;/D&gt;&lt;D xsi:type="xsd:double"&gt;79.83&lt;/D&gt;&lt;D xsi:type="xsd:double"&gt;81.52&lt;/D&gt;&lt;D xsi:type="xsd:double"&gt;80.32&lt;/D&gt;&lt;D xsi:type="xsd:double"&gt;82.43&lt;/D&gt;&lt;D xsi:type="xsd:double"&gt;81.41&lt;/D&gt;&lt;D xsi:type="xsd:double"&gt;82.99&lt;/D&gt;&lt;D xsi:type="xsd:double"&gt;85&lt;/D&gt;&lt;D xsi:type="xsd:double"&gt;85.17&lt;/D&gt;&lt;D xsi:type="xsd:double"&gt;83.85&lt;/D&gt;&lt;D xsi:type="xsd:double"&gt;83.85&lt;/D&gt;&lt;D xsi:type="xsd:double"&gt;83.37&lt;/D&gt;&lt;D xsi:type="xsd:double"&gt;82.83&lt;/D&gt;&lt;D xsi:type="xsd:double"&gt;83.17&lt;/D&gt;&lt;D xsi:type="xsd:double"&gt;82.63&lt;/D&gt;&lt;D xsi:type="xsd:double"&gt;82.22&lt;/D&gt;&lt;D xsi:type="xsd:double"&gt;81.79&lt;/D&gt;&lt;D xsi:type="xsd:double"&gt;80.81&lt;/D&gt;&lt;D xsi:type="xsd:double"&gt;81.25&lt;/D&gt;&lt;D xsi:type="xsd:double"&gt;82.43&lt;/D&gt;&lt;D xsi:type="xsd:double"&gt;81.12&lt;/D&gt;&lt;D xsi:type="xsd:double"&gt;82.37&lt;/D&gt;&lt;D xsi:type="xsd:double"&gt;82.3&lt;/D&gt;&lt;D xsi:type="xsd:double"&gt;81.31&lt;/D&gt;&lt;D xsi:type="xsd:double"&gt;81.18&lt;/D&gt;&lt;D xsi:type="xsd:double"&gt;78.47&lt;/D&gt;&lt;D xsi:type="xsd:double"&gt;80.29&lt;/D&gt;&lt;D xsi:type="xsd:double"&gt;78.05&lt;/D&gt;&lt;D xsi:type="xsd:double"&gt;79.64&lt;/D&gt;&lt;D xsi:type="xsd:double"&gt;78.53&lt;/D&gt;&lt;D xsi:type="xsd:double"&gt;77.84&lt;/D&gt;&lt;D xsi:type="xsd:double"&gt;78.25&lt;/D&gt;&lt;D xsi:type="xsd:double"&gt;79.28&lt;/D&gt;&lt;D xsi:type="xsd:double"&gt;79.56&lt;/D&gt;&lt;D xsi:type="xsd:double"&gt;76.18&lt;/D&gt;&lt;D xsi:type="xsd:double"&gt;73.03&lt;/D&gt;&lt;D xsi:type="xsd:double"&gt;72.81&lt;/D&gt;&lt;D xsi:type="xsd:double"&gt;74.67&lt;/D&gt;&lt;D xsi:type="xsd:double"&gt;75.26&lt;/D&gt;&lt;D xsi:type="xsd:double"&gt;75.08&lt;/D&gt;&lt;D xsi:type="xsd:double"&gt;76.33&lt;/D&gt;&lt;D xsi:type="xsd:double"&gt;77.38&lt;/D&gt;&lt;D xsi:type="xsd:double"&gt;77.39&lt;/D&gt;&lt;D xsi:type="xsd:double"&gt;78.53&lt;/D&gt;&lt;D xsi:type="xsd:double"&gt;77.18&lt;/D&gt;&lt;D xsi:type="xsd:double"&gt;76.8&lt;/D&gt;&lt;D xsi:type="xsd:double"&gt;77.29&lt;/D&gt;&lt;D xsi:type="xsd:double"&gt;77.36&lt;/D&gt;&lt;D xsi:type="xsd:double"&gt;77.61&lt;/D&gt;&lt;D xsi:type="xsd:double"&gt;76.32&lt;/D&gt;&lt;D xsi:type="xsd:double"&gt;74.92&lt;/D&gt;&lt;D xsi:type="xsd:double"&gt;75.25&lt;/D&gt;&lt;D xsi:type="xsd:double"&gt;76.11&lt;/D&gt;&lt;D xsi:type="xsd:double"&gt;76.4&lt;/D&gt;&lt;D xsi:type="xsd:double"&gt;76.4&lt;/D&gt;&lt;D xsi:type="xsd:double"&gt;77.18&lt;/D&gt;&lt;D xsi:type="xsd:double"&gt;78.08&lt;/D&gt;&lt;D xsi:type="xsd:double"&gt;78.7&lt;/D&gt;&lt;D xsi:type="xsd:double"&gt;79.27&lt;/D&gt;&lt;D xsi:type="xsd:double"&gt;81.19&lt;/D&gt;&lt;D xsi:type="xsd:double"&gt;80.76&lt;/D&gt;&lt;D xsi:type="xsd:double"&gt;78.65&lt;/D&gt;&lt;D xsi:type="xsd:double"&gt;78.88&lt;/D&gt;&lt;D xsi:type="xsd:double"&gt;78.19&lt;/D&gt;&lt;D xsi:type="xsd:double"&gt;79.35&lt;/D&gt;&lt;D xsi:type="xsd:double"&gt;77.67&lt;/D&gt;&lt;D xsi:type="xsd:double"&gt;66.75&lt;/D&gt;&lt;D xsi:type="xsd:double"&gt;68.23&lt;/D&gt;&lt;D xsi:type="xsd:double"&gt;67.83&lt;/D&gt;&lt;D xsi:type="xsd:double"&gt;66.82&lt;/D&gt;&lt;D xsi:type="xsd:double"&gt;67.1&lt;/D&gt;&lt;D xsi:type="xsd:double"&gt;66.66&lt;/D&gt;&lt;D xsi:type="xsd:double"&gt;67.5&lt;/D&gt;&lt;D xsi:type="xsd:double"&gt;69.69&lt;/D&gt;&lt;D xsi:type="xsd:double"&gt;70.43&lt;/D&gt;&lt;D xsi:type="xsd:double"&gt;66.14&lt;/D&gt;&lt;D xsi:type="xsd:double"&gt;64.2&lt;/D&gt;&lt;D xsi:type="xsd:double"&gt;62.67&lt;/D&gt;&lt;D xsi:type="xsd:double"&gt;62.38&lt;/D&gt;&lt;D xsi:type="xsd:double"&gt;62.2&lt;/D&gt;&lt;D xsi:type="xsd:double"&gt;61.77&lt;/D&gt;&lt;D xsi:type="xsd:double"&gt;60.91&lt;/D&gt;&lt;D xsi:type="xsd:double"&gt;60.62&lt;/D&gt;&lt;D xsi:type="xsd:double"&gt;60.31&lt;/D&gt;&lt;D xsi:type="xsd:double"&gt;58.6&lt;/D&gt;&lt;D xsi:type="xsd:double"&gt;57.28&lt;/D&gt;&lt;D xsi:type="xsd:double"&gt;57.29&lt;/D&gt;&lt;D xsi:type="xsd:double"&gt;57.36&lt;/D&gt;&lt;D xsi:type="xsd:double"&gt;58.09&lt;/D&gt;&lt;D xsi:type="xsd:double"&gt;58.77&lt;/D&gt;&lt;D xsi:type="xsd:double"&gt;59.27&lt;/D&gt;&lt;D xsi:type="xsd:double"&gt;59.07&lt;/D&gt;&lt;D xsi:type="xsd:double"&gt;58.6&lt;/D&gt;&lt;D xsi:type="xsd:double"&gt;58.7&lt;/D&gt;&lt;D xsi:type="xsd:double"&gt;59.52&lt;/D&gt;&lt;D xsi:type="xsd:double"&gt;60.26&lt;/D&gt;&lt;D xsi:type="xsd:double"&gt;61.49&lt;/D&gt;&lt;D xsi:type="xsd:double"&gt;61.36&lt;/D&gt;&lt;D xsi:type="xsd:double"&gt;61.8&lt;/D&gt;&lt;D xsi:type="xsd:double"&gt;63.59&lt;/D&gt;&lt;D xsi:type="xsd:double"&gt;64.1&lt;/D&gt;&lt;D xsi:type="xsd:double"&gt;65.16&lt;/D&gt;&lt;D xsi:type="xsd:double"&gt;65.45&lt;/D&gt;&lt;D xsi:type="xsd:double"&gt;66.67&lt;/D&gt;&lt;D xsi:type="xsd:double"&gt;67.16&lt;/D&gt;&lt;D xsi:type="xsd:double"&gt;67.49&lt;/D&gt;&lt;D xsi:type="xsd:double"&gt;66.53&lt;/D&gt;&lt;D xsi:type="xsd:double"&gt;67.42&lt;/D&gt;&lt;D xsi:type="xsd:double"&gt;67.2&lt;/D&gt;&lt;D xsi:type="xsd:double"&gt;66.29&lt;/D&gt;&lt;D xsi:type="xsd:double"&gt;63.82&lt;/D&gt;&lt;D xsi:type="xsd:double"&gt;64.04&lt;/D&gt;&lt;D xsi:type="xsd:double"&gt;63.11&lt;/D&gt;&lt;D xsi:type="xsd:double"&gt;65.85&lt;/D&gt;&lt;D xsi:type="xsd:double"&gt;64.81&lt;/D&gt;&lt;D xsi:type="xsd:double"&gt;64.17&lt;/D&gt;&lt;D xsi:type="xsd:double"&gt;65.39&lt;/D&gt;&lt;D xsi:type="xsd:double"&gt;82.31&lt;/D&gt;&lt;D xsi:type="xsd:double"&gt;82.15&lt;/D&gt;&lt;D xsi:type="xsd:double"&gt;81.76&lt;/D&gt;&lt;D xsi:type="xsd:double"&gt;81.35&lt;/D&gt;&lt;D xsi:type="xsd:double"&gt;79.97&lt;/D&gt;&lt;D xsi:type="xsd:double"&gt;79.12&lt;/D&gt;&lt;D xsi:type="xsd:double"&gt;78.78&lt;/D&gt;&lt;D xsi:type="xsd:double"&gt;78.9&lt;/D&gt;&lt;D xsi:type="xsd:double"&gt;79.14&lt;/D&gt;&lt;D xsi:type="xsd:double"&gt;79.01&lt;/D&gt;&lt;D xsi:type="xsd:double"&gt;79.06&lt;/D&gt;&lt;D xsi:type="xsd:double"&gt;79.25&lt;/D&gt;&lt;D xsi:type="xsd:double"&gt;78.95&lt;/D&gt;&lt;D xsi:type="xsd:double"&gt;79.25&lt;/D&gt;&lt;D xsi:type="xsd:double"&gt;79.5&lt;/D&gt;&lt;D xsi:type="xsd:double"&gt;80.23&lt;/D&gt;&lt;D xsi:type="xsd:double"&gt;81.5&lt;/D&gt;&lt;D xsi:type="xsd:double"&gt;81.45&lt;/D&gt;&lt;D xsi:type="xsd:double"&gt;81.5&lt;/D&gt;&lt;D xsi:type="xsd:double"&gt;81.5&lt;/D&gt;&lt;D xsi:type="xsd:double"&gt;81.52&lt;/D&gt;&lt;D xsi:type="xsd:double"&gt;81.46&lt;/D&gt;&lt;D xsi:type="xsd:double"&gt;80.97&lt;/D&gt;&lt;D xsi:type="xsd:double"&gt;81.05&lt;/D&gt;&lt;D xsi:type="xsd:double"&gt;81.23&lt;/D&gt;&lt;D xsi:type="xsd:double"&gt;80.71&lt;/D&gt;&lt;D xsi:type="xsd:double"&gt;81.01&lt;/D&gt;&lt;D xsi:type="xsd:double"&gt;81.44&lt;/D&gt;&lt;D xsi:type="xsd:double"&gt;81.5&lt;/D&gt;&lt;D xsi:type="xsd:double"&gt;80.88&lt;/D&gt;&lt;D xsi:type="xsd:double"&gt;81.48&lt;/D&gt;&lt;D xsi:type="xsd:double"&gt;81.5&lt;/D&gt;&lt;D xsi:type="xsd:double"&gt;81.43&lt;/D&gt;&lt;D xsi:type="xsd:double"&gt;80.55&lt;/D&gt;&lt;/FQL&gt;&lt;FQL&gt;&lt;Q&gt;ATVI-US^FG_PRICE(-5AY,0,D)&lt;/Q&gt;&lt;R&gt;1260&lt;/R&gt;&lt;C&gt;1&lt;/C&gt;&lt;D xsi:type="xsd:double"&gt;48.06&lt;/D&gt;&lt;D xsi:type="xsd:double"&gt;48.58&lt;/D&gt;&lt;D xsi:type="xsd:double"&gt;49.02&lt;/D&gt;&lt;D xsi:type="xsd:double"&gt;49.2&lt;/D&gt;&lt;D xsi:type="xsd:double"&gt;49.5&lt;/D&gt;&lt;D xsi:type="xsd:double"&gt;49.08&lt;/D&gt;&lt;D xsi:type="xsd:double"&gt;49.22&lt;/D&gt;&lt;D xsi:type="xsd:double"&gt;49.1&lt;/D&gt;&lt;D xsi:type="xsd:double"&gt;49.13&lt;/D&gt;&lt;D xsi:type="xsd:double"&gt;48.96&lt;/D&gt;&lt;D xsi:type="xsd:double"&gt;48.22&lt;/D&gt;&lt;D xsi:type="xsd:double"&gt;48.68&lt;/D&gt;&lt;D xsi:type="xsd:double"&gt;48.78&lt;/D&gt;&lt;D xsi:type="xsd:double"&gt;49.12&lt;/D&gt;&lt;D xsi:type="xsd:double"&gt;49.3&lt;/D&gt;&lt;D xsi:type="xsd:double"&gt;49.76&lt;/D&gt;&lt;D xsi:type="xsd:double"&gt;50.14&lt;/D&gt;&lt;D xsi:type="xsd:double"&gt;50.19&lt;/D&gt;&lt;D xsi:type="xsd:double"&gt;49.86&lt;/D&gt;&lt;D xsi:type="xsd:double"&gt;49.53&lt;/D&gt;&lt;D xsi:type="xsd:double"&gt;49.04&lt;/D&gt;&lt;D xsi:type="xsd:double"&gt;49.2&lt;/D&gt;&lt;D xsi:type="xsd:double"&gt;49.36&lt;/D&gt;&lt;D xsi:type="xsd:double"&gt;49.61&lt;/D&gt;&lt;D xsi:type="xsd:double"&gt;49.04&lt;/D&gt;&lt;D xsi:type="xsd:double"&gt;49.08&lt;/D&gt;&lt;D xsi:type="xsd:double"&gt;48.64&lt;/D&gt;&lt;D xsi:type="xsd:double"&gt;48.42&lt;/D&gt;&lt;D xsi:type="xsd:double"&gt;48.8&lt;/D&gt;&lt;D xsi:type="xsd:double"&gt;49.17&lt;/D&gt;&lt;D xsi:type="xsd:double"&gt;49.35&lt;/D&gt;&lt;D xsi:type="xsd:double"&gt;49.95&lt;/D&gt;&lt;D xsi:type="xsd:double"&gt;49.87&lt;/D&gt;&lt;D xsi:type="xsd:double"&gt;50.88&lt;/D&gt;&lt;D xsi:type="xsd:double"&gt;51.36&lt;/D&gt;&lt;D xsi:type="xsd:double"&gt;51.36&lt;/D&gt;&lt;D xsi:type="xsd:double"&gt;51.91&lt;/D&gt;&lt;D xsi:type="xsd:double"&gt;52.25&lt;/D&gt;&lt;D xsi:type="xsd:double"&gt;52.7&lt;/D&gt;&lt;D xsi:type="xsd:double"&gt;53.03&lt;/D&gt;&lt;D xsi:type="xsd:double"&gt;52.84&lt;/D&gt;&lt;D xsi:type="xsd:double"&gt;53.1&lt;/D&gt;&lt;D xsi:type="xsd:double"&gt;53.83&lt;/D&gt;&lt;D xsi:type="xsd:double"&gt;53.99&lt;/D&gt;&lt;D xsi:type="xsd:double"&gt;54.62&lt;/D&gt;&lt;D xsi:type="xsd:double"&gt;55.99&lt;/D&gt;&lt;D xsi:type="xsd:double"&gt;55.75&lt;/D&gt;&lt;D xsi:type="xsd:double"&gt;56.01&lt;/D&gt;&lt;D xsi:type="xsd:double"&gt;56.41&lt;/D&gt;&lt;D xsi:type="xsd:double"&gt;56.78&lt;/D&gt;&lt;D xsi:type="xsd:double"&gt;54.23&lt;/D&gt;&lt;D xsi:type="xsd:double"&gt;55.15&lt;/D&gt;&lt;D xsi:type="xsd:double"&gt;55.88&lt;/D&gt;&lt;D xsi:type="xsd:double"&gt;57.12&lt;/D&gt;&lt;D xsi:type="xsd:double"&gt;57.8&lt;/D&gt;&lt;D xsi:type="xsd:double"&gt;58.51&lt;/D&gt;&lt;D xsi:type="xsd:double"&gt;59.22&lt;/D&gt;&lt;D xsi:type="xsd:double"&gt;58.28&lt;/D&gt;&lt;D xsi:type="xsd:double"&gt;58.58&lt;/D&gt;&lt;D xsi:type="xsd:double"&gt;58.58&lt;/D&gt;&lt;D xsi:type="xsd:double"&gt;59.56&lt;/D&gt;&lt;D xsi:type="xsd:double"&gt;59.65&lt;/D&gt;&lt;D xsi:type="xsd:double"&gt;59.8&lt;/D&gt;&lt;D xsi:type="xsd:double"&gt;59.84&lt;/D&gt;&lt;D xsi:type="xsd:double"&gt;60.53&lt;/D&gt;&lt;D xsi:type="xsd:double"&gt;60.55&lt;/D&gt;&lt;D xsi:type="xsd:double"&gt;58.03&lt;/D&gt;&lt;D xsi:type="xsd:double"&gt;56.76&lt;/D&gt;&lt;D xsi:type="xsd:double"&gt;57.9&lt;/D&gt;&lt;D xsi:type="xsd:double"&gt;58.45&lt;/D&gt;&lt;D xsi:type="xsd:double"&gt;58.91&lt;/D&gt;&lt;D xsi:type="xsd:double"&gt;58.8&lt;/D&gt;&lt;D xsi:type="xsd:double"&gt;60.32&lt;/D&gt;&lt;D xsi:type="xsd:double"&gt;60.15&lt;/D&gt;&lt;D xsi:type="xsd:double"&gt;60.68&lt;/D&gt;&lt;D xsi:type="xsd:double"&gt;61.16&lt;/D&gt;&lt;D xsi:type="xsd:double"&gt;60.44&lt;/D&gt;&lt;D xsi:type="xsd:double"&gt;60.22&lt;/D&gt;&lt;D xsi:type="xsd:double"&gt;58.29&lt;/D&gt;&lt;D xsi:type="xsd:double"&gt;58.81&lt;/D&gt;&lt;D xsi:type="xsd:double"&gt;57.58&lt;/D&gt;&lt;D xsi:type="xsd:double"&gt;57.57&lt;/D&gt;&lt;D xsi:type="xsd:double"&gt;56.26&lt;/D&gt;&lt;D xsi:type="xsd:double"&gt;57.16&lt;/D&gt;&lt;D xsi:type="xsd:double"&gt;56.62&lt;/D&gt;&lt;D xsi:type="xsd:double"&gt;58.09&lt;/D&gt;&lt;D xsi:type="xsd:double"&gt;58.51&lt;/D&gt;&lt;D xsi:type="xsd:double"&gt;57.98&lt;/D&gt;&lt;D xsi:type="xsd:double"&gt;61.02&lt;/D&gt;&lt;D xsi:type="xsd:double"&gt;60.5&lt;/D&gt;&lt;D xsi:type="xsd:double"&gt;60.75&lt;/D&gt;&lt;D xsi:type="xsd:double"&gt;60.5&lt;/D&gt;&lt;D xsi:type="xsd:double"&gt;61.33&lt;/D&gt;&lt;D xsi:type="xsd:double"&gt;61.33&lt;/D&gt;&lt;D xsi:type="xsd:double"&gt;61.08&lt;/D&gt;&lt;D xsi:type="xsd:double"&gt;60.93&lt;/D&gt;&lt;D xsi:type="xsd:double"&gt;61.44&lt;/D&gt;&lt;D xsi:type="xsd:double"&gt;60.95&lt;/D&gt;&lt;D xsi:type="xsd:double"&gt;62.64&lt;/D&gt;&lt;D xsi:type="xsd:double"&gt;61.17&lt;/D&gt;&lt;D xsi:type="xsd:double"&gt;61.45&lt;/D&gt;&lt;D xsi:type="xsd:double"&gt;61.78&lt;/D&gt;&lt;D xsi:type="xsd:double"&gt;62.4&lt;/D&gt;&lt;D xsi:type="xsd:double"&gt;61.45&lt;/D&gt;&lt;D xsi:type="xsd:double"&gt;63.97&lt;/D&gt;&lt;D xsi:type="xsd:double"&gt;62.01&lt;/D&gt;&lt;D xsi:type="xsd:double"&gt;62.51&lt;/D&gt;&lt;D xsi:type="xsd:double"&gt;61.33&lt;/D&gt;&lt;D xsi:type="xsd:double"&gt;61.38&lt;/D&gt;&lt;D xsi:type="xsd:double"&gt;60.21&lt;/D&gt;&lt;D xsi:type="xsd:double"&gt;60.74&lt;/D&gt;&lt;D xsi:type="xsd:double"&gt;61.89&lt;/D&gt;&lt;D xsi:type="xsd:double"&gt;61.97&lt;/D&gt;&lt;D xsi:type="xsd:double"&gt;62.89&lt;/D&gt;&lt;D xsi:type="xsd:double"&gt;61.37&lt;/D&gt;&lt;D xsi:type="xsd:double"&gt;62.01&lt;/D&gt;&lt;D xsi:type="xsd:double"&gt;61.78&lt;/D&gt;&lt;D xsi:type="xsd:double"&gt;64.26&lt;/D&gt;&lt;D xsi:type="xsd:double"&gt;64.01&lt;/D&gt;&lt;D xsi:type="xsd:double"&gt;63.43&lt;/D&gt;&lt;D xsi:type="xsd:double"&gt;62.58&lt;/D&gt;&lt;D xsi:type="xsd:double"&gt;62.75&lt;/D&gt;&lt;D xsi:type="xsd:double"&gt;63.48&lt;/D&gt;&lt;D xsi:type="xsd:double"&gt;65.68&lt;/D&gt;&lt;D xsi:type="xsd:double"&gt;65.56&lt;/D&gt;&lt;D xsi:type="xsd:double"&gt;65.12&lt;/D&gt;&lt;D xsi:type="xsd:double"&gt;65.05&lt;/D&gt;&lt;D xsi:type="xsd:double"&gt;64&lt;/D&gt;&lt;D xsi:type="xsd:double"&gt;65.83&lt;/D&gt;&lt;D xsi:type="xsd:double"&gt;64.93&lt;/D&gt;&lt;D xsi:type="xsd:double"&gt;66.16&lt;/D&gt;&lt;D xsi:type="xsd:double"&gt;66.09&lt;/D&gt;&lt;D xsi:type="xsd:double"&gt;65.4&lt;/D&gt;&lt;D xsi:type="xsd:double"&gt;65.17&lt;/D&gt;&lt;D xsi:type="xsd:double"&gt;65&lt;/D&gt;&lt;D xsi:type="xsd:double"&gt;64.2&lt;/D&gt;&lt;D xsi:type="xsd:double"&gt;64.31&lt;/D&gt;&lt;D xsi:type="xsd:double"&gt;65&lt;/D&gt;&lt;D xsi:type="xsd:double"&gt;64.11&lt;/D&gt;&lt;D xsi:type="xsd:double"&gt;63.9&lt;/D&gt;&lt;D xsi:type="xsd:double"&gt;62.14&lt;/D&gt;&lt;D xsi:type="xsd:double"&gt;61.76&lt;/D&gt;&lt;D xsi:type="xsd:double"&gt;63.09&lt;/D&gt;&lt;D xsi:type="xsd:double"&gt;63.54&lt;/D&gt;&lt;D xsi:type="xsd:double"&gt;64.51&lt;/D&gt;&lt;D xsi:type="xsd:double"&gt;63.39&lt;/D&gt;&lt;D xsi:type="xsd:double"&gt;63.45&lt;/D&gt;&lt;D xsi:type="xsd:double"&gt;62.63&lt;/D&gt;&lt;D xsi:type="xsd:double"&gt;63.09&lt;/D&gt;&lt;D xsi:type="xsd:double"&gt;63.25&lt;/D&gt;&lt;D xsi:type="xsd:double"&gt;61.18&lt;/D&gt;&lt;D xsi:type="xsd:double"&gt;61.45&lt;/D&gt;&lt;D xsi:type="xsd:double"&gt;61.36&lt;/D&gt;&lt;D xsi:type="xsd:double"&gt;62.05&lt;/D&gt;&lt;D xsi:type="xsd:double"&gt;61.08&lt;/D&gt;&lt;D xsi:type="xsd:double"&gt;61.48&lt;/D&gt;&lt;D xsi:type="xsd:double"&gt;61.66&lt;/D&gt;&lt;D xsi:type="xsd:double"&gt;61.5&lt;/D&gt;&lt;D xsi:type="xsd:double"&gt;61.99&lt;/D&gt;&lt;D xsi:type="xsd:double"&gt;62.63&lt;/D&gt;&lt;D xsi:type="xsd:double"&gt;61.46&lt;/D&gt;&lt;D xsi:type="xsd:double"&gt;62.73&lt;/D&gt;&lt;D xsi:type="xsd:double"&gt;61.81&lt;/D&gt;&lt;D xsi:type="xsd:double"&gt;62.06&lt;/D&gt;&lt;D xsi:type="xsd:double"&gt;64.14&lt;/D&gt;&lt;D xsi:type="xsd:double"&gt;65.3&lt;/D&gt;&lt;D xsi:type="xsd:double"&gt;65.49&lt;/D&gt;&lt;D xsi:type="xsd:double"&gt;65.33&lt;/D&gt;&lt;D xsi:type="xsd:double"&gt;65.45&lt;/D&gt;&lt;D xsi:type="xsd:double"&gt;63.2&lt;/D&gt;&lt;D xsi:type="xsd:double"&gt;60.87&lt;/D&gt;&lt;D xsi:type="xsd:double"&gt;60.96&lt;/D&gt;&lt;D xsi:type="xsd:double"&gt;64.55&lt;/D&gt;&lt;D xsi:type="xsd:double"&gt;63.31&lt;/D&gt;&lt;D xsi:type="xsd:double"&gt;63&lt;/D&gt;&lt;D xsi:type="xsd:double"&gt;63.62&lt;/D&gt;&lt;D xsi:type="xsd:double"&gt;64.03&lt;/D&gt;&lt;D xsi:type="xsd:double"&gt;62.89&lt;/D&gt;&lt;D xsi:type="xsd:double"&gt;64.13&lt;/D&gt;&lt;D xsi:type="xsd:double"&gt;64.1&lt;/D&gt;&lt;D xsi:type="xsd:double"&gt;63.93&lt;/D&gt;&lt;D xsi:type="xsd:double"&gt;64.5&lt;/D&gt;&lt;D xsi:type="xsd:double"&gt;65.14&lt;/D&gt;&lt;D xsi:type="xsd:double"&gt;66.03&lt;/D&gt;&lt;D xsi:type="xsd:double"&gt;65.74&lt;/D&gt;&lt;D xsi:type="xsd:double"&gt;65.97&lt;/D&gt;&lt;D xsi:type="xsd:double"&gt;62.01&lt;/D&gt;&lt;D xsi:type="xsd:double"&gt;62.4&lt;/D&gt;&lt;D xsi:type="xsd:double"&gt;61.96&lt;/D&gt;&lt;D xsi:type="xsd:double"&gt;58.6&lt;/D&gt;&lt;D xsi:type="xsd:double"&gt;59.55&lt;/D&gt;&lt;D xsi:type="xsd:double"&gt;60.75&lt;/D&gt;&lt;D xsi:type="xsd:double"&gt;61.57&lt;/D&gt;&lt;D xsi:type="xsd:double"&gt;62.43&lt;/D&gt;&lt;D xsi:type="xsd:double"&gt;63.17&lt;/D&gt;&lt;D xsi:type="xsd:double"&gt;64.4&lt;/D&gt;&lt;D xsi:type="xsd:double"&gt;64.6&lt;/D&gt;&lt;D xsi:type="xsd:double"&gt;65.03&lt;/D&gt;&lt;D xsi:type="xsd:double"&gt;66.73&lt;/D&gt;&lt;D xsi:type="xsd:double"&gt;66.01&lt;/D&gt;&lt;D xsi:type="xsd:double"&gt;64.9&lt;/D&gt;&lt;D xsi:type="xsd:double"&gt;64.38&lt;/D&gt;&lt;D xsi:type="xsd:double"&gt;65.08&lt;/D&gt;&lt;D xsi:type="xsd:double"&gt;64.51&lt;/D&gt;&lt;D xsi:type="xsd:double"&gt;63.45&lt;/D&gt;&lt;D xsi:type="xsd:double"&gt;63.34&lt;/D&gt;&lt;D xsi:type="xsd:double"&gt;63.4&lt;/D&gt;&lt;D xsi:type="xsd:double"&gt;63.32&lt;/D&gt;&lt;D xsi:type="xsd:double"&gt;64.31&lt;/D&gt;&lt;D xsi:type="xsd:double"&gt;65.31&lt;/D&gt;&lt;D xsi:type="xsd:double"&gt;64.66&lt;/D&gt;&lt;D xsi:type="xsd:double"&gt;66.37&lt;/D&gt;&lt;D xsi:type="xsd:double"&gt;66.63&lt;/D&gt;&lt;D xsi:type="xsd:double"&gt;66.19&lt;/D&gt;&lt;D xsi:type="xsd:double"&gt;66.83&lt;/D&gt;&lt;D xsi:type="xsd:double"&gt;69.24&lt;/D&gt;&lt;D xsi:type="xsd:double"&gt;70.36&lt;/D&gt;&lt;D xsi:type="xsd:double"&gt;68.71&lt;/D&gt;&lt;D xsi:type="xsd:double"&gt;70.36&lt;/D&gt;&lt;D xsi:type="xsd:double"&gt;69.8&lt;/D&gt;&lt;D xsi:type="xsd:double"&gt;70.57&lt;/D&gt;&lt;D xsi:type="xsd:double"&gt;71.3&lt;/D&gt;&lt;D xsi:type="xsd:double"&gt;71.55&lt;/D&gt;&lt;D xsi:type="xsd:double"&gt;70.08&lt;/D&gt;&lt;D xsi:type="xsd:double"&gt;70.82&lt;/D&gt;&lt;D xsi:type="xsd:double"&gt;72.52&lt;/D&gt;&lt;D xsi:type="xsd:double"&gt;72.45&lt;/D&gt;&lt;D xsi:type="xsd:double"&gt;71.61&lt;/D&gt;&lt;D xsi:type="xsd:double"&gt;74.13&lt;/D&gt;&lt;D xsi:type="xsd:double"&gt;73.35&lt;/D&gt;&lt;D xsi:type="xsd:double"&gt;71.42&lt;/D&gt;&lt;D xsi:type="xsd:double"&gt;67.98&lt;/D&gt;&lt;D xsi:type="xsd:double"&gt;69.7&lt;/D&gt;&lt;D xsi:type="xsd:double"&gt;69.46&lt;/D&gt;&lt;D xsi:type="xsd:double"&gt;65.83&lt;/D&gt;&lt;D xsi:type="xsd:double"&gt;67.08&lt;/D&gt;&lt;D xsi:type="xsd:double"&gt;68.32&lt;/D&gt;&lt;D xsi:type="xsd:double"&gt;68.03&lt;/D&gt;&lt;D xsi:type="xsd:double"&gt;69.65&lt;/D&gt;&lt;D xsi:type="xsd:double"&gt;71.99&lt;/D&gt;&lt;D xsi:type="xsd:double"&gt;70.19&lt;/D&gt;&lt;D xsi:type="xsd:double"&gt;70.84&lt;/D&gt;&lt;D xsi:type="xsd:double"&gt;70.22&lt;/D&gt;&lt;D xsi:type="xsd:double"&gt;69.49&lt;/D&gt;&lt;D xsi:type="xsd:double"&gt;72.07&lt;/D&gt;&lt;D xsi:type="xsd:double"&gt;73.16&lt;/D&gt;&lt;D xsi:type="xsd:double"&gt;72.61&lt;/D&gt;&lt;D xsi:type="xsd:double"&gt;73.13&lt;/D&gt;&lt;D xsi:type="xsd:double"&gt;72.01&lt;/D&gt;&lt;D xsi:type="xsd:double"&gt;74.01&lt;/D&gt;&lt;D xsi:type="xsd:double"&gt;75.1&lt;/D&gt;&lt;D xsi:type="xsd:double"&gt;73.92&lt;/D&gt;&lt;D xsi:type="xsd:double"&gt;74.07&lt;/D&gt;&lt;D xsi:type="xsd:double"&gt;76.81&lt;/D&gt;&lt;D xsi:type="xsd:double"&gt;78.22&lt;/D&gt;&lt;D xsi:type="xsd:double"&gt;76.86&lt;/D&gt;&lt;D xsi:type="xsd:double"&gt;75.93&lt;/D&gt;&lt;D xsi:type="xsd:double"&gt;74.22&lt;/D&gt;&lt;D xsi:type="xsd:double"&gt;73.38&lt;/D&gt;&lt;D xsi:type="xsd:double"&gt;71.68&lt;/D&gt;&lt;D xsi:type="xsd:double"&gt;71.05&lt;/D&gt;&lt;D xsi:type="xsd:double"&gt;71.37&lt;/D&gt;&lt;D xsi:type="xsd:double"&gt;71.61&lt;/D&gt;&lt;D xsi:type="xsd:double"&gt;69.76&lt;/D&gt;&lt;D xsi:type="xsd:double"&gt;68.04&lt;/D&gt;&lt;D xsi:type="xsd:double"&gt;70.08&lt;/D&gt;&lt;D xsi:type="xsd:double"&gt;66.29&lt;/D&gt;&lt;D xsi:type="xsd:double"&gt;65.97&lt;/D&gt;&lt;D xsi:type="xsd:double"&gt;67.46&lt;/D&gt;&lt;D xsi:type="xsd:double"&gt;65.09&lt;/D&gt;&lt;D xsi:type="xsd:double"&gt;65.48&lt;/D&gt;&lt;D xsi:type="xsd:double"&gt;66.27&lt;/D&gt;&lt;D xsi:type="xsd:double"&gt;66.53&lt;/D&gt;&lt;D xsi:type="xsd:double"&gt;64.56&lt;/D&gt;&lt;D xsi:type="xsd:double"&gt;65.77&lt;/D&gt;&lt;D xsi:type="xsd:double"&gt;66.52&lt;/D&gt;&lt;D xsi:type="xsd:double"&gt;65.85&lt;/D&gt;&lt;D xsi:type="xsd:double"&gt;67.22&lt;/D&gt;&lt;D xsi:type="xsd:double"&gt;65.88&lt;/D&gt;&lt;D xsi:type="xsd:double"&gt;66.56&lt;/D&gt;&lt;D xsi:type="xsd:double"&gt;68.28&lt;/D&gt;&lt;D xsi:type="xsd:double"&gt;68.69&lt;/D&gt;&lt;D xsi:type="xsd:double"&gt;67.68&lt;/D&gt;&lt;D xsi:type="xsd:double"&gt;66.3&lt;/D&gt;&lt;D xsi:type="xsd:double"&gt;66.23&lt;/D&gt;&lt;D xsi:type="xsd:double"&gt;65.34&lt;/D&gt;&lt;D xsi:type="xsd:double"&gt;64.82&lt;/D&gt;&lt;D xsi:type="xsd:double"&gt;66.34&lt;/D&gt;&lt;D xsi:type="xsd:double"&gt;65.79&lt;/D&gt;&lt;D xsi:type="xsd:double"&gt;66.35&lt;/D&gt;&lt;D xsi:type="xsd:double"&gt;67.8&lt;/D&gt;&lt;D xsi:type="xsd:double"&gt;68.39&lt;/D&gt;&lt;D xsi:type="xsd:double"&gt;66.82&lt;/D&gt;&lt;D xsi:type="xsd:double"&gt;69.84&lt;/D&gt;&lt;D xsi:type="xsd:double"&gt;70.37&lt;/D&gt;&lt;D xsi:type="xsd:double"&gt;69.61&lt;/D&gt;&lt;D xsi:type="xsd:double"&gt;71.31&lt;/D&gt;&lt;D xsi:type="xsd:double"&gt;72.9&lt;/D&gt;&lt;D xsi:type="xsd:double"&gt;71.7&lt;/D&gt;&lt;D xsi:type="xsd:double"&gt;71.7&lt;/D&gt;&lt;D xsi:type="xsd:double"&gt;70.17&lt;/D&gt;&lt;D xsi:type="xsd:double"&gt;70.33&lt;/D&gt;&lt;D xsi:type="xsd:double"&gt;71.66&lt;/D&gt;&lt;D xsi:type="xsd:double"&gt;71.99&lt;/D&gt;&lt;D xsi:type="xsd:double"&gt;71.45&lt;/D&gt;&lt;D xsi:type="xsd:double"&gt;71.35&lt;/D&gt;&lt;D xsi:type="xsd:double"&gt;71.74&lt;/D&gt;&lt;D xsi:type="xsd:double"&gt;70.8&lt;/D&gt;&lt;D xsi:type="xsd:double"&gt;71.46&lt;/D&gt;&lt;D xsi:type="xsd:double"&gt;70.64&lt;/D&gt;&lt;D xsi:type="xsd:double"&gt;70.69&lt;/D&gt;&lt;D xsi:type="xsd:double"&gt;70.91&lt;/D&gt;&lt;D xsi:type="xsd:double"&gt;73.03&lt;/D&gt;&lt;D xsi:type="xsd:double"&gt;72.79&lt;/D&gt;&lt;D xsi:type="xsd:double"&gt;72.77&lt;/D&gt;&lt;D xsi:type="xsd:double"&gt;74.79&lt;/D&gt;&lt;D xsi:type="xsd:double"&gt;73.95&lt;/D&gt;&lt;D xsi:type="xsd:double"&gt;74.29&lt;/D&gt;&lt;D xsi:type="xsd:double"&gt;75&lt;/D&gt;&lt;D xsi:type="xsd:double"&gt;75.94&lt;/D&gt;&lt;D xsi:type="xsd:double"&gt;76.67&lt;/D&gt;&lt;D xsi:type="xsd:double"&gt;77.71&lt;/D&gt;&lt;D xsi:type="xsd:double"&gt;77.41&lt;/D&gt;&lt;D xsi:type="xsd:double"&gt;77.87&lt;/D&gt;&lt;D xsi:type="xsd:double"&gt;77.24&lt;/D&gt;&lt;D xsi:type="xsd:double"&gt;76.84&lt;/D&gt;&lt;D xsi:type="xsd:double"&gt;76.05&lt;/D&gt;&lt;D xsi:type="xsd:double"&gt;75.98&lt;/D&gt;&lt;D xsi:type="xsd:double"&gt;74.7&lt;/D&gt;&lt;D xsi:type="xsd:double"&gt;75.27&lt;/D&gt;&lt;D xsi:type="xsd:double"&gt;73.42&lt;/D&gt;&lt;D xsi:type="xsd:double"&gt;76.01&lt;/D&gt;&lt;D xsi:type="xsd:double"&gt;76.32&lt;/D&gt;&lt;D xsi:type="xsd:double"&gt;77.28&lt;/D&gt;&lt;D xsi:type="xsd:double"&gt;75.88&lt;/D&gt;&lt;D xsi:type="xsd:double"&gt;76.19&lt;/D&gt;&lt;D xsi:type="xsd:double"&gt;77.19&lt;/D&gt;&lt;D xsi:type="xsd:double"&gt;76.84&lt;/D&gt;&lt;D xsi:type="xsd:double"&gt;76.19&lt;/D&gt;&lt;D xsi:type="xsd:double"&gt;78.61&lt;/D&gt;&lt;D xsi:type="xsd:double"&gt;81.37&lt;/D&gt;&lt;D xsi:type="xsd:double"&gt;81.5&lt;/D&gt;&lt;D xsi:type="xsd:double"&gt;80.23&lt;/D&gt;&lt;D xsi:type="xsd:double"&gt;80.95&lt;/D&gt;&lt;D xsi:type="xsd:double"&gt;81.27&lt;/D&gt;&lt;D xsi:type="xsd:double"&gt;80.61&lt;/D&gt;&lt;D xsi:type="xsd:double"&gt;79.65&lt;/D&gt;&lt;D xsi:type="xsd:double"&gt;79.75&lt;/D&gt;&lt;D xsi:type="xsd:double"&gt;78.41&lt;/D&gt;&lt;D xsi:type="xsd:double"&gt;79.45&lt;/D&gt;&lt;D xsi:type="xsd:double"&gt;77.65&lt;/D&gt;&lt;D xsi:type="xsd:double"&gt;75.36&lt;/D&gt;&lt;D xsi:type="xsd:double"&gt;72.75&lt;/D&gt;&lt;D xsi:type="xsd:double"&gt;73.42&lt;/D&gt;&lt;D xsi:type="xsd:double"&gt;73.08&lt;/D&gt;&lt;D xsi:type="xsd:double"&gt;74.06&lt;/D&gt;&lt;D xsi:type="xsd:double"&gt;71.32&lt;/D&gt;&lt;D xsi:type="xsd:double"&gt;70.57&lt;/D&gt;&lt;D xsi:type="xsd:double"&gt;70.23&lt;/D&gt;&lt;D xsi:type="xsd:double"&gt;70.01&lt;/D&gt;&lt;D xsi:type="xsd:double"&gt;70.5&lt;/D&gt;&lt;D xsi:type="xsd:double"&gt;70.61&lt;/D&gt;&lt;D xsi:type="xsd:double"&gt;70.52&lt;/D&gt;&lt;D xsi:type="xsd:double"&gt;71.29&lt;/D&gt;&lt;D xsi:type="xsd:double"&gt;69.31&lt;/D&gt;&lt;D xsi:type="xsd:double"&gt;69.69&lt;/D&gt;&lt;D xsi:type="xsd:double"&gt;69.15&lt;/D&gt;&lt;D xsi:type="xsd:double"&gt;68.93&lt;/D&gt;&lt;D xsi:type="xsd:double"&gt;69.66&lt;/D&gt;&lt;D xsi:type="xsd:double"&gt;71.43&lt;/D&gt;&lt;D xsi:type="xsd:double"&gt;71.17&lt;/D&gt;&lt;D xsi:type="xsd:double"&gt;74.09&lt;/D&gt;&lt;D xsi:type="xsd:double"&gt;74.09&lt;/D&gt;&lt;D xsi:type="xsd:double"&gt;74&lt;/D&gt;&lt;D xsi:type="xsd:double"&gt;74.91&lt;/D&gt;&lt;D xsi:type="xsd:double"&gt;74.1&lt;/D&gt;&lt;D xsi:type="xsd:double"&gt;72.1&lt;/D&gt;&lt;D xsi:type="xsd:double"&gt;72.98&lt;/D&gt;&lt;D xsi:type="xsd:double"&gt;71.65&lt;/D&gt;&lt;D xsi:type="xsd:double"&gt;71.96&lt;/D&gt;&lt;D xsi:type="xsd:double"&gt;73.57&lt;/D&gt;&lt;D xsi:type="xsd:double"&gt;74.26&lt;/D&gt;&lt;D xsi:type="xsd:double"&gt;79.5&lt;/D&gt;&lt;D xsi:type="xsd:double"&gt;80.52&lt;/D&gt;&lt;D xsi:type="xsd:double"&gt;80.43&lt;/D&gt;&lt;D xsi:type="xsd:double"&gt;81.27&lt;/D&gt;&lt;D xsi:type="xsd:double"&gt;78.88&lt;/D&gt;&lt;D xsi:type="xsd:double"&gt;79.63&lt;/D&gt;&lt;D xsi:type="xsd:double"&gt;79.58&lt;/D&gt;&lt;D xsi:type="xsd:double"&gt;80.65&lt;/D&gt;&lt;D xsi:type="xsd:double"&gt;80.29&lt;/D&gt;&lt;D xsi:type="xsd:double"&gt;80.6&lt;/D&gt;&lt;D xsi:type="xsd:double"&gt;80.53&lt;/D&gt;&lt;D xsi:type="xsd:double"&gt;81.57&lt;/D&gt;&lt;D xsi:type="xsd:double"&gt;82.87&lt;/D&gt;&lt;D xsi:type="xsd:double"&gt;83.19&lt;/D&gt;&lt;D xsi:type="xsd:double"&gt;83.28&lt;/D&gt;&lt;D xsi:type="xsd:double"&gt;83.39&lt;/D&gt;&lt;D xsi:type="xsd:double"&gt;83.02&lt;/D&gt;&lt;D xsi:type="xsd:double"&gt;80.36&lt;/D&gt;&lt;D xsi:type="xsd:double"&gt;79.59&lt;/D&gt;&lt;D xsi:type="xsd:double"&gt;77.63&lt;/D&gt;&lt;D xsi:type="xsd:double"&gt;77.64&lt;/D&gt;&lt;D xsi:type="xsd:double"&gt;73.58&lt;/D&gt;&lt;D xsi:type="xsd:double"&gt;73.85&lt;/D&gt;&lt;D xsi:type="xsd:double"&gt;77.92&lt;/D&gt;&lt;D xsi:type="xsd:double"&gt;75.67&lt;/D&gt;&lt;D xsi:type="xsd:double"&gt;78.73&lt;/D&gt;&lt;D xsi:type="xsd:double"&gt;78.3&lt;/D&gt;&lt;D xsi:type="xsd:double"&gt;71.81&lt;/D&gt;&lt;D xsi:type="xsd:double"&gt;69.75&lt;/D&gt;&lt;D xsi:type="xsd:double"&gt;69.78&lt;/D&gt;&lt;D xsi:type="xsd:double"&gt;68.98&lt;/D&gt;&lt;D xsi:type="xsd:double"&gt;67.25&lt;/D&gt;&lt;D xsi:type="xsd:double"&gt;70.32&lt;/D&gt;&lt;D xsi:type="xsd:double"&gt;68.84&lt;/D&gt;&lt;D xsi:type="xsd:double"&gt;65.22&lt;/D&gt;&lt;D xsi:type="xsd:double"&gt;67.48&lt;/D&gt;&lt;D xsi:type="xsd:double"&gt;69.05&lt;/D&gt;&lt;D xsi:type="xsd:double"&gt;69.32&lt;/D&gt;&lt;D xsi:type="xsd:double"&gt;68.99&lt;/D&gt;&lt;D xsi:type="xsd:double"&gt;64.34&lt;/D&gt;&lt;D xsi:type="xsd:double"&gt;64.25&lt;/D&gt;&lt;D xsi:type="xsd:double"&gt;65.09&lt;/D&gt;&lt;D xsi:type="xsd:double"&gt;62.79&lt;/D&gt;&lt;D xsi:type="xsd:double"&gt;55.01&lt;/D&gt;&lt;D xsi:type="xsd:double"&gt;53.89&lt;/D&gt;&lt;D xsi:type="xsd:double"&gt;52.55&lt;/D&gt;&lt;D xsi:type="xsd:double"&gt;51.6&lt;/D&gt;&lt;D xsi:type="xsd:double"&gt;53.56&lt;/D&gt;&lt;D xsi:type="xsd:double"&gt;50.94&lt;/D&gt;&lt;D xsi:type="xsd:double"&gt;49.14&lt;/D&gt;&lt;D xsi:type="xsd:double"&gt;49.26&lt;/D&gt;&lt;D xsi:type="xsd:double"&gt;50.85&lt;/D&gt;&lt;D xsi:type="xsd:double"&gt;50.05&lt;/D&gt;&lt;D xsi:type="xsd:double"&gt;50.91&lt;/D&gt;&lt;D xsi:type="xsd:double"&gt;50.75&lt;/D&gt;&lt;D xsi:type="xsd:double"&gt;51.02&lt;/D&gt;&lt;D xsi:type="xsd:double"&gt;52.56&lt;/D&gt;&lt;D xsi:type="xsd:double"&gt;49.88&lt;/D&gt;&lt;D xsi:type="xsd:double"&gt;46.6&lt;/D&gt;&lt;D xsi:type="xsd:double"&gt;46.52&lt;/D&gt;&lt;D xsi:type="xsd:double"&gt;48.15&lt;/D&gt;&lt;D xsi:type="xsd:double"&gt;47.23&lt;/D&gt;&lt;D xsi:type="xsd:double"&gt;47.88&lt;/D&gt;&lt;D xsi:type="xsd:double"&gt;48.2&lt;/D&gt;&lt;D xsi:type="xsd:double"&gt;48.45&lt;/D&gt;&lt;D xsi:type="xsd:double"&gt;48.51&lt;/D&gt;&lt;D xsi:type="xsd:double"&gt;47.75&lt;/D&gt;&lt;D xsi:type="xsd:double"&gt;47.08&lt;/D&gt;&lt;D xsi:type="xsd:double"&gt;47.32&lt;/D&gt;&lt;D xsi:type="xsd:double"&gt;46.33&lt;/D&gt;&lt;D xsi:type="xsd:double"&gt;47.05&lt;/D&gt;&lt;D xsi:type="xsd:double"&gt;45.85&lt;/D&gt;&lt;D xsi:type="xsd:double"&gt;43.99&lt;/D&gt;&lt;D xsi:type="xsd:double"&gt;46.42&lt;/D&gt;&lt;D xsi:type="xsd:double"&gt;47.04&lt;/D&gt;&lt;D xsi:type="xsd:double"&gt;46.8&lt;/D&gt;&lt;D xsi:type="xsd:double"&gt;46.57&lt;/D&gt;&lt;D xsi:type="xsd:double"&gt;47.03&lt;/D&gt;&lt;D xsi:type="xsd:double"&gt;45.36&lt;/D&gt;&lt;D xsi:type="xsd:double"&gt;47.17&lt;/D&gt;&lt;D xsi:type="xsd:double"&gt;48.5&lt;/D&gt;&lt;D xsi:type="xsd:double"&gt;49.97&lt;/D&gt;&lt;D xsi:type="xsd:double"&gt;50.83&lt;/D&gt;&lt;D xsi:type="xsd:double"&gt;51.35&lt;/D&gt;&lt;D xsi:type="xsd:double"&gt;46.54&lt;/D&gt;&lt;D xsi:type="xsd:double"&gt;47.29&lt;/D&gt;&lt;D xsi:type="xsd:double"&gt;46.84&lt;/D&gt;&lt;D xsi:type="xsd:double"&gt;47.13&lt;/D&gt;&lt;D xsi:type="xsd:double"&gt;47.38&lt;/D&gt;&lt;D xsi:type="xsd:double"&gt;48.65&lt;/D&gt;&lt;D xsi:type="xsd:double"&gt;47.06&lt;/D&gt;&lt;D xsi:type="xsd:double"&gt;46.02&lt;/D&gt;&lt;D xsi:type="xsd:double"&gt;47.27&lt;/D&gt;&lt;D xsi:type="xsd:double"&gt;47.8&lt;/D&gt;&lt;D xsi:type="xsd:double"&gt;46.74&lt;/D&gt;&lt;D xsi:type="xsd:double"&gt;45.73&lt;/D&gt;&lt;D xsi:type="xsd:double"&gt;46.31&lt;/D&gt;&lt;D xsi:type="xsd:double"&gt;47.24&lt;/D&gt;&lt;D xsi:type="xsd:double"&gt;46.01&lt;/D&gt;&lt;D xsi:type="xsd:double"&gt;46.78&lt;/D&gt;&lt;D xsi:type="xsd:double"&gt;47.84&lt;/D&gt;&lt;D xsi:type="xsd:double"&gt;43&lt;/D&gt;&lt;D xsi:type="xsd:double"&gt;43.96&lt;/D&gt;&lt;D xsi:type="xsd:double"&gt;43.41&lt;/D&gt;&lt;D xsi:type="xsd:double"&gt;40.11&lt;/D&gt;&lt;D xsi:type="xsd:double"&gt;41.67&lt;/D&gt;&lt;D xsi:type="xsd:double"&gt;44.57&lt;/D&gt;&lt;D xsi:type="xsd:double"&gt;45.43&lt;/D&gt;&lt;D xsi:type="xsd:double"&gt;44.6&lt;/D&gt;&lt;D xsi:type="xsd:double"&gt;44.48&lt;/D&gt;&lt;D xsi:type="xsd:double"&gt;42.78&lt;/D&gt;&lt;D xsi:type="xsd:double"&gt;41.9&lt;/D&gt;&lt;D xsi:type="xsd:double"&gt;41.5&lt;/D&gt;&lt;D xsi:type="xsd:double"&gt;41.96&lt;/D&gt;&lt;D xsi:type="xsd:double"&gt;42.08&lt;/D&gt;&lt;D xsi:type="xsd:double"&gt;41.79&lt;/D&gt;&lt;D xsi:type="xsd:double"&gt;42.14&lt;/D&gt;&lt;D xsi:type="xsd:double"&gt;42.84&lt;/D&gt;&lt;D xsi:type="xsd:double"&gt;41.79&lt;/D&gt;&lt;D xsi:type="xsd:double"&gt;41.88&lt;/D&gt;&lt;D xsi:type="xsd:double"&gt;42.56&lt;/D&gt;&lt;D xsi:type="xsd:double"&gt;41.42&lt;/D&gt;&lt;D xsi:type="xsd:double"&gt;42.03&lt;/D&gt;&lt;D xsi:type="xsd:double"&gt;42.92&lt;/D&gt;&lt;D xsi:type="xsd:double"&gt;42.63&lt;/D&gt;&lt;D xsi:type="xsd:double"&gt;43.7&lt;/D&gt;&lt;D xsi:type="xsd:double"&gt;43.32&lt;/D&gt;&lt;D xsi:type="xsd:double"&gt;44.63&lt;/D&gt;&lt;D xsi:type="xsd:double"&gt;44.97&lt;/D&gt;&lt;D xsi:type="xsd:double"&gt;46.42&lt;/D&gt;&lt;D xsi:type="xsd:double"&gt;46.16&lt;/D&gt;&lt;D xsi:type="xsd:double"&gt;48.6&lt;/D&gt;&lt;D xsi:type="xsd:double"&gt;46.87&lt;/D&gt;&lt;D xsi:type="xsd:double"&gt;46.98&lt;/D&gt;&lt;D xsi:type="xsd:double"&gt;46.43&lt;/D&gt;&lt;D xsi:type="xsd:double"&gt;45.52&lt;/D&gt;&lt;D xsi:type="xsd:double"&gt;45.62&lt;/D&gt;&lt;D xsi:type="xsd:double"&gt;45.53&lt;/D&gt;&lt;D xsi:type="xsd:double"&gt;47.12&lt;/D&gt;&lt;D xsi:type="xsd:double"&gt;47.46&lt;/D&gt;&lt;D xsi:type="xsd:double"&gt;47.65&lt;/D&gt;&lt;D xsi:type="xsd:double"&gt;46.96&lt;/D&gt;&lt;D xsi:type="xsd:double"&gt;47.29&lt;/D&gt;&lt;D xsi:type="xsd:double"&gt;47.57&lt;/D&gt;&lt;D xsi:type="xsd:double"&gt;47.01&lt;/D&gt;&lt;D xsi:type="xsd:double"&gt;47.86&lt;/D&gt;&lt;D xsi:type="xsd:double"&gt;47.17&lt;/D&gt;&lt;D xsi:type="xsd:double"&gt;47.28&lt;/D&gt;&lt;D xsi:type="xsd:double"&gt;45.75&lt;/D&gt;&lt;D xsi:type="xsd:double"&gt;45.06&lt;/D&gt;&lt;D xsi:type="xsd:double"&gt;44.98&lt;/D&gt;&lt;D xsi:type="xsd:double"&gt;45.31&lt;/D&gt;&lt;D xsi:type="xsd:double"&gt;45.34&lt;/D&gt;&lt;D xsi:type="xsd:double"&gt;46.51&lt;/D&gt;&lt;D xsi:type="xsd:double"&gt;46.75&lt;/D&gt;&lt;D xsi:type="xsd:double"&gt;47.41&lt;/D&gt;&lt;D xsi:type="xsd:double"&gt;48.15&lt;/D&gt;&lt;D xsi:type="xsd:double"&gt;48.4&lt;/D&gt;&lt;D xsi:type="xsd:double"&gt;48.21&lt;/D&gt;&lt;D xsi:type="xsd:double"&gt;48.56&lt;/D&gt;&lt;D xsi:type="xsd:double"&gt;49.55&lt;/D&gt;&lt;D xsi:type="xsd:double"&gt;47.15&lt;/D&gt;&lt;D xsi:type="xsd:double"&gt;48.16&lt;/D&gt;&lt;D xsi:type="xsd:double"&gt;46.68&lt;/D&gt;&lt;D xsi:type="xsd:double"&gt;46.82&lt;/D&gt;&lt;D xsi:type="xsd:double"&gt;46.64&lt;/D&gt;&lt;D xsi:type="xsd:double"&gt;46.02&lt;/D&gt;&lt;D xsi:type="xsd:double"&gt;43.41&lt;/D&gt;&lt;D xsi:type="xsd:double"&gt;44.7&lt;/D&gt;&lt;D xsi:type="xsd:double"&gt;46.28&lt;/D&gt;&lt;D xsi:type="xsd:double"&gt;47.29&lt;/D&gt;&lt;D xsi:type="xsd:double"&gt;46.39&lt;/D&gt;&lt;D xsi:type="xsd:double"&gt;43.61&lt;/D&gt;&lt;D xsi:type="xsd:double"&gt;43.45&lt;/D&gt;&lt;D xsi:type="xsd:double"&gt;42.91&lt;/D&gt;&lt;D xsi:type="xsd:double"&gt;42.19&lt;/D&gt;&lt;D xsi:type="xsd:double"&gt;42.29&lt;/D&gt;&lt;D xsi:type="xsd:double"&gt;43.5&lt;/D&gt;&lt;D xsi:type="xsd:double"&gt;43.99&lt;/D&gt;&lt;D xsi:type="xsd:double"&gt;43.56&lt;/D&gt;&lt;D xsi:type="xsd:double"&gt;43.37&lt;/D&gt;&lt;D xsi:type="xsd:double"&gt;42.38&lt;/D&gt;&lt;D xsi:type="xsd:double"&gt;43.61&lt;/D&gt;&lt;D xsi:type="xsd:double"&gt;44.52&lt;/D&gt;&lt;D xsi:type="xsd:double"&gt;44.08&lt;/D&gt;&lt;D xsi:type="xsd:double"&gt;45.38&lt;/D&gt;&lt;D xsi:type="xsd:double"&gt;46.01&lt;/D&gt;&lt;D xsi:type="xsd:double"&gt;46.7&lt;/D&gt;&lt;D xsi:type="xsd:double"&gt;45.09&lt;/D&gt;&lt;D xsi:type="xsd:double"&gt;46.05&lt;/D&gt;&lt;D xsi:type="xsd:double"&gt;45.62&lt;/D&gt;&lt;D xsi:type="xsd:double"&gt;45.07&lt;/D&gt;&lt;D xsi:type="xsd:double"&gt;45.77&lt;/D&gt;&lt;D xsi:type="xsd:double"&gt;45.33&lt;/D&gt;&lt;D xsi:type="xsd:double"&gt;45.67&lt;/D&gt;&lt;D xsi:type="xsd:double"&gt;45.91&lt;/D&gt;&lt;D xsi:type="xsd:double"&gt;47.15&lt;/D&gt;&lt;D xsi:type="xsd:double"&gt;46.2&lt;/D&gt;&lt;D xsi:type="xsd:double"&gt;46.73&lt;/D&gt;&lt;D xsi:type="xsd:double"&gt;47.28&lt;/D&gt;&lt;D xsi:type="xsd:double"&gt;47.2&lt;/D&gt;&lt;D xsi:type="xsd:double"&gt;47.5&lt;/D&gt;&lt;D xsi:type="xsd:double"&gt;47.98&lt;/D&gt;&lt;D xsi:type="xsd:double"&gt;48.66&lt;/D&gt;&lt;D xsi:type="xsd:double"&gt;48.15&lt;/D&gt;&lt;D xsi:type="xsd:double"&gt;46.47&lt;/D&gt;&lt;D xsi:type="xsd:double"&gt;46.37&lt;/D&gt;&lt;D xsi:type="xsd:double"&gt;46.84&lt;/D&gt;&lt;D xsi:type="xsd:double"&gt;47.34&lt;/D&gt;&lt;D xsi:type="xsd:double"&gt;47.2&lt;/D&gt;&lt;D xsi:type="xsd:double"&gt;47.66&lt;/D&gt;&lt;D xsi:type="xsd:double"&gt;46.99&lt;/D&gt;&lt;D xsi:type="xsd:double"&gt;46.68&lt;/D&gt;&lt;D xsi:type="xsd:double"&gt;45.72&lt;/D&gt;&lt;D xsi:type="xsd:double"&gt;45.14&lt;/D&gt;&lt;D xsi:type="xsd:double"&gt;45.57&lt;/D&gt;&lt;D xsi:type="xsd:double"&gt;45.92&lt;/D&gt;&lt;D xsi:type="xsd:double"&gt;46.86&lt;/D&gt;&lt;D xsi:type="xsd:double"&gt;47.19&lt;/D&gt;&lt;D xsi:type="xsd:double"&gt;47.99&lt;/D&gt;&lt;D xsi:type="xsd:double"&gt;48.45&lt;/D&gt;&lt;D xsi:type="xsd:double"&gt;48.29&lt;/D&gt;&lt;D xsi:type="xsd:double"&gt;48.74&lt;/D&gt;&lt;D xsi:type="xsd:double"&gt;50.19&lt;/D&gt;&lt;D xsi:type="xsd:double"&gt;49.02&lt;/D&gt;&lt;D xsi:type="xsd:double"&gt;46.1&lt;/D&gt;&lt;D xsi:type="xsd:double"&gt;46.59&lt;/D&gt;&lt;D xsi:type="xsd:double"&gt;48.1&lt;/D&gt;&lt;D xsi:type="xsd:double"&gt;49.33&lt;/D&gt;&lt;D xsi:type="xsd:double"&gt;48.06&lt;/D&gt;&lt;D xsi:type="xsd:double"&gt;47.08&lt;/D&gt;&lt;D xsi:type="xsd:double"&gt;48.13&lt;/D&gt;&lt;D xsi:type="xsd:double"&gt;45.26&lt;/D&gt;&lt;D xsi:type="xsd:double"&gt;45.51&lt;/D&gt;&lt;D xsi:type="xsd:double"&gt;46.66&lt;/D&gt;&lt;D xsi:type="xsd:double"&gt;47.92&lt;/D&gt;&lt;D xsi:type="xsd:double"&gt;48.8&lt;/D&gt;&lt;D xsi:type="xsd:double"&gt;49.04&lt;/D&gt;&lt;D xsi:type="xsd:double"&gt;49.08&lt;/D&gt;&lt;D xsi:type="xsd:double"&gt;47.33&lt;/D&gt;&lt;D xsi:type="xsd:double"&gt;48.69&lt;/D&gt;&lt;D xsi:type="xsd:double"&gt;51.09&lt;/D&gt;&lt;D xsi:type="xsd:double"&gt;50.21&lt;/D&gt;&lt;D xsi:type="xsd:double"&gt;50.96&lt;/D&gt;&lt;D xsi:type="xsd:double"&gt;50.6&lt;/D&gt;&lt;D xsi:type="xsd:double"&gt;51.06&lt;/D&gt;&lt;D xsi:type="xsd:double"&gt;53.5&lt;/D&gt;&lt;D xsi:type="xsd:double"&gt;54.58&lt;/D&gt;&lt;D xsi:type="xsd:double"&gt;54.58&lt;/D&gt;&lt;D xsi:type="xsd:double"&gt;55.19&lt;/D&gt;&lt;D xsi:type="xsd:double"&gt;56.03&lt;/D&gt;&lt;D xsi:type="xsd:double"&gt;54.91&lt;/D&gt;&lt;D xsi:type="xsd:double"&gt;55.45&lt;/D&gt;&lt;D xsi:type="xsd:double"&gt;55.95&lt;/D&gt;&lt;D xsi:type="xsd:double"&gt;55.78&lt;/D&gt;&lt;D xsi:type="xsd:double"&gt;55.35&lt;/D&gt;&lt;D xsi:type="xsd:double"&gt;55.12&lt;/D&gt;&lt;D xsi:type="xsd:double"&gt;55.01&lt;/D&gt;&lt;D xsi:type="xsd:double"&gt;54.76&lt;/D&gt;&lt;D xsi:type="xsd:double"&gt;54.18&lt;/D&gt;&lt;D xsi:type="xsd:double"&gt;53.96&lt;/D&gt;&lt;D xsi:type="xsd:double"&gt;54.94&lt;/D&gt;&lt;D xsi:type="xsd:double"&gt;54.22&lt;/D&gt;&lt;D xsi:type="xsd:double"&gt;52.33&lt;/D&gt;&lt;D xsi:type="xsd:double"&gt;52.92&lt;/D&gt;&lt;D xsi:type="xsd:double"&gt;52.9&lt;/D&gt;&lt;D xsi:type="xsd:double"&gt;52.25&lt;/D&gt;&lt;D xsi:type="xsd:double"&gt;54.07&lt;/D&gt;&lt;D xsi:type="xsd:double"&gt;55.44&lt;/D&gt;&lt;D xsi:type="xsd:double"&gt;55.41&lt;/D&gt;&lt;D xsi:type="xsd:double"&gt;54.13&lt;/D&gt;&lt;D xsi:type="xsd:double"&gt;53.43&lt;/D&gt;&lt;D xsi:type="xsd:double"&gt;53.69&lt;/D&gt;&lt;D xsi:type="xsd:double"&gt;54.82&lt;/D&gt;&lt;D xsi:type="xsd:double"&gt;55.01&lt;/D&gt;&lt;D xsi:type="xsd:double"&gt;55.56&lt;/D&gt;&lt;D xsi:type="xsd:double"&gt;55.59&lt;/D&gt;&lt;D xsi:type="xsd:double"&gt;55.59&lt;/D&gt;&lt;D xsi:type="xsd:double"&gt;54.54&lt;/D&gt;&lt;D xsi:type=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1</xdr:row>
          <xdr:rowOff>95250</xdr:rowOff>
        </xdr:from>
        <xdr:to>
          <xdr:col>3</xdr:col>
          <xdr:colOff>295275</xdr:colOff>
          <xdr:row>5</xdr:row>
          <xdr:rowOff>76200</xdr:rowOff>
        </xdr:to>
        <xdr:sp macro="" textlink="">
          <xdr:nvSpPr>
            <xdr:cNvPr id="1027" name="Comment 12" hidden="1">
              <a:extLst>
                <a:ext uri="{FF2B5EF4-FFF2-40B4-BE49-F238E27FC236}">
                  <a16:creationId xmlns:a16="http://schemas.microsoft.com/office/drawing/2014/main" id="{B7451F32-5BB1-4E89-A242-9BC8C5AB76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2857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"xsd:double"&gt;55.51&lt;/D&gt;&lt;D xsi:type="xsd:double"&gt;54.52&lt;/D&gt;&lt;D xsi:type="xsd:double"&gt;54.8&lt;/D&gt;&lt;D xsi:type="xsd:double"&gt;55.44&lt;/D&gt;&lt;D xsi:type="xsd:double"&gt;55.26&lt;/D&gt;&lt;D xsi:type="xsd:double"&gt;54.56&lt;/D&gt;&lt;D xsi:type="xsd:double"&gt;54&lt;/D&gt;&lt;D xsi:type="xsd:double"&gt;55.87&lt;/D&gt;&lt;D xsi:type="xsd:double"&gt;56.03&lt;/D&gt;&lt;D xsi:type="xsd:double"&gt;55.82&lt;/D&gt;&lt;D xsi:type="xsd:double"&gt;55.71&lt;/D&gt;&lt;D xsi:type="xsd:double"&gt;55.54&lt;/D&gt;&lt;D xsi:type="xsd:double"&gt;56.36&lt;/D&gt;&lt;D xsi:type="xsd:double"&gt;54.55&lt;/D&gt;&lt;D xsi:type="xsd:double"&gt;54.3&lt;/D&gt;&lt;D xsi:type="xsd:double"&gt;52.52&lt;/D&gt;&lt;D xsi:type="xsd:double"&gt;51.95&lt;/D&gt;&lt;D xsi:type="xsd:double"&gt;52.33&lt;/D&gt;&lt;D xsi:type="xsd:double"&gt;52.7&lt;/D&gt;&lt;D xsi:type="xsd:double"&gt;53.44&lt;/D&gt;&lt;D xsi:type="xsd:double"&gt;52.73&lt;/D&gt;&lt;D xsi:type="xsd:double"&gt;53.28&lt;/D&gt;&lt;D xsi:type="xsd:double"&gt;54.085&lt;/D&gt;&lt;D xsi:type="xsd:double"&gt;53.69&lt;/D&gt;&lt;D xsi:type="xsd:double"&gt;53.04&lt;/D&gt;&lt;D xsi:type="xsd:double"&gt;53.73&lt;/D&gt;&lt;D xsi:type="xsd:double"&gt;54.17&lt;/D&gt;&lt;D xsi:type="xsd:double"&gt;54.48&lt;/D&gt;&lt;D xsi:type="xsd:double"&gt;54.83&lt;/D&gt;&lt;D xsi:type="xsd:double"&gt;54.23&lt;/D&gt;&lt;D xsi:type="xsd:double"&gt;54.59&lt;/D&gt;&lt;D xsi:type="xsd:double"&gt;53.88&lt;/D&gt;&lt;D xsi:type="xsd:double"&gt;54.99&lt;/D&gt;&lt;D xsi:type="xsd:double"&gt;55.21&lt;/D&gt;&lt;D xsi:type="xsd:double"&gt;54.39&lt;/D&gt;&lt;D xsi:type="xsd:double"&gt;55.94&lt;/D&gt;&lt;D xsi:type="xsd:double"&gt;56.48&lt;/D&gt;&lt;D xsi:type="xsd:double"&gt;58.56&lt;/D&gt;&lt;D xsi:type="xsd:double"&gt;58.65&lt;/D&gt;&lt;D xsi:type="xsd:double"&gt;58.61&lt;/D&gt;&lt;D xsi:type="xsd:double"&gt;58.26&lt;/D&gt;&lt;D xsi:type="xsd:double"&gt;59.02&lt;/D&gt;&lt;D xsi:type="xsd:double"&gt;59.13&lt;/D&gt;&lt;D xsi:type="xsd:double"&gt;59.22&lt;/D&gt;&lt;D xsi:type="xsd:double"&gt;58.89&lt;/D&gt;&lt;D xsi:type="xsd:double"&gt;58.81&lt;/D&gt;&lt;D xsi:type="xsd:double"&gt;58.89&lt;/D&gt;&lt;D xsi:type="xsd:double"&gt;59.185&lt;/D&gt;&lt;D xsi:type="xsd:double"&gt;58.88&lt;/D&gt;&lt;D xsi:type="xsd:double"&gt;59.42&lt;/D&gt;&lt;D xsi:type="xsd:double"&gt;58.65&lt;/D&gt;&lt;D xsi:type="xsd:double"&gt;58.67&lt;/D&gt;&lt;D xsi:type="xsd:double"&gt;59.74&lt;/D&gt;&lt;D xsi:type="xsd:double"&gt;60.335&lt;/D&gt;&lt;D xsi:type="xsd:double"&gt;59.88&lt;/D&gt;&lt;D xsi:type="xsd:double"&gt;59.34&lt;/D&gt;&lt;D xsi:type="xsd:double"&gt;58.95&lt;/D&gt;&lt;D xsi:type="xsd:double"&gt;59.24&lt;/D&gt;&lt;D xsi:type="xsd:double"&gt;60.05&lt;/D&gt;&lt;D xsi:type="xsd:double"&gt;59.64&lt;/D&gt;&lt;D xsi:type="xsd:double"&gt;60.43&lt;/D&gt;&lt;D xsi:type="xsd:double"&gt;61.24&lt;/D&gt;&lt;D xsi:type="xsd:double"&gt;61.42&lt;/D&gt;&lt;D xsi:type="xsd:double"&gt;60.32&lt;/D&gt;&lt;D xsi:type="xsd:double"&gt;60.13&lt;/D&gt;&lt;D xsi:type="xsd:double"&gt;59.4&lt;/D&gt;&lt;D xsi:type="xsd:double"&gt;58.32&lt;/D&gt;&lt;D xsi:type="xsd:double"&gt;60.03&lt;/D&gt;&lt;D xsi:type="xsd:double"&gt;60.4&lt;/D&gt;&lt;D xsi:type="xsd:double"&gt;60.89&lt;/D&gt;&lt;D xsi:type="xsd:double"&gt;58.48&lt;/D&gt;&lt;D xsi:type="xsd:double"&gt;58.21&lt;/D&gt;&lt;D xsi:type="xsd:double"&gt;59.21&lt;/D&gt;&lt;D xsi:type="xsd:double"&gt;58.85&lt;/D&gt;&lt;D xsi:type="xsd:double"&gt;60.26&lt;/D&gt;&lt;D xsi:type="xsd:double"&gt;61.53&lt;/D&gt;&lt;D xsi:type="xsd:double"&gt;61.63&lt;/D&gt;&lt;D xsi:type="xsd:double"&gt;61.19&lt;/D&gt;&lt;D xsi:type="xsd:double"&gt;62.8&lt;/D&gt;&lt;D xsi:type="xsd:double"&gt;62.59&lt;/D&gt;&lt;D xsi:type="xsd:double"&gt;63.52&lt;/D&gt;&lt;D xsi:type="xsd:double"&gt;63.74&lt;/D&gt;&lt;D xsi:type="xsd:double"&gt;64.37&lt;/D&gt;&lt;D xsi:type="xsd:double"&gt;64&lt;/D&gt;&lt;D xsi:type="xsd:double"&gt;63.375&lt;/D&gt;&lt;D xsi:type="xsd:double"&gt;62.31&lt;/D&gt;&lt;D xsi:type="xsd:double"&gt;59.51&lt;/D&gt;&lt;D xsi:type="xsd:double"&gt;59.37&lt;/D&gt;&lt;D xsi:type="xsd:double"&gt;58.33&lt;/D&gt;&lt;D xsi:type="xsd:double"&gt;58.13&lt;/D&gt;&lt;D xsi:type="xsd:double"&gt;60.59&lt;/D&gt;&lt;D xsi:type="xsd:double"&gt;58.75&lt;/D&gt;&lt;D xsi:type="xsd:double"&gt;62.55&lt;/D&gt;&lt;D xsi:type="xsd:double"&gt;61.52&lt;/D&gt;&lt;D xsi:type="xsd:double"&gt;59.97&lt;/D&gt;&lt;D xsi:type="xsd:double"&gt;57.35&lt;/D&gt;&lt;D xsi:type="xsd:double"&gt;60.71&lt;/D&gt;&lt;D xsi:type="xsd:double"&gt;59.33&lt;/D&gt;&lt;D xsi:type="xsd:double"&gt;54.56&lt;/D&gt;&lt;D xsi:type="xsd:double"&gt;59.04&lt;/D&gt;&lt;D xsi:type="xsd:double"&gt;52.76&lt;/D&gt;&lt;D xsi:type="xsd:double"&gt;56.16&lt;/D&gt;&lt;D xsi:type="xsd:double"&gt;55.59&lt;/D&gt;&lt;D xsi:type="xsd:double"&gt;54.13&lt;/D&gt;&lt;D xsi:type="xsd:double"&gt;52.05&lt;/D&gt;&lt;D xsi:type="xsd:double"&gt;56.47&lt;/D&gt;&lt;D xsi:type="xsd:double"&gt;54.43&lt;/D&gt;&lt;D xsi:type="xsd:double"&gt;52.87&lt;/D&gt;&lt;D xsi:type="xsd:double"&gt;57.72&lt;/D&gt;&lt;D xsi:type="xsd:double"&gt;56.96&lt;/D&gt;&lt;D xsi:type="xsd:double"&gt;58.47&lt;/D&gt;&lt;D xsi:type="xsd:double"&gt;59.48&lt;/D&gt;&lt;D xsi:type="xsd:double"&gt;57.5&lt;/D&gt;&lt;D xsi:type="xsd:double"&gt;60.78&lt;/D&gt;&lt;D xsi:type="xsd:double"&gt;59.98&lt;/D&gt;&lt;D xsi:type="xsd:double"&gt;61.6&lt;/D&gt;&lt;D xsi:type="xsd:double"&gt;59.87&lt;/D&gt;&lt;D xsi:type="xsd:double"&gt;61.07&lt;/D&gt;&lt;D xsi:type="xsd:double"&gt;60.46&lt;/D&gt;&lt;D xsi:type="xsd:double"&gt;62.75&lt;/D&gt;&lt;D xsi:type="xsd:double"&gt;63.28&lt;/D&gt;&lt;D xsi:type="xsd:double"&gt;65.71&lt;/D&gt;&lt;D xsi:type="xsd:double"&gt;68.05&lt;/D&gt;&lt;D xsi:type="xsd:double"&gt;66.88&lt;/D&gt;&lt;D xsi:type="xsd:double"&gt;66.5&lt;/D&gt;&lt;D xsi:type="xsd:double"&gt;65.72&lt;/D&gt;&lt;D xsi:type="xsd:double"&gt;66.98&lt;/D&gt;&lt;D xsi:type="xsd:double"&gt;65.88&lt;/D&gt;&lt;D xsi:type="xsd:double"&gt;66.65&lt;/D&gt;&lt;D xsi:type="xsd:double"&gt;67.06&lt;/D&gt;&lt;D xsi:type="xsd:double"&gt;63.86&lt;/D&gt;&lt;D xsi:type="xsd:double"&gt;64.79&lt;/D&gt;&lt;D xsi:type="xsd:double"&gt;63.73&lt;/D&gt;&lt;D xsi:type="xsd:double"&gt;64.72&lt;/D&gt;&lt;D xsi:type="xsd:double"&gt;66.7&lt;/D&gt;&lt;D xsi:type="xsd:double"&gt;68.53&lt;/D&gt;&lt;D xsi:type="xsd:double"&gt;72.87&lt;/D&gt;&lt;D xsi:type="xsd:double"&gt;73.1&lt;/D&gt;&lt;D xsi:type="xsd:double"&gt;73.14&lt;/D&gt;&lt;D xsi:type="xsd:double"&gt;75.46&lt;/D&gt;&lt;D xsi:type="xsd:double"&gt;72.25&lt;/D&gt;&lt;D xsi:type="xsd:double"&gt;73.67&lt;/D&gt;&lt;D xsi:type="xsd:double"&gt;72.96&lt;/D&gt;&lt;D xsi:type="xsd:double"&gt;73.92&lt;/D&gt;&lt;D xsi:type="xsd:double"&gt;72.88&lt;/D&gt;&lt;D xsi:type="xsd:double"&gt;73.03&lt;/D&gt;&lt;D xsi:type="xsd:double"&gt;73.78&lt;/D&gt;&lt;D xsi:type="xsd:double"&gt;72.47&lt;/D&gt;&lt;D xsi:type="xsd:double"&gt;73.08&lt;/D&gt;&lt;D xsi:type="xsd:double"&gt;70&lt;/D&gt;&lt;D xsi:type="xsd:double"&gt;70.15&lt;/D&gt;&lt;D xsi:type="xsd:double"&gt;70.22&lt;/D&gt;&lt;D xsi:type="xsd:double"&gt;71.98&lt;/D&gt;&lt;D xsi:type="xsd:double"&gt;72.99&lt;/D&gt;&lt;D xsi:type="xsd:double"&gt;72.98&lt;/D&gt;&lt;D xsi:type="xsd:double"&gt;69.92&lt;/D&gt;&lt;D xsi:type="xsd:double"&gt;69.81&lt;/D&gt;&lt;D xsi:type="xsd:double"&gt;69.43&lt;/D&gt;&lt;D xsi:type="xsd:double"&gt;70.73&lt;/D&gt;&lt;D xsi:type="xsd:double"&gt;72&lt;/D&gt;&lt;D xsi:type="xsd:double"&gt;73.82&lt;/D&gt;&lt;D xsi:type="xsd:double"&gt;71.28&lt;/D&gt;&lt;D xsi:type="xsd:double"&gt;71.68&lt;/D&gt;&lt;D xsi:type="xsd:double"&gt;73.19&lt;/D&gt;&lt;D xsi:type="xsd:double"&gt;73&lt;/D&gt;&lt;D xsi:type="xsd:double"&gt;75.53&lt;/D&gt;&lt;D xsi:type="xsd:double"&gt;76.01&lt;/D&gt;&lt;D xsi:type="xsd:double"&gt;76.58&lt;/D&gt;&lt;D xsi:type="xsd:double"&gt;76.12&lt;/D&gt;&lt;D xsi:type="xsd:double"&gt;76.45&lt;/D&gt;&lt;D xsi:type="xsd:double"&gt;75.58&lt;/D&gt;&lt;D xsi:type="xsd:double"&gt;76.21&lt;/D&gt;&lt;D xsi:type="xsd:double"&gt;76.4&lt;/D&gt;&lt;D xsi:type="xsd:double"&gt;75.5&lt;/D&gt;&lt;D xsi:type="xsd:double"&gt;75.9&lt;/D&gt;&lt;D xsi:type="xsd:double"&gt;78.03&lt;/D&gt;&lt;D xsi:type="xsd:double"&gt;77.51&lt;/D&gt;&lt;D xsi:type="xsd:double"&gt;78.67&lt;/D&gt;&lt;D xsi:type="xsd:double"&gt;78.5&lt;/D&gt;&lt;D xsi:type="xsd:double"&gt;79.28&lt;/D&gt;&lt;D xsi:type="xsd:double"&gt;80.64&lt;/D&gt;&lt;D xsi:type="xsd:double"&gt;81.27&lt;/D&gt;&lt;D xsi:type="xsd:double"&gt;77.95&lt;/D&gt;&lt;D xsi:type="xsd:double"&gt;79.77&lt;/D&gt;&lt;D xsi:type="xsd:double"&gt;79.15&lt;/D&gt;&lt;D xsi:type="xsd:double"&gt;79.37&lt;/D&gt;&lt;D xsi:type="xsd:double"&gt;78.64&lt;/D&gt;&lt;D xsi:type="xsd:double"&gt;81.16&lt;/D&gt;&lt;D xsi:type="xsd:double"&gt;80.76&lt;/D&gt;&lt;D xsi:type="xsd:double"&gt;81.1&lt;/D&gt;&lt;D xsi:type="xsd:double"&gt;79.61&lt;/D&gt;&lt;D xsi:type="xsd:double"&gt;79.99&lt;/D&gt;&lt;D xsi:type="xsd:double"&gt;81.63&lt;/D&gt;&lt;D xsi:type="xsd:double"&gt;80.72&lt;/D&gt;&lt;D xsi:type="xsd:double"&gt;81.2&lt;/D&gt;&lt;D xsi:type="xsd:double"&gt;81.7&lt;/D&gt;&lt;D xsi:type="xsd:double"&gt;82.63&lt;/D&gt;&lt;D xsi:type="xsd:double"&gt;84.79&lt;/D&gt;&lt;D xsi:type="xsd:double"&gt;86.45&lt;/D&gt;&lt;D xsi:type="xsd:double"&gt;84.32&lt;/D&gt;&lt;D xsi:type="xsd:double"&gt;86.84&lt;/D&gt;&lt;D xsi:type="xsd:double"&gt;82.47&lt;/D&gt;&lt;D xsi:type="xsd:double"&gt;82.26&lt;/D&gt;&lt;D xsi:type="xsd:double"&gt;79.12&lt;/D&gt;&lt;D xsi:type="xsd:double"&gt;81.71&lt;/D&gt;&lt;D xsi:type="xsd:double"&gt;81.29&lt;/D&gt;&lt;D xsi:type="xsd:double"&gt;80.4&lt;/D&gt;&lt;D xsi:type="xsd:double"&gt;81.99&lt;/D&gt;&lt;D xsi:type="xsd:double"&gt;83.13&lt;/D&gt;&lt;D xsi:type="xsd:double"&gt;81.98&lt;/D&gt;&lt;D xsi:type="xsd:double"&gt;83.995&lt;/D&gt;&lt;D xsi:type="xsd:double"&gt;83.21&lt;/D&gt;&lt;D xsi:type="xsd:double"&gt;83.1&lt;/D&gt;&lt;D xsi:type="xsd:double"&gt;83.62&lt;/D&gt;&lt;D xsi:type="xsd:double"&gt;84.48&lt;/D&gt;&lt;D xsi:type="xsd:double"&gt;83.9&lt;/D&gt;&lt;D xsi:type="xsd:double"&gt;83.21&lt;/D&gt;&lt;D xsi:type="xsd:double"&gt;83.52&lt;/D&gt;&lt;D xsi:type="xsd:double"&gt;83.33&lt;/D&gt;&lt;D xsi:type="xsd:double"&gt;83.45&lt;/D&gt;&lt;D xsi:type="xsd:double"&gt;80.31&lt;/D&gt;&lt;D xsi:type="xsd:double"&gt;79.01&lt;/D&gt;&lt;D xsi:type="xsd:double"&gt;76.18&lt;/D&gt;&lt;D xsi:type="xsd:double"&gt;79.59&lt;/D&gt;&lt;D xsi:type="xsd:double"&gt;79.09&lt;/D&gt;&lt;D xsi:type="xsd:double"&gt;77.97&lt;/D&gt;&lt;D xsi:type="xsd:double"&gt;79.12&lt;/D&gt;&lt;D xsi:type="xsd:double"&gt;81.75&lt;/D&gt;&lt;D xsi:type="xsd:double"&gt;79.99&lt;/D&gt;&lt;D xsi:type="xsd:double"&gt;78.77&lt;/D&gt;&lt;D xsi:type="xsd:double"&gt;80.09&lt;/D&gt;&lt;D xsi:type="xsd:double"&gt;81.41&lt;/D&gt;&lt;D xsi:type="xsd:double"&gt;82.65&lt;/D&gt;&lt;D xsi:type="xsd:double"&gt;80.13&lt;/D&gt;&lt;D xsi:type="xsd:double"&gt;79.69&lt;/D&gt;&lt;D xsi:type="xsd:double"&gt;80.98&lt;/D&gt;&lt;D xsi:type="xsd:double"&gt;81.95&lt;/D&gt;&lt;D xsi:type="xsd:double"&gt;80.78&lt;/D&gt;&lt;D xsi:type="xsd:double"&gt;80.95&lt;/D&gt;&lt;D xsi:type="xsd:double"&gt;82.68&lt;/D&gt;&lt;D xsi:type="xsd:double"&gt;78.3&lt;/D&gt;&lt;D xsi:type="xsd:double"&gt;79.99&lt;/D&gt;&lt;D xsi:type="xsd:double"&gt;78.3&lt;/D&gt;&lt;D xsi:type="xsd:double"&gt;78.47&lt;/D&gt;&lt;D xsi:type="xsd:double"&gt;77.8&lt;/D&gt;&lt;D xsi:type="xsd:double"&gt;78.21&lt;/D&gt;&lt;D xsi:type="xsd:double"&gt;81.06&lt;/D&gt;&lt;D xsi:type="xsd:double"&gt;81.98&lt;/D&gt;&lt;D xsi:type="xsd:double"&gt;81.9&lt;/D&gt;&lt;D xsi:type="xsd:double"&gt;80.35&lt;/D&gt;&lt;D xsi:type="xsd:double"&gt;80.62&lt;/D&gt;&lt;D xsi:type="xsd:double"&gt;80.08&lt;/D&gt;&lt;D xsi:type="xsd:double"&gt;80.14&lt;/D&gt;&lt;D xsi:type="xsd:double"&gt;81.94&lt;/D&gt;&lt;D xsi:type="xsd:double"&gt;80.77&lt;/D&gt;&lt;D xsi:type="xsd:double"&gt;81.04&lt;/D&gt;&lt;D xsi:type="xsd:double"&gt;80.49&lt;/D&gt;&lt;D xsi:type="xsd:double"&gt;80.96&lt;/D&gt;&lt;D xsi:type="xsd:double"&gt;79.01&lt;/D&gt;&lt;D xsi:type="xsd:double"&gt;77.77&lt;/D&gt;&lt;D xsi:type="xsd:double"&gt;75.73&lt;/D&gt;&lt;D xsi:type="xsd:double"&gt;76.4&lt;/D&gt;&lt;D xsi:type="xsd:double"&gt;76.26&lt;/D&gt;&lt;D xsi:type="xsd:double"&gt;79.37&lt;/D&gt;&lt;D xsi:type="xsd:double"&gt;80.14&lt;/D&gt;&lt;D xsi:type="xsd:double"&gt;78.81&lt;/D&gt;&lt;D xsi:type="xsd:double"&gt;75.41&lt;/D&gt;&lt;D xsi:type="xsd:double"&gt;75.12&lt;/D&gt;&lt;D xsi:type="xsd:double"&gt;76.55&lt;/D&gt;&lt;D xsi:type="xsd:double"&gt;76.71&lt;/D&gt;&lt;D xsi:type="xsd:double"&gt;77.55&lt;/D&gt;&lt;D xsi:type="xsd:double"&gt;77.44&lt;/D&gt;&lt;D xsi:type="xsd:double"&gt;77.11&lt;/D&gt;&lt;D xsi:type="xsd:double"&gt;75.5&lt;/D&gt;&lt;D xsi:type="xsd:double"&gt;75.93&lt;/D&gt;&lt;D xsi:type="xsd:double"&gt;76.81&lt;/D&gt;&lt;D xsi:type="xsd:double"&gt;75.92&lt;/D&gt;&lt;D xsi:type="xsd:double"&gt;75.23&lt;/D&gt;&lt;D xsi:type="xsd:double"&gt;76.51&lt;/D&gt;&lt;D xsi:type="xsd:double"&gt;78.14&lt;/D&gt;&lt;D xsi:type="xsd:double"&gt;79.48&lt;/D&gt;&lt;D xsi:type="xsd:double"&gt;79.93&lt;/D&gt;&lt;D xsi:type="xsd:double"&gt;79.15&lt;/D&gt;&lt;D xsi:type="xsd:double"&gt;78.79&lt;/D&gt;&lt;D xsi:type="xsd:double"&gt;80.88&lt;/D&gt;&lt;D xsi:type="xsd:double"&gt;82.27&lt;/D&gt;&lt;D xsi:type="xsd:double"&gt;83.63&lt;/D&gt;&lt;D xsi:type="xsd:double"&gt;82.58&lt;/D&gt;&lt;D xsi:type="xsd:double"&gt;83.11&lt;/D&gt;&lt;D xsi:type="xsd:double"&gt;83.68&lt;/D&gt;&lt;D xsi:type="xsd:double"&gt;85.94&lt;/D&gt;&lt;D xsi:type="xsd:double"&gt;86.92&lt;/D&gt;&lt;D xsi:type="xsd:double"&gt;88.22&lt;/D&gt;&lt;D xsi:type="xsd:double"&gt;88.46&lt;/D&gt;&lt;D xsi:type="xsd:double"&gt;90.37&lt;/D&gt;&lt;D xsi:type="xsd:double"&gt;88.81&lt;/D&gt;&lt;D xsi:type="xsd:double"&gt;89.42&lt;/D&gt;&lt;D xsi:type="xsd:double"&gt;90.21&lt;/D&gt;&lt;D xsi:type="xsd:double"&gt;90.96&lt;/D&gt;&lt;D xsi:type="xsd:double"&gt;91.43&lt;/D&gt;&lt;D xsi:type="xsd:double"&gt;91.37&lt;/D&gt;&lt;D xsi:type="xsd:double"&gt;91.58&lt;/D&gt;&lt;D xsi:type="xsd:double"&gt;92.85&lt;/D&gt;&lt;D xsi:type="xsd:double"&gt;89.9&lt;/D&gt;&lt;D xsi:type="xsd:double"&gt;90.69&lt;/D&gt;&lt;D xsi:type="xsd:double"&gt;88&lt;/D&gt;&lt;D xsi:type="xsd:double"&gt;89.67&lt;/D&gt;&lt;D xsi:type="xsd:double"&gt;91.3&lt;/D&gt;&lt;D xsi:type="xsd:double"&gt;90.91&lt;/D&gt;&lt;D xsi:type="xsd:double"&gt;89.25&lt;/D&gt;&lt;D xsi:type="xsd:double"&gt;89.77&lt;/D&gt;&lt;D xsi:type="xsd:double"&gt;89.99&lt;/D&gt;&lt;D xsi:type="xsd:double"&gt;90.69&lt;/D&gt;&lt;D xsi:type="xsd:double"&gt;93.15&lt;/D&gt;&lt;D xsi:type="xsd:double"&gt;95.12&lt;/D&gt;&lt;D xsi:type="xsd:double"&gt;94.6&lt;/D&gt;&lt;D xsi:type="xsd:double"&gt;94.43&lt;/D&gt;&lt;D xsi:type="xsd:double"&gt;93.4&lt;/D&gt;&lt;D xsi:type="xsd:double"&gt;92.38&lt;/D&gt;&lt;D xsi:type="xsd:double"&gt;88.67&lt;/D&gt;&lt;D xsi:type="xsd:double"&gt;90.27&lt;/D&gt;&lt;D xsi:type="xsd:double"&gt;91&lt;/D&gt;&lt;D xsi:type="xsd:double"&gt;91.42&lt;/D&gt;&lt;D xsi:type="xsd:double"&gt;93.98&lt;/D&gt;&lt;D xsi:type="xsd:double"&gt;92.77&lt;/D&gt;&lt;D xsi:type="xsd:double"&gt;92.68&lt;/D&gt;&lt;D xsi:type="xsd:double"&gt;101.61&lt;/D&gt;&lt;D xsi:type="xsd:double"&gt;101.19&lt;/D&gt;&lt;D xsi:type="xsd:double"&gt;102.73&lt;/D&gt;&lt;D xsi:type="xsd:double"&gt;102.76&lt;/D&gt;&lt;D xsi:type="xsd:double"&gt;103.24&lt;/D&gt;&lt;D xsi:type="xsd:double"&gt;103.81&lt;/D&gt;&lt;D xsi:type="xsd:double"&gt;102.96&lt;/D&gt;&lt;D xsi:type="xsd:double"&gt;102.35&lt;/D&gt;&lt;D xsi:type="xsd:double"&gt;102.25&lt;/D&gt;&lt;D xsi:type="xsd:double"&gt;100.8&lt;/D&gt;&lt;D xsi:type="xsd:double"&gt;96.58&lt;/D&gt;&lt;D xsi:type="xsd:double"&gt;96.42&lt;/D&gt;&lt;D xsi:type="xsd:double"&gt;95.69&lt;/D&gt;&lt;D xsi:type="xsd:double"&gt;95.1&lt;/D&gt;&lt;D xsi:type="xsd:double"&gt;95.61&lt;/D&gt;&lt;D xsi:type="xsd:double"&gt;98.72&lt;/D&gt;&lt;D xsi:type="xsd:double"&gt;96.75&lt;/D&gt;&lt;D xsi:type="xsd:double"&gt;93.71&lt;/D&gt;&lt;D xsi:type="xsd:double"&gt;91.54&lt;/D&gt;&lt;D xsi:type="xsd:double"&gt;92.58&lt;/D&gt;&lt;D xsi:type="xsd:double"&gt;89.21&lt;/D&gt;&lt;D xsi:type="xsd:double"&gt;92.5&lt;/D&gt;&lt;D xsi:type="xsd:double"&gt;91.31&lt;/D&gt;&lt;D xsi:type="xsd:double"&gt;92.94&lt;/D&gt;&lt;D xsi:type="xsd:double"&gt;93.035&lt;/D&gt;&lt;D xsi:type="xsd:double"&gt;92.575&lt;/D&gt;&lt;D xsi:type="xsd:double"&gt;93.28&lt;/D&gt;&lt;D xsi:type="xsd:double"&gt;92.44&lt;/D&gt;&lt;D xsi:type="xsd:double"&gt;89.58&lt;/D&gt;&lt;D xsi:type="xsd:double"&gt;90.49&lt;/D&gt;&lt;D xsi:type="xsd:double"&gt;91.87&lt;/D&gt;&lt;D xsi:type="xsd:double"&gt;91.38&lt;/D&gt;&lt;D xsi:type="xsd:double"&gt;90.51&lt;/D&gt;&lt;D xsi:type="xsd:double"&gt;90.85&lt;/D&gt;&lt;D xsi:type="xsd:double"&gt;92.4&lt;/D&gt;&lt;D xsi:type="xsd:double"&gt;94.02&lt;/D&gt;&lt;D xsi:type="xsd:double"&gt;92.66&lt;/D&gt;&lt;D xsi:type="xsd:double"&gt;93&lt;/D&gt;&lt;D xsi:type="xsd:double"&gt;95.54&lt;/D&gt;&lt;D xsi:type="xsd:double"&gt;97.87&lt;/D&gt;&lt;D xsi:type="xsd:double"&gt;97.32&lt;/D&gt;&lt;D xsi:type="xsd:double"&gt;96.84&lt;/D&gt;&lt;D xsi:type="xsd:double"&gt;96.46&lt;/D&gt;&lt;D xsi:type="xsd:double"&gt;95.78&lt;/D&gt;&lt;D xsi:type="xsd:double"&gt;96.14&lt;/D&gt;&lt;D xsi:type="xsd:double"&gt;97.54&lt;/D&gt;&lt;D xsi:type="xsd:double"&gt;96.69&lt;/D&gt;&lt;D xsi:type="xsd:double"&gt;97.78&lt;/D&gt;&lt;D xsi:type="xsd:double"&gt;96.48&lt;/D&gt;&lt;D xsi:type="xsd:double"&gt;96&lt;/D&gt;&lt;D xsi:type="xsd:double"&gt;94.47&lt;/D&gt;&lt;D xsi:type="xsd:double"&gt;93.18&lt;/D&gt;&lt;D xsi:type="xsd:double"&gt;93.7&lt;/D&gt;&lt;D xsi:type="xsd:double"&gt;93.02&lt;/D&gt;&lt;D xsi:type="xsd:double"&gt;94.24&lt;/D&gt;&lt;D xsi:type="xsd:double"&gt;91.6&lt;/D&gt;&lt;D xsi:type="xsd:double"&gt;91.25&lt;/D&gt;&lt;D xsi:type="xsd:double"&gt;92.09&lt;/D&gt;&lt;D xsi:type="xsd:double"&gt;91.19&lt;/D&gt;&lt;D xsi:type="xsd:double"&gt;91.15&lt;/D&gt;&lt;D xsi:type="xsd:double"&gt;88.69&lt;/D&gt;&lt;D xsi:type="xsd:double"&gt;90.08&lt;/D&gt;&lt;D xsi:type="xsd:double"&gt;93.03&lt;/D&gt;&lt;D xsi:type="xsd:double"&gt;94.8&lt;/D&gt;&lt;D xsi:type="xsd:double"&gt;93.17&lt;/D&gt;&lt;D xsi:type="xsd:double"&gt;95.34&lt;/D&gt;&lt;D xsi:type="xsd:double"&gt;92.66&lt;/D&gt;&lt;D xsi:type="xsd:double"&gt;93.42&lt;/D&gt;&lt;D xsi:type="xsd:double"&gt;93.35&lt;/D&gt;&lt;D xsi:type="xsd:double"&gt;92.3&lt;/D&gt;&lt;D xsi:type="xsd:double"&gt;93.66&lt;/D&gt;&lt;D xsi:type="xsd:double"&gt;94.26&lt;/D&gt;&lt;D xsi:type="xsd:double"&gt;96.57&lt;/D&gt;&lt;D xsi:type="xsd:double"&gt;95.37&lt;/D&gt;&lt;D xsi:type="xsd:double"&gt;96.5&lt;/D&gt;&lt;D xsi:type="xsd:double"&gt;96.57&lt;/D&gt;&lt;D xsi:type="xsd:double"&gt;97.3&lt;/D&gt;&lt;D xsi:type="xsd:double"&gt;97.25&lt;/D&gt;&lt;D xsi:type="xsd:double"&gt;97.25&lt;/D&gt;&lt;D xsi:type="xsd:double"&gt;96.45&lt;/D&gt;&lt;D xsi:type="xsd:double"&gt;95.39&lt;/D&gt;&lt;D xsi:type="xsd:double"&gt;94.98&lt;/D&gt;&lt;D xsi:type="xsd:double"&gt;96.84&lt;/D&gt;&lt;D xsi:type="xsd:double"&gt;97.12&lt;/D&gt;&lt;D xsi:type="xsd:double"&gt;96.8&lt;/D&gt;&lt;D xsi:type="xsd:double"&gt;96.53&lt;/D&gt;&lt;D xsi:type="xsd:double"&gt;97.69&lt;/D&gt;&lt;D xsi:type="xsd:double"&gt;98.15&lt;/D&gt;&lt;D xsi:type="xsd:double"&gt;99.18&lt;/D&gt;&lt;D xsi:type="xsd:double"&gt;95.97&lt;/D&gt;&lt;D xsi:type="xsd:double"&gt;94.06&lt;/D&gt;&lt;D xsi:type="xsd:double"&gt;93.19&lt;/D&gt;&lt;D xsi:type="xsd:double"&gt;91.49&lt;/D&gt;&lt;D xsi:type="xsd:double"&gt;91.82&lt;/D&gt;&lt;D xsi:type="xsd:double"&gt;91.88&lt;/D&gt;&lt;D xsi:type="xsd:double"&gt;90.79&lt;/D&gt;&lt;D xsi:type="xsd:double"&gt;92.51&lt;/D&gt;&lt;D xsi:type="xsd:double"&gt;92.26&lt;/D&gt;&lt;D xsi:type="xsd:double"&gt;95.4&lt;/D&gt;&lt;D xsi:type="xsd:double"&gt;95.61&lt;/D&gt;&lt;D xsi:type="xsd:double"&gt;95.44&lt;/D&gt;&lt;D xsi:type="xsd:double"&gt;93.9&lt;/D&gt;&lt;D xsi:type="xsd:double"&gt;94.27&lt;/D&gt;&lt;D xsi:type="xsd:double"&gt;94.4&lt;/D&gt;&lt;D xsi:type="xsd:double"&gt;93.31&lt;/D&gt;&lt;D xsi:type="xsd:double"&gt;92.18&lt;/D&gt;&lt;D xsi:type="xsd:double"&gt;92.38&lt;/D&gt;&lt;D xsi:type="xsd:double"&gt;92.91&lt;/D&gt;&lt;D xsi:type="xsd:double"&gt;93.25&lt;/D&gt;&lt;D xsi:type="xsd:double"&gt;92.32&lt;/D&gt;&lt;D xsi:type="xsd:double"&gt;90.68&lt;/D&gt;&lt;D xsi:type="xsd:double"&gt;91.8&lt;/D&gt;&lt;D xsi:type="xsd:double"&gt;90.3&lt;/D&gt;&lt;D xsi:type="xsd:double"&gt;91.51&lt;/D&gt;&lt;D xsi:type="xsd:double"&gt;91.17&lt;/D&gt;&lt;D xsi:type="xsd:double"&gt;90.47&lt;/D&gt;&lt;D xsi:type="xsd:double"&gt;91.5&lt;/D&gt;&lt;D xsi:type="xsd:double"&gt;90.14&lt;/D&gt;&lt;D xsi:type="xsd:double"&gt;84.05&lt;/D&gt;&lt;D xsi:type="xsd:double"&gt;84.82&lt;/D&gt;&lt;D xsi:type="xsd:double"&gt;83.57&lt;/D&gt;&lt;D xsi:type="xsd:double"&gt;83.62&lt;/D&gt;&lt;D xsi:type="xsd:double"&gt;82.76&lt;/D&gt;&lt;D xsi:type="xsd:double"&gt;79.83&lt;/D&gt;&lt;D xsi:type="xsd:double"&gt;81.52&lt;/D&gt;&lt;D xsi:type="xsd:double"&gt;80.32&lt;/D&gt;&lt;D xsi:type="xsd:double"&gt;82.43&lt;/D&gt;&lt;D xsi:type="xsd:double"&gt;81.41&lt;/D&gt;&lt;D xsi:type="xsd:double"&gt;82.99&lt;/D&gt;&lt;D xsi:type="xsd:double"&gt;85&lt;/D&gt;&lt;D xsi:type="xsd:double"&gt;85.17&lt;/D&gt;&lt;D xsi:type="xsd:double"&gt;83.85&lt;/D&gt;&lt;D xsi:type="xsd:double"&gt;83.85&lt;/D&gt;&lt;D xsi:type="xsd:double"&gt;83.37&lt;/D&gt;&lt;D xsi:type="xsd:double"&gt;82.83&lt;/D&gt;&lt;D xsi:type="xsd:double"&gt;83.17&lt;/D&gt;&lt;D xsi:type="xsd:double"&gt;82.63&lt;/D&gt;&lt;D xsi:type="xsd:double"&gt;82.22&lt;/D&gt;&lt;D xsi:type="xsd:double"&gt;81.79&lt;/D&gt;&lt;D xsi:type="xsd:double"&gt;80.81&lt;/D&gt;&lt;D xsi:type="xsd:double"&gt;81.25&lt;/D&gt;&lt;D xsi:type="xsd:double"&gt;82.43&lt;/D&gt;&lt;D xsi:type="xsd:double"&gt;81.12&lt;/D&gt;&lt;D xsi:type="xsd:double"&gt;82.37&lt;/D&gt;&lt;D xsi:type="xsd:double"&gt;82.3&lt;/D&gt;&lt;D xsi:type="xsd:double"&gt;81.31&lt;/D&gt;&lt;D xsi:type="xsd:double"&gt;81.18&lt;/D&gt;&lt;D xsi:type="xsd:double"&gt;78.47&lt;/D&gt;&lt;D xsi:type="xsd:double"&gt;80.29&lt;/D&gt;&lt;D xsi:type="xsd:double"&gt;78.05&lt;/D&gt;&lt;D xsi:type="xsd:double"&gt;79.64&lt;/D&gt;&lt;D xsi:type="xsd:double"&gt;78.53&lt;/D&gt;&lt;D xsi:type="xsd:double"&gt;77.84&lt;/D&gt;&lt;D xsi:type="xsd:double"&gt;78.25&lt;/D&gt;&lt;D xsi:type="xsd:double"&gt;79.28&lt;/D&gt;&lt;D xsi:type="xsd:double"&gt;79.56&lt;/D&gt;&lt;D xsi:type="xsd:double"&gt;76.18&lt;/D&gt;&lt;D xsi:type="xsd:double"&gt;73.03&lt;/D&gt;&lt;D xsi:type="xsd:double"&gt;72.81&lt;/D&gt;&lt;D xsi:type="xsd:double"&gt;74.67&lt;/D&gt;&lt;D xsi:type="xsd:double"&gt;75.26&lt;/D&gt;&lt;D xsi:type="xsd:double"&gt;75.08&lt;/D&gt;&lt;D xsi:type="xsd:double"&gt;76.33&lt;/D&gt;&lt;D xsi:type="xsd:double"&gt;77.38&lt;/D&gt;&lt;D xsi:type="xsd:double"&gt;77.39&lt;/D&gt;&lt;D xsi:type="xsd:double"&gt;78.53&lt;/D&gt;&lt;D xsi:type="xsd:double"&gt;77.18&lt;/D&gt;&lt;D xsi:type="xsd:double"&gt;76.8&lt;/D&gt;&lt;D xsi:type="xsd:double"&gt;77.29&lt;/D&gt;&lt;D xsi:type="xsd:double"&gt;77.36&lt;/D&gt;&lt;D xsi:type="xsd:double"&gt;77.61&lt;/D&gt;&lt;D xsi:type="xsd:double"&gt;76.32&lt;/D&gt;&lt;D xsi:type="xsd:double"&gt;74.92&lt;/D&gt;&lt;D xsi:type="xsd:double"&gt;75.25&lt;/D&gt;&lt;D xsi:type="xsd:double"&gt;76.11&lt;/D&gt;&lt;D xsi:type="xsd:double"&gt;76.4&lt;/D&gt;&lt;D xsi:type="xsd:double"&gt;76.4&lt;/D&gt;&lt;D xsi:type="xsd:double"&gt;77.18&lt;/D&gt;&lt;D xsi:type="xsd:double"&gt;78.08&lt;/D&gt;&lt;D xsi:type="xsd:double"&gt;78.7&lt;/D&gt;&lt;D xsi:type="xsd:double"&gt;79.27&lt;/D&gt;&lt;D xsi:type="xsd:double"&gt;81.19&lt;/D&gt;&lt;D xsi:type="xsd:double"&gt;80.76&lt;/D&gt;&lt;D xsi:type="xsd:double"&gt;78.65&lt;/D&gt;&lt;D xsi:type="xsd:double"&gt;78.88&lt;/D&gt;&lt;D xsi:type="xsd:double"&gt;78.19&lt;/D&gt;&lt;D xsi:type="xsd:double"&gt;79.35&lt;/D&gt;&lt;D xsi:type="xsd:double"&gt;77.67&lt;/D&gt;&lt;D xsi:type="xsd:double"&gt;66.75&lt;/D&gt;&lt;D xsi:type="xsd:double"&gt;68.23&lt;/D&gt;&lt;D xsi:type="xsd:double"&gt;67.83&lt;/D&gt;&lt;D xsi:type="xsd:double"&gt;66.82&lt;/D&gt;&lt;D xsi:type="xsd:double"&gt;67.1&lt;/D&gt;&lt;D xsi:type="xsd:double"&gt;66.66&lt;/D&gt;&lt;D xsi:type="xsd:double"&gt;67.5&lt;/D&gt;&lt;D xsi:type="xsd:double"&gt;69.69&lt;/D&gt;&lt;D xsi:type="xsd:double"&gt;70.43&lt;/D&gt;&lt;D xsi:type="xsd:double"&gt;66.14&lt;/D&gt;&lt;D xsi:type="xsd:double"&gt;64.2&lt;/D&gt;&lt;D xsi:type="xsd:double"&gt;62.67&lt;/D&gt;&lt;D xsi:type="xsd:double"&gt;62.38&lt;/D&gt;&lt;D xsi:type="xsd:double"&gt;62.2&lt;/D&gt;&lt;D xsi:type="xsd:double"&gt;61.77&lt;/D&gt;&lt;D xsi:type="xsd:double"&gt;60.91&lt;/D&gt;&lt;D xsi:type="xsd:double"&gt;60.62&lt;/D&gt;&lt;D xsi:type="xsd:double"&gt;60.31&lt;/D&gt;&lt;D xsi:type="xsd:double"&gt;58.6&lt;/D&gt;&lt;D xsi:type="xsd:double"&gt;57.28&lt;/D&gt;&lt;D xsi:type="xsd:double"&gt;57.29&lt;/D&gt;&lt;D xsi:type="xsd:double"&gt;57.36&lt;/D&gt;&lt;D xsi:type="xsd:double"&gt;58.09&lt;/D&gt;&lt;D xsi:type="xsd:double"&gt;58.77&lt;/D&gt;&lt;D xsi:type="xsd:double"&gt;59.27&lt;/D&gt;&lt;D xsi:type="xsd:double"&gt;59.07&lt;/D&gt;&lt;D xsi:type="xsd:double"&gt;58.6&lt;/D&gt;&lt;D xsi:type="xsd:double"&gt;58.7&lt;/D&gt;&lt;D xsi:type="xsd:double"&gt;59.52&lt;/D&gt;&lt;D xsi:type="xsd:double"&gt;60.26&lt;/D&gt;&lt;D xsi:type="xsd:double"&gt;61.49&lt;/D&gt;&lt;D xsi:type="xsd:double"&gt;61.36&lt;/D&gt;&lt;D xsi:type="xsd:double"&gt;61.8&lt;/D&gt;&lt;D xsi:type="xsd:double"&gt;63.59&lt;/D&gt;&lt;D xsi:type="xsd:double"&gt;64.1&lt;/D&gt;&lt;D xsi:type="xsd:double"&gt;65.16&lt;/D&gt;&lt;D xsi:type="xsd:double"&gt;65.45&lt;/D&gt;&lt;D xsi:type="xsd:double"&gt;66.67&lt;/D&gt;&lt;D xsi:type="xsd:double"&gt;67.16&lt;/D&gt;&lt;D xsi:type="xsd:double"&gt;67.49&lt;/D&gt;&lt;D xsi:type="xsd:double"&gt;66.53&lt;/D&gt;&lt;D xsi:type="xsd:double"&gt;67.42&lt;/D&gt;&lt;D xsi:type="xsd:double"&gt;67.2&lt;/D&gt;&lt;D xsi:type="xsd:double"&gt;66.29&lt;/D&gt;&lt;D xsi:type="xsd:double"&gt;63.82&lt;/D&gt;&lt;D xsi:type="xsd:double"&gt;64.04&lt;/D&gt;&lt;D xsi:type="xsd:double"&gt;63.11&lt;/D&gt;&lt;D xsi:type="xsd:double"&gt;65.85&lt;/D&gt;&lt;D xsi:type="xsd:double"&gt;64.81&lt;/D&gt;&lt;D xsi:type="xsd:double"&gt;64.17&lt;/D&gt;&lt;D xsi:type="xsd:double"&gt;65.39&lt;/D&gt;&lt;D xsi:type="xsd:double"&gt;82.31&lt;/D&gt;&lt;D xsi:type="xsd:double"&gt;82.15&lt;/D&gt;&lt;D xsi:type="xsd:double"&gt;81.76&lt;/D&gt;&lt;D xsi:type="xsd:double"&gt;81.35&lt;/D&gt;&lt;D xsi:type="xsd:double"&gt;79.97&lt;/D&gt;&lt;D xsi:type="xsd:double"&gt;79.12&lt;/D&gt;&lt;D xsi:type="xsd:double"&gt;78.78&lt;/D&gt;&lt;D xsi:type="xsd:double"&gt;78.9&lt;/D&gt;&lt;D xsi:type="xsd:double"&gt;79.14&lt;/D&gt;&lt;D xsi:type="xsd:double"&gt;79.01&lt;/D&gt;&lt;D xsi:type="xsd:double"&gt;79.06&lt;/D&gt;&lt;D xsi:type="xsd:double"&gt;79.25&lt;/D&gt;&lt;D xsi:type="xsd:double"&gt;78.95&lt;/D&gt;&lt;D xsi:type="xsd:double"&gt;79.25&lt;/D&gt;&lt;D xsi:type="xsd:double"&gt;79.5&lt;/D&gt;&lt;D xsi:type="xsd:double"&gt;80.23&lt;/D&gt;&lt;D xsi:type="xsd:double"&gt;81.5&lt;/D&gt;&lt;D xsi:type="xsd:double"&gt;81.45&lt;/D&gt;&lt;D xsi:type="xsd:double"&gt;81.5&lt;/D&gt;&lt;D xsi:type="xsd:double"&gt;81.5&lt;/D&gt;&lt;D xsi:type="xsd:double"&gt;81.52&lt;/D&gt;&lt;D xsi:type="xsd:double"&gt;81.46&lt;/D&gt;&lt;D xsi:type="xsd:double"&gt;80.97&lt;/D&gt;&lt;D xsi:type="xsd:double"&gt;81.05&lt;/D&gt;&lt;D xsi:type="xsd:double"&gt;81.23&lt;/D&gt;&lt;D xsi:type="xsd:double"&gt;80.71&lt;/D&gt;&lt;D xsi:type="xsd:double"&gt;81.01&lt;/D&gt;&lt;D xsi:type="xsd:double"&gt;81.44&lt;/D&gt;&lt;D xsi:type="xsd:double"&gt;81.5&lt;/D&gt;&lt;D xsi:type="xsd:double"&gt;80.88&lt;/D&gt;&lt;D xsi:type="xsd:double"&gt;81.48&lt;/D&gt;&lt;D xsi:type="xsd:double"&gt;81.5&lt;/D&gt;&lt;D xsi:type="xsd:double"&gt;81.43&lt;/D&gt;&lt;D xsi:type="xsd:double"&gt;80.55&lt;/D&gt;&lt;/FQL&gt;&lt;FQL&gt;&lt;Q&gt;MSFT-US^FG_PRICE(-5AY,0,D)&lt;/Q&gt;&lt;R&gt;1260&lt;/R&gt;&lt;C&gt;1&lt;/C&gt;&lt;D xsi:type="xsd:double"&gt;64.4&lt;/D&gt;&lt;D xsi:type="xsd:double"&gt;64.99&lt;/D&gt;&lt;D xsi:type="xsd:double"&gt;64.73&lt;/D&gt;&lt;D xsi:type="xsd:double"&gt;64.93&lt;/D&gt;&lt;D xsi:type="xsd:double"&gt;64.71&lt;/D&gt;&lt;D xsi:type="xsd:double"&gt;64.41&lt;/D&gt;&lt;D xsi:type="xsd:double"&gt;64.75&lt;/D&gt;&lt;D xsi:type="xsd:double"&gt;64.64&lt;/D&gt;&lt;D xsi:type="xsd:double"&gt;64.87&lt;/D&gt;&lt;D xsi:type="xsd:double"&gt;64.93&lt;/D&gt;&lt;D xsi:type="xsd:double"&gt;64.21&lt;/D&gt;&lt;D xsi:type="xsd:double"&gt;65.03&lt;/D&gt;&lt;D xsi:type="xsd:double"&gt;64.87&lt;/D&gt;&lt;D xsi:type="xsd:double"&gt;64.98&lt;/D&gt;&lt;D xsi:type="xsd:double"&gt;65.1&lt;/D&gt;&lt;D xsi:type="xsd:double"&gt;65.29&lt;/D&gt;&lt;D xsi:type="xsd:double"&gt;65.47&lt;/D&gt;&lt;D xsi:type="xsd:double"&gt;65.71&lt;/D&gt;&lt;D xsi:type="xsd:double"&gt;65.86&lt;/D&gt;&lt;D xsi:type="xsd:double"&gt;65.55&lt;/D&gt;&lt;D xsi:type="xsd:double"&gt;65.73&lt;/D&gt;&lt;D xsi:type="xsd:double"&gt;65.56&lt;/D&gt;&lt;D xsi:type="xsd:double"&gt;65.73&lt;/D&gt;&lt;D xsi:type="xsd:double"&gt;65.68&lt;/D&gt;&lt;D xsi:type="xsd:double"&gt;65.53&lt;/D&gt;&lt;D xsi:type="xsd:double"&gt;65.48&lt;/D&gt;&lt;D xsi:type="xsd:double"&gt;65.23&lt;/D&gt;&lt;D xsi:type="xsd:double"&gt;64.95&lt;/D&gt;&lt;D xsi:type="xsd:double"&gt;65.48&lt;/D&gt;&lt;D xsi:type="xsd:double"&gt;65.39&lt;/D&gt;&lt;D xsi:type="xsd:double"&gt;65.04&lt;/D&gt;&lt;D xsi:type="xsd:double"&gt;65.5&lt;/D&gt;&lt;D xsi:type="xsd:double"&gt;66.4&lt;/D&gt;&lt;D xsi:type="xsd:double"&gt;67.53&lt;/D&gt;&lt;D xsi:type="xsd:double"&gt;67.92&lt;/D&gt;&lt;D xsi:type="xsd:double"&gt;67.83&lt;/D&gt;&lt;D xsi:type="xsd:double"&gt;68.27&lt;/D&gt;&lt;D xsi:type="xsd:double"&gt;68.46&lt;/D&gt;&lt;D xsi:type="xsd:double"&gt;69.41&lt;/D&gt;&lt;D xsi:type="xsd:double"&gt;69.3&lt;/D&gt;&lt;D xsi:type="xsd:double"&gt;69.08&lt;/D&gt;&lt;D xsi:type="xsd:double"&gt;68.81&lt;/D&gt;&lt;D xsi:type="xsd:double"&gt;69&lt;/D&gt;&lt;D xsi:type="xsd:double"&gt;68.94&lt;/D&gt;&lt;D xsi:type="xsd:double"&gt;69.04&lt;/D&gt;&lt;D xsi:type="xsd:double"&gt;69.31&lt;/D&gt;&lt;D xsi:type="xsd:double"&gt;68.46&lt;/D&gt;&lt;D xsi:type="xsd:double"&gt;68.38&lt;/D&gt;&lt;D xsi:type="xsd:double"&gt;68.43&lt;/D&gt;&lt;D xsi:type="xsd:double"&gt;69.41&lt;/D&gt;&lt;D xsi:type="xsd:double"&gt;67.48&lt;/D&gt;&lt;D xsi:type="xsd:double"&gt;67.71&lt;/D&gt;&lt;D xsi:type="xsd:double"&gt;67.69&lt;/D&gt;&lt;D xsi:type="xsd:double"&gt;68.45&lt;/D&gt;&lt;D xsi:type="xsd:double"&gt;68.68&lt;/D&gt;&lt;D xsi:type="xsd:double"&gt;68.77&lt;/D&gt;&lt;D xsi:type="xsd:double"&gt;69.62&lt;/D&gt;&lt;D xsi:type="xsd:double"&gt;69.96&lt;/D&gt;&lt;D xsi:type="xsd:double"&gt;70.41&lt;/D&gt;&lt;D xsi:type="xsd:double"&gt;69.84&lt;/D&gt;&lt;D xsi:type="xsd:double"&gt;70.1&lt;/D&gt;&lt;D xsi:type="xsd:double"&gt;71.76&lt;/D&gt;&lt;D xsi:type="xsd:double"&gt;72.28&lt;/D&gt;&lt;D xsi:type="xsd:double"&gt;72.52&lt;/D&gt;&lt;D xsi:type="xsd:double"&gt;72.39&lt;/D&gt;&lt;D xsi:type="xsd:double"&gt;71.95&lt;/D&gt;&lt;D xsi:type="xsd:double"&gt;70.32&lt;/D&gt;&lt;D xsi:type="xsd:double"&gt;69.78&lt;/D&gt;&lt;D xsi:type="xsd:double"&gt;70.65&lt;/D&gt;&lt;D xsi:type="xsd:double"&gt;70.27&lt;/D&gt;&lt;D xsi:type="xsd:double"&gt;69.9&lt;/D&gt;&lt;D xsi:type="xsd:double"&gt;70&lt;/D&gt;&lt;D xsi:type="xsd:double"&gt;70.87&lt;/D&gt;&lt;D xsi:type="xsd:double"&gt;69.91&lt;/D&gt;&lt;D xsi:type="xsd:double"&gt;70.27&lt;/D&gt;&lt;D xsi:type="xsd:double"&gt;70.26&lt;/D&gt;&lt;D xsi:type="xsd:double"&gt;71.21&lt;/D&gt;&lt;D xsi:type="xsd:double"&gt;70.53&lt;/D&gt;&lt;D xsi:type="xsd:double"&gt;69.21&lt;/D&gt;&lt;D xsi:type="xsd:double"&gt;69.8&lt;/D&gt;&lt;D xsi:type="xsd:double"&gt;68.49&lt;/D&gt;&lt;D xsi:type="xsd:double"&gt;68.93&lt;/D&gt;&lt;D xsi:type="xsd:double"&gt;68.17&lt;/D&gt;&lt;D xsi:type="xsd:double"&gt;69.08&lt;/D&gt;&lt;D xsi:type="xsd:double"&gt;68.57&lt;/D&gt;&lt;D xsi:type="xsd:double"&gt;69.46&lt;/D&gt;&lt;D xsi:type="xsd:double"&gt;69.98&lt;/D&gt;&lt;D xsi:type="xsd:double"&gt;69.99&lt;/D&gt;&lt;D xsi:type="xsd:double"&gt;71.15&lt;/D&gt;&lt;D xsi:type="xsd:double"&gt;71.77&lt;/D&gt;&lt;D xsi:type="xsd:double"&gt;72.78&lt;/D&gt;&lt;D xsi:type="xsd:double"&gt;73.35&lt;/D&gt;&lt;D xsi:type="xsd:double"&gt;73.3&lt;/D&gt;&lt;D xsi:type="xsd:double"&gt;73.86&lt;/D&gt;&lt;D xsi:type="xsd:double"&gt;74.22&lt;/D&gt;&lt;D xsi:type="xsd:double"&gt;73.79&lt;/D&gt;&lt;D xsi:type="xsd:double"&gt;73.6&lt;/D&gt;&lt;D xsi:type="xsd:double"&gt;74.19&lt;/D&gt;&lt;D xsi:type="xsd:double"&gt;74.05&lt;/D&gt;&lt;D xsi:type="xsd:double"&gt;73.16&lt;/D&gt;&lt;D xsi:type="xsd:double"&gt;73.04&lt;/D&gt;&lt;D xsi:type="xsd:double"&gt;72.7&lt;/D&gt;&lt;D xsi:type="xsd:double"&gt;72.58&lt;/D&gt;&lt;D xsi:type="xsd:double"&gt;72.26&lt;/D&gt;&lt;D xsi:type="xsd:double"&gt;72.15&lt;/D&gt;&lt;D xsi:type="xsd:double"&gt;72.68&lt;/D&gt;&lt;D xsi:type="xsd:double"&gt;72.4&lt;/D&gt;&lt;D xsi:type="xsd:double"&gt;72.79&lt;/D&gt;&lt;D xsi:type="xsd:double"&gt;72.47&lt;/D&gt;&lt;D xsi:type="xsd:double"&gt;71.41&lt;/D&gt;&lt;D xsi:type="xsd:double"&gt;72.5&lt;/D&gt;&lt;D xsi:type="xsd:double"&gt;73.59&lt;/D&gt;&lt;D xsi:type="xsd:double"&gt;73.22&lt;/D&gt;&lt;D xsi:type="xsd:double"&gt;73.65&lt;/D&gt;&lt;D xsi:type="xsd:double"&gt;72.4&lt;/D&gt;&lt;D xsi:type="xsd:double"&gt;72.49&lt;/D&gt;&lt;D xsi:type="xsd:double"&gt;72.15&lt;/D&gt;&lt;D xsi:type="xsd:double"&gt;73.16&lt;/D&gt;&lt;D xsi:type="xsd:double"&gt;72.72&lt;/D&gt;&lt;D xsi:type="xsd:double"&gt;72.69&lt;/D&gt;&lt;D xsi:type="xsd:double"&gt;72.82&lt;/D&gt;&lt;D xsi:type="xsd:double"&gt;72.83&lt;/D&gt;&lt;D xsi:type="xsd:double"&gt;73.05&lt;/D&gt;&lt;D xsi:type="xsd:double"&gt;74.01&lt;/D&gt;&lt;D xsi:type="xsd:double"&gt;74.77&lt;/D&gt;&lt;D xsi:type="xsd:double"&gt;73.94&lt;/D&gt;&lt;D xsi:type="xsd:double"&gt;73.61&lt;/D&gt;&lt;D xsi:type="xsd:double"&gt;73.4&lt;/D&gt;&lt;D xsi:type="xsd:double"&gt;74.34&lt;/D&gt;&lt;D xsi:type="xsd:double"&gt;73.98&lt;/D&gt;&lt;D xsi:type="xsd:double"&gt;74.76&lt;/D&gt;&lt;D xsi:type="xsd:double"&gt;74.68&lt;/D&gt;&lt;D xsi:type="xsd:double"&gt;75.21&lt;/D&gt;&lt;D xsi:type="xsd:double"&gt;74.77&lt;/D&gt;&lt;D xsi:type="xsd:double"&gt;75.31&lt;/D&gt;&lt;D xsi:type="xsd:double"&gt;75.16&lt;/D&gt;&lt;D xsi:type="xsd:double"&gt;75.44&lt;/D&gt;&lt;D xsi:type="xsd:double"&gt;74.94&lt;/D&gt;&lt;D xsi:type="xsd:double"&gt;74.21&lt;/D&gt;&lt;D xsi:type="xsd:double"&gt;74.41&lt;/D&gt;&lt;D xsi:type="xsd:double"&gt;73.26&lt;/D&gt;&lt;D xsi:type="xsd:double"&gt;73.26&lt;/D&gt;&lt;D xsi:type="xsd:double"&gt;73.85&lt;/D&gt;&lt;D xsi:type="xsd:double"&gt;73.87&lt;/D&gt;&lt;D xsi:type="xsd:double"&gt;74.49&lt;/D&gt;&lt;D xsi:type="xsd:double"&gt;74.61&lt;/D&gt;&lt;D xsi:type="xsd:double"&gt;74.26&lt;/D&gt;&lt;D xsi:type="xsd:double"&gt;74.69&lt;/D&gt;&lt;D xsi:type="xsd:double"&gt;75.97&lt;/D&gt;&lt;D xsi:type="xsd:double"&gt;76&lt;/D&gt;&lt;D xsi:type="xsd:double"&gt;76.29&lt;/D&gt;&lt;D xsi:type="xsd:double"&gt;76.29&lt;/D&gt;&lt;D xsi:type="xsd:double"&gt;76.42&lt;/D&gt;&lt;D xsi:type="xsd:double"&gt;77.12&lt;/D&gt;&lt;D xsi:type="xsd:double"&gt;77.49&lt;/D&gt;&lt;D xsi:type="xsd:double"&gt;77.65&lt;/D&gt;&lt;D xsi:type="xsd:double"&gt;77.59&lt;/D&gt;&lt;D xsi:type="xsd:double"&gt;77.61&lt;/D&gt;&lt;D xsi:type="xsd:double"&gt;77.91&lt;/D&gt;&lt;D xsi:type="xsd:double"&gt;78.81&lt;/D&gt;&lt;D xsi:type="xsd:double"&gt;78.83&lt;/D&gt;&lt;D xsi:type="xsd:double"&gt;78.86&lt;/D&gt;&lt;D xsi:type="xsd:double"&gt;78.63&lt;/D&gt;&lt;D xsi:type="xsd:double"&gt;78.76&lt;/D&gt;&lt;D xsi:type="xsd:double"&gt;83.81&lt;/D&gt;&lt;D xsi:type="xsd:double"&gt;83.89&lt;/D&gt;&lt;D xsi:type="xsd:double"&gt;83.18&lt;/D&gt;&lt;D xsi:type="xsd:double"&gt;83.18&lt;/D&gt;&lt;D xsi:type="xsd:double"&gt;84.05&lt;/D&gt;&lt;D xsi:type="xsd:double"&gt;84.14&lt;/D&gt;&lt;D xsi:type="xsd:double"&gt;84.47&lt;/D&gt;&lt;D xsi:type="xsd:double"&gt;84.27&lt;/D&gt;&lt;D xsi:type="xsd:double"&gt;84.56&lt;/D&gt;&lt;D xsi:type="xsd:double"&gt;84.09&lt;/D&gt;&lt;D xsi:type="xsd:double"&gt;83.87&lt;/D&gt;&lt;D xsi:type="xsd:double"&gt;83.93&lt;/D&gt;&lt;D xsi:type="xsd:double"&gt;84.05&lt;/D&gt;&lt;D xsi:type="xsd:double"&gt;82.98&lt;/D&gt;&lt;D xsi:type="xsd:double"&gt;83.2&lt;/D&gt;&lt;D xsi:type="xsd:double"&gt;82.4&lt;/D&gt;&lt;D xsi:type="xsd:double"&gt;82.53&lt;/D&gt;&lt;D xsi:type="xsd:double"&gt;83.72&lt;/D&gt;&lt;D xsi:type="xsd:double"&gt;83.11&lt;/D&gt;&lt;D xsi:type="xsd:double"&gt;83.26&lt;/D&gt;&lt;D xsi:type="xsd:double"&gt;83.87&lt;/D&gt;&lt;D xsi:type="xsd:double"&gt;84.88&lt;/D&gt;&lt;D xsi:type="xsd:double"&gt;83.34&lt;/D&gt;&lt;D xsi:type="xsd:double"&gt;84.17&lt;/D&gt;&lt;D xsi:type="xsd:double"&gt;84.26&lt;/D&gt;&lt;D xsi:type="xsd:double"&gt;81.08&lt;/D&gt;&lt;D xsi:type="xsd:double"&gt;81.59&lt;/D&gt;&lt;D xsi:type="xsd:double"&gt;82.78&lt;/D&gt;&lt;D xsi:type="xsd:double"&gt;82.49&lt;/D&gt;&lt;D xsi:type="xsd:double"&gt;84.16&lt;/D&gt;&lt;D xsi:type="xsd:double"&gt;85.23&lt;/D&gt;&lt;D xsi:type="xsd:double"&gt;85.58&lt;/D&gt;&lt;D xsi:type="xsd:double"&gt;85.35&lt;/D&gt;&lt;D xsi:type="xsd:double"&gt;84.69&lt;/D&gt;&lt;D xsi:type="xsd:double"&gt;86.85&lt;/D&gt;&lt;D xsi:type="xsd:double"&gt;86.38&lt;/D&gt;&lt;D xsi:type="xsd:double"&gt;85.83&lt;/D&gt;&lt;D xsi:type="xsd:double"&gt;85.52&lt;/D&gt;&lt;D xsi:type="xsd:double"&gt;85.5&lt;/D&gt;&lt;D xsi:type="xsd:double"&gt;85.51&lt;/D&gt;&lt;D xsi:type="xsd:double"&gt;85.4&lt;/D&gt;&lt;D xsi:type="xsd:double"&gt;85.71&lt;/D&gt;&lt;D xsi:type="xsd:double"&gt;85.72&lt;/D&gt;&lt;D xsi:type="xsd:double"&gt;85.54&lt;/D&gt;&lt;D xsi:type="xsd:double"&gt;85.95&lt;/D&gt;&lt;D xsi:type="xsd:double"&gt;86.35&lt;/D&gt;&lt;D xsi:type="xsd:double"&gt;87.11&lt;/D&gt;&lt;D xsi:type="xsd:double"&gt;88.19&lt;/D&gt;&lt;D xsi:type="xsd:double"&gt;88.28&lt;/D&gt;&lt;D xsi:type="xsd:double"&gt;88.22&lt;/D&gt;&lt;D xsi:type="xsd:double"&gt;87.82&lt;/D&gt;&lt;D xsi:type="xsd:double"&gt;88.08&lt;/D&gt;&lt;D xsi:type="xsd:double"&gt;89.6&lt;/D&gt;&lt;D xsi:type="xsd:double"&gt;88.35&lt;/D&gt;&lt;D xsi:type="xsd:double"&gt;90.14&lt;/D&gt;&lt;D xsi:type="xsd:double"&gt;90.1&lt;/D&gt;&lt;D xsi:type="xsd:double"&gt;90&lt;/D&gt;&lt;D xsi:type="xsd:double"&gt;91.61&lt;/D&gt;&lt;D xsi:type="xsd:double"&gt;91.9&lt;/D&gt;&lt;D xsi:type="xsd:double"&gt;91.82&lt;/D&gt;&lt;D xsi:type="xsd:double"&gt;92.33&lt;/D&gt;&lt;D xsi:type="xsd:double"&gt;94.06&lt;/D&gt;&lt;D xsi:type="xsd:double"&gt;93.92&lt;/D&gt;&lt;D xsi:type="xsd:double"&gt;92.74&lt;/D&gt;&lt;D xsi:type="xsd:double"&gt;95.01&lt;/D&gt;&lt;D xsi:type="xsd:double"&gt;94.26&lt;/D&gt;&lt;D xsi:type="xsd:double"&gt;91.78&lt;/D&gt;&lt;D xsi:type="xsd:double"&gt;88&lt;/D&gt;&lt;D xsi:type="xsd:double"&gt;91.33&lt;/D&gt;&lt;D xsi:type="xsd:double"&gt;89.61&lt;/D&gt;&lt;D xsi:type="xsd:double"&gt;85.01&lt;/D&gt;&lt;D xsi:type="xsd:double"&gt;88.18&lt;/D&gt;&lt;D xsi:type="xsd:double"&gt;89.13&lt;/D&gt;&lt;D xsi:type="xsd:double"&gt;89.83&lt;/D&gt;&lt;D xsi:type="xsd:double"&gt;90.81&lt;/D&gt;&lt;D xsi:type="xsd:double"&gt;92.66&lt;/D&gt;&lt;D xsi:type="xsd:double"&gt;92&lt;/D&gt;&lt;D xsi:type="xsd:double"&gt;92.72&lt;/D&gt;&lt;D xsi:type="xsd:double"&gt;91.49&lt;/D&gt;&lt;D xsi:type="xsd:double"&gt;91.73&lt;/D&gt;&lt;D xsi:type="xsd:double"&gt;94.06&lt;/D&gt;&lt;D xsi:type="xsd:double"&gt;95.42&lt;/D&gt;&lt;D xsi:type="xsd:double"&gt;94.2&lt;/D&gt;&lt;D xsi:type="xsd:double"&gt;93.77&lt;/D&gt;&lt;D xsi:type="xsd:double"&gt;92.85&lt;/D&gt;&lt;D xsi:type="xsd:double"&gt;93.05&lt;/D&gt;&lt;D xsi:type="xsd:double"&gt;93.64&lt;/D&gt;&lt;D xsi:type="xsd:double"&gt;93.32&lt;/D&gt;&lt;D xsi:type="xsd:double"&gt;93.86&lt;/D&gt;&lt;D xsi:type="xsd:double"&gt;94.43&lt;/D&gt;&lt;D xsi:type="xsd:double"&gt;96.54&lt;/D&gt;&lt;D xsi:type="xsd:double"&gt;96.77&lt;/D&gt;&lt;D xsi:type="xsd:double"&gt;94.41&lt;/D&gt;&lt;D xsi:type="xsd:double"&gt;93.85&lt;/D&gt;&lt;D xsi:type="xsd:double"&gt;94.18&lt;/D&gt;&lt;D xsi:type="xsd:double"&gt;94.6&lt;/D&gt;&lt;D xsi:type="xsd:double"&gt;92.89&lt;/D&gt;&lt;D xsi:type="xsd:double"&gt;93.13&lt;/D&gt;&lt;D xsi:type="xsd:double"&gt;92.48&lt;/D&gt;&lt;D xsi:type="xsd:double"&gt;89.79&lt;/D&gt;&lt;D xsi:type="xsd:double"&gt;87.18&lt;/D&gt;&lt;D xsi:type="xsd:double"&gt;93.78&lt;/D&gt;&lt;D xsi:type="xsd:double"&gt;89.47&lt;/D&gt;&lt;D xsi:type="xsd:double"&gt;89.39&lt;/D&gt;&lt;D xsi:type="xsd:double"&gt;91.27&lt;/D&gt;&lt;D xsi:type="xsd:double"&gt;88.52&lt;/D&gt;&lt;D xsi:type="xsd:double"&gt;89.71&lt;/D&gt;&lt;D xsi:type="xsd:double"&gt;92.33&lt;/D&gt;&lt;D xsi:type="xsd:double"&gt;92.38&lt;/D&gt;&lt;D xsi:type="xsd:double"&gt;90.23&lt;/D&gt;&lt;D xsi:type="xsd:double"&gt;90.77&lt;/D&gt;&lt;D xsi:type="xsd:double"&gt;92.88&lt;/D&gt;&lt;D xsi:type="xsd:double"&gt;91.86&lt;/D&gt;&lt;D xsi:type="xsd:double"&gt;93.58&lt;/D&gt;&lt;D xsi:type="xsd:double"&gt;93.08&lt;/D&gt;&lt;D xsi:type="xsd:double"&gt;94.17&lt;/D&gt;&lt;D xsi:type="xsd:double"&gt;96.07&lt;/D&gt;&lt;D xsi:type="xsd:double"&gt;96.44&lt;/D&gt;&lt;D xsi:type="xsd:double"&gt;96.11&lt;/D&gt;&lt;D xsi:type="xsd:double"&gt;95&lt;/D&gt;&lt;D xsi:type="xsd:double"&gt;95.35&lt;/D&gt;&lt;D xsi:type="xsd:double"&gt;93.12&lt;/D&gt;&lt;D xsi:type="xsd:double"&gt;92.31&lt;/D&gt;&lt;D xsi:type="xsd:double"&gt;94.26&lt;/D&gt;&lt;D xsi:type="xsd:double"&gt;95.82&lt;/D&gt;&lt;D xsi:type="xsd:double"&gt;93.52&lt;/D&gt;&lt;D xsi:type="xsd:double"&gt;95&lt;/D&gt;&lt;D xsi:type="xsd:double"&gt;93.51&lt;/D&gt;&lt;D xsi:type="xsd:double"&gt;94.07&lt;/D&gt;&lt;D xsi:type="xsd:double"&gt;95.16&lt;/D&gt;&lt;D xsi:type="xsd:double"&gt;96.22&lt;/D&gt;&lt;D xsi:type="xsd:double"&gt;95.81&lt;/D&gt;&lt;D xsi:type="xsd:double"&gt;96.94&lt;/D&gt;&lt;D xsi:type="xsd:double"&gt;97.91&lt;/D&gt;&lt;D xsi:type="xsd:double"&gt;97.7&lt;/D&gt;&lt;D xsi:type="xsd:double"&gt;98.03&lt;/D&gt;&lt;D xsi:type="xsd:double"&gt;97.32&lt;/D&gt;&lt;D xsi:type="xsd:double"&gt;97.15&lt;/D&gt;&lt;D xsi:type="xsd:double"&gt;96.18&lt;/D&gt;&lt;D xsi:type="xsd:double"&gt;96.36&lt;/D&gt;&lt;D xsi:type="xsd:double"&gt;97.6&lt;/D&gt;&lt;D xsi:type="xsd:double"&gt;97.5&lt;/D&gt;&lt;D xsi:type="xsd:double"&gt;98.66&lt;/D&gt;&lt;D xsi:type="xsd:double"&gt;98.31&lt;/D&gt;&lt;D xsi:type="xsd:double"&gt;98.36&lt;/D&gt;&lt;D xsi:type="xsd:double"&gt;98.01&lt;/D&gt;&lt;D xsi:type="xsd:double"&gt;98.95&lt;/D&gt;&lt;D xsi:type="xsd:double"&gt;98.84&lt;/D&gt;&lt;D xsi:type="xsd:double"&gt;100.79&lt;/D&gt;&lt;D xsi:type="xsd:double"&gt;101.67&lt;/D&gt;&lt;D xsi:type="xsd:double"&gt;102.19&lt;/D&gt;&lt;D xsi:type="xsd:double"&gt;102.49&lt;/D&gt;&lt;D xsi:type="xsd:double"&gt;100.88&lt;/D&gt;&lt;D xsi:type="xsd:double"&gt;101.63&lt;/D&gt;&lt;D xsi:type="xsd:double"&gt;101.05&lt;/D&gt;&lt;D xsi:type="xsd:double"&gt;101.31&lt;/D&gt;&lt;D xsi:type="xsd:double"&gt;100.85&lt;/D&gt;&lt;D xsi:type="xsd:double"&gt;101.42&lt;/D&gt;&lt;D xsi:type="xsd:double"&gt;100.13&lt;/D&gt;&lt;D xsi:type="xsd:double"&gt;100.86&lt;/D&gt;&lt;D xsi:type="xsd:double"&gt;100.86&lt;/D&gt;&lt;D xsi:type="xsd:double"&gt;101.87&lt;/D&gt;&lt;D xsi:type="xsd:double"&gt;101.14&lt;/D&gt;&lt;D xsi:type="xsd:double"&gt;100.41&lt;/D&gt;&lt;D xsi:type="xsd:double"&gt;98.39&lt;/D&gt;&lt;D xsi:type="xsd:double"&gt;99.08&lt;/D&gt;&lt;D xsi:type="xsd:double"&gt;97.54&lt;/D&gt;&lt;D xsi:type="xsd:double"&gt;98.63&lt;/D&gt;&lt;D xsi:type="xsd:double"&gt;98.61&lt;/D&gt;&lt;D xsi:type="xsd:double"&gt;100.01&lt;/D&gt;&lt;D xsi:type="xsd:double"&gt;99.05&lt;/D&gt;&lt;D xsi:type="xsd:double"&gt;99.76&lt;/D&gt;&lt;D xsi:type="xsd:double"&gt;101.16&lt;/D&gt;&lt;D xsi:type="xsd:double"&gt;101.85&lt;/D&gt;&lt;D xsi:type="xsd:double"&gt;102.12&lt;/D&gt;&lt;D xsi:type="xsd:double"&gt;101.98&lt;/D&gt;&lt;D xsi:type="xsd:double"&gt;104.19&lt;/D&gt;&lt;D xsi:type="xsd:double"&gt;105.43&lt;/D&gt;&lt;D xsi:type="xsd:double"&gt;104.91&lt;/D&gt;&lt;D xsi:type="xsd:double"&gt;105.95&lt;/D&gt;&lt;D xsi:type="xsd:double"&gt;105.12&lt;/D&gt;&lt;D xsi:type="xsd:double"&gt;104.4&lt;/D&gt;&lt;D xsi:type="xsd:double"&gt;106.27&lt;/D&gt;&lt;D xsi:type="xsd:double"&gt;107.97&lt;/D&gt;&lt;D xsi:type="xsd:double"&gt;107.66&lt;/D&gt;&lt;D xsi:type="xsd:double"&gt;110.83&lt;/D&gt;&lt;D xsi:type="xsd:double"&gt;109.62&lt;/D&gt;&lt;D xsi:type="xsd:double"&gt;107.68&lt;/D&gt;&lt;D xsi:type="xsd:double"&gt;105.37&lt;/D&gt;&lt;D xsi:type="xsd:double"&gt;106.08&lt;/D&gt;&lt;D xsi:type="xsd:double"&gt;106.28&lt;/D&gt;&lt;D xsi:type="xsd:double"&gt;107.57&lt;/D&gt;&lt;D xsi:type="xsd:double"&gt;108.04&lt;/D&gt;&lt;D xsi:type="xsd:double"&gt;108.13&lt;/D&gt;&lt;D xsi:type="xsd:double"&gt;108.88&lt;/D&gt;&lt;D xsi:type="xsd:double"&gt;109.49&lt;/D&gt;&lt;D xsi:type="xsd:double"&gt;109.67&lt;/D&gt;&lt;D xsi:type="xsd:double"&gt;109&lt;/D&gt;&lt;D xsi:type="xsd:double"&gt;108.21&lt;/D&gt;&lt;D xsi:type="xsd:double"&gt;109.56&lt;/D&gt;&lt;D xsi:type="xsd:double"&gt;107.66&lt;/D&gt;&lt;D xsi:type="xsd:double"&gt;107.64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2</xdr:row>
          <xdr:rowOff>95250</xdr:rowOff>
        </xdr:from>
        <xdr:to>
          <xdr:col>3</xdr:col>
          <xdr:colOff>295275</xdr:colOff>
          <xdr:row>6</xdr:row>
          <xdr:rowOff>76200</xdr:rowOff>
        </xdr:to>
        <xdr:sp macro="" textlink="">
          <xdr:nvSpPr>
            <xdr:cNvPr id="1028" name="Comment 13" hidden="1">
              <a:extLst>
                <a:ext uri="{FF2B5EF4-FFF2-40B4-BE49-F238E27FC236}">
                  <a16:creationId xmlns:a16="http://schemas.microsoft.com/office/drawing/2014/main" id="{F57C4794-3E01-402A-AE04-8F9F14B58A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4762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&lt;/D&gt;&lt;D xsi:type="xsd:double"&gt;107.58&lt;/D&gt;&lt;D xsi:type="xsd:double"&gt;106.87&lt;/D&gt;&lt;D xsi:type="xsd:double"&gt;105.98&lt;/D&gt;&lt;D xsi:type="xsd:double"&gt;107.06&lt;/D&gt;&lt;D xsi:type="xsd:double"&gt;107.56&lt;/D&gt;&lt;D xsi:type="xsd:double"&gt;108.4&lt;/D&gt;&lt;D xsi:type="xsd:double"&gt;109.6&lt;/D&gt;&lt;D xsi:type="xsd:double"&gt;110.26&lt;/D&gt;&lt;D xsi:type="xsd:double"&gt;112.02&lt;/D&gt;&lt;D xsi:type="xsd:double"&gt;111.95&lt;/D&gt;&lt;D xsi:type="xsd:double"&gt;112.33&lt;/D&gt;&lt;D xsi:type="xsd:double"&gt;111.71&lt;/D&gt;&lt;D xsi:type="xsd:double"&gt;108.49&lt;/D&gt;&lt;D xsi:type="xsd:double"&gt;108.74&lt;/D&gt;&lt;D xsi:type="xsd:double"&gt;108.21&lt;/D&gt;&lt;D xsi:type="xsd:double"&gt;109.38&lt;/D&gt;&lt;D xsi:type="xsd:double"&gt;111.24&lt;/D&gt;&lt;D xsi:type="xsd:double"&gt;111.71&lt;/D&gt;&lt;D xsi:type="xsd:double"&gt;112.91&lt;/D&gt;&lt;D xsi:type="xsd:double"&gt;113.37&lt;/D&gt;&lt;D xsi:type="xsd:double"&gt;112.14&lt;/D&gt;&lt;D xsi:type="xsd:double"&gt;113.21&lt;/D&gt;&lt;D xsi:type="xsd:double"&gt;111.7&lt;/D&gt;&lt;D xsi:type="xsd:double"&gt;113.57&lt;/D&gt;&lt;D xsi:type="xsd:double"&gt;114.26&lt;/D&gt;&lt;D xsi:type="xsd:double"&gt;114.67&lt;/D&gt;&lt;D xsi:type="xsd:double"&gt;114.45&lt;/D&gt;&lt;D xsi:type="xsd:double"&gt;113.98&lt;/D&gt;&lt;D xsi:type="xsd:double"&gt;114.41&lt;/D&gt;&lt;D xsi:type="xsd:double"&gt;114.37&lt;/D&gt;&lt;D xsi:type="xsd:double"&gt;115.61&lt;/D&gt;&lt;D xsi:type="xsd:double"&gt;115.15&lt;/D&gt;&lt;D xsi:type="xsd:double"&gt;115.17&lt;/D&gt;&lt;D xsi:type="xsd:double"&gt;112.79&lt;/D&gt;&lt;D xsi:type="xsd:double"&gt;112.13&lt;/D&gt;&lt;D xsi:type="xsd:double"&gt;110.85&lt;/D&gt;&lt;D xsi:type="xsd:double"&gt;112.26&lt;/D&gt;&lt;D xsi:type="xsd:double"&gt;106.16&lt;/D&gt;&lt;D xsi:type="xsd:double"&gt;105.91&lt;/D&gt;&lt;D xsi:type="xsd:double"&gt;109.57&lt;/D&gt;&lt;D xsi:type="xsd:double"&gt;107.6&lt;/D&gt;&lt;D xsi:type="xsd:double"&gt;111&lt;/D&gt;&lt;D xsi:type="xsd:double"&gt;110.71&lt;/D&gt;&lt;D xsi:type="xsd:double"&gt;108.5&lt;/D&gt;&lt;D xsi:type="xsd:double"&gt;108.66&lt;/D&gt;&lt;D xsi:type="xsd:double"&gt;109.63&lt;/D&gt;&lt;D xsi:type="xsd:double"&gt;108.1&lt;/D&gt;&lt;D xsi:type="xsd:double"&gt;102.32&lt;/D&gt;&lt;D xsi:type="xsd:double"&gt;108.3&lt;/D&gt;&lt;D xsi:type="xsd:double"&gt;106.96&lt;/D&gt;&lt;D xsi:type="xsd:double"&gt;103.85&lt;/D&gt;&lt;D xsi:type="xsd:double"&gt;103.73&lt;/D&gt;&lt;D xsi:type="xsd:double"&gt;106.81&lt;/D&gt;&lt;D xsi:type="xsd:double"&gt;105.92&lt;/D&gt;&lt;D xsi:type="xsd:double"&gt;106.16&lt;/D&gt;&lt;D xsi:type="xsd:double"&gt;107.51&lt;/D&gt;&lt;D xsi:type="xsd:double"&gt;107.72&lt;/D&gt;&lt;D xsi:type="xsd:double"&gt;111.96&lt;/D&gt;&lt;D xsi:type="xsd:double"&gt;111.75&lt;/D&gt;&lt;D xsi:type="xsd:double"&gt;109.57&lt;/D&gt;&lt;D xsi:type="xsd:double"&gt;106.87&lt;/D&gt;&lt;D xsi:type="xsd:double"&gt;106.94&lt;/D&gt;&lt;D xsi:type="xsd:double"&gt;104.97&lt;/D&gt;&lt;D xsi:type="xsd:double"&gt;107.28&lt;/D&gt;&lt;D xsi:type="xsd:double"&gt;108.29&lt;/D&gt;&lt;D xsi:type="xsd:double"&gt;104.62&lt;/D&gt;&lt;D xsi:type="xsd:double"&gt;101.71&lt;/D&gt;&lt;D xsi:type="xsd:double"&gt;103.11&lt;/D&gt;&lt;D xsi:type="xsd:double"&gt;103.07&lt;/D&gt;&lt;D xsi:type="xsd:double"&gt;106.47&lt;/D&gt;&lt;D xsi:type="xsd:double"&gt;107.14&lt;/D&gt;&lt;D xsi:type="xsd:double"&gt;111.12&lt;/D&gt;&lt;D xsi:type="xsd:double"&gt;110.19&lt;/D&gt;&lt;D xsi:type="xsd:double"&gt;110.89&lt;/D&gt;&lt;D xsi:type="xsd:double"&gt;112.09&lt;/D&gt;&lt;D xsi:type="xsd:double"&gt;108.52&lt;/D&gt;&lt;D xsi:type="xsd:double"&gt;109.19&lt;/D&gt;&lt;D xsi:type="xsd:double"&gt;104.82&lt;/D&gt;&lt;D xsi:type="xsd:double"&gt;107.59&lt;/D&gt;&lt;D xsi:type="xsd:double"&gt;108.59&lt;/D&gt;&lt;D xsi:type="xsd:double"&gt;109.08&lt;/D&gt;&lt;D xsi:type="xsd:double"&gt;109.45&lt;/D&gt;&lt;D xsi:type="xsd:double"&gt;106.03&lt;/D&gt;&lt;D xsi:type="xsd:double"&gt;102.89&lt;/D&gt;&lt;D xsi:type="xsd:double"&gt;103.97&lt;/D&gt;&lt;D xsi:type="xsd:double"&gt;103.69&lt;/D&gt;&lt;D xsi:type="xsd:double"&gt;101.51&lt;/D&gt;&lt;D xsi:type="xsd:double"&gt;98.23&lt;/D&gt;&lt;D xsi:type="xsd:double"&gt;94.13&lt;/D&gt;&lt;D xsi:type="xsd:double"&gt;100.56&lt;/D&gt;&lt;D xsi:type="xsd:double"&gt;101.18&lt;/D&gt;&lt;D xsi:type="xsd:double"&gt;100.39&lt;/D&gt;&lt;D xsi:type="xsd:double"&gt;101.57&lt;/D&gt;&lt;D xsi:type="xsd:double"&gt;101.12&lt;/D&gt;&lt;D xsi:type="xsd:double"&gt;97.4&lt;/D&gt;&lt;D xsi:type="xsd:double"&gt;101.93&lt;/D&gt;&lt;D xsi:type="xsd:double"&gt;102.06&lt;/D&gt;&lt;D xsi:type="xsd:double"&gt;102.8&lt;/D&gt;&lt;D xsi:type="xsd:double"&gt;104.27&lt;/D&gt;&lt;D xsi:type="xsd:double"&gt;103.6&lt;/D&gt;&lt;D xsi:type="xsd:double"&gt;102.8&lt;/D&gt;&lt;D xsi:type="xsd:double"&gt;102.05&lt;/D&gt;&lt;D xsi:type="xsd:double"&gt;105.01&lt;/D&gt;&lt;D xsi:type="xsd:double"&gt;105.38&lt;/D&gt;&lt;D xsi:type="xsd:double"&gt;106.12&lt;/D&gt;&lt;D xsi:type="xsd:double"&gt;107.71&lt;/D&gt;&lt;D xsi:type="xsd:double"&gt;105.68&lt;/D&gt;&lt;D xsi:type="xsd:double"&gt;106.71&lt;/D&gt;&lt;D xsi:type="xsd:double"&gt;106.2&lt;/D&gt;&lt;D xsi:type="xsd:double"&gt;107.17&lt;/D&gt;&lt;D xsi:type="xsd:double"&gt;105.08&lt;/D&gt;&lt;D xsi:type="xsd:double"&gt;102.94&lt;/D&gt;&lt;D xsi:type="xsd:double"&gt;106.38&lt;/D&gt;&lt;D xsi:type="xsd:double"&gt;104.43&lt;/D&gt;&lt;D xsi:type="xsd:double"&gt;102.78&lt;/D&gt;&lt;D xsi:type="xsd:double"&gt;105.74&lt;/D&gt;&lt;D xsi:type="xsd:double"&gt;107.22&lt;/D&gt;&lt;D xsi:type="xsd:double"&gt;106.03&lt;/D&gt;&lt;D xsi:type="xsd:double"&gt;105.27&lt;/D&gt;&lt;D xsi:type="xsd:double"&gt;105.67&lt;/D&gt;&lt;D xsi:type="xsd:double"&gt;105.25&lt;/D&gt;&lt;D xsi:type="xsd:double"&gt;106.89&lt;/D&gt;&lt;D xsi:type="xsd:double"&gt;106.81&lt;/D&gt;&lt;D xsi:type="xsd:double"&gt;106.9&lt;/D&gt;&lt;D xsi:type="xsd:double"&gt;108.22&lt;/D&gt;&lt;D xsi:type="xsd:double"&gt;108.17&lt;/D&gt;&lt;D xsi:type="xsd:double"&gt;107.15&lt;/D&gt;&lt;D xsi:type="xsd:double"&gt;109.41&lt;/D&gt;&lt;D xsi:type="xsd:double"&gt;110.97&lt;/D&gt;&lt;D xsi:type="xsd:double"&gt;111.59&lt;/D&gt;&lt;D xsi:type="xsd:double"&gt;112.36&lt;/D&gt;&lt;D xsi:type="xsd:double"&gt;112.17&lt;/D&gt;&lt;D xsi:type="xsd:double"&gt;112.03&lt;/D&gt;&lt;D xsi:type="xsd:double"&gt;112.53&lt;/D&gt;&lt;D xsi:type="xsd:double"&gt;112.26&lt;/D&gt;&lt;D xsi:type="xsd:double"&gt;111.7&lt;/D&gt;&lt;D xsi:type="xsd:double"&gt;111.75&lt;/D&gt;&lt;D xsi:type="xsd:double"&gt;110.39&lt;/D&gt;&lt;D xsi:type="xsd:double"&gt;110.51&lt;/D&gt;&lt;D xsi:type="xsd:double"&gt;112.83&lt;/D&gt;&lt;D xsi:type="xsd:double"&gt;113.62&lt;/D&gt;&lt;D xsi:type="xsd:double"&gt;114.5&lt;/D&gt;&lt;D xsi:type="xsd:double"&gt;114.59&lt;/D&gt;&lt;D xsi:type="xsd:double"&gt;115.91&lt;/D&gt;&lt;D xsi:type="xsd:double"&gt;117.57&lt;/D&gt;&lt;D xsi:type="xsd:double"&gt;117.65&lt;/D&gt;&lt;D xsi:type="xsd:double"&gt;117.52&lt;/D&gt;&lt;D xsi:type="xsd:double"&gt;120.22&lt;/D&gt;&lt;D xsi:type="xsd:double"&gt;117.05&lt;/D&gt;&lt;D xsi:type="xsd:double"&gt;117.66&lt;/D&gt;&lt;D xsi:type="xsd:double"&gt;117.91&lt;/D&gt;&lt;D xsi:type="xsd:double"&gt;116.77&lt;/D&gt;&lt;D xsi:type="xsd:double"&gt;116.93&lt;/D&gt;&lt;D xsi:type="xsd:double"&gt;117.94&lt;/D&gt;&lt;D xsi:type="xsd:double"&gt;119.02&lt;/D&gt;&lt;D xsi:type="xsd:double"&gt;119.19&lt;/D&gt;&lt;D xsi:type="xsd:double"&gt;119.97&lt;/D&gt;&lt;D xsi:type="xsd:double"&gt;119.36&lt;/D&gt;&lt;D xsi:type="xsd:double"&gt;119.89&lt;/D&gt;&lt;D xsi:type="xsd:double"&gt;119.93&lt;/D&gt;&lt;D xsi:type="xsd:double"&gt;119.28&lt;/D&gt;&lt;D xsi:type="xsd:double"&gt;120.19&lt;/D&gt;&lt;D xsi:type="xsd:double"&gt;120.33&lt;/D&gt;&lt;D xsi:type="xsd:double"&gt;120.95&lt;/D&gt;&lt;D xsi:type="xsd:double"&gt;121.05&lt;/D&gt;&lt;D xsi:type="xsd:double"&gt;120.77&lt;/D&gt;&lt;D xsi:type="xsd:double"&gt;121.77&lt;/D&gt;&lt;D xsi:type="xsd:double"&gt;123.37&lt;/D&gt;&lt;D xsi:type="xsd:double"&gt;123.76&lt;/D&gt;&lt;D xsi:type="xsd:double"&gt;125.44&lt;/D&gt;&lt;D xsi:type="xsd:double"&gt;125.01&lt;/D&gt;&lt;D xsi:type="xsd:double"&gt;129.15&lt;/D&gt;&lt;D xsi:type="xsd:double"&gt;129.89&lt;/D&gt;&lt;D xsi:type="xsd:double"&gt;129.77&lt;/D&gt;&lt;D xsi:type="xsd:double"&gt;130.6&lt;/D&gt;&lt;D xsi:type="xsd:double"&gt;127.88&lt;/D&gt;&lt;D xsi:type="xsd:double"&gt;126.21&lt;/D&gt;&lt;D xsi:type="xsd:double"&gt;128.9&lt;/D&gt;&lt;D xsi:type="xsd:double"&gt;128.15&lt;/D&gt;&lt;D xsi:type="xsd:double"&gt;125.52&lt;/D&gt;&lt;D xsi:type="xsd:double"&gt;125.51&lt;/D&gt;&lt;D xsi:type="xsd:double"&gt;125.5&lt;/D&gt;&lt;D xsi:type="xsd:double"&gt;127.13&lt;/D&gt;&lt;D xsi:type="xsd:double"&gt;123.35&lt;/D&gt;&lt;D xsi:type="xsd:double"&gt;124.73&lt;/D&gt;&lt;D xsi:type="xsd:double"&gt;126.02&lt;/D&gt;&lt;D xsi:type="xsd:double"&gt;128.93&lt;/D&gt;&lt;D xsi:type="xsd:double"&gt;128.07&lt;/D&gt;&lt;D xsi:type="xsd:double"&gt;126.22&lt;/D&gt;&lt;D xsi:type="xsd:double"&gt;126.9&lt;/D&gt;&lt;D xsi:type="xsd:double"&gt;127.67&lt;/D&gt;&lt;D xsi:type="xsd:double"&gt;126.18&lt;/D&gt;&lt;D xsi:type="xsd:double"&gt;126.24&lt;/D&gt;&lt;D xsi:type="xsd:double"&gt;126.16&lt;/D&gt;&lt;D xsi:type="xsd:double"&gt;124.94&lt;/D&gt;&lt;D xsi:type="xsd:double"&gt;125.73&lt;/D&gt;&lt;D xsi:type="xsd:double"&gt;123.68&lt;/D&gt;&lt;D xsi:type="xsd:double"&gt;119.84&lt;/D&gt;&lt;D xsi:type="xsd:double"&gt;123.16&lt;/D&gt;&lt;D xsi:type="xsd:double"&gt;125.83&lt;/D&gt;&lt;D xsi:type="xsd:double"&gt;127.82&lt;/D&gt;&lt;D xsi:type="xsd:double"&gt;131.4&lt;/D&gt;&lt;D xsi:type="xsd:double"&gt;132.6&lt;/D&gt;&lt;D xsi:type="xsd:double"&gt;132.1&lt;/D&gt;&lt;D xsi:type="xsd:double"&gt;131.49&lt;/D&gt;&lt;D xsi:type="xsd:double"&gt;132.32&lt;/D&gt;&lt;D xsi:type="xsd:double"&gt;132.45&lt;/D&gt;&lt;D xsi:type="xsd:double"&gt;132.85&lt;/D&gt;&lt;D xsi:type="xsd:double"&gt;135.16&lt;/D&gt;&lt;D xsi:type="xsd:double"&gt;135.69&lt;/D&gt;&lt;D xsi:type="xsd:double"&gt;136.95&lt;/D&gt;&lt;D xsi:type="xsd:double"&gt;136.97&lt;/D&gt;&lt;D xsi:type="xsd:double"&gt;137.78&lt;/D&gt;&lt;D xsi:type="xsd:double"&gt;133.43&lt;/D&gt;&lt;D xsi:type="xsd:double"&gt;133.93&lt;/D&gt;&lt;D xsi:type="xsd:double"&gt;134.15&lt;/D&gt;&lt;D xsi:type="xsd:double"&gt;133.96&lt;/D&gt;&lt;D xsi:type="xsd:double"&gt;135.68&lt;/D&gt;&lt;D xsi:type="xsd:double"&gt;136.58&lt;/D&gt;&lt;D xsi:type="xsd:double"&gt;137.46&lt;/D&gt;&lt;D xsi:type="xsd:double"&gt;137.06&lt;/D&gt;&lt;D xsi:type="xsd:double"&gt;136.96&lt;/D&gt;&lt;D xsi:type="xsd:double"&gt;136.46&lt;/D&gt;&lt;D xsi:type="xsd:double"&gt;137.85&lt;/D&gt;&lt;D xsi:type="xsd:double"&gt;138.4&lt;/D&gt;&lt;D xsi:type="xsd:double"&gt;138.9&lt;/D&gt;&lt;D xsi:type="xsd:double"&gt;138.9&lt;/D&gt;&lt;D xsi:type="xsd:double"&gt;137.08&lt;/D&gt;&lt;D xsi:type="xsd:double"&gt;136.27&lt;/D&gt;&lt;D xsi:type="xsd:double"&gt;136.42&lt;/D&gt;&lt;D xsi:type="xsd:double"&gt;136.62&lt;/D&gt;&lt;D xsi:type="xsd:double"&gt;138.43&lt;/D&gt;&lt;D xsi:type="xsd:double"&gt;139.29&lt;/D&gt;&lt;D xsi:type="xsd:double"&gt;140.72&lt;/D&gt;&lt;D xsi:type="xsd:double"&gt;140.19&lt;/D&gt;&lt;D xsi:type="xsd:double"&gt;141.34&lt;/D&gt;&lt;D xsi:type="xsd:double"&gt;141.03&lt;/D&gt;&lt;D xsi:type="xsd:double"&gt;140.35&lt;/D&gt;&lt;D xsi:type="xsd:double"&gt;136.27&lt;/D&gt;&lt;D xsi:type="xsd:double"&gt;138.06&lt;/D&gt;&lt;D xsi:type="xsd:double"&gt;136.9&lt;/D&gt;&lt;D xsi:type="xsd:double"&gt;132.21&lt;/D&gt;&lt;D xsi:type="xsd:double"&gt;134.69&lt;/D&gt;&lt;D xsi:type="xsd:double"&gt;135.28&lt;/D&gt;&lt;D xsi:type="xsd:double"&gt;138.89&lt;/D&gt;&lt;D xsi:type="xsd:double"&gt;137.71&lt;/D&gt;&lt;D xsi:type="xsd:double"&gt;135.79&lt;/D&gt;&lt;D xsi:type="xsd:double"&gt;138.6&lt;/D&gt;&lt;D xsi:type="xsd:double"&gt;133.98&lt;/D&gt;&lt;D xsi:type="xsd:double"&gt;133.68&lt;/D&gt;&lt;D xsi:type="xsd:double"&gt;136.13&lt;/D&gt;&lt;D xsi:type="xsd:double"&gt;138.41&lt;/D&gt;&lt;D xsi:type="xsd:double"&gt;137.26&lt;/D&gt;&lt;D xsi:type="xsd:double"&gt;138.79&lt;/D&gt;&lt;D xsi:type="xsd:double"&gt;137.78&lt;/D&gt;&lt;D xsi:type="xsd:double"&gt;133.39&lt;/D&gt;&lt;D xsi:type="xsd:double"&gt;135.45&lt;/D&gt;&lt;D xsi:type="xsd:double"&gt;135.74&lt;/D&gt;&lt;D xsi:type="xsd:double"&gt;135.56&lt;/D&gt;&lt;D xsi:type="xsd:double"&gt;138.12&lt;/D&gt;&lt;D xsi:type="xsd:double"&gt;137.86&lt;/D&gt;&lt;D xsi:type="xsd:double"&gt;136.04&lt;/D&gt;&lt;D xsi:type="xsd:double"&gt;137.63&lt;/D&gt;&lt;D xsi:type="xsd:double"&gt;140.05&lt;/D&gt;&lt;D xsi:type="xsd:double"&gt;139.1&lt;/D&gt;&lt;D xsi:type="xsd:double"&gt;137.52&lt;/D&gt;&lt;D xsi:type="xsd:double"&gt;136.08&lt;/D&gt;&lt;D xsi:type="xsd:double"&gt;136.12&lt;/D&gt;&lt;D xsi:type="xsd:double"&gt;137.52&lt;/D&gt;&lt;D xsi:type="xsd:double"&gt;137.32&lt;/D&gt;&lt;D xsi:type="xsd:double"&gt;136.33&lt;/D&gt;&lt;D xsi:type="xsd:double"&gt;137.39&lt;/D&gt;&lt;D xsi:type="xsd:double"&gt;138.52&lt;/D&gt;&lt;D xsi:type="xsd:double"&gt;141.07&lt;/D&gt;&lt;D xsi:type="xsd:double"&gt;139.44&lt;/D&gt;&lt;D xsi:type="xsd:double"&gt;139.14&lt;/D&gt;&lt;D xsi:type="xsd:double"&gt;137.38&lt;/D&gt;&lt;D xsi:type="xsd:double"&gt;139.36&lt;/D&gt;&lt;D xsi:type="xsd:double"&gt;139.54&lt;/D&gt;&lt;D xsi:type="xsd:double"&gt;137.73&lt;/D&gt;&lt;D xsi:type="xsd:double"&gt;139.03&lt;/D&gt;&lt;D xsi:type="xsd:double"&gt;137.07&lt;/D&gt;&lt;D xsi:type="xsd:double"&gt;134.65&lt;/D&gt;&lt;D xsi:type="xsd:double"&gt;136.28&lt;/D&gt;&lt;D xsi:type="xsd:double"&gt;138.12&lt;/D&gt;&lt;D xsi:type="xsd:double"&gt;137.12&lt;/D&gt;&lt;D xsi:type="xsd:double"&gt;135.67&lt;/D&gt;&lt;D xsi:type="xsd:double"&gt;138.24&lt;/D&gt;&lt;D xsi:type="xsd:double"&gt;139.1&lt;/D&gt;&lt;D xsi:type="xsd:double"&gt;139.68&lt;/D&gt;&lt;D xsi:type="xsd:double"&gt;139.55&lt;/D&gt;&lt;D xsi:type="xsd:double"&gt;141.575&lt;/D&gt;&lt;D xsi:type="xsd:double"&gt;140.41&lt;/D&gt;&lt;D xsi:type="xsd:double"&gt;139.69&lt;/D&gt;&lt;D xsi:type="xsd:double"&gt;137.41&lt;/D&gt;&lt;D xsi:type="xsd:double"&gt;138.43&lt;/D&gt;&lt;D xsi:type="xsd:double"&gt;136.37&lt;/D&gt;&lt;D xsi:type="xsd:double"&gt;137.24&lt;/D&gt;&lt;D xsi:type="xsd:double"&gt;139.94&lt;/D&gt;&lt;D xsi:type="xsd:double"&gt;140.73&lt;/D&gt;&lt;D xsi:type="xsd:double"&gt;144.19&lt;/D&gt;&lt;D xsi:type="xsd:double"&gt;142.83&lt;/D&gt;&lt;D xsi:type="xsd:double"&gt;144.61&lt;/D&gt;&lt;D xsi:type="xsd:double"&gt;143.37&lt;/D&gt;&lt;D xsi:type="xsd:double"&gt;143.72&lt;/D&gt;&lt;D xsi:type="xsd:double"&gt;144.55&lt;/D&gt;&lt;D xsi:type="xsd:double"&gt;144.46&lt;/D&gt;&lt;D xsi:type="xsd:double"&gt;144.06&lt;/D&gt;&lt;D xsi:type="xsd:double"&gt;144.26&lt;/D&gt;&lt;D xsi:type="xsd:double"&gt;145.96&lt;/D&gt;&lt;D xsi:type="xsd:double"&gt;146.11&lt;/D&gt;&lt;D xsi:type="xsd:double"&gt;147.07&lt;/D&gt;&lt;D xsi:type="xsd:double"&gt;147.31&lt;/D&gt;&lt;D xsi:type="xsd:double"&gt;148.06&lt;/D&gt;&lt;D xsi:type="xsd:double"&gt;149.97&lt;/D&gt;&lt;D xsi:type="xsd:double"&gt;150.34&lt;/D&gt;&lt;D xsi:type="xsd:double"&gt;150.39&lt;/D&gt;&lt;D xsi:type="xsd:double"&gt;149.62&lt;/D&gt;&lt;D xsi:type="xsd:double"&gt;149.48&lt;/D&gt;&lt;D xsi:type="xsd:double"&gt;149.59&lt;/D&gt;&lt;D xsi:type="xsd:double"&gt;151.23&lt;/D&gt;&lt;D xsi:type="xsd:double"&gt;152.03&lt;/D&gt;&lt;D xsi:type="xsd:double"&gt;152.32&lt;/D&gt;&lt;D xsi:type="xsd:double"&gt;151.38&lt;/D&gt;&lt;D xsi:type="xsd:double"&gt;149.55&lt;/D&gt;&lt;D xsi:type="xsd:double"&gt;149.31&lt;/D&gt;&lt;D xsi:type="xsd:double"&gt;149.85&lt;/D&gt;&lt;D xsi:type="xsd:double"&gt;149.93&lt;/D&gt;&lt;D xsi:type="xsd:double"&gt;151.75&lt;/D&gt;&lt;D xsi:type="xsd:double"&gt;151.36&lt;/D&gt;&lt;D xsi:type="xsd:double"&gt;151.13&lt;/D&gt;&lt;D xsi:type="xsd:double"&gt;151.7&lt;/D&gt;&lt;D xsi:type="xsd:double"&gt;153.24&lt;/D&gt;&lt;D xsi:type="xsd:double"&gt;154.53&lt;/D&gt;&lt;D xsi:type="xsd:double"&gt;155.53&lt;/D&gt;&lt;D xsi:type="xsd:double"&gt;154.69&lt;/D&gt;&lt;D xsi:type="xsd:double"&gt;154.37&lt;/D&gt;&lt;D xsi:type="xsd:double"&gt;155.71&lt;/D&gt;&lt;D xsi:type="xsd:double"&gt;157.41&lt;/D&gt;&lt;D xsi:type="xsd:double"&gt;157.41&lt;/D&gt;&lt;D xsi:type="xsd:double"&gt;157.38&lt;/D&gt;&lt;D xsi:type="xsd:double"&gt;158.67&lt;/D&gt;&lt;D xsi:type="xsd:double"&gt;158.96&lt;/D&gt;&lt;D xsi:type="xsd:double"&gt;157.59&lt;/D&gt;&lt;D xsi:type="xsd:double"&gt;157.7&lt;/D&gt;&lt;D xsi:type="xsd:double"&gt;160.62&lt;/D&gt;&lt;D xsi:type="xsd:double"&gt;158.62&lt;/D&gt;&lt;D xsi:type="xsd:double"&gt;159.03&lt;/D&gt;&lt;D xsi:type="xsd:double"&gt;157.58&lt;/D&gt;&lt;D xsi:type="xsd:double"&gt;160.09&lt;/D&gt;&lt;D xsi:type="xsd:double"&gt;162.09&lt;/D&gt;&lt;D xsi:type="xsd:double"&gt;161.34&lt;/D&gt;&lt;D xsi:type="xsd:double"&gt;163.28&lt;/D&gt;&lt;D xsi:type="xsd:double"&gt;162.13&lt;/D&gt;&lt;D xsi:type="xsd:double"&gt;163.18&lt;/D&gt;&lt;D xsi:type="xsd:double"&gt;166.17&lt;/D&gt;&lt;D xsi:type="xsd:double"&gt;167.1&lt;/D&gt;&lt;D xsi:type="xsd:double"&gt;166.5&lt;/D&gt;&lt;D xsi:type="xsd:double"&gt;165.7&lt;/D&gt;&lt;D xsi:type="xsd:double"&gt;166.72&lt;/D&gt;&lt;D xsi:type="xsd:double"&gt;165.04&lt;/D&gt;&lt;D xsi:type="xsd:double"&gt;162.28&lt;/D&gt;&lt;D xsi:type="xsd:double"&gt;165.46&lt;/D&gt;&lt;D xsi:type="xsd:double"&gt;168.04&lt;/D&gt;&lt;D xsi:type="xsd:double"&gt;172.78&lt;/D&gt;&lt;D xsi:type="xsd:double"&gt;170.23&lt;/D&gt;&lt;D xsi:type="xsd:double"&gt;174.38&lt;/D&gt;&lt;D xsi:type="xsd:double"&gt;180.12&lt;/D&gt;&lt;D xsi:type="xsd:double"&gt;179.9&lt;/D&gt;&lt;D xsi:type="xsd:double"&gt;183.63&lt;/D&gt;&lt;D xsi:type="xsd:double"&gt;183.89&lt;/D&gt;&lt;D xsi:type="xsd:double"&gt;188.7&lt;/D&gt;&lt;D xsi:type="xsd:double"&gt;184.44&lt;/D&gt;&lt;D xsi:type="xsd:double"&gt;184.71&lt;/D&gt;&lt;D xsi:type="xsd:double"&gt;183.71&lt;/D&gt;&lt;D xsi:type="xsd:double"&gt;185.35&lt;/D&gt;&lt;D xsi:type="xsd:double"&gt;187.23&lt;/D&gt;&lt;D xsi:type="xsd:double"&gt;187.28&lt;/D&gt;&lt;D xsi:type="xsd:double"&gt;184.42&lt;/D&gt;&lt;D xsi:type="xsd:double"&gt;178.59&lt;/D&gt;&lt;D xsi:type="xsd:double"&gt;170.89&lt;/D&gt;&lt;D xsi:type="xsd:double"&gt;168.07&lt;/D&gt;&lt;D xsi:type="xsd:double"&gt;170.17&lt;/D&gt;&lt;D xsi:type="xsd:double"&gt;158.18&lt;/D&gt;&lt;D xsi:type="xsd:double"&gt;162.01&lt;/D&gt;&lt;D xsi:type="xsd:double"&gt;172.79&lt;/D&gt;&lt;D xsi:type="xsd:double"&gt;164.51&lt;/D&gt;&lt;D xsi:type="xsd:double"&gt;170.55&lt;/D&gt;&lt;D xsi:type="xsd:double"&gt;166.27&lt;/D&gt;&lt;D xsi:type="xsd:double"&gt;161.57&lt;/D&gt;&lt;D xsi:type="xsd:double"&gt;150.62&lt;/D&gt;&lt;D xsi:type="xsd:double"&gt;160.92&lt;/D&gt;&lt;D xsi:type="xsd:double"&gt;153.63&lt;/D&gt;&lt;D xsi:type="xsd:double"&gt;139.06&lt;/D&gt;&lt;D xsi:type="xsd:double"&gt;158.83&lt;/D&gt;&lt;D xsi:type="xsd:double"&gt;135.42&lt;/D&gt;&lt;D xsi:type="xsd:double"&gt;146.57&lt;/D&gt;&lt;D xsi:type="xsd:double"&gt;140.4&lt;/D&gt;&lt;D xsi:type="xsd:double"&gt;142.71&lt;/D&gt;&lt;D xsi:type="xsd:double"&gt;137.35&lt;/D&gt;&lt;D xsi:type="xsd:double"&gt;135.98&lt;/D&gt;&lt;D xsi:type="xsd:double"&gt;148.34&lt;/D&gt;&lt;D xsi:type="xsd:double"&gt;146.92&lt;/D&gt;&lt;D xsi:type="xsd:double"&gt;156.11&lt;/D&gt;&lt;D xsi:type="xsd:double"&gt;149.7&lt;/D&gt;&lt;D xsi:type="xsd:double"&gt;160.23&lt;/D&gt;&lt;D xsi:type="xsd:double"&gt;157.71&lt;/D&gt;&lt;D xsi:type="xsd:double"&gt;152.11&lt;/D&gt;&lt;D xsi:type="xsd:double"&gt;155.26&lt;/D&gt;&lt;D xsi:type="xsd:double"&gt;153.83&lt;/D&gt;&lt;D xsi:type="xsd:double"&gt;165.27&lt;/D&gt;&lt;D xsi:type="xsd:double"&gt;163.49&lt;/D&gt;&lt;D xsi:type="xsd:double"&gt;165.13&lt;/D&gt;&lt;D xsi:type="xsd:double"&gt;165.14&lt;/D&gt;&lt;D xsi:type="xsd:double"&gt;165.51&lt;/D&gt;&lt;D xsi:type="xsd:double"&gt;173.7&lt;/D&gt;&lt;D xsi:type="xsd:double"&gt;171.88&lt;/D&gt;&lt;D xsi:type="xsd:double"&gt;177.04&lt;/D&gt;&lt;D xsi:type="xsd:double"&gt;178.6&lt;/D&gt;&lt;D xsi:type="xsd:double"&gt;175.06&lt;/D&gt;&lt;D xsi:type="xsd:double"&gt;167.82&lt;/D&gt;&lt;D xsi:type="xsd:double"&gt;173.52&lt;/D&gt;&lt;D xsi:type="xsd:double"&gt;171.42&lt;/D&gt;&lt;D xsi:type="xsd:double"&gt;174.55&lt;/D&gt;&lt;D xsi:type="xsd:double"&gt;174.05&lt;/D&gt;&lt;D xsi:type="xsd:double"&gt;169.81&lt;/D&gt;&lt;D xsi:type="xsd:double"&gt;177.43&lt;/D&gt;&lt;D xsi:type="xsd:double"&gt;179.21&lt;/D&gt;&lt;D xsi:type="xsd:double"&gt;174.57&lt;/D&gt;&lt;D xsi:type="xsd:double"&gt;178.84&lt;/D&gt;&lt;D xsi:type="xsd:double"&gt;180.76&lt;/D&gt;&lt;D xsi:type="xsd:double"&gt;182.54&lt;/D&gt;&lt;D xsi:type="xsd:double"&gt;183.6&lt;/D&gt;&lt;D xsi:type="xsd:double"&gt;184.68&lt;/D&gt;&lt;D xsi:type="xsd:double"&gt;186.74&lt;/D&gt;&lt;D xsi:type="xsd:double"&gt;182.51&lt;/D&gt;&lt;D xsi:type="xsd:double"&gt;179.75&lt;/D&gt;&lt;D xsi:type="xsd:double"&gt;180.53&lt;/D&gt;&lt;D xsi:type="xsd:double"&gt;183.16&lt;/D&gt;&lt;D xsi:type="xsd:double"&gt;184.91&lt;/D&gt;&lt;D xsi:type="xsd:double"&gt;183.63&lt;/D&gt;&lt;D xsi:type="xsd:double"&gt;185.66&lt;/D&gt;&lt;D xsi:type="xsd:double"&gt;183.43&lt;/D&gt;&lt;D xsi:type="xsd:double"&gt;183.51&lt;/D&gt;&lt;D xsi:type="xsd:double"&gt;181.57&lt;/D&gt;&lt;D xsi:type="xsd:double"&gt;181.81&lt;/D&gt;&lt;D xsi:type="xsd:double"&gt;181.4&lt;/D&gt;&lt;D xsi:type="xsd:double"&gt;183.25&lt;/D&gt;&lt;D xsi:type="xsd:double"&gt;182.83&lt;/D&gt;&lt;D xsi:type="xsd:double"&gt;184.91&lt;/D&gt;&lt;D xsi:type="xsd:double"&gt;185.36&lt;/D&gt;&lt;D xsi:type="xsd:double"&gt;182.92&lt;/D&gt;&lt;D xsi:type="xsd:double"&gt;187.2&lt;/D&gt;&lt;D xsi:type="xsd:double"&gt;188.36&lt;/D&gt;&lt;D xsi:type="xsd:double"&gt;189.8&lt;/D&gt;&lt;D xsi:type="xsd:double"&gt;196.84&lt;/D&gt;&lt;D xsi:type="xsd:double"&gt;186.27&lt;/D&gt;&lt;D xsi:type="xsd:double"&gt;187.74&lt;/D&gt;&lt;D xsi:type="xsd:double"&gt;188.94&lt;/D&gt;&lt;D xsi:type="xsd:double"&gt;193.57&lt;/D&gt;&lt;D xsi:type="xsd:double"&gt;194.24&lt;/D&gt;&lt;D xsi:type="xsd:double"&gt;196.32&lt;/D&gt;&lt;D xsi:type="xsd:double"&gt;195.15&lt;/D&gt;&lt;D xsi:type="xsd:double"&gt;200.57&lt;/D&gt;&lt;D xsi:type="xsd:double"&gt;201.91&lt;/D&gt;&lt;D xsi:type="xsd:double"&gt;197.84&lt;/D&gt;&lt;D xsi:type="xsd:double"&gt;200.34&lt;/D&gt;&lt;D xsi:type="xsd:double"&gt;196.33&lt;/D&gt;&lt;D xsi:type="xsd:double"&gt;198.44&lt;/D&gt;&lt;D xsi:type="xsd:double"&gt;203.51&lt;/D&gt;&lt;D xsi:type="xsd:double"&gt;204.7&lt;/D&gt;&lt;D xsi:type="xsd:double"&gt;206.26&lt;/D&gt;&lt;D xsi:type="xsd:double"&gt;210.7&lt;/D&gt;&lt;D xsi:type="xsd:double"&gt;208.25&lt;/D&gt;&lt;D xsi:type="xsd:double"&gt;212.83&lt;/D&gt;&lt;D xsi:type="xsd:double"&gt;214.32&lt;/D&gt;&lt;D xsi:type="xsd:double"&gt;213.67&lt;/D&gt;&lt;D xsi:type="xsd:double"&gt;207.07&lt;/D&gt;&lt;D xsi:type="xsd:double"&gt;208.35&lt;/D&gt;&lt;D xsi:type="xsd:double"&gt;208.04&lt;/D&gt;&lt;D xsi:type="xsd:double"&gt;203.92&lt;/D&gt;&lt;D xsi:type="xsd:double"&gt;202.88&lt;/D&gt;&lt;D xsi:type="xsd:double"&gt;211.6&lt;/D&gt;&lt;D xsi:type="xsd:double"&gt;208.75&lt;/D&gt;&lt;D xsi:type="xsd:double"&gt;211.75&lt;/D&gt;&lt;D xsi:type="xsd:double"&gt;202.54&lt;/D&gt;&lt;D xsi:type="xsd:double"&gt;201.3&lt;/D&gt;&lt;D xsi:type="xsd:double"&gt;203.85&lt;/D&gt;&lt;D xsi:type="xsd:double"&gt;202.02&lt;/D&gt;&lt;D xsi:type="xsd:double"&gt;204.06&lt;/D&gt;&lt;D xsi:type="xsd:double"&gt;203.9&lt;/D&gt;&lt;D xsi:type="xsd:double"&gt;205.01&lt;/D&gt;&lt;D xsi:type="xsd:double"&gt;216.54&lt;/D&gt;&lt;D xsi:type="xsd:double"&gt;213.29&lt;/D&gt;&lt;D xsi:type="xsd:double"&gt;212.94&lt;/D&gt;&lt;D xsi:type="xsd:double"&gt;216.35&lt;/D&gt;&lt;D xsi:type="xsd:double"&gt;212.48&lt;/D&gt;&lt;D xsi:type="xsd:double"&gt;208.25&lt;/D&gt;&lt;D xsi:type="xsd:double"&gt;203.38&lt;/D&gt;&lt;D xsi:type="xsd:double"&gt;209.19&lt;/D&gt;&lt;D xsi:type="xsd:double"&gt;208.7&lt;/D&gt;&lt;D xsi:type="xsd:double"&gt;208.9&lt;/D&gt;&lt;D xsi:type="xsd:double"&gt;210.28&lt;/D&gt;&lt;D xsi:type="xsd:double"&gt;211.49&lt;/D&gt;&lt;D xsi:type="xsd:double"&gt;209.7&lt;/D&gt;&lt;D xsi:type="xsd:double"&gt;214.58&lt;/D&gt;&lt;D xsi:type="xsd:double"&gt;213.02&lt;/D&gt;&lt;D xsi:type="xsd:double"&gt;213.69&lt;/D&gt;&lt;D xsi:type="xsd:double"&gt;216.47&lt;/D&gt;&lt;D xsi:type="xsd:double"&gt;221.15&lt;/D&gt;&lt;D xsi:type="xsd:double"&gt;226.58&lt;/D&gt;&lt;D xsi:type="xsd:double"&gt;228.91&lt;/D&gt;&lt;D xsi:type="xsd:double"&gt;225.53&lt;/D&gt;&lt;D xsi:type="xsd:double"&gt;227.27&lt;/D&gt;&lt;D xsi:type="xsd:double"&gt;231.65&lt;/D&gt;&lt;D xsi:type="xsd:double"&gt;217.3&lt;/D&gt;&lt;D xsi:type="xsd:double"&gt;214.25&lt;/D&gt;&lt;D xsi:type="xsd:double"&gt;202.66&lt;/D&gt;&lt;D xsi:type="xsd:double"&gt;211.29&lt;/D&gt;&lt;D xsi:type="xsd:double"&gt;205.37&lt;/D&gt;&lt;D xsi:type="xsd:double"&gt;204.03&lt;/D&gt;&lt;D xsi:type="xsd:double"&gt;205.41&lt;/D&gt;&lt;D xsi:type="xsd:double"&gt;208.78&lt;/D&gt;&lt;D xsi:type="xsd:double"&gt;205.05&lt;/D&gt;&lt;D xsi:type="xsd:double"&gt;202.91&lt;/D&gt;&lt;D xsi:type="xsd:double"&gt;200.39&lt;/D&gt;&lt;D xsi:type="xsd:double"&gt;202.54&lt;/D&gt;&lt;D xsi:type="xsd:double"&gt;207.42&lt;/D&gt;&lt;D xsi:type="xsd:double"&gt;200.59&lt;/D&gt;&lt;D xsi:type="xsd:double"&gt;203.19&lt;/D&gt;&lt;D xsi:type="xsd:double"&gt;207.82&lt;/D&gt;&lt;D xsi:type="xsd:double"&gt;209.44&lt;/D&gt;&lt;D xsi:type="xsd:double"&gt;207.26&lt;/D&gt;&lt;D xsi:type="xsd:double"&gt;210.33&lt;/D&gt;&lt;D xsi:type="xsd:double"&gt;212.46&lt;/D&gt;&lt;D xsi:type="xsd:double"&gt;206.19&lt;/D&gt;&lt;D xsi:type="xsd:double"&gt;210.38&lt;/D&gt;&lt;D xsi:type="xsd:double"&gt;205.91&lt;/D&gt;&lt;D xsi:type="xsd:double"&gt;209.83&lt;/D&gt;&lt;D xsi:type="xsd:double"&gt;210.58&lt;/D&gt;&lt;D xsi:type="xsd:double"&gt;215.81&lt;/D&gt;&lt;D xsi:type="xsd:double"&gt;221.4&lt;/D&gt;&lt;D xsi:type="xsd:double"&gt;222.86&lt;/D&gt;&lt;D xsi:type="xsd:double"&gt;220.86&lt;/D&gt;&lt;D xsi:type="xsd:double"&gt;219.66&lt;/D&gt;&lt;D xsi:type="xsd:double"&gt;219.66&lt;/D&gt;&lt;D xsi:type="xsd:double"&gt;214.22&lt;/D&gt;&lt;D xsi:type="xsd:double"&gt;214.65&lt;/D&gt;&lt;D xsi:type="xsd:double"&gt;214.8&lt;/D&gt;&lt;D xsi:type="xsd:double"&gt;214.89&lt;/D&gt;&lt;D xsi:type="xsd:double"&gt;216.23&lt;/D&gt;&lt;D xsi:type="xsd:double"&gt;210.08&lt;/D&gt;&lt;D xsi:type="xsd:double"&gt;213.25&lt;/D&gt;&lt;D xsi:type="xsd:double"&gt;202.68&lt;/D&gt;&lt;D xsi:type="xsd:double"&gt;204.72&lt;/D&gt;&lt;D xsi:type="xsd:double"&gt;202.47&lt;/D&gt;&lt;D xsi:type="xsd:double"&gt;202.33&lt;/D&gt;&lt;D xsi:type="xsd:double"&gt;206.43&lt;/D&gt;&lt;D xsi:type="xsd:double"&gt;216.39&lt;/D&gt;&lt;D xsi:type="xsd:double"&gt;223.29&lt;/D&gt;&lt;D xsi:type="xsd:double"&gt;223.72&lt;/D&gt;&lt;D xsi:type="xsd:double"&gt;218.39&lt;/D&gt;&lt;D xsi:type="xsd:double"&gt;211.01&lt;/D&gt;&lt;D xsi:type="xsd:double"&gt;216.55&lt;/D&gt;&lt;D xsi:type="xsd:double"&gt;215.44&lt;/D&gt;&lt;D xsi:type="xsd:double"&gt;216.51&lt;/D&gt;&lt;D xsi:type="xsd:double"&gt;217.23&lt;/D&gt;&lt;D xsi:type="xsd:double"&gt;214.46&lt;/D&gt;&lt;D xsi:type="xsd:double"&gt;211.08&lt;/D&gt;&lt;D xsi:type="xsd:double"&gt;212.42&lt;/D&gt;&lt;D xsi:type="xsd:double"&gt;210.39&lt;/D&gt;&lt;D xsi:type="xsd:double"&gt;210.11&lt;/D&gt;&lt;D xsi:type="xsd:double"&gt;213.86&lt;/D&gt;&lt;D xsi:type="xsd:double"&gt;213.87&lt;/D&gt;&lt;D xsi:type="xsd:double"&gt;215.23&lt;/D&gt;&lt;D xsi:type="xsd:double"&gt;214.07&lt;/D&gt;&lt;D xsi:type="xsd:double"&gt;216.21&lt;/D&gt;&lt;D xsi:type="xsd:double"&gt;215.37&lt;/D&gt;&lt;D xsi:type="xsd:double"&gt;214.24&lt;/D&gt;&lt;D xsi:type="xsd:double"&gt;214.36&lt;/D&gt;&lt;D xsi:type="xsd:double"&gt;214.29&lt;/D&gt;&lt;D xsi:type="xsd:double"&gt;216.01&lt;/D&gt;&lt;D xsi:type="xsd:double"&gt;211.8&lt;/D&gt;&lt;D xsi:type="xsd:double"&gt;210.52&lt;/D&gt;&lt;D xsi:type="xsd:double"&gt;213.26&lt;/D&gt;&lt;D xsi:type="xsd:double"&gt;214.2&lt;/D&gt;&lt;D xsi:type="xsd:double"&gt;214.13&lt;/D&gt;&lt;D xsi:type="xsd:double"&gt;219.28&lt;/D&gt;&lt;D xsi:type="xsd:double"&gt;219.42&lt;/D&gt;&lt;D xsi:type="xsd:double"&gt;218.59&lt;/D&gt;&lt;D xsi:type="xsd:double"&gt;222.59&lt;/D&gt;&lt;D xsi:type="xsd:double"&gt;223.94&lt;/D&gt;&lt;D xsi:type="xsd:double"&gt;221.02&lt;/D&gt;&lt;D xsi:type="xsd:double"&gt;222.75&lt;/D&gt;&lt;D xsi:type="xsd:double"&gt;224.96&lt;/D&gt;&lt;D xsi:type="xsd:double"&gt;224.15&lt;/D&gt;&lt;D xsi:type="xsd:double"&gt;221.68&lt;/D&gt;&lt;D xsi:type="xsd:double"&gt;222.42&lt;/D&gt;&lt;D xsi:type="xsd:double"&gt;217.69&lt;/D&gt;&lt;D xsi:type="xsd:double"&gt;217.9&lt;/D&gt;&lt;D xsi:type="xsd:double"&gt;212.25&lt;/D&gt;&lt;D xsi:type="xsd:double"&gt;218.29&lt;/D&gt;&lt;D xsi:type="xsd:double"&gt;219.62&lt;/D&gt;&lt;D xsi:type="xsd:double"&gt;217.49&lt;/D&gt;&lt;D xsi:type="xsd:double"&gt;214.93&lt;/D&gt;&lt;D xsi:type="xsd:double"&gt;216.34&lt;/D&gt;&lt;D xsi:type="xsd:double"&gt;213.02&lt;/D&gt;&lt;D xsi:type="xsd:double"&gt;212.65&lt;/D&gt;&lt;D xsi:type="xsd:double"&gt;216.44&lt;/D&gt;&lt;D xsi:type="xsd:double"&gt;224.34&lt;/D&gt;&lt;D xsi:type="xsd:double"&gt;224.97&lt;/D&gt;&lt;D xsi:type="xsd:double"&gt;225.95&lt;/D&gt;&lt;D xsi:type="xsd:double"&gt;229.53&lt;/D&gt;&lt;D xsi:type="xsd:double"&gt;232.33&lt;/D&gt;&lt;D xsi:type="xsd:double"&gt;232.9&lt;/D&gt;&lt;D xsi:type="xsd:double"&gt;238.93&lt;/D&gt;&lt;D xsi:type="xsd:double"&gt;231.96&lt;/D&gt;&lt;D xsi:type="xsd:double"&gt;239.65&lt;/D&gt;&lt;D xsi:type="xsd:double"&gt;239.51&lt;/D&gt;&lt;D xsi:type="xsd:double"&gt;243&lt;/D&gt;&lt;D xsi:type="xsd:double"&gt;242.01&lt;/D&gt;&lt;D xsi:type="xsd:double"&gt;242.2&lt;/D&gt;&lt;D xsi:type="xsd:double"&gt;242.47&lt;/D&gt;&lt;D xsi:type="xsd:double"&gt;243.77&lt;/D&gt;&lt;D xsi:type="xsd:double"&gt;242.82&lt;/D&gt;&lt;D xsi:type="xsd:double"&gt;244.49&lt;/D&gt;&lt;D xsi:type="xsd:double"&gt;244.99&lt;/D&gt;&lt;D xsi:type="xsd:double"&gt;243.7&lt;/D&gt;&lt;D xsi:type="xsd:double"&gt;244.2&lt;/D&gt;&lt;D xsi:type="xsd:double"&gt;243.79&lt;/D&gt;&lt;D xsi:type="xsd:double"&gt;240.97&lt;/D&gt;&lt;D xsi:type="xsd:double"&gt;234.51&lt;/D&gt;&lt;D xsi:type="xsd:double"&gt;233.27&lt;/D&gt;&lt;D xsi:type="xsd:double"&gt;234.55&lt;/D&gt;&lt;D xsi:type="xsd:double"&gt;228.99&lt;/D&gt;&lt;D xsi:type="xsd:double"&gt;232.38&lt;/D&gt;&lt;D xsi:type="xsd:double"&gt;236.94&lt;/D&gt;&lt;D xsi:type="xsd:double"&gt;233.87&lt;/D&gt;&lt;D xsi:type="xsd:double"&gt;227.56&lt;/D&gt;&lt;D xsi:type="xsd:double"&gt;226.73&lt;/D&gt;&lt;D xsi:type="xsd:double"&gt;231.6&lt;/D&gt;&lt;D xsi:type="xsd:double"&gt;227.39&lt;/D&gt;&lt;D xsi:type="xsd:double"&gt;233.78&lt;/D&gt;&lt;D xsi:type="xsd:double"&gt;232.42&lt;/D&gt;&lt;D xsi:type="xsd:double"&gt;237.13&lt;/D&gt;&lt;D xsi:type="xsd:double"&gt;235.75&lt;/D&gt;&lt;D xsi:type="xsd:double"&gt;234.81&lt;/D&gt;&lt;D xsi:type="xsd:double"&gt;237.71&lt;/D&gt;&lt;D xsi:type="xsd:double"&gt;237.04&lt;/D&gt;&lt;D xsi:type="xsd:double"&gt;230.72&lt;/D&gt;&lt;D xsi:type="xsd:double"&gt;230.35&lt;/D&gt;&lt;D xsi:type="xsd:double"&gt;235.99&lt;/D&gt;&lt;D xsi:type="xsd:double"&gt;237.58&lt;/D&gt;&lt;D xsi:type="xsd:double"&gt;235.46&lt;/D&gt;&lt;D xsi:type="xsd:double"&gt;232.34&lt;/D&gt;&lt;D xsi:type="xsd:double"&gt;236.48&lt;/D&gt;&lt;D xsi:type="xsd:double"&gt;235.24&lt;/D&gt;&lt;D xsi:type="xsd:double"&gt;231.85&lt;/D&gt;&lt;D xsi:type="xsd:double"&gt;235.77&lt;/D&gt;&lt;D xsi:type="xsd:double"&gt;242.35&lt;/D&gt;&lt;D xsi:type="xsd:double"&gt;249.07&lt;/D&gt;&lt;D xsi:type="xsd:double"&gt;247.86&lt;/D&gt;&lt;D xsi:type="xsd:double"&gt;249.9&lt;/D&gt;&lt;D xsi:type="xsd:double"&gt;253.25&lt;/D&gt;&lt;D xsi:type="xsd:double"&gt;255.85&lt;/D&gt;&lt;D xsi:type="xsd:double"&gt;255.91&lt;/D&gt;&lt;D xsi:type="xsd:double"&gt;258.49&lt;/D&gt;&lt;D xsi:type="xsd:double"&gt;255.59&lt;/D&gt;&lt;D xsi:type="xsd:double"&gt;259.5&lt;/D&gt;&lt;D xsi:type="xsd:double"&gt;260.74&lt;/D&gt;&lt;D xsi:type="xsd:double"&gt;258.74&lt;/D&gt;&lt;D xsi:type="xsd:double"&gt;258.26&lt;/D&gt;&lt;D xsi:type="xsd:double"&gt;260.58&lt;/D&gt;&lt;D xsi:type="xsd:double"&gt;257.17&lt;/D&gt;&lt;D xsi:type="xsd:double"&gt;261.15&lt;/D&gt;&lt;D xsi:type="xsd:double"&gt;261.55&lt;/D&gt;&lt;D xsi:type="xsd:double"&gt;261.97&lt;/D&gt;&lt;D xsi:type="xsd:double"&gt;254.56&lt;/D&gt;&lt;D xsi:type="xsd:double"&gt;252.51&lt;/D&gt;&lt;D xsi:type="xsd:double"&gt;252.18&lt;/D&gt;&lt;D xsi:type="xsd:double"&gt;251.86&lt;/D&gt;&lt;D xsi:type="xsd:double"&gt;247.79&lt;/D&gt;&lt;D xsi:type="xsd:double"&gt;246.47&lt;/D&gt;&lt;D xsi:type="xsd:double"&gt;249.73&lt;/D&gt;&lt;D xsi:type="xsd:double"&gt;252.46&lt;/D&gt;&lt;D xsi:type="xsd:double"&gt;247.18&lt;/D&gt;&lt;D xsi:type="xsd:double"&gt;246.23&lt;/D&gt;&lt;D xsi:type="xsd:double"&gt;239&lt;/D&gt;&lt;D xsi:type="xsd:double"&gt;243.03&lt;/D&gt;&lt;D xsi:type="xsd:double"&gt;248.15&lt;/D&gt;&lt;D xsi:type="xsd:double"&gt;245.18&lt;/D&gt;&lt;D xsi:type="xsd:double"&gt;243.08&lt;/D&gt;&lt;D xsi:type="xsd:double"&gt;243.12&lt;/D&gt;&lt;D xsi:type="xsd:double"&gt;246.48&lt;/D&gt;&lt;D xsi:type="xsd:double"&gt;245.17&lt;/D&gt;&lt;D xsi:type="xsd:double"&gt;250.78&lt;/D&gt;&lt;D xsi:type="xsd:double"&gt;251.72&lt;/D&gt;&lt;D xsi:type="xsd:double"&gt;251.49&lt;/D&gt;&lt;D xsi:type="xsd:double"&gt;249.31&lt;/D&gt;&lt;D xsi:type="xsd:double"&gt;249.68&lt;/D&gt;&lt;D xsi:type="xsd:double"&gt;247.4&lt;/D&gt;&lt;D xsi:type="xsd:double"&gt;247.3&lt;/D&gt;&lt;D xsi:type="xsd:double"&gt;245.71&lt;/D&gt;&lt;D xsi:type="xsd:double"&gt;250.79&lt;/D&gt;&lt;D xsi:type="xsd:double"&gt;253.81&lt;/D&gt;&lt;D xsi:type="xsd:double"&gt;252.57&lt;/D&gt;&lt;D xsi:type="xsd:double"&gt;253.59&lt;/D&gt;&lt;D xsi:type="xsd:double"&gt;257.24&lt;/D&gt;&lt;D xsi:type="xsd:double"&gt;257.89&lt;/D&gt;&lt;D xsi:type="xsd:double"&gt;259.89&lt;/D&gt;&lt;D xsi:type="xsd:double"&gt;258.36&lt;/D&gt;&lt;D xsi:type="xsd:double"&gt;257.38&lt;/D&gt;&lt;D xsi:type="xsd:double"&gt;260.9&lt;/D&gt;&lt;D xsi:type="xsd:double"&gt;259.43&lt;/D&gt;&lt;D xsi:type="xsd:double"&gt;262.63&lt;/D&gt;&lt;D xsi:type="xsd:double"&gt;265.51&lt;/D&gt;&lt;D xsi:type="xsd:double"&gt;265.275&lt;/D&gt;&lt;D xsi:type="xsd:double"&gt;266.69&lt;/D&gt;&lt;D xsi:type="xsd:double"&gt;265.02&lt;/D&gt;&lt;D xsi:type="xsd:double"&gt;268.72&lt;/D&gt;&lt;D xsi:type="xsd:double"&gt;271.4&lt;/D&gt;&lt;D xsi:type="xsd:double"&gt;270.9&lt;/D&gt;&lt;D xsi:type="xsd:double"&gt;271.6&lt;/D&gt;&lt;D xsi:type="xsd:double"&gt;277.65&lt;/D&gt;&lt;D xsi:type="xsd:double"&gt;277.66&lt;/D&gt;&lt;D xsi:type="xsd:double"&gt;279.93&lt;/D&gt;&lt;D xsi:type="xsd:double"&gt;277.42&lt;/D&gt;&lt;D xsi:type="xsd:double"&gt;277.94&lt;/D&gt;&lt;D xsi:type="xsd:double"&gt;277.32&lt;/D&gt;&lt;D xsi:type="xsd:double"&gt;280.98&lt;/D&gt;&lt;D xsi:type="xsd:double"&gt;282.51&lt;/D&gt;&lt;D xsi:type="xsd:double"&gt;281.03&lt;/D&gt;&lt;D xsi:type="xsd:double"&gt;280.75&lt;/D&gt;&lt;D xsi:type="xsd:double"&gt;277.01&lt;/D&gt;&lt;D xsi:type="xsd:double"&gt;279.32&lt;/D&gt;&lt;D xsi:type="xsd:double"&gt;281.4&lt;/D&gt;&lt;D xsi:type="xsd:double"&gt;286.14&lt;/D&gt;&lt;D xsi:type="xsd:double"&gt;289.67&lt;/D&gt;&lt;D xsi:type="xsd:double"&gt;289.05&lt;/D&gt;&lt;D xsi:type="xsd:double"&gt;286.54&lt;/D&gt;&lt;D xsi:type="xsd:double"&gt;286.22&lt;/D&gt;&lt;D xsi:type="xsd:double"&gt;286.5&lt;/D&gt;&lt;D xsi:type="xsd:double"&gt;284.91&lt;/D&gt;&lt;D xsi:type="xsd:double"&gt;284.82&lt;/D&gt;&lt;D xsi:type="xsd:double"&gt;287.12&lt;/D&gt;&lt;D xsi:type="xsd:double"&gt;286.51&lt;/D&gt;&lt;D xsi:type="xsd:double"&gt;289.52&lt;/D&gt;&lt;D xsi:type="xsd:double"&gt;289.46&lt;/D&gt;&lt;D xsi:type="xsd:double"&gt;288.33&lt;/D&gt;&lt;D xsi:type="xsd:double"&gt;286.44&lt;/D&gt;&lt;D xsi:type="xsd:double"&gt;286.95&lt;/D&gt;&lt;D xsi:type="xsd:double"&gt;289.81&lt;/D&gt;&lt;D xsi:type="xsd:double"&gt;292.85&lt;/D&gt;&lt;D xsi:type="xsd:double"&gt;294.6&lt;/D&gt;&lt;D xsi:type="xsd:double"&gt;293.08&lt;/D&gt;&lt;D xsi:type="xsd:double"&gt;290.73&lt;/D&gt;&lt;D xsi:type="xsd:double"&gt;296.77&lt;/D&gt;&lt;D xsi:type="xsd:double"&gt;304.36&lt;/D&gt;&lt;D xsi:type="xsd:double"&gt;304.65&lt;/D&gt;&lt;D xsi:type="xsd:double"&gt;302.62&lt;/D&gt;&lt;D xsi:type="xsd:double"&gt;302.01&lt;/D&gt;&lt;D xsi:type="xsd:double"&gt;299.09&lt;/D&gt;&lt;D xsi:type="xsd:double"&gt;299.72&lt;/D&gt;&lt;D xsi:type="xsd:double"&gt;303.59&lt;/D&gt;&lt;D xsi:type="xsd:double"&gt;301.88&lt;/D&gt;&lt;D xsi:type="xsd:double"&gt;301.83&lt;/D&gt;&lt;D xsi:type="xsd:double"&gt;301.15&lt;/D&gt;&lt;D xsi:type="xsd:double"&gt;301.14&lt;/D&gt;&lt;D xsi:type="xsd:double"&gt;300.18&lt;/D&gt;&lt;D xsi:type="xsd:double"&gt;300.21&lt;/D&gt;&lt;D xsi:type="xsd:double"&gt;297.25&lt;/D&gt;&lt;D xsi:type="xsd:double"&gt;295.71&lt;/D&gt;&lt;D xsi:type="xsd:double"&gt;296.99&lt;/D&gt;&lt;D xsi:type="xsd:double"&gt;299.79&lt;/D&gt;&lt;D xsi:type="xsd:double"&gt;304.82&lt;/D&gt;&lt;D xsi:type="xsd:double"&gt;305.22&lt;/D&gt;&lt;D xsi:type="xsd:double"&gt;299.87&lt;/D&gt;&lt;D xsi:type="xsd:double"&gt;294.3&lt;/D&gt;&lt;D xsi:type="xsd:double"&gt;294.8&lt;/D&gt;&lt;D xsi:type="xsd:double"&gt;298.58&lt;/D&gt;&lt;D xsi:type="xsd:double"&gt;299.56&lt;/D&gt;&lt;D xsi:type="xsd:double"&gt;299.35&lt;/D&gt;&lt;D xsi:type="xsd:double"&gt;294.17&lt;/D&gt;&lt;D xsi:type="xsd:double"&gt;283.52&lt;/D&gt;&lt;D xsi:type="xsd:double"&gt;284&lt;/D&gt;&lt;D xsi:type="xsd:double"&gt;281.92&lt;/D&gt;&lt;D xsi:type="xsd:double"&gt;289.1&lt;/D&gt;&lt;D xsi:type="xsd:double"&gt;283.11&lt;/D&gt;&lt;D xsi:type="xsd:double"&gt;288.76&lt;/D&gt;&lt;D xsi:type="xsd:double"&gt;293.11&lt;/D&gt;&lt;D xsi:type="xsd:double"&gt;294.85&lt;/D&gt;&lt;D xsi:type="xsd:double"&gt;294.85&lt;/D&gt;&lt;D xsi:type="xsd:double"&gt;294.23&lt;/D&gt;&lt;D xsi:type="xsd:double"&gt;292.88&lt;/D&gt;&lt;D xsi:type="xsd:double"&gt;296.31&lt;/D&gt;&lt;D xsi:type="xsd:double"&gt;302.75&lt;/D&gt;&lt;D xsi:type="xsd:double"&gt;304.21&lt;/D&gt;&lt;D xsi:type="xsd:double"&gt;307.29&lt;/D&gt;&lt;D xsi:type="xsd:double"&gt;308.23&lt;/D&gt;&lt;D xsi:type="xsd:double"&gt;307.41&lt;/D&gt;&lt;D xsi:type="xsd:double"&gt;310.76&lt;/D&gt;&lt;D xsi:type="xsd:double"&gt;309.16&lt;/D&gt;&lt;D xsi:type="xsd:double"&gt;308.13&lt;/D&gt;&lt;D xsi:type="xsd:double"&gt;310.11&lt;/D&gt;&lt;D xsi:type="xsd:double"&gt;323.17&lt;/D&gt;&lt;D xsi:type="xsd:double"&gt;324.35&lt;/D&gt;&lt;D xsi:type="xsd:double"&gt;331.62&lt;/D&gt;&lt;D xsi:type="xsd:double"&gt;329.37&lt;/D&gt;&lt;D xsi:type="xsd:double"&gt;333.13&lt;/D&gt;&lt;D xsi:type="xsd:double"&gt;334&lt;/D&gt;&lt;D xsi:type="xsd:double"&gt;336.44&lt;/D&gt;&lt;D xsi:type="xsd:double"&gt;336.06&lt;/D&gt;&lt;D xsi:type="xsd:double"&gt;336.99&lt;/D&gt;&lt;D xsi:type="xsd:double"&gt;335.95&lt;/D&gt;&lt;D xsi:type="xsd:double"&gt;330.8&lt;/D&gt;&lt;D xsi:type="xsd:double"&gt;332.43&lt;/D&gt;&lt;D xsi:type="xsd:double"&gt;336.72&lt;/D&gt;&lt;D xsi:type="xsd:double"&gt;336.07&lt;/D&gt;&lt;D xsi:type="xsd:double"&gt;339.51&lt;/D&gt;&lt;D xsi:type="xsd:double"&gt;339.12&lt;/D&gt;&lt;D xsi:type="xsd:double"&gt;341.27&lt;/D&gt;&lt;D xsi:type="xsd:double"&gt;343.11&lt;/D&gt;&lt;D xsi:type="xsd:double"&gt;339.83&lt;/D&gt;&lt;D xsi:type="xsd:double"&gt;337.68&lt;/D&gt;&lt;D xsi:type="xsd:double"&gt;337.91&lt;/D&gt;&lt;D xsi:type="xsd:double"&gt;329.68&lt;/D&gt;&lt;D xsi:type="xsd:double"&gt;336.63&lt;/D&gt;&lt;D xsi:type="xsd:double"&gt;330.59&lt;/D&gt;&lt;D xsi:type="xsd:double"&gt;330.08&lt;/D&gt;&lt;D xsi:type="xsd:double"&gt;329.49&lt;/D&gt;&lt;D xsi:type="xsd:double"&gt;323.01&lt;/D&gt;&lt;D xsi:type="xsd:double"&gt;326.19&lt;/D&gt;&lt;D xsi:type="xsd:double"&gt;334.92&lt;/D&gt;&lt;D xsi:type="xsd:double"&gt;334.97&lt;/D&gt;&lt;D xsi:type="xsd:double"&gt;333.1&lt;/D&gt;&lt;D xsi:type="xsd:double"&gt;342.54&lt;/D&gt;&lt;D xsi:type="xsd:double"&gt;339.4&lt;/D&gt;&lt;D xsi:type="xsd:double"&gt;328.34&lt;/D&gt;&lt;D xsi:type="xsd:double"&gt;334.65&lt;/D&gt;&lt;D xsi:type="xsd:double"&gt;324.9&lt;/D&gt;&lt;D xsi:type="xsd:double"&gt;323.8&lt;/D&gt;&lt;D xsi:type="xsd:double"&gt;319.91&lt;/D&gt;&lt;D xsi:type="xsd:double"&gt;327.29&lt;/D&gt;&lt;D xsi:type="xsd:double"&gt;333.2&lt;/D&gt;&lt;D xsi:type="xsd:double"&gt;334.69&lt;/D&gt;&lt;D xsi:type="xsd:double"&gt;342.45&lt;/D&gt;&lt;D xsi:type="xsd:double"&gt;341.25&lt;/D&gt;&lt;D xsi:type="xsd:double"&gt;341.95&lt;/D&gt;&lt;D xsi:type="xsd:double"&gt;339.32&lt;/D&gt;&lt;D xsi:type="xsd:double"&gt;336.32&lt;/D&gt;&lt;D xsi:type="xsd:double"&gt;334.75&lt;/D&gt;&lt;D xsi:type="xsd:double"&gt;329.01&lt;/D&gt;&lt;D xsi:type="xsd:double"&gt;316.38&lt;/D&gt;&lt;D xsi:type="xsd:double"&gt;313.88&lt;/D&gt;&lt;D xsi:type="xsd:double"&gt;314.04&lt;/D&gt;&lt;D xsi:type="xsd:double"&gt;314.27&lt;/D&gt;&lt;D xsi:type="xsd:double"&gt;314.98&lt;/D&gt;&lt;D xsi:type="xsd:double"&gt;318.27&lt;/D&gt;&lt;D xsi:type="xsd:double"&gt;304.8&lt;/D&gt;&lt;D xsi:type="xsd:double"&gt;310.2&lt;/D&gt;&lt;D xsi:type="xsd:double"&gt;302.65&lt;/D&gt;&lt;D xsi:type="xsd:double"&gt;303.33&lt;/D&gt;&lt;D xsi:type="xsd:double"&gt;301.6&lt;/D&gt;&lt;D xsi:type="xsd:double"&gt;296.03&lt;/D&gt;&lt;D xsi:type="xsd:double"&gt;296.37&lt;/D&gt;&lt;D xsi:type="xsd:double"&gt;288.49&lt;/D&gt;&lt;D xsi:type="xsd:double"&gt;296.71&lt;/D&gt;&lt;D xsi:type="xsd:double"&gt;299.84&lt;/D&gt;&lt;D xsi:type="xsd:double"&gt;308.26&lt;/D&gt;&lt;D xsi:type="xsd:double"&gt;310.98&lt;/D&gt;&lt;D xsi:type="xsd:double"&gt;308.76&lt;/D&gt;&lt;D xsi:type="xsd:double"&gt;313.46&lt;/D&gt;&lt;D xsi:type="xsd:double"&gt;301.25&lt;/D&gt;&lt;D xsi:type="xsd:double"&gt;305.94&lt;/D&gt;&lt;D xsi:type="xsd:double"&gt;300.95&lt;/D&gt;&lt;D xsi:type="xsd:double"&gt;304.56&lt;/D&gt;&lt;D xsi:type="xsd:double"&gt;311.21&lt;/D&gt;&lt;D xsi:type="xsd:double"&gt;302.38&lt;/D&gt;&lt;D xsi:type="xsd:double"&gt;295.04&lt;/D&gt;&lt;D xsi:type="xsd:double"&gt;295&lt;/D&gt;&lt;D xsi:type="xsd:double"&gt;300.47&lt;/D&gt;&lt;D xsi:type="xsd:double"&gt;299.5&lt;/D&gt;&lt;D xsi:type="xsd:double"&gt;290.73&lt;/D&gt;&lt;D xsi:type="xsd:double"&gt;287.93&lt;/D&gt;&lt;D xsi:type="xsd:double"&gt;287.72&lt;/D&gt;&lt;D xsi:type="xsd:double"&gt;280.27&lt;/D&gt;&lt;D xsi:type="xsd:double"&gt;294.59&lt;/D&gt;&lt;D xsi:type="xsd:double"&gt;297.31&lt;/D&gt;&lt;D xsi:type="xsd:double"&gt;298.79&lt;/D&gt;&lt;D xsi:type="xsd:double"&gt;294.95&lt;/D&gt;&lt;D xsi:type="xsd:double"&gt;300.19&lt;/D&gt;&lt;D xsi:type="xsd:double"&gt;295.92&lt;/D&gt;&lt;D xsi:type="xsd:double"&gt;289.86&lt;/D&gt;&lt;D xsi:type="xsd:double"&gt;278.91&lt;/D&gt;&lt;/FQL&gt;&lt;FQL&gt;&lt;Q&gt;ATVI-US^P_DATE(-5AY,0,D)&lt;/Q&gt;&lt;R&gt;1260&lt;/R&gt;&lt;C&gt;1&lt;/C&gt;&lt;D xsi:type="xsd:string"&gt;03/07/2017&lt;/D&gt;&lt;D xsi:type="xsd:string"&gt;03/08/2017&lt;/D&gt;&lt;D xsi:type="xsd:string"&gt;03/09/2017&lt;/D&gt;&lt;D xsi:type="xsd:string"&gt;03/10/2017&lt;/D&gt;&lt;D xsi:type="xsd:string"&gt;03/13/2017&lt;/D&gt;&lt;D xsi:type="xsd:string"&gt;03/14/2017&lt;/D&gt;&lt;D xsi:type="xsd:string"&gt;03/15/2017&lt;/D&gt;&lt;D xsi:type="xsd:string"&gt;03/16/2017&lt;/D&gt;&lt;D xsi:type="xsd:string"&gt;03/17/2017&lt;/D&gt;&lt;D xsi:type="xsd:string"&gt;03/20/2017&lt;/D&gt;&lt;D xsi:type="xsd:string"&gt;03/21/2017&lt;/D&gt;&lt;D xsi:type="xsd:string"&gt;03/22/2017&lt;/D&gt;&lt;D xsi:type="xsd:string"&gt;03/23/2017&lt;/D&gt;&lt;D xsi:type="xsd:string"&gt;03/24/2017&lt;/D&gt;&lt;D xsi:type="xsd:string"&gt;03/27/2017&lt;/D&gt;&lt;D xsi:type="xsd:string"&gt;03/28/2017&lt;/D&gt;&lt;D xsi:type="xsd:string"&gt;03/29/2017&lt;/D&gt;&lt;D xsi:type="xsd:string"&gt;03/30/2017&lt;/D&gt;&lt;D xsi:type="xsd:string"&gt;03/31/2017&lt;/D&gt;&lt;D xsi:type="xsd:string"&gt;04/03/2017&lt;/D&gt;&lt;D xsi:type="xsd:string"&gt;04/04/2017&lt;/D&gt;&lt;D xsi:type="xsd:string"&gt;04/05/2017&lt;/D&gt;&lt;D xsi:type="xsd:string"&gt;04/06/2017&lt;/D&gt;&lt;D xsi:type="xsd:string"&gt;04/07/2017&lt;/D&gt;&lt;D xsi:type="xsd:string"&gt;04/10/2017&lt;/D&gt;&lt;D xsi:type="xsd:string"&gt;04/11/2017&lt;/D&gt;&lt;D xsi:type="xsd:string"&gt;04/12/2017&lt;/D&gt;&lt;D xsi:type="xsd:string"&gt;04/13/2017&lt;/D&gt;&lt;D xsi:type="xsd:string"&gt;04/17/2017&lt;/D&gt;&lt;D xsi:type="xsd:string"&gt;04/18/2017&lt;/D&gt;&lt;D xsi:type="xsd:string"&gt;04/19/2017&lt;/D&gt;&lt;D xsi:type="xsd:string"&gt;04/20/2017&lt;/D&gt;&lt;D xsi:type="xsd:string"&gt;04/21/2017&lt;/D&gt;&lt;D xsi:type="xsd:string"&gt;04/24/2017&lt;/D&gt;&lt;D xsi:type="xsd:string"&gt;04/25/2017&lt;/D&gt;&lt;D xsi:type="xsd:string"&gt;04/26/2017&lt;/D&gt;&lt;D xsi:type="xsd:string"&gt;04/27/2017&lt;/D&gt;&lt;D xsi:type="xsd:string"&gt;04/28/2017&lt;/D&gt;&lt;D xsi:type="xsd:string"&gt;05/01/2017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0</xdr:row>
          <xdr:rowOff>104775</xdr:rowOff>
        </xdr:from>
        <xdr:to>
          <xdr:col>3</xdr:col>
          <xdr:colOff>295275</xdr:colOff>
          <xdr:row>4</xdr:row>
          <xdr:rowOff>95250</xdr:rowOff>
        </xdr:to>
        <xdr:sp macro="" textlink="">
          <xdr:nvSpPr>
            <xdr:cNvPr id="1029" name="Comment 14" hidden="1">
              <a:extLst>
                <a:ext uri="{FF2B5EF4-FFF2-40B4-BE49-F238E27FC236}">
                  <a16:creationId xmlns:a16="http://schemas.microsoft.com/office/drawing/2014/main" id="{6B7A0DB4-847B-477E-95E8-4C113D61E3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104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&lt;/D&gt;&lt;D xsi:type="xsd:string"&gt;05/02/2017&lt;/D&gt;&lt;D xsi:type="xsd:string"&gt;05/03/2017&lt;/D&gt;&lt;D xsi:type="xsd:string"&gt;05/04/2017&lt;/D&gt;&lt;D xsi:type="xsd:string"&gt;05/05/2017&lt;/D&gt;&lt;D xsi:type="xsd:string"&gt;05/08/2017&lt;/D&gt;&lt;D xsi:type="xsd:string"&gt;05/09/2017&lt;/D&gt;&lt;D xsi:type="xsd:string"&gt;05/10/2017&lt;/D&gt;&lt;D xsi:type="xsd:string"&gt;05/11/2017&lt;/D&gt;&lt;D xsi:type="xsd:string"&gt;05/12/2017&lt;/D&gt;&lt;D xsi:type="xsd:string"&gt;05/15/2017&lt;/D&gt;&lt;D xsi:type="xsd:string"&gt;05/16/2017&lt;/D&gt;&lt;D xsi:type="xsd:string"&gt;05/17/2017&lt;/D&gt;&lt;D xsi:type="xsd:string"&gt;05/18/2017&lt;/D&gt;&lt;D xsi:type="xsd:string"&gt;05/19/2017&lt;/D&gt;&lt;D xsi:type="xsd:string"&gt;05/22/2017&lt;/D&gt;&lt;D xsi:type="xsd:string"&gt;05/23/2017&lt;/D&gt;&lt;D xsi:type="xsd:string"&gt;05/24/2017&lt;/D&gt;&lt;D xsi:type="xsd:string"&gt;05/25/2017&lt;/D&gt;&lt;D xsi:type="xsd:string"&gt;05/26/2017&lt;/D&gt;&lt;D xsi:type="xsd:string"&gt;05/30/2017&lt;/D&gt;&lt;D xsi:type="xsd:string"&gt;05/31/2017&lt;/D&gt;&lt;D xsi:type="xsd:string"&gt;06/01/2017&lt;/D&gt;&lt;D xsi:type="xsd:string"&gt;06/02/2017&lt;/D&gt;&lt;D xsi:type="xsd:string"&gt;06/05/2017&lt;/D&gt;&lt;D xsi:type="xsd:string"&gt;06/06/2017&lt;/D&gt;&lt;D xsi:type="xsd:string"&gt;06/07/2017&lt;/D&gt;&lt;D xsi:type="xsd:string"&gt;06/08/2017&lt;/D&gt;&lt;D xsi:type="xsd:string"&gt;06/09/2017&lt;/D&gt;&lt;D xsi:type="xsd:string"&gt;06/12/2017&lt;/D&gt;&lt;D xsi:type="xsd:string"&gt;06/13/2017&lt;/D&gt;&lt;D xsi:type="xsd:string"&gt;06/14/2017&lt;/D&gt;&lt;D xsi:type="xsd:string"&gt;06/15/2017&lt;/D&gt;&lt;D xsi:type="xsd:string"&gt;06/16/2017&lt;/D&gt;&lt;D xsi:type="xsd:string"&gt;06/19/2017&lt;/D&gt;&lt;D xsi:type="xsd:string"&gt;06/20/2017&lt;/D&gt;&lt;D xsi:type="xsd:string"&gt;06/21/2017&lt;/D&gt;&lt;D xsi:type="xsd:string"&gt;06/22/2017&lt;/D&gt;&lt;D xsi:type="xsd:string"&gt;06/23/2017&lt;/D&gt;&lt;D xsi:type="xsd:string"&gt;06/26/2017&lt;/D&gt;&lt;D xsi:type="xsd:string"&gt;06/27/2017&lt;/D&gt;&lt;D xsi:type="xsd:string"&gt;06/28/2017&lt;/D&gt;&lt;D xsi:type="xsd:string"&gt;06/29/2017&lt;/D&gt;&lt;D xsi:type="xsd:string"&gt;06/30/2017&lt;/D&gt;&lt;D xsi:type="xsd:string"&gt;07/03/2017&lt;/D&gt;&lt;D xsi:type="xsd:string"&gt;07/05/2017&lt;/D&gt;&lt;D xsi:type="xsd:string"&gt;07/06/2017&lt;/D&gt;&lt;D xsi:type="xsd:string"&gt;07/07/2017&lt;/D&gt;&lt;D xsi:type="xsd:string"&gt;07/10/2017&lt;/D&gt;&lt;D xsi:type="xsd:string"&gt;07/11/2017&lt;/D&gt;&lt;D xsi:type="xsd:string"&gt;07/12/2017&lt;/D&gt;&lt;D xsi:type="xsd:string"&gt;07/13/2017&lt;/D&gt;&lt;D xsi:type="xsd:string"&gt;07/14/2017&lt;/D&gt;&lt;D xsi:type="xsd:string"&gt;07/17/2017&lt;/D&gt;&lt;D xsi:type="xsd:string"&gt;07/18/2017&lt;/D&gt;&lt;D xsi:type="xsd:string"&gt;07/19/2017&lt;/D&gt;&lt;D xsi:type="xsd:string"&gt;07/20/2017&lt;/D&gt;&lt;D xsi:type="xsd:string"&gt;07/21/2017&lt;/D&gt;&lt;D xsi:type="xsd:string"&gt;07/24/2017&lt;/D&gt;&lt;D xsi:type="xsd:string"&gt;07/25/2017&lt;/D&gt;&lt;D xsi:type="xsd:string"&gt;07/26/2017&lt;/D&gt;&lt;D xsi:type="xsd:string"&gt;07/27/2017&lt;/D&gt;&lt;D xsi:type="xsd:string"&gt;07/28/2017&lt;/D&gt;&lt;D xsi:type="xsd:string"&gt;07/31/2017&lt;/D&gt;&lt;D xsi:type="xsd:string"&gt;08/01/2017&lt;/D&gt;&lt;D xsi:type="xsd:string"&gt;08/02/2017&lt;/D&gt;&lt;D xsi:type="xsd:string"&gt;08/03/2017&lt;/D&gt;&lt;D xsi:type="xsd:string"&gt;08/04/2017&lt;/D&gt;&lt;D xsi:type="xsd:string"&gt;08/07/2017&lt;/D&gt;&lt;D xsi:type="xsd:string"&gt;08/08/2017&lt;/D&gt;&lt;D xsi:type="xsd:string"&gt;08/09/2017&lt;/D&gt;&lt;D xsi:type="xsd:string"&gt;08/10/2017&lt;/D&gt;&lt;D xsi:type="xsd:string"&gt;08/11/2017&lt;/D&gt;&lt;D xsi:type="xsd:string"&gt;08/14/2017&lt;/D&gt;&lt;D xsi:type="xsd:string"&gt;08/15/2017&lt;/D&gt;&lt;D xsi:type="xsd:string"&gt;08/16/2017&lt;/D&gt;&lt;D xsi:type="xsd:string"&gt;08/17/2017&lt;/D&gt;&lt;D xsi:type="xsd:string"&gt;08/18/2017&lt;/D&gt;&lt;D xsi:type="xsd:string"&gt;08/21/2017&lt;/D&gt;&lt;D xsi:type="xsd:string"&gt;08/22/2017&lt;/D&gt;&lt;D xsi:type="xsd:string"&gt;08/23/2017&lt;/D&gt;&lt;D xsi:type="xsd:string"&gt;08/24/2017&lt;/D&gt;&lt;D xsi:type="xsd:string"&gt;08/25/2017&lt;/D&gt;&lt;D xsi:type="xsd:string"&gt;08/28/2017&lt;/D&gt;&lt;D xsi:type="xsd:string"&gt;08/29/2017&lt;/D&gt;&lt;D xsi:type="xsd:string"&gt;08/30/2017&lt;/D&gt;&lt;D xsi:type="xsd:string"&gt;08/31/2017&lt;/D&gt;&lt;D xsi:type="xsd:string"&gt;09/01/2017&lt;/D&gt;&lt;D xsi:type="xsd:string"&gt;09/05/2017&lt;/D&gt;&lt;D xsi:type="xsd:string"&gt;09/06/2017&lt;/D&gt;&lt;D xsi:type="xsd:string"&gt;09/07/2017&lt;/D&gt;&lt;D xsi:type="xsd:string"&gt;09/08/2017&lt;/D&gt;&lt;D xsi:type="xsd:string"&gt;09/11/2017&lt;/D&gt;&lt;D xsi:type="xsd:string"&gt;09/12/2017&lt;/D&gt;&lt;D xsi:type="xsd:string"&gt;09/13/2017&lt;/D&gt;&lt;D xsi:type="xsd:string"&gt;09/14/2017&lt;/D&gt;&lt;D xsi:type="xsd:string"&gt;09/15/2017&lt;/D&gt;&lt;D xsi:type="xsd:string"&gt;09/18/2017&lt;/D&gt;&lt;D xsi:type="xsd:string"&gt;09/19/2017&lt;/D&gt;&lt;D xsi:type="xsd:string"&gt;09/20/2017&lt;/D&gt;&lt;D xsi:type="xsd:string"&gt;09/21/2017&lt;/D&gt;&lt;D xsi:type="xsd:string"&gt;09/22/2017&lt;/D&gt;&lt;D xsi:type="xsd:string"&gt;09/25/2017&lt;/D&gt;&lt;D xsi:type="xsd:string"&gt;09/26/2017&lt;/D&gt;&lt;D xsi:type="xsd:string"&gt;09/27/2017&lt;/D&gt;&lt;D xsi:type="xsd:string"&gt;09/28/2017&lt;/D&gt;&lt;D xsi:type="xsd:string"&gt;09/29/2017&lt;/D&gt;&lt;D xsi:type="xsd:string"&gt;10/02/2017&lt;/D&gt;&lt;D xsi:type="xsd:string"&gt;10/03/2017&lt;/D&gt;&lt;D xsi:type="xsd:string"&gt;10/04/2017&lt;/D&gt;&lt;D xsi:type="xsd:string"&gt;10/05/2017&lt;/D&gt;&lt;D xsi:type="xsd:string"&gt;10/06/2017&lt;/D&gt;&lt;D xsi:type="xsd:string"&gt;10/09/2017&lt;/D&gt;&lt;D xsi:type="xsd:string"&gt;10/10/2017&lt;/D&gt;&lt;D xsi:type="xsd:string"&gt;10/11/2017&lt;/D&gt;&lt;D xsi:type="xsd:string"&gt;10/12/2017&lt;/D&gt;&lt;D xsi:type="xsd:string"&gt;10/13/2017&lt;/D&gt;&lt;D xsi:type="xsd:string"&gt;10/16/2017&lt;/D&gt;&lt;D xsi:type="xsd:string"&gt;10/17/2017&lt;/D&gt;&lt;D xsi:type="xsd:string"&gt;10/18/2017&lt;/D&gt;&lt;D xsi:type="xsd:string"&gt;10/19/2017&lt;/D&gt;&lt;D xsi:type="xsd:string"&gt;10/20/2017&lt;/D&gt;&lt;D xsi:type="xsd:string"&gt;10/23/2017&lt;/D&gt;&lt;D xsi:type="xsd:string"&gt;10/24/2017&lt;/D&gt;&lt;D xsi:type="xsd:string"&gt;10/25/2017&lt;/D&gt;&lt;D xsi:type="xsd:string"&gt;10/26/2017&lt;/D&gt;&lt;D xsi:type="xsd:string"&gt;10/27/2017&lt;/D&gt;&lt;D xsi:type="xsd:string"&gt;10/30/2017&lt;/D&gt;&lt;D xsi:type="xsd:string"&gt;10/31/2017&lt;/D&gt;&lt;D xsi:type="xsd:string"&gt;11/01/2017&lt;/D&gt;&lt;D xsi:type="xsd:string"&gt;11/02/2017&lt;/D&gt;&lt;D xsi:type="xsd:string"&gt;11/03/2017&lt;/D&gt;&lt;D xsi:type="xsd:string"&gt;11/06/2017&lt;/D&gt;&lt;D xsi:type="xsd:string"&gt;11/07/2017&lt;/D&gt;&lt;D xsi:type="xsd:string"&gt;11/08/2017&lt;/D&gt;&lt;D xsi:type="xsd:string"&gt;11/09/2017&lt;/D&gt;&lt;D xsi:type="xsd:string"&gt;11/10/2017&lt;/D&gt;&lt;D xsi:type="xsd:string"&gt;11/13/2017&lt;/D&gt;&lt;D xsi:type="xsd:string"&gt;11/14/2017&lt;/D&gt;&lt;D xsi:type="xsd:string"&gt;11/15/2017&lt;/D&gt;&lt;D xsi:type="xsd:string"&gt;11/16/2017&lt;/D&gt;&lt;D xsi:type="xsd:string"&gt;11/17/2017&lt;/D&gt;&lt;D xsi:type="xsd:string"&gt;11/20/2017&lt;/D&gt;&lt;D xsi:type="xsd:string"&gt;11/21/2017&lt;/D&gt;&lt;D xsi:type="xsd:string"&gt;11/22/2017&lt;/D&gt;&lt;D xsi:type="xsd:string"&gt;11/24/2017&lt;/D&gt;&lt;D xsi:type="xsd:string"&gt;11/27/2017&lt;/D&gt;&lt;D xsi:type="xsd:string"&gt;11/28/2017&lt;/D&gt;&lt;D xsi:type="xsd:string"&gt;11/29/2017&lt;/D&gt;&lt;D xsi:type="xsd:string"&gt;11/30/2017&lt;/D&gt;&lt;D xsi:type="xsd:string"&gt;12/01/2017&lt;/D&gt;&lt;D xsi:type="xsd:string"&gt;12/04/2017&lt;/D&gt;&lt;D xsi:type="xsd:string"&gt;12/05/2017&lt;/D&gt;&lt;D xsi:type="xsd:string"&gt;12/06/2017&lt;/D&gt;&lt;D xsi:type="xsd:string"&gt;12/07/2017&lt;/D&gt;&lt;D xsi:type="xsd:string"&gt;12/08/2017&lt;/D&gt;&lt;D xsi:type="xsd:string"&gt;12/11/2017&lt;/D&gt;&lt;D xsi:type="xsd:string"&gt;12/12/2017&lt;/D&gt;&lt;D xsi:type="xsd:string"&gt;12/13/2017&lt;/D&gt;&lt;D xsi:type="xsd:string"&gt;12/14/2017&lt;/D&gt;&lt;D xsi:type="xsd:string"&gt;12/15/2017&lt;/D&gt;&lt;D xsi:type="xsd:string"&gt;12/18/2017&lt;/D&gt;&lt;D xsi:type="xsd:string"&gt;12/19/2017&lt;/D&gt;&lt;D xsi:type="xsd:string"&gt;12/20/2017&lt;/D&gt;&lt;D xsi:type="xsd:string"&gt;12/21/2017&lt;/D&gt;&lt;D xsi:type="xsd:string"&gt;12/22/2017&lt;/D&gt;&lt;D xsi:type="xsd:string"&gt;12/26/2017&lt;/D&gt;&lt;D xsi:type="xsd:string"&gt;12/27/2017&lt;/D&gt;&lt;D xsi:type="xsd:string"&gt;12/28/2017&lt;/D&gt;&lt;D xsi:type="xsd:string"&gt;12/29/2017&lt;/D&gt;&lt;D xsi:type="xsd:string"&gt;01/02/2018&lt;/D&gt;&lt;D xsi:type="xsd:string"&gt;01/03/2018&lt;/D&gt;&lt;D xsi:type="xsd:string"&gt;01/04/2018&lt;/D&gt;&lt;D xsi:type="xsd:string"&gt;01/05/2018&lt;/D&gt;&lt;D xsi:type="xsd:string"&gt;01/08/2018&lt;/D&gt;&lt;D xsi:type="xsd:string"&gt;01/09/2018&lt;/D&gt;&lt;D xsi:type="xsd:string"&gt;01/10/2018&lt;/D&gt;&lt;D xsi:type="xsd:string"&gt;01/11/2018&lt;/D&gt;&lt;D xsi:type="xsd:string"&gt;01/12/2018&lt;/D&gt;&lt;D xsi:type="xsd:string"&gt;01/16/2018&lt;/D&gt;&lt;D xsi:type="xsd:string"&gt;01/17/2018&lt;/D&gt;&lt;D xsi:type="xsd:string"&gt;01/18/2018&lt;/D&gt;&lt;D xsi:type="xsd:string"&gt;01/19/2018&lt;/D&gt;&lt;D xsi:type="xsd:string"&gt;01/22/2018&lt;/D&gt;&lt;D xsi:type="xsd:string"&gt;01/23/2018&lt;/D&gt;&lt;D xsi:type="xsd:string"&gt;01/24/2018&lt;/D&gt;&lt;D xsi:type="xsd:string"&gt;01/25/2018&lt;/D&gt;&lt;D xsi:type="xsd:string"&gt;01/26/2018&lt;/D&gt;&lt;D xsi:type="xsd:string"&gt;01/29/2018&lt;/D&gt;&lt;D xsi:type="xsd:string"&gt;01/30/2018&lt;/D&gt;&lt;D xsi:type="xsd:string"&gt;01/31/2018&lt;/D&gt;&lt;D xsi:type="xsd:string"&gt;02/01/2018&lt;/D&gt;&lt;D xsi:type="xsd:string"&gt;02/02/2018&lt;/D&gt;&lt;D xsi:type="xsd:string"&gt;02/05/2018&lt;/D&gt;&lt;D xsi:type="xsd:string"&gt;02/06/2018&lt;/D&gt;&lt;D xsi:type="xsd:string"&gt;02/07/2018&lt;/D&gt;&lt;D xsi:type="xsd:string"&gt;02/08/2018&lt;/D&gt;&lt;D xsi:type="xsd:string"&gt;02/09/2018&lt;/D&gt;&lt;D xsi:type="xsd:string"&gt;02/12/2018&lt;/D&gt;&lt;D xsi:type="xsd:string"&gt;02/13/2018&lt;/D&gt;&lt;D xsi:type="xsd:string"&gt;02/14/2018&lt;/D&gt;&lt;D xsi:type="xsd:string"&gt;02/15/2018&lt;/D&gt;&lt;D xsi:type="xsd:string"&gt;02/16/2018&lt;/D&gt;&lt;D xsi:type="xsd:string"&gt;02/20/2018&lt;/D&gt;&lt;D xsi:type="xsd:string"&gt;02/21/2018&lt;/D&gt;&lt;D xsi:type="xsd:string"&gt;02/22/2018&lt;/D&gt;&lt;D xsi:type="xsd:string"&gt;02/23/2018&lt;/D&gt;&lt;D xsi:type="xsd:string"&gt;02/26/2018&lt;/D&gt;&lt;D xsi:type="xsd:string"&gt;02/27/2018&lt;/D&gt;&lt;D xsi:type="xsd:string"&gt;02/28/2018&lt;/D&gt;&lt;D xsi:type="xsd:string"&gt;03/01/2018&lt;/D&gt;&lt;D xsi:type="xsd:string"&gt;03/02/2018&lt;/D&gt;&lt;D xsi:type="xsd:string"&gt;03/05/2018&lt;/D&gt;&lt;D xsi:type="xsd:string"&gt;03/06/2018&lt;/D&gt;&lt;D xsi:type="xsd:string"&gt;03/07/2018&lt;/D&gt;&lt;D xsi:type="xsd:string"&gt;03/08/2018&lt;/D&gt;&lt;D xsi:type="xsd:string"&gt;03/09/2018&lt;/D&gt;&lt;D xsi:type="xsd:string"&gt;03/12/2018&lt;/D&gt;&lt;D xsi:type="xsd:string"&gt;03/13/2018&lt;/D&gt;&lt;D xsi:type="xsd:string"&gt;03/14/2018&lt;/D&gt;&lt;D xsi:type="xsd:string"&gt;03/15/2018&lt;/D&gt;&lt;D xsi:type="xsd:string"&gt;03/16/2018&lt;/D&gt;&lt;D xsi:type="xsd:string"&gt;03/19/2018&lt;/D&gt;&lt;D xsi:type="xsd:string"&gt;03/20/2018&lt;/D&gt;&lt;D xsi:type="xsd:string"&gt;03/21/2018&lt;/D&gt;&lt;D xsi:type="xsd:string"&gt;03/22/2018&lt;/D&gt;&lt;D xsi:type="xsd:string"&gt;03/23/2018&lt;/D&gt;&lt;D xsi:type="xsd:string"&gt;03/26/2018&lt;/D&gt;&lt;D xsi:type="xsd:string"&gt;03/27/2018&lt;/D&gt;&lt;D xsi:type="xsd:string"&gt;03/28/2018&lt;/D&gt;&lt;D xsi:type="xsd:string"&gt;03/29/2018&lt;/D&gt;&lt;D xsi:type="xsd:string"&gt;04/02/2018&lt;/D&gt;&lt;D xsi:type="xsd:string"&gt;04/03/2018&lt;/D&gt;&lt;D xsi:type="xsd:string"&gt;04/04/2018&lt;/D&gt;&lt;D xsi:type="xsd:string"&gt;04/05/2018&lt;/D&gt;&lt;D xsi:type="xsd:string"&gt;04/06/2018&lt;/D&gt;&lt;D xsi:type="xsd:string"&gt;04/09/2018&lt;/D&gt;&lt;D xsi:type="xsd:string"&gt;04/10/2018&lt;/D&gt;&lt;D xsi:type="xsd:string"&gt;04/11/2018&lt;/D&gt;&lt;D xsi:type="xsd:string"&gt;04/12/2018&lt;/D&gt;&lt;D xsi:type="xsd:string"&gt;04/13/2018&lt;/D&gt;&lt;D xsi:type="xsd:string"&gt;04/16/2018&lt;/D&gt;&lt;D xsi:type="xsd:string"&gt;04/17/2018&lt;/D&gt;&lt;D xsi:type="xsd:string"&gt;04/18/2018&lt;/D&gt;&lt;D xsi:type="xsd:string"&gt;04/19/2018&lt;/D&gt;&lt;D xsi:type="xsd:string"&gt;04/20/2018&lt;/D&gt;&lt;D xsi:type="xsd:string"&gt;04/23/2018&lt;/D&gt;&lt;D xsi:type="xsd:string"&gt;04/24/2018&lt;/D&gt;&lt;D xsi:type="xsd:string"&gt;04/25/2018&lt;/D&gt;&lt;D xsi:type="xsd:string"&gt;04/26/2018&lt;/D&gt;&lt;D xsi:type="xsd:string"&gt;04/27/2018&lt;/D&gt;&lt;D xsi:type="xsd:string"&gt;04/30/2018&lt;/D&gt;&lt;D xsi:type="xsd:string"&gt;05/01/2018&lt;/D&gt;&lt;D xsi:type="xsd:string"&gt;05/02/2018&lt;/D&gt;&lt;D xsi:type="xsd:string"&gt;05/03/2018&lt;/D&gt;&lt;D xsi:type="xsd:string"&gt;05/04/2018&lt;/D&gt;&lt;D xsi:type="xsd:string"&gt;05/07/2018&lt;/D&gt;&lt;D xsi:type="xsd:string"&gt;05/08/2018&lt;/D&gt;&lt;D xsi:type="xsd:string"&gt;05/09/2018&lt;/D&gt;&lt;D xsi:type="xsd:string"&gt;05/10/2018&lt;/D&gt;&lt;D xsi:type="xsd:string"&gt;05/11/2018&lt;/D&gt;&lt;D xsi:type="xsd:string"&gt;05/14/2018&lt;/D&gt;&lt;D xsi:type="xsd:string"&gt;05/15/2018&lt;/D&gt;&lt;D xsi:type="xsd:string"&gt;05/16/2018&lt;/D&gt;&lt;D xsi:type="xsd:string"&gt;05/17/2018&lt;/D&gt;&lt;D xsi:type="xsd:string"&gt;05/18/2018&lt;/D&gt;&lt;D xsi:type="xsd:string"&gt;05/21/2018&lt;/D&gt;&lt;D xsi:type="xsd:string"&gt;05/22/2018&lt;/D&gt;&lt;D xsi:type="xsd:string"&gt;05/23/2018&lt;/D&gt;&lt;D xsi:type="xsd:string"&gt;05/24/2018&lt;/D&gt;&lt;D xsi:type="xsd:string"&gt;05/25/2018&lt;/D&gt;&lt;D xsi:type="xsd:string"&gt;05/29/2018&lt;/D&gt;&lt;D xsi:type="xsd:string"&gt;05/30/2018&lt;/D&gt;&lt;D xsi:type="xsd:string"&gt;05/31/2018&lt;/D&gt;&lt;D xsi:type="xsd:string"&gt;06/01/2018&lt;/D&gt;&lt;D xsi:type="xsd:string"&gt;06/04/2018&lt;/D&gt;&lt;D xsi:type="xsd:string"&gt;06/05/2018&lt;/D&gt;&lt;D xsi:type="xsd:string"&gt;06/06/2018&lt;/D&gt;&lt;D xsi:type="xsd:string"&gt;06/07/2018&lt;/D&gt;&lt;D xsi:type="xsd:string"&gt;06/08/2018&lt;/D&gt;&lt;D xsi:type="xsd:string"&gt;06/11/2018&lt;/D&gt;&lt;D xsi:type="xsd:string"&gt;06/12/2018&lt;/D&gt;&lt;D xsi:type="xsd:string"&gt;06/13/2018&lt;/D&gt;&lt;D xsi:type="xsd:string"&gt;06/14/2018&lt;/D&gt;&lt;D xsi:type="xsd:string"&gt;06/15/2018&lt;/D&gt;&lt;D xsi:type="xsd:string"&gt;06/18/2018&lt;/D&gt;&lt;D xsi:type="xsd:string"&gt;06/19/2018&lt;/D&gt;&lt;D xsi:type="xsd:string"&gt;06/20/2018&lt;/D&gt;&lt;D xsi:type="xsd:string"&gt;06/21/2018&lt;/D&gt;&lt;D xsi:type="xsd:string"&gt;06/22/2018&lt;/D&gt;&lt;D xsi:type="xsd:string"&gt;06/25/2018&lt;/D&gt;&lt;D xsi:type="xsd:string"&gt;06/26/2018&lt;/D&gt;&lt;D xsi:type="xsd:string"&gt;06/27/2018&lt;/D&gt;&lt;D xsi:type="xsd:string"&gt;06/28/2018&lt;/D&gt;&lt;D xsi:type="xsd:string"&gt;06/29/2018&lt;/D&gt;&lt;D xsi:type="xsd:string"&gt;07/02/2018&lt;/D&gt;&lt;D xsi:type="xsd:string"&gt;07/03/2018&lt;/D&gt;&lt;D xsi:type="xsd:string"&gt;07/05/2018&lt;/D&gt;&lt;D xsi:type="xsd:string"&gt;07/06/2018&lt;/D&gt;&lt;D xsi:type="xsd:string"&gt;07/09/2018&lt;/D&gt;&lt;D xsi:type="xsd:string"&gt;07/10/2018&lt;/D&gt;&lt;D xsi:type="xsd:string"&gt;07/11/2018&lt;/D&gt;&lt;D xsi:type="xsd:string"&gt;07/12/2018&lt;/D&gt;&lt;D xsi:type="xsd:string"&gt;07/13/2018&lt;/D&gt;&lt;D xsi:type="xsd:string"&gt;07/16/2018&lt;/D&gt;&lt;D xsi:type="xsd:string"&gt;07/17/2018&lt;/D&gt;&lt;D xsi:type="xsd:string"&gt;07/18/2018&lt;/D&gt;&lt;D xsi:type="xsd:string"&gt;07/19/2018&lt;/D&gt;&lt;D xsi:type="xsd:string"&gt;07/20/2018&lt;/D&gt;&lt;D xsi:type="xsd:string"&gt;07/23/2018&lt;/D&gt;&lt;D xsi:type="xsd:string"&gt;07/24/2018&lt;/D&gt;&lt;D xsi:type="xsd:string"&gt;07/25/2018&lt;/D&gt;&lt;D xsi:type="xsd:string"&gt;07/26/2018&lt;/D&gt;&lt;D xsi:type="xsd:string"&gt;07/27/2018&lt;/D&gt;&lt;D xsi:type="xsd:string"&gt;07/30/2018&lt;/D&gt;&lt;D xsi:type="xsd:string"&gt;07/31/2018&lt;/D&gt;&lt;D xsi:type="xsd:string"&gt;08/01/2018&lt;/D&gt;&lt;D xsi:type="xsd:string"&gt;08/02/2018&lt;/D&gt;&lt;D xsi:type="xsd:string"&gt;08/03/2018&lt;/D&gt;&lt;D xsi:type="xsd:string"&gt;08/06/2018&lt;/D&gt;&lt;D xsi:type="xsd:string"&gt;08/07/2018&lt;/D&gt;&lt;D xsi:type="xsd:string"&gt;08/08/2018&lt;/D&gt;&lt;D xsi:type="xsd:string"&gt;08/09/2018&lt;/D&gt;&lt;D xsi:type="xsd:string"&gt;08/10/2018&lt;/D&gt;&lt;D xsi:type="xsd:string"&gt;08/13/2018&lt;/D&gt;&lt;D xsi:type="xsd:string"&gt;08/14/2018&lt;/D&gt;&lt;D xsi:type="xsd:string"&gt;08/15/2018&lt;/D&gt;&lt;D xsi:type="xsd:string"&gt;08/16/2018&lt;/D&gt;&lt;D xsi:type="xsd:string"&gt;08/17/2018&lt;/D&gt;&lt;D xsi:type="xsd:string"&gt;08/20/2018&lt;/D&gt;&lt;D xsi:type="xsd:string"&gt;08/21/2018&lt;/D&gt;&lt;D xsi:type="xsd:string"&gt;08/22/2018&lt;/D&gt;&lt;D xsi:type="xsd:string"&gt;08/23/2018&lt;/D&gt;&lt;D xsi:type="xsd:string"&gt;08/24/2018&lt;/D&gt;&lt;D xsi:type="xsd:string"&gt;08/27/2018&lt;/D&gt;&lt;D xsi:type="xsd:string"&gt;08/28/2018&lt;/D&gt;&lt;D xsi:type="xsd:string"&gt;08/29/2018&lt;/D&gt;&lt;D xsi:type="xsd:string"&gt;08/30/2018&lt;/D&gt;&lt;D xsi:type="xsd:string"&gt;08/31/2018&lt;/D&gt;&lt;D xsi:type="xsd:string"&gt;09/04/2018&lt;/D&gt;&lt;D xsi:type="xsd:string"&gt;09/05/2018&lt;/D&gt;&lt;D xsi:type="xsd:string"&gt;09/06/2018&lt;/D&gt;&lt;D xsi:type="xsd:string"&gt;09/07/2018&lt;/D&gt;&lt;D xsi:type="xsd:string"&gt;09/10/2018&lt;/D&gt;&lt;D xsi:type="xsd:string"&gt;09/11/2018&lt;/D&gt;&lt;D xsi:type="xsd:string"&gt;09/12/2018&lt;/D&gt;&lt;D xsi:type="xsd:string"&gt;09/13/2018&lt;/D&gt;&lt;D xsi:type="xsd:string"&gt;09/14/2018&lt;/D&gt;&lt;D xsi:type="xsd:string"&gt;09/17/2018&lt;/D&gt;&lt;D xsi:type="xsd:string"&gt;09/18/2018&lt;/D&gt;&lt;D xsi:type="xsd:string"&gt;09/19/2018&lt;/D&gt;&lt;D xsi:type="xsd:string"&gt;09/20/2018&lt;/D&gt;&lt;D xsi:type="xsd:string"&gt;09/21/2018&lt;/D&gt;&lt;D xsi:type="xsd:string"&gt;09/24/2018&lt;/D&gt;&lt;D xsi:type="xsd:string"&gt;09/25/2018&lt;/D&gt;&lt;D xsi:type="xsd:string"&gt;09/26/2018&lt;/D&gt;&lt;D xsi:type="xsd:string"&gt;09/27/2018&lt;/D&gt;&lt;D xsi:type="xsd:string"&gt;09/28/2018&lt;/D&gt;&lt;D xsi:type="xsd:string"&gt;10/01/2018&lt;/D&gt;&lt;D xsi:type="xsd:string"&gt;10/02/2018&lt;/D&gt;&lt;D xsi:type="xsd:string"&gt;10/03/2018&lt;/D&gt;&lt;D xsi:type="xsd:string"&gt;10/04/2018&lt;/D&gt;&lt;D xsi:type="xsd:string"&gt;10/05/2018&lt;/D&gt;&lt;D xsi:type="xsd:string"&gt;10/08/2018&lt;/D&gt;&lt;D xsi:type="xsd:string"&gt;10/09/2018&lt;/D&gt;&lt;D xsi:type="xsd:string"&gt;10/10/2018&lt;/D&gt;&lt;D xsi:type="xsd:string"&gt;10/11/2018&lt;/D&gt;&lt;D xsi:type="xsd:string"&gt;10/12/2018&lt;/D&gt;&lt;D xsi:type="xsd:string"&gt;10/15/2018&lt;/D&gt;&lt;D xsi:type="xsd:string"&gt;10/16/2018&lt;/D&gt;&lt;D xsi:type="xsd:string"&gt;10/17/2018&lt;/D&gt;&lt;D xsi:type="xsd:string"&gt;10/18/2018&lt;/D&gt;&lt;D xsi:type="xsd:string"&gt;10/19/2018&lt;/D&gt;&lt;D xsi:type="xsd:string"&gt;10/22/2018&lt;/D&gt;&lt;D xsi:type="xsd:string"&gt;10/23/2018&lt;/D&gt;&lt;D xsi:type="xsd:string"&gt;10/24/2018&lt;/D&gt;&lt;D xsi:type="xsd:string"&gt;10/25/2018&lt;/D&gt;&lt;D xsi:type="xsd:string"&gt;10/26/2018&lt;/D&gt;&lt;D xsi:type="xsd:string"&gt;10/29/2018&lt;/D&gt;&lt;D xsi:type="xsd:string"&gt;10/30/2018&lt;/D&gt;&lt;D xsi:type="xsd:string"&gt;10/31/2018&lt;/D&gt;&lt;D xsi:type="xsd:string"&gt;11/01/2018&lt;/D&gt;&lt;D xsi:type="xsd:string"&gt;11/02/2018&lt;/D&gt;&lt;D xsi:type="xsd:string"&gt;11/05/2018&lt;/D&gt;&lt;D xsi:type="xsd:string"&gt;11/06/2018&lt;/D&gt;&lt;D xsi:type="xsd:string"&gt;11/07/2018&lt;/D&gt;&lt;D xsi:type="xsd:string"&gt;11/08/2018&lt;/D&gt;&lt;D xsi:type="xsd:string"&gt;11/09/2018&lt;/D&gt;&lt;D xsi:type="xsd:string"&gt;11/12/2018&lt;/D&gt;&lt;D xsi:type="xsd:string"&gt;11/13/2018&lt;/D&gt;&lt;D xsi:type="xsd:string"&gt;11/14/2018&lt;/D&gt;&lt;D xsi:type="xsd:string"&gt;11/15/2018&lt;/D&gt;&lt;D xsi:type="xsd:string"&gt;11/16/2018&lt;/D&gt;&lt;D xsi:type="xsd:string"&gt;11/19/2018&lt;/D&gt;&lt;D xsi:type="xsd:string"&gt;11/20/2018&lt;/D&gt;&lt;D xsi:type="xsd:string"&gt;11/21/2018&lt;/D&gt;&lt;D xsi:type="xsd:string"&gt;11/23/2018&lt;/D&gt;&lt;D xsi:type="xsd:string"&gt;11/26/2018&lt;/D&gt;&lt;D xsi:type="xsd:string"&gt;11/27/2018&lt;/D&gt;&lt;D xsi:type="xsd:string"&gt;11/28/2018&lt;/D&gt;&lt;D xsi:type="xsd:string"&gt;11/29/2018&lt;/D&gt;&lt;D xsi:type="xsd:string"&gt;11/30/2018&lt;/D&gt;&lt;D xsi:type="xsd:string"&gt;12/03/2018&lt;/D&gt;&lt;D xsi:type="xsd:string"&gt;12/04/2018&lt;/D&gt;&lt;D xsi:type="xsd:string"&gt;12/06/2018&lt;/D&gt;&lt;D xsi:type="xsd:string"&gt;12/07/2018&lt;/D&gt;&lt;D xsi:type="xsd:string"&gt;12/10/2018&lt;/D&gt;&lt;D xsi:type="xsd:string"&gt;12/11/2018&lt;/D&gt;&lt;D xsi:type="xsd:string"&gt;12/12/2018&lt;/D&gt;&lt;D xsi:type="xsd:string"&gt;12/13/2018&lt;/D&gt;&lt;D xsi:type="xsd:string"&gt;12/14/2018&lt;/D&gt;&lt;D xsi:type="xsd:string"&gt;12/17/2018&lt;/D&gt;&lt;D xsi:type="xsd:string"&gt;12/18/2018&lt;/D&gt;&lt;D xsi:type="xsd:string"&gt;12/19/2018&lt;/D&gt;&lt;D xsi:type="xsd:string"&gt;12/20/2018&lt;/D&gt;&lt;D xsi:type="xsd:string"&gt;12/21/2018&lt;/D&gt;&lt;D xsi:type="xsd:string"&gt;12/24/2018&lt;/D&gt;&lt;D xsi:type="xsd:string"&gt;12/26/2018&lt;/D&gt;&lt;D xsi:type="xsd:string"&gt;12/27/2018&lt;/D&gt;&lt;D xsi:type="xsd:string"&gt;12/28/2018&lt;/D&gt;&lt;D xsi:type="xsd:string"&gt;12/31/2018&lt;/D&gt;&lt;D xsi:type="xsd:string"&gt;01/02/2019&lt;/D&gt;&lt;D xsi:type="xsd:string"&gt;01/03/2019&lt;/D&gt;&lt;D xsi:type="xsd:string"&gt;01/04/2019&lt;/D&gt;&lt;D xsi:type="xsd:string"&gt;01/07/2019&lt;/D&gt;&lt;D xsi:type="xsd:string"&gt;01/08/2019&lt;/D&gt;&lt;D xsi:type="xsd:string"&gt;01/09/2019&lt;/D&gt;&lt;D xsi:type="xsd:string"&gt;01/10/2019&lt;/D&gt;&lt;D xsi:type="xsd:string"&gt;01/11/2019&lt;/D&gt;&lt;D xsi:type="xsd:string"&gt;01/14/2019&lt;/D&gt;&lt;D xsi:type="xsd:string"&gt;01/15/2019&lt;/D&gt;&lt;D xsi:type="xsd:string"&gt;01/16/2019&lt;/D&gt;&lt;D xsi:type="xsd:string"&gt;01/17/2019&lt;/D&gt;&lt;D xsi:type="xsd:string"&gt;01/18/2019&lt;/D&gt;&lt;D xsi:type="xsd:string"&gt;01/22/2019&lt;/D&gt;&lt;D xsi:type="xsd:string"&gt;01/23/2019&lt;/D&gt;&lt;D xsi:type="xsd:string"&gt;01/24/2019&lt;/D&gt;&lt;D xsi:type="xsd:string"&gt;01/25/2019&lt;/D&gt;&lt;D xsi:type="xsd:string"&gt;01/28/2019&lt;/D&gt;&lt;D xsi:type="xsd:string"&gt;01/29/2019&lt;/D&gt;&lt;D xsi:type="xsd:string"&gt;01/30/2019&lt;/D&gt;&lt;D xsi:type="xsd:string"&gt;01/31/2019&lt;/D&gt;&lt;D xsi:type="xsd:string"&gt;02/01/2019&lt;/D&gt;&lt;D xsi:type="xsd:string"&gt;02/04/2019&lt;/D&gt;&lt;D xsi:type="xsd:string"&gt;02/05/2019&lt;/D&gt;&lt;D xsi:type="xsd:string"&gt;02/06/2019&lt;/D&gt;&lt;D xsi:type="xsd:string"&gt;02/07/2019&lt;/D&gt;&lt;D xsi:type="xsd:string"&gt;02/08/2019&lt;/D&gt;&lt;D xsi:type="xsd:string"&gt;02/11/2019&lt;/D&gt;&lt;D xsi:type="xsd:string"&gt;02/12/2019&lt;/D&gt;&lt;D xsi:type="xsd:string"&gt;02/13/2019&lt;/D&gt;&lt;D xsi:type="xsd:string"&gt;02/14/2019&lt;/D&gt;&lt;D xsi:type="xsd:string"&gt;02/15/2019&lt;/D&gt;&lt;D xsi:type="xsd:string"&gt;02/19/2019&lt;/D&gt;&lt;D xsi:type="xsd:string"&gt;02/20/2019&lt;/D&gt;&lt;D xsi:type="xsd:string"&gt;02/21/2019&lt;/D&gt;&lt;D xsi:type="xsd:string"&gt;02/22/2019&lt;/D&gt;&lt;D xsi:type="xsd:string"&gt;02/25/2019&lt;/D&gt;&lt;D xsi:type="xsd:string"&gt;02/26/2019&lt;/D&gt;&lt;D xsi:type="xsd:string"&gt;02/27/2019&lt;/D&gt;&lt;D xsi:type="xsd:string"&gt;02/28/2019&lt;/D&gt;&lt;D xsi:type="xsd:string"&gt;03/01/2019&lt;/D&gt;&lt;D xsi:type="xsd:string"&gt;03/04/2019&lt;/D&gt;&lt;D xsi:type="xsd:string"&gt;03/05/2019&lt;/D&gt;&lt;D xsi:type="xsd:string"&gt;03/06/2019&lt;/D&gt;&lt;D xsi:type="xsd:string"&gt;03/07/2019&lt;/D&gt;&lt;D xsi:type="xsd:string"&gt;03/08/2019&lt;/D&gt;&lt;D xsi:type="xsd:string"&gt;03/11/2019&lt;/D&gt;&lt;D xsi:type="xsd:string"&gt;03/12/2019&lt;/D&gt;&lt;D xsi:type="xsd:string"&gt;03/13/2019&lt;/D&gt;&lt;D xsi:type="xsd:string"&gt;03/14/2019&lt;/D&gt;&lt;D xsi:type="xsd:string"&gt;03/15/2019&lt;/D&gt;&lt;D xsi:type="xsd:string"&gt;03/18/2019&lt;/D&gt;&lt;D xsi:type="xsd:string"&gt;03/19/2019&lt;/D&gt;&lt;D xsi:type="xsd:string"&gt;03/20/2019&lt;/D&gt;&lt;D xsi:type="xsd:string"&gt;03/21/2019&lt;/D&gt;&lt;D xsi:type="xsd:string"&gt;03/22/2019&lt;/D&gt;&lt;D xsi:type="xsd:string"&gt;03/25/2019&lt;/D&gt;&lt;D xsi:type="xsd:string"&gt;03/26/2019&lt;/D&gt;&lt;D xsi:type="xsd:string"&gt;03/27/2019&lt;/D&gt;&lt;D xsi:type="xsd:string"&gt;03/28/2019&lt;/D&gt;&lt;D xsi:type="xsd:string"&gt;03/29/2019&lt;/D&gt;&lt;D xsi:type="xsd:string"&gt;04/01/2019&lt;/D&gt;&lt;D xsi:type="xsd:string"&gt;04/02/2019&lt;/D&gt;&lt;D xsi:type="xsd:string"&gt;04/03/2019&lt;/D&gt;&lt;D xsi:type="xsd:string"&gt;04/04/2019&lt;/D&gt;&lt;D xsi:type="xsd:string"&gt;04/05/2019&lt;/D&gt;&lt;D xsi:type="xsd:string"&gt;04/08/2019&lt;/D&gt;&lt;D xsi:type="xsd:string"&gt;04/09/2019&lt;/D&gt;&lt;D xsi:type="xsd:string"&gt;04/10/2019&lt;/D&gt;&lt;D xsi:type="xsd:string"&gt;04/11/2019&lt;/D&gt;&lt;D xsi:type="xsd:string"&gt;04/12/2019&lt;/D&gt;&lt;D xsi:type="xsd:string"&gt;04/15/2019&lt;/D&gt;&lt;D xsi:type="xsd:string"&gt;04/16/2019&lt;/D&gt;&lt;D xsi:type="xsd:string"&gt;04/17/2019&lt;/D&gt;&lt;D xsi:type="xsd:string"&gt;04/18/2019&lt;/D&gt;&lt;D xsi:type="xsd:string"&gt;04/22/2019&lt;/D&gt;&lt;D xsi:type="xsd:string"&gt;04/23/2019&lt;/D&gt;&lt;D xsi:type="xsd:string"&gt;04/24/2019&lt;/D&gt;&lt;D xsi:type="xsd:string"&gt;04/25/2019&lt;/D&gt;&lt;D xsi:type="xsd:string"&gt;04/26/2019&lt;/D&gt;&lt;D xsi:type="xsd:string"&gt;04/29/2019&lt;/D&gt;&lt;D xsi:type="xsd:string"&gt;04/30/2019&lt;/D&gt;&lt;D xsi:type="xsd:string"&gt;05/01/2019&lt;/D&gt;&lt;D xsi:type="xsd:string"&gt;05/02/2019&lt;/D&gt;&lt;D xsi:type="xsd:string"&gt;05/03/2019&lt;/D&gt;&lt;D xsi:type="xsd:string"&gt;05/06/2019&lt;/D&gt;&lt;D xsi:type="xsd:string"&gt;05/07/2019&lt;/D&gt;&lt;D xsi:type="xsd:string"&gt;05/08/2019&lt;/D&gt;&lt;D xsi:type="xsd:string"&gt;05/09/2019&lt;/D&gt;&lt;D xsi:type="xsd:string"&gt;05/10/2019&lt;/D&gt;&lt;D xsi:type="xsd:string"&gt;05/13/2019&lt;/D&gt;&lt;D xsi:type="xsd:string"&gt;05/14/2019&lt;/D&gt;&lt;D xsi:type="xsd:string"&gt;05/15/2019&lt;/D&gt;&lt;D xsi:type="xsd:string"&gt;05/16/2019&lt;/D&gt;&lt;D xsi:type="xsd:string"&gt;05/17/2019&lt;/D&gt;&lt;D xsi:type="xsd:string"&gt;05/20/2019&lt;/D&gt;&lt;D xsi:type="xsd:string"&gt;05/21/2019&lt;/D&gt;&lt;D xsi:type="xsd:string"&gt;05/22/2019&lt;/D&gt;&lt;D xsi:type="xsd:string"&gt;05/23/2019&lt;/D&gt;&lt;D xsi:type="xsd:string"&gt;05/24/2019&lt;/D&gt;&lt;D xsi:type="xsd:string"&gt;05/28/2019&lt;/D&gt;&lt;D xsi:type="xsd:string"&gt;05/29/2019&lt;/D&gt;&lt;D xsi:type="xsd:string"&gt;05/30/2019&lt;/D&gt;&lt;D xsi:type="xsd:string"&gt;05/31/2019&lt;/D&gt;&lt;D xsi:type="xsd:string"&gt;06/03/2019&lt;/D&gt;&lt;D xsi:type="xsd:string"&gt;06/04/2019&lt;/D&gt;&lt;D xsi:type="xsd:string"&gt;06/05/2019&lt;/D&gt;&lt;D xsi:type="xsd:string"&gt;06/06/2019&lt;/D&gt;&lt;D xsi:type="xsd:string"&gt;06/07/2019&lt;/D&gt;&lt;D xsi:type="xsd:string"&gt;06/10/2019&lt;/D&gt;&lt;D xsi:type="xsd:string"&gt;06/11/2019&lt;/D&gt;&lt;D xsi:type="xsd:string"&gt;06/12/2019&lt;/D&gt;&lt;D xsi:type="xsd:string"&gt;06/13/2019&lt;/D&gt;&lt;D xsi:type="xsd:string"&gt;06/14/2019&lt;/D&gt;&lt;D xsi:type="xsd:string"&gt;06/17/2019&lt;/D&gt;&lt;D xsi:type="xsd:string"&gt;06/18/2019&lt;/D&gt;&lt;D xsi:type="xsd:string"&gt;06/19/2019&lt;/D&gt;&lt;D xsi:type="xsd:string"&gt;06/20/2019&lt;/D&gt;&lt;D xsi:type="xsd:string"&gt;06/21/2019&lt;/D&gt;&lt;D xsi:type="xsd:string"&gt;06/24/2019&lt;/D&gt;&lt;D xsi:type="xsd:string"&gt;06/25/2019&lt;/D&gt;&lt;D xsi:type="xsd:string"&gt;06/26/2019&lt;/D&gt;&lt;D xsi:type="xsd:string"&gt;06/27/2019&lt;/D&gt;&lt;D xsi:type="xsd:string"&gt;06/28/2019&lt;/D&gt;&lt;D xsi:type="xsd:string"&gt;07/01/2019&lt;/D&gt;&lt;D xsi:type="xsd:string"&gt;07/02/2019&lt;/D&gt;&lt;D xsi:type="xsd:string"&gt;07/03/2019&lt;/D&gt;&lt;D xsi:type="xsd:string"&gt;07/05/2019&lt;/D&gt;&lt;D xsi:type="xsd:string"&gt;07/08/2019&lt;/D&gt;&lt;D xsi:type="xsd:string"&gt;07/09/2019&lt;/D&gt;&lt;D xsi:type="xsd:string"&gt;07/10/2019&lt;/D&gt;&lt;D xsi:type="xsd:string"&gt;07/11/2019&lt;/D&gt;&lt;D xsi:type="xsd:string"&gt;07/12/2019&lt;/D&gt;&lt;D xsi:type="xsd:string"&gt;07/15/2019&lt;/D&gt;&lt;D xsi:type="xsd:string"&gt;07/16/2019&lt;/D&gt;&lt;D xsi:type="xsd:string"&gt;07/17/2019&lt;/D&gt;&lt;D xsi:type="xsd:string"&gt;07/18/2019&lt;/D&gt;&lt;D xsi:type="xsd:string"&gt;07/19/2019&lt;/D&gt;&lt;D xsi:type="xsd:string"&gt;07/22/2019&lt;/D&gt;&lt;D xsi:type="xsd:string"&gt;07/23/2019&lt;/D&gt;&lt;D xsi:type="xsd:string"&gt;07/24/2019&lt;/D&gt;&lt;D xsi:type="xsd:string"&gt;07/25/2019&lt;/D&gt;&lt;D xsi:type="xsd:string"&gt;07/26/2019&lt;/D&gt;&lt;D xsi:type="xsd:string"&gt;07/29/2019&lt;/D&gt;&lt;D xsi:type="xsd:string"&gt;07/30/2019&lt;/D&gt;&lt;D xsi:type="xsd:string"&gt;07/31/2019&lt;/D&gt;&lt;D xsi:type="xsd:string"&gt;08/01/2019&lt;/D&gt;&lt;D xsi:type="xsd:string"&gt;08/02/2019&lt;/D&gt;&lt;D xsi:type="xsd:string"&gt;08/05/2019&lt;/D&gt;&lt;D xsi:type="xsd:string"&gt;08/06/2019&lt;/D&gt;&lt;D xsi:type="xsd:string"&gt;08/07/2019&lt;/D&gt;&lt;D xsi:type="xsd:string"&gt;08/08/2019&lt;/D&gt;&lt;D xsi:type="xsd:string"&gt;08/09/2019&lt;/D&gt;&lt;D xsi:type="xsd:string"&gt;08/12/2019&lt;/D&gt;&lt;D xsi:type="xsd:string"&gt;08/13/2019&lt;/D&gt;&lt;D xsi:type="xsd:string"&gt;08/14/2019&lt;/D&gt;&lt;D xsi:type="xsd:string"&gt;08/15/2019&lt;/D&gt;&lt;D xsi:type="xsd:string"&gt;08/16/2019&lt;/D&gt;&lt;D xsi:type="xsd:string"&gt;08/19/2019&lt;/D&gt;&lt;D xsi:type="xsd:string"&gt;08/20/2019&lt;/D&gt;&lt;D xsi:type="xsd:string"&gt;08/21/2019&lt;/D&gt;&lt;D xsi:type="xsd:string"&gt;08/22/2019&lt;/D&gt;&lt;D xsi:type="xsd:string"&gt;08/23/2019&lt;/D&gt;&lt;D xsi:type="xsd:string"&gt;08/26/2019&lt;/D&gt;&lt;D xsi:type="xsd:string"&gt;08/27/2019&lt;/D&gt;&lt;D xsi:type="xsd:string"&gt;08/28/2019&lt;/D&gt;&lt;D xsi:type="xsd:string"&gt;08/29/2019&lt;/D&gt;&lt;D xsi:type="xsd:string"&gt;08/30/2019&lt;/D&gt;&lt;D xsi:type="xsd:string"&gt;09/03/2019&lt;/D&gt;&lt;D xsi:type="xsd:string"&gt;09/04/2019&lt;/D&gt;&lt;D xsi:type="xsd:string"&gt;09/05/2019&lt;/D&gt;&lt;D xsi:type="xsd:string"&gt;09/06/2019&lt;/D&gt;&lt;D xsi:type="xsd:string"&gt;09/09/2019&lt;/D&gt;&lt;D xsi:type="xsd:string"&gt;09/10/2019&lt;/D&gt;&lt;D xsi:type="xsd:string"&gt;09/11/2019&lt;/D&gt;&lt;D xsi:type="xsd:string"&gt;09/12/2019&lt;/D&gt;&lt;D xsi:type="xsd:string"&gt;09/13/2019&lt;/D&gt;&lt;D xsi:type="xsd:string"&gt;09/16/2019&lt;/D&gt;&lt;D xsi:type="xsd:string"&gt;09/17/2019&lt;/D&gt;&lt;D xsi:type="xsd:string"&gt;09/18/2019&lt;/D&gt;&lt;D xsi:type="xsd:string"&gt;09/19/2019&lt;/D&gt;&lt;D xsi:type="xsd:string"&gt;09/20/2019&lt;/D&gt;&lt;D xsi:type="xsd:string"&gt;09/23/2019&lt;/D&gt;&lt;D xsi:type="xsd:string"&gt;09/24/2019&lt;/D&gt;&lt;D xsi:type="xsd:string"&gt;09/25/2019&lt;/D&gt;&lt;D xsi:type="xsd:string"&gt;09/26/2019&lt;/D&gt;&lt;D xsi:type="xsd:string"&gt;09/27/2019&lt;/D&gt;&lt;D xsi:type="xsd:string"&gt;09/30/2019&lt;/D&gt;&lt;D xsi:type="xsd:string"&gt;10/01/2019&lt;/D&gt;&lt;D xsi:type="xsd:string"&gt;10/02/2019&lt;/D&gt;&lt;D xsi:type="xsd:string"&gt;10/03/2019&lt;/D&gt;&lt;D xsi:type="xsd:string"&gt;10/04/2019&lt;/D&gt;&lt;D xsi:type="xsd:string"&gt;10/07/2019&lt;/D&gt;&lt;D xsi:type="xsd:string"&gt;10/08/2019&lt;/D&gt;&lt;D xsi:type="xsd:string"&gt;10/09/2019&lt;/D&gt;&lt;D xsi:type="xsd:string"&gt;10/10/2019&lt;/D&gt;&lt;D xsi:type="xsd:string"&gt;10/11/2019&lt;/D&gt;&lt;D xsi:type="xsd:string"&gt;10/14/2019&lt;/D&gt;&lt;D xsi:type="xsd:string"&gt;10/15/2019&lt;/D&gt;&lt;D xsi:type="xsd:string"&gt;10/16/2019&lt;/D&gt;&lt;D xsi:type="xsd:string"&gt;10/17/2019&lt;/D&gt;&lt;D xsi:type="xsd:string"&gt;10/18/2019&lt;/D&gt;&lt;D xsi:type="xsd:string"&gt;10/21/2019&lt;/D&gt;&lt;D xsi:type="xsd:string"&gt;10/22/2019&lt;/D&gt;&lt;D xsi:type="xsd:string"&gt;10/23/2019&lt;/D&gt;&lt;D xsi:type="xsd:string"&gt;10/24/2019&lt;/D&gt;&lt;D xsi:type="xsd:string"&gt;10/25/2019&lt;/D&gt;&lt;D xsi:type="xsd:string"&gt;10/28/2019&lt;/D&gt;&lt;D xsi:type="xsd:string"&gt;10/29/2019&lt;/D&gt;&lt;D xsi:type="xsd:string"&gt;10/30/2019&lt;/D&gt;&lt;D xsi:type="xsd:string"&gt;10/31/2019&lt;/D&gt;&lt;D xsi:type="xsd:string"&gt;11/01/2019&lt;/D&gt;&lt;D xsi:type="xsd:string"&gt;11/04/2019&lt;/D&gt;&lt;D xsi:type="xsd:string"&gt;11/05/2019&lt;/D&gt;&lt;D xsi:type="xsd:string"&gt;11/06/2019&lt;/D&gt;&lt;D xsi:type="xsd:string"&gt;11/07/2019&lt;/D&gt;&lt;D xsi:type="xsd:string"&gt;11/08/2019&lt;/D&gt;&lt;D xsi:type="xsd:string"&gt;11/11/2019&lt;/D&gt;&lt;D xsi:type="xsd:string"&gt;11/12/2019&lt;/D&gt;&lt;D xsi:type="xsd:string"&gt;11/13/2019&lt;/D&gt;&lt;D xsi:type="xsd:string"&gt;11/14/2019&lt;/D&gt;&lt;D xsi:type="xsd:string"&gt;11/15/2019&lt;/D&gt;&lt;D xsi:type="xsd:string"&gt;11/18/2019&lt;/D&gt;&lt;D xsi:type="xsd:string"&gt;11/19/2019&lt;/D&gt;&lt;D xsi:type="xsd:string"&gt;11/20/2019&lt;/D&gt;&lt;D xsi:type="xsd:string"&gt;11/21/2019&lt;/D&gt;&lt;D xsi:type="xsd:string"&gt;11/22/2019&lt;/D&gt;&lt;D xsi:type="xsd:string"&gt;11/25/2019&lt;/D&gt;&lt;D xsi:type="xsd:string"&gt;11/26/2019&lt;/D&gt;&lt;D xsi:type="xsd:string"&gt;11/27/2019&lt;/D&gt;&lt;D xsi:type="xsd:string"&gt;11/29/2019&lt;/D&gt;&lt;D xsi:type="xsd:string"&gt;12/02/2019&lt;/D&gt;&lt;D xsi:type="xsd:string"&gt;12/03/2019&lt;/D&gt;&lt;D xsi:type="xsd:string"&gt;12/04/2019&lt;/D&gt;&lt;D xsi:type="xsd:string"&gt;12/05/2019&lt;/D&gt;&lt;D xsi:type="xsd:string"&gt;12/06/2019&lt;/D&gt;&lt;D xsi:type="xsd:string"&gt;12/09/2019&lt;/D&gt;&lt;D xsi:type="xsd:string"&gt;12/10/2019&lt;/D&gt;&lt;D xsi:type="xsd:string"&gt;12/11/2019&lt;/D&gt;&lt;D xsi:type="xsd:string"&gt;12/12/2019&lt;/D&gt;&lt;D xsi:type="xsd:string"&gt;12/13/2019&lt;/D&gt;&lt;D xsi:type="xsd:string"&gt;12/16/2019&lt;/D&gt;&lt;D xsi:type="xsd:string"&gt;12/17/2019&lt;/D&gt;&lt;D xsi:type="xsd:string"&gt;12/18/2019&lt;/D&gt;&lt;D xsi:type="xsd:string"&gt;12/19/2019&lt;/D&gt;&lt;D xsi:type="xsd:string"&gt;12/20/2019&lt;/D&gt;&lt;D xsi:type="xsd:string"&gt;12/23/2019&lt;/D&gt;&lt;D xsi:type="xsd:string"&gt;12/24/2019&lt;/D&gt;&lt;D xsi:type="xsd:string"&gt;12/26/2019&lt;/D&gt;&lt;D xsi:type="xsd:string"&gt;12/27/2019&lt;/D&gt;&lt;D xsi:type="xsd:string"&gt;12/30/2019&lt;/D&gt;&lt;D xsi:type="xsd:string"&gt;12/31/2019&lt;/D&gt;&lt;D xsi:type="xsd:string"&gt;01/02/2020&lt;/D&gt;&lt;D xsi:type="xsd:string"&gt;01/03/2020&lt;/D&gt;&lt;D xsi:type="xsd:string"&gt;01/06/2020&lt;/D&gt;&lt;D xsi:type="xsd:string"&gt;01/07/2020&lt;/D&gt;&lt;D xsi:type="xsd:string"&gt;01/08/2020&lt;/D&gt;&lt;D xsi:type="xsd:string"&gt;01/09/2020&lt;/D&gt;&lt;D xsi:type="xsd:string"&gt;01/10/2020&lt;/D&gt;&lt;D xsi:type="xsd:string"&gt;01/13/2020&lt;/D&gt;&lt;D xsi:type="xsd:string"&gt;01/14/2020&lt;/D&gt;&lt;D xsi:type="xsd:string"&gt;01/15/2020&lt;/D&gt;&lt;D xsi:type="xsd:string"&gt;01/16/2020&lt;/D&gt;&lt;D xsi:type="xsd:string"&gt;01/17/2020&lt;/D&gt;&lt;D xsi:type="xsd:string"&gt;01/21/2020&lt;/D&gt;&lt;D xsi:type="xsd:string"&gt;01/22/2020&lt;/D&gt;&lt;D xsi:type="xsd:string"&gt;01/23/2020&lt;/D&gt;&lt;D xsi:type="xsd:string"&gt;01/24/2020&lt;/D&gt;&lt;D xsi:type="xsd:string"&gt;01/27/2020&lt;/D&gt;&lt;D xsi:type="xsd:string"&gt;01/28/2020&lt;/D&gt;&lt;D xsi:type="xsd:string"&gt;01/29/2020&lt;/D&gt;&lt;D xsi:type="xsd:string"&gt;01/30/2020&lt;/D&gt;&lt;D xsi:type="xsd:string"&gt;01/31/2020&lt;/D&gt;&lt;D xsi:type="xsd:string"&gt;02/03/2020&lt;/D&gt;&lt;D xsi:type="xsd:string"&gt;02/04/2020&lt;/D&gt;&lt;D xsi:type="xsd:string"&gt;02/05/2020&lt;/D&gt;&lt;D xsi:type="xsd:string"&gt;02/06/2020&lt;/D&gt;&lt;D xsi:type="xsd:string"&gt;02/07/2020&lt;/D&gt;&lt;D xsi:type="xsd:string"&gt;02/10/2020&lt;/D&gt;&lt;D xsi:type="xsd:string"&gt;02/11/2020&lt;/D&gt;&lt;D xsi:type="xsd:string"&gt;02/12/2020&lt;/D&gt;&lt;D xsi:type="xsd:string"&gt;02/13/2020&lt;/D&gt;&lt;D xsi:type="xsd:string"&gt;02/14/2020&lt;/D&gt;&lt;D xsi:type="xsd:string"&gt;02/18/2020&lt;/D&gt;&lt;D xsi:type="xsd:string"&gt;02/19/2020&lt;/D&gt;&lt;D xsi:type="xsd:string"&gt;02/20/2020&lt;/D&gt;&lt;D xsi:type="xsd:string"&gt;02/21/2020&lt;/D&gt;&lt;D xsi:type="xsd:string"&gt;02/24/2020&lt;/D&gt;&lt;D xsi:type="xsd:string"&gt;02/25/2020&lt;/D&gt;&lt;D xsi:type="xsd:string"&gt;02/26/2020&lt;/D&gt;&lt;D xsi:type="xsd:string"&gt;02/27/2020&lt;/D&gt;&lt;D xsi:type="xsd:string"&gt;02/28/2020&lt;/D&gt;&lt;D xsi:type="xsd:string"&gt;03/02/2020&lt;/D&gt;&lt;D xsi:type="xsd:string"&gt;03/03/2020&lt;/D&gt;&lt;D xsi:type="xsd:string"&gt;03/04/2020&lt;/D&gt;&lt;D xsi:type="xsd:string"&gt;03/05/2020&lt;/D&gt;&lt;D xsi:type="xsd:string"&gt;03/06/2020&lt;/D&gt;&lt;D xsi:type="xsd:string"&gt;03/09/2020&lt;/D&gt;&lt;D xsi:type="xsd:string"&gt;03/10/2020&lt;/D&gt;&lt;D xsi:type="xsd:string"&gt;03/11/2020&lt;/D&gt;&lt;D xsi:type="xsd:string"&gt;03/12/2020&lt;/D&gt;&lt;D xsi:type="xsd:string"&gt;03/13/2020&lt;/D&gt;&lt;D xsi:type="xsd:string"&gt;03/16/2020&lt;/D&gt;&lt;D xsi:type="xsd:string"&gt;03/17/2020&lt;/D&gt;&lt;D xsi:type="xsd:string"&gt;03/18/2020&lt;/D&gt;&lt;D xsi:type="xsd:string"&gt;03/19/2020&lt;/D&gt;&lt;D xsi:type="xsd:string"&gt;03/20/2020&lt;/D&gt;&lt;D xsi:type="xsd:string"&gt;03/23/2020&lt;/D&gt;&lt;D xsi:type="xsd:string"&gt;03/24/2020&lt;/D&gt;&lt;D xsi:type="xsd:string"&gt;03/25/2020&lt;/D&gt;&lt;D xsi:type="xsd:string"&gt;03/26/2020&lt;/D&gt;&lt;D xsi:type="xsd:string"&gt;03/27/2020&lt;/D&gt;&lt;D xsi:type="xsd:string"&gt;03/30/2020&lt;/D&gt;&lt;D xsi:type="xsd:string"&gt;03/31/2020&lt;/D&gt;&lt;D xsi:type="xsd:string"&gt;04/01/2020&lt;/D&gt;&lt;D xsi:type="xsd:string"&gt;04/02/2020&lt;/D&gt;&lt;D xsi:type="xsd:string"&gt;04/03/2020&lt;/D&gt;&lt;D xsi:type="xsd:string"&gt;04/06/2020&lt;/D&gt;&lt;D xsi:type="xsd:string"&gt;04/07/2020&lt;/D&gt;&lt;D xsi:type="xsd:string"&gt;04/08/2020&lt;/D&gt;&lt;D xsi:type="xsd:string"&gt;04/09/2020&lt;/D&gt;&lt;D xsi:type="xsd:string"&gt;04/13/2020&lt;/D&gt;&lt;D xsi:type="xsd:string"&gt;04/14/2020&lt;/D&gt;&lt;D xsi:type="xsd:string"&gt;04/15/2020&lt;/D&gt;&lt;D xsi:type="xsd:string"&gt;04/16/2020&lt;/D&gt;&lt;D xsi:type="xsd:string"&gt;04/17/2020&lt;/D&gt;&lt;D xsi:type="xsd:string"&gt;04/20/2020&lt;/D&gt;&lt;D xsi:type="xsd:string"&gt;04/21/2020&lt;/D&gt;&lt;D xsi:type="xsd:string"&gt;04/22/2020&lt;/D&gt;&lt;D xsi:type="xsd:string"&gt;04/23/2020&lt;/D&gt;&lt;D xsi:type="xsd:string"&gt;04/24/2020&lt;/D&gt;&lt;D xsi:type="xsd:string"&gt;04/27/2020&lt;/D&gt;&lt;D xsi:type="xsd:string"&gt;04/28/2020&lt;/D&gt;&lt;D xsi:type="xsd:string"&gt;04/29/2020&lt;/D&gt;&lt;D xsi:type="xsd:string"&gt;04/30/2020&lt;/D&gt;&lt;D xsi:type="xsd:string"&gt;05/01/2020&lt;/D&gt;&lt;D xsi:type="xsd:string"&gt;05/04/2020&lt;/D&gt;&lt;D xsi:type="xsd:string"&gt;05/05/2020&lt;/D&gt;&lt;D xsi:type="xsd:string"&gt;05/06/2020&lt;/D&gt;&lt;D xsi:type="xsd:string"&gt;05/07/2020&lt;/D&gt;&lt;D xsi:type="xsd:string"&gt;05/08/2020&lt;/D&gt;&lt;D xsi:type="xsd:string"&gt;05/11/2020&lt;/D&gt;&lt;D xsi:type="xsd:string"&gt;05/12/2020&lt;/D&gt;&lt;D xsi:type="xsd:string"&gt;05/13/2020&lt;/D&gt;&lt;D xsi:type="xsd:string"&gt;05/14/2020&lt;/D&gt;&lt;D xsi:type="xsd:string"&gt;05/15/2020&lt;/D&gt;&lt;D xsi:type="xsd:string"&gt;05/18/2020&lt;/D&gt;&lt;D xsi:type="xsd:string"&gt;05/19/2020&lt;/D&gt;&lt;D xsi:type="xsd:string"&gt;05/20/2020&lt;/D&gt;&lt;D xsi:type="xsd:string"&gt;05/21/2020&lt;/D&gt;&lt;D xsi:type="xsd:string"&gt;05/22/2020&lt;/D&gt;&lt;D xsi:type="xsd:string"&gt;05/26/2020&lt;/D&gt;&lt;D xsi:type="xsd:string"&gt;05/27/2020&lt;/D&gt;&lt;D xsi:type="xsd:string"&gt;05/28/2020&lt;/D&gt;&lt;D xsi:type="xsd:string"&gt;05/29/2020&lt;/D&gt;&lt;D xsi:type="xsd:string"&gt;06/01/2020&lt;/D&gt;&lt;D xsi:type="xsd:string"&gt;06/02/2020&lt;/D&gt;&lt;D xsi:type="xsd:string"&gt;06/03/2020&lt;/D&gt;&lt;D xsi:type="xsd:string"&gt;06/04/2020&lt;/D&gt;&lt;D xsi:type="xsd:string"&gt;06/05/2020&lt;/D&gt;&lt;D xsi:type="xsd:string"&gt;06/08/2020&lt;/D&gt;&lt;D xsi:type="xsd:string"&gt;06/09/2020&lt;/D&gt;&lt;D xsi:type="xsd:string"&gt;06/10/2020&lt;/D&gt;&lt;D xsi:type="xsd:string"&gt;06/11/2020&lt;/D&gt;&lt;D xsi:type="xsd:string"&gt;06/12/2020&lt;/D&gt;&lt;D xsi:type="xsd:string"&gt;06/15/2020&lt;/D&gt;&lt;D xsi:type="xsd:string"&gt;06/16/2020&lt;/D&gt;&lt;D xsi:type="xsd:string"&gt;06/17/2020&lt;/D&gt;&lt;D xsi:type="xsd:string"&gt;06/18/2020&lt;/D&gt;&lt;D xsi:type="xsd:string"&gt;06/19/2020&lt;/D&gt;&lt;D xsi:type="xsd:string"&gt;06/22/2020&lt;/D&gt;&lt;D xsi:type="xsd:string"&gt;06/23/2020&lt;/D&gt;&lt;D xsi:type="xsd:string"&gt;06/24/2020&lt;/D&gt;&lt;D xsi:type="xsd:string"&gt;06/25/2020&lt;/D&gt;&lt;D xsi:type="xsd:string"&gt;06/26/2020&lt;/D&gt;&lt;D xsi:type="xsd:string"&gt;06/29/2020&lt;/D&gt;&lt;D xsi:type="xsd:string"&gt;06/30/2020&lt;/D&gt;&lt;D xsi:type="xsd:string"&gt;07/01/2020&lt;/D&gt;&lt;D xsi:type="xsd:string"&gt;07/02/2020&lt;/D&gt;&lt;D xsi:type="xsd:string"&gt;07/06/2020&lt;/D&gt;&lt;D xsi:type="xsd:string"&gt;07/07/2020&lt;/D&gt;&lt;D xsi:type="xsd:string"&gt;07/08/2020&lt;/D&gt;&lt;D xsi:type="xsd:string"&gt;07/09/2020&lt;/D&gt;&lt;D xsi:type="xsd:string"&gt;07/10/2020&lt;/D&gt;&lt;D xsi:type="xsd:string"&gt;07/13/2020&lt;/D&gt;&lt;D xsi:type="xsd:string"&gt;07/14/2020&lt;/D&gt;&lt;D xsi:type="xsd:string"&gt;07/15/2020&lt;/D&gt;&lt;D xsi:type="xsd:string"&gt;07/16/2020&lt;/D&gt;&lt;D xsi:type="xsd:string"&gt;07/17/2020&lt;/D&gt;&lt;D xsi:type="xsd:string"&gt;07/20/2020&lt;/D&gt;&lt;D xsi:type="xsd:string"&gt;07/21/2020&lt;/D&gt;&lt;D xsi:type="xsd:string"&gt;07/22/2020&lt;/D&gt;&lt;D xsi:type="xsd:string"&gt;07/23/2020&lt;/D&gt;&lt;D xsi:type="xsd:string"&gt;07/24/2020&lt;/D&gt;&lt;D xsi:type="xsd:string"&gt;07/27/2020&lt;/D&gt;&lt;D xsi:type="xsd:string"&gt;07/28/2020&lt;/D&gt;&lt;D xsi:type="xsd:string"&gt;07/29/2020&lt;/D&gt;&lt;D xsi:type="xsd:string"&gt;07/30/2020&lt;/D&gt;&lt;D xsi:type="xsd:string"&gt;07/31/2020&lt;/D&gt;&lt;D xsi:type="xsd:string"&gt;08/03/2020&lt;/D&gt;&lt;D xsi:type="xsd:string"&gt;08/04/2020&lt;/D&gt;&lt;D xsi:type="xsd:string"&gt;08/05/2020&lt;/D&gt;&lt;D xsi:type="xsd:string"&gt;08/06/2020&lt;/D&gt;&lt;D xsi:type="xsd:string"&gt;08/07/2020&lt;/D&gt;&lt;D xsi:type="xsd:string"&gt;08/10/2020&lt;/D&gt;&lt;D xsi:type="xsd:string"&gt;08/11/2020&lt;/D&gt;&lt;D xsi:type="xsd:string"&gt;08/12/2020&lt;/D&gt;&lt;D xsi:type="xsd:string"&gt;08/13/2020&lt;/D&gt;&lt;D xsi:type="xsd:string"&gt;08/14/2020&lt;/D&gt;&lt;D xsi:type="xsd:string"&gt;08/17/2020&lt;/D&gt;&lt;D xsi:type="xsd:string"&gt;08/18/2020&lt;/D&gt;&lt;D xsi:type="xsd:string"&gt;08/19/2020&lt;/D&gt;&lt;D xsi:type="xsd:string"&gt;08/20/2020&lt;/D&gt;&lt;D xsi:type="xsd:string"&gt;08/21/2020&lt;/D&gt;&lt;D xsi:type="xsd:string"&gt;08/24/2020&lt;/D&gt;&lt;D xsi:type="xsd:string"&gt;08/25/2020&lt;/D&gt;&lt;D xsi:type="xsd:string"&gt;08/26/2020&lt;/D&gt;&lt;D xsi:type="xsd:string"&gt;08/27/2020&lt;/D&gt;&lt;D xsi:type="xsd:string"&gt;08/28/2020&lt;/D&gt;&lt;D xsi:type="xsd:string"&gt;08/31/2020&lt;/D&gt;&lt;D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1</xdr:row>
          <xdr:rowOff>104775</xdr:rowOff>
        </xdr:from>
        <xdr:to>
          <xdr:col>3</xdr:col>
          <xdr:colOff>295275</xdr:colOff>
          <xdr:row>5</xdr:row>
          <xdr:rowOff>95250</xdr:rowOff>
        </xdr:to>
        <xdr:sp macro="" textlink="">
          <xdr:nvSpPr>
            <xdr:cNvPr id="1030" name="Comment 15" hidden="1">
              <a:extLst>
                <a:ext uri="{FF2B5EF4-FFF2-40B4-BE49-F238E27FC236}">
                  <a16:creationId xmlns:a16="http://schemas.microsoft.com/office/drawing/2014/main" id="{D05D5D41-B5C7-42B6-8B10-52DE2CCD88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2952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xsi:type="xsd:string"&gt;09/01/2020&lt;/D&gt;&lt;D xsi:type="xsd:string"&gt;09/02/2020&lt;/D&gt;&lt;D xsi:type="xsd:string"&gt;09/03/2020&lt;/D&gt;&lt;D xsi:type="xsd:string"&gt;09/04/2020&lt;/D&gt;&lt;D xsi:type="xsd:string"&gt;09/08/2020&lt;/D&gt;&lt;D xsi:type="xsd:string"&gt;09/09/2020&lt;/D&gt;&lt;D xsi:type="xsd:string"&gt;09/10/2020&lt;/D&gt;&lt;D xsi:type="xsd:string"&gt;09/11/2020&lt;/D&gt;&lt;D xsi:type="xsd:string"&gt;09/14/2020&lt;/D&gt;&lt;D xsi:type="xsd:string"&gt;09/15/2020&lt;/D&gt;&lt;D xsi:type="xsd:string"&gt;09/16/2020&lt;/D&gt;&lt;D xsi:type="xsd:string"&gt;09/17/2020&lt;/D&gt;&lt;D xsi:type="xsd:string"&gt;09/18/2020&lt;/D&gt;&lt;D xsi:type="xsd:string"&gt;09/21/2020&lt;/D&gt;&lt;D xsi:type="xsd:string"&gt;09/22/2020&lt;/D&gt;&lt;D xsi:type="xsd:string"&gt;09/23/2020&lt;/D&gt;&lt;D xsi:type="xsd:string"&gt;09/24/2020&lt;/D&gt;&lt;D xsi:type="xsd:string"&gt;09/25/2020&lt;/D&gt;&lt;D xsi:type="xsd:string"&gt;09/28/2020&lt;/D&gt;&lt;D xsi:type="xsd:string"&gt;09/29/2020&lt;/D&gt;&lt;D xsi:type="xsd:string"&gt;09/30/2020&lt;/D&gt;&lt;D xsi:type="xsd:string"&gt;10/01/2020&lt;/D&gt;&lt;D xsi:type="xsd:string"&gt;10/02/2020&lt;/D&gt;&lt;D xsi:type="xsd:string"&gt;10/05/2020&lt;/D&gt;&lt;D xsi:type="xsd:string"&gt;10/06/2020&lt;/D&gt;&lt;D xsi:type="xsd:string"&gt;10/07/2020&lt;/D&gt;&lt;D xsi:type="xsd:string"&gt;10/08/2020&lt;/D&gt;&lt;D xsi:type="xsd:string"&gt;10/09/2020&lt;/D&gt;&lt;D xsi:type="xsd:string"&gt;10/12/2020&lt;/D&gt;&lt;D xsi:type="xsd:string"&gt;10/13/2020&lt;/D&gt;&lt;D xsi:type="xsd:string"&gt;10/14/2020&lt;/D&gt;&lt;D xsi:type="xsd:string"&gt;10/15/2020&lt;/D&gt;&lt;D xsi:type="xsd:string"&gt;10/16/2020&lt;/D&gt;&lt;D xsi:type="xsd:string"&gt;10/19/2020&lt;/D&gt;&lt;D xsi:type="xsd:string"&gt;10/20/2020&lt;/D&gt;&lt;D xsi:type="xsd:string"&gt;10/21/2020&lt;/D&gt;&lt;D xsi:type="xsd:string"&gt;10/22/2020&lt;/D&gt;&lt;D xsi:type="xsd:string"&gt;10/23/2020&lt;/D&gt;&lt;D xsi:type="xsd:string"&gt;10/26/2020&lt;/D&gt;&lt;D xsi:type="xsd:string"&gt;10/27/2020&lt;/D&gt;&lt;D xsi:type="xsd:string"&gt;10/28/2020&lt;/D&gt;&lt;D xsi:type="xsd:string"&gt;10/29/2020&lt;/D&gt;&lt;D xsi:type="xsd:string"&gt;10/30/2020&lt;/D&gt;&lt;D xsi:type="xsd:string"&gt;11/02/2020&lt;/D&gt;&lt;D xsi:type="xsd:string"&gt;11/03/2020&lt;/D&gt;&lt;D xsi:type="xsd:string"&gt;11/04/2020&lt;/D&gt;&lt;D xsi:type="xsd:string"&gt;11/05/2020&lt;/D&gt;&lt;D xsi:type="xsd:string"&gt;11/06/2020&lt;/D&gt;&lt;D xsi:type="xsd:string"&gt;11/09/2020&lt;/D&gt;&lt;D xsi:type="xsd:string"&gt;11/10/2020&lt;/D&gt;&lt;D xsi:type="xsd:string"&gt;11/11/2020&lt;/D&gt;&lt;D xsi:type="xsd:string"&gt;11/12/2020&lt;/D&gt;&lt;D xsi:type="xsd:string"&gt;11/13/2020&lt;/D&gt;&lt;D xsi:type="xsd:string"&gt;11/16/2020&lt;/D&gt;&lt;D xsi:type="xsd:string"&gt;11/17/2020&lt;/D&gt;&lt;D xsi:type="xsd:string"&gt;11/18/2020&lt;/D&gt;&lt;D xsi:type="xsd:string"&gt;11/19/2020&lt;/D&gt;&lt;D xsi:type="xsd:string"&gt;11/20/2020&lt;/D&gt;&lt;D xsi:type="xsd:string"&gt;11/23/2020&lt;/D&gt;&lt;D xsi:type="xsd:string"&gt;11/24/2020&lt;/D&gt;&lt;D xsi:type="xsd:string"&gt;11/25/2020&lt;/D&gt;&lt;D xsi:type="xsd:string"&gt;11/27/2020&lt;/D&gt;&lt;D xsi:type="xsd:string"&gt;11/30/2020&lt;/D&gt;&lt;D xsi:type="xsd:string"&gt;12/01/2020&lt;/D&gt;&lt;D xsi:type="xsd:string"&gt;12/02/2020&lt;/D&gt;&lt;D xsi:type="xsd:string"&gt;12/03/2020&lt;/D&gt;&lt;D xsi:type="xsd:string"&gt;12/04/2020&lt;/D&gt;&lt;D xsi:type="xsd:string"&gt;12/07/2020&lt;/D&gt;&lt;D xsi:type="xsd:string"&gt;12/08/2020&lt;/D&gt;&lt;D xsi:type="xsd:string"&gt;12/09/2020&lt;/D&gt;&lt;D xsi:type="xsd:string"&gt;12/10/2020&lt;/D&gt;&lt;D xsi:type="xsd:string"&gt;12/11/2020&lt;/D&gt;&lt;D xsi:type="xsd:string"&gt;12/14/2020&lt;/D&gt;&lt;D xsi:type="xsd:string"&gt;12/15/2020&lt;/D&gt;&lt;D xsi:type="xsd:string"&gt;12/16/2020&lt;/D&gt;&lt;D xsi:type="xsd:string"&gt;12/17/2020&lt;/D&gt;&lt;D xsi:type="xsd:string"&gt;12/18/2020&lt;/D&gt;&lt;D xsi:type="xsd:string"&gt;12/21/2020&lt;/D&gt;&lt;D xsi:type="xsd:string"&gt;12/22/2020&lt;/D&gt;&lt;D xsi:type="xsd:string"&gt;12/23/2020&lt;/D&gt;&lt;D xsi:type="xsd:string"&gt;12/24/2020&lt;/D&gt;&lt;D xsi:type="xsd:string"&gt;12/28/2020&lt;/D&gt;&lt;D xsi:type="xsd:string"&gt;12/29/2020&lt;/D&gt;&lt;D xsi:type="xsd:string"&gt;12/30/2020&lt;/D&gt;&lt;D xsi:type="xsd:string"&gt;12/31/2020&lt;/D&gt;&lt;D xsi:type="xsd:string"&gt;01/04/2021&lt;/D&gt;&lt;D xsi:type="xsd:string"&gt;01/05/2021&lt;/D&gt;&lt;D xsi:type="xsd:string"&gt;01/06/2021&lt;/D&gt;&lt;D xsi:type="xsd:string"&gt;01/07/2021&lt;/D&gt;&lt;D xsi:type="xsd:string"&gt;01/08/2021&lt;/D&gt;&lt;D xsi:type="xsd:string"&gt;01/11/2021&lt;/D&gt;&lt;D xsi:type="xsd:string"&gt;01/12/2021&lt;/D&gt;&lt;D xsi:type="xsd:string"&gt;01/13/2021&lt;/D&gt;&lt;D xsi:type="xsd:string"&gt;01/14/2021&lt;/D&gt;&lt;D xsi:type="xsd:string"&gt;01/15/2021&lt;/D&gt;&lt;D xsi:type="xsd:string"&gt;01/19/2021&lt;/D&gt;&lt;D xsi:type="xsd:string"&gt;01/20/2021&lt;/D&gt;&lt;D xsi:type="xsd:string"&gt;01/21/2021&lt;/D&gt;&lt;D xsi:type="xsd:string"&gt;01/22/2021&lt;/D&gt;&lt;D xsi:type="xsd:string"&gt;01/25/2021&lt;/D&gt;&lt;D xsi:type="xsd:string"&gt;01/26/2021&lt;/D&gt;&lt;D xsi:type="xsd:string"&gt;01/27/2021&lt;/D&gt;&lt;D xsi:type="xsd:string"&gt;01/28/2021&lt;/D&gt;&lt;D xsi:type="xsd:string"&gt;01/29/2021&lt;/D&gt;&lt;D xsi:type="xsd:string"&gt;02/01/2021&lt;/D&gt;&lt;D xsi:type="xsd:string"&gt;02/02/2021&lt;/D&gt;&lt;D xsi:type="xsd:string"&gt;02/03/2021&lt;/D&gt;&lt;D xsi:type="xsd:string"&gt;02/04/2021&lt;/D&gt;&lt;D xsi:type="xsd:string"&gt;02/05/2021&lt;/D&gt;&lt;D xsi:type="xsd:string"&gt;02/08/2021&lt;/D&gt;&lt;D xsi:type="xsd:string"&gt;02/09/2021&lt;/D&gt;&lt;D xsi:type="xsd:string"&gt;02/10/2021&lt;/D&gt;&lt;D xsi:type="xsd:string"&gt;02/11/2021&lt;/D&gt;&lt;D xsi:type="xsd:string"&gt;02/12/2021&lt;/D&gt;&lt;D xsi:type="xsd:string"&gt;02/16/2021&lt;/D&gt;&lt;D xsi:type="xsd:string"&gt;02/17/2021&lt;/D&gt;&lt;D xsi:type="xsd:string"&gt;02/18/2021&lt;/D&gt;&lt;D xsi:type="xsd:string"&gt;02/19/2021&lt;/D&gt;&lt;D xsi:type="xsd:string"&gt;02/22/2021&lt;/D&gt;&lt;D xsi:type="xsd:string"&gt;02/23/2021&lt;/D&gt;&lt;D xsi:type="xsd:string"&gt;02/24/2021&lt;/D&gt;&lt;D xsi:type="xsd:string"&gt;02/25/2021&lt;/D&gt;&lt;D xsi:type="xsd:string"&gt;02/26/2021&lt;/D&gt;&lt;D xsi:type="xsd:string"&gt;03/01/2021&lt;/D&gt;&lt;D xsi:type="xsd:string"&gt;03/02/2021&lt;/D&gt;&lt;D xsi:type="xsd:string"&gt;03/03/2021&lt;/D&gt;&lt;D xsi:type="xsd:string"&gt;03/04/2021&lt;/D&gt;&lt;D xsi:type="xsd:string"&gt;03/05/2021&lt;/D&gt;&lt;D xsi:type="xsd:string"&gt;03/08/2021&lt;/D&gt;&lt;D xsi:type="xsd:string"&gt;03/09/2021&lt;/D&gt;&lt;D xsi:type="xsd:string"&gt;03/10/2021&lt;/D&gt;&lt;D xsi:type="xsd:string"&gt;03/11/2021&lt;/D&gt;&lt;D xsi:type="xsd:string"&gt;03/12/2021&lt;/D&gt;&lt;D xsi:type="xsd:string"&gt;03/15/2021&lt;/D&gt;&lt;D xsi:type="xsd:string"&gt;03/16/2021&lt;/D&gt;&lt;D xsi:type="xsd:string"&gt;03/17/2021&lt;/D&gt;&lt;D xsi:type="xsd:string"&gt;03/18/2021&lt;/D&gt;&lt;D xsi:type="xsd:string"&gt;03/19/2021&lt;/D&gt;&lt;D xsi:type="xsd:string"&gt;03/22/2021&lt;/D&gt;&lt;D xsi:type="xsd:string"&gt;03/23/2021&lt;/D&gt;&lt;D xsi:type="xsd:string"&gt;03/24/2021&lt;/D&gt;&lt;D xsi:type="xsd:string"&gt;03/25/2021&lt;/D&gt;&lt;D xsi:type="xsd:string"&gt;03/26/2021&lt;/D&gt;&lt;D xsi:type="xsd:string"&gt;03/29/2021&lt;/D&gt;&lt;D xsi:type="xsd:string"&gt;03/30/2021&lt;/D&gt;&lt;D xsi:type="xsd:string"&gt;03/31/2021&lt;/D&gt;&lt;D xsi:type="xsd:string"&gt;04/01/2021&lt;/D&gt;&lt;D xsi:type="xsd:string"&gt;04/05/2021&lt;/D&gt;&lt;D xsi:type="xsd:string"&gt;04/06/2021&lt;/D&gt;&lt;D xsi:type="xsd:string"&gt;04/07/2021&lt;/D&gt;&lt;D xsi:type="xsd:string"&gt;04/08/2021&lt;/D&gt;&lt;D xsi:type="xsd:string"&gt;04/09/2021&lt;/D&gt;&lt;D xsi:type="xsd:string"&gt;04/12/2021&lt;/D&gt;&lt;D xsi:type="xsd:string"&gt;04/13/2021&lt;/D&gt;&lt;D xsi:type="xsd:string"&gt;04/14/2021&lt;/D&gt;&lt;D xsi:type="xsd:string"&gt;04/15/2021&lt;/D&gt;&lt;D xsi:type="xsd:string"&gt;04/16/2021&lt;/D&gt;&lt;D xsi:type="xsd:string"&gt;04/19/2021&lt;/D&gt;&lt;D xsi:type="xsd:string"&gt;04/20/2021&lt;/D&gt;&lt;D xsi:type="xsd:string"&gt;04/21/2021&lt;/D&gt;&lt;D xsi:type="xsd:string"&gt;04/22/2021&lt;/D&gt;&lt;D xsi:type="xsd:string"&gt;04/23/2021&lt;/D&gt;&lt;D xsi:type="xsd:string"&gt;04/26/2021&lt;/D&gt;&lt;D xsi:type="xsd:string"&gt;04/27/2021&lt;/D&gt;&lt;D xsi:type="xsd:string"&gt;04/28/2021&lt;/D&gt;&lt;D xsi:type="xsd:string"&gt;04/29/2021&lt;/D&gt;&lt;D xsi:type="xsd:string"&gt;04/30/2021&lt;/D&gt;&lt;D xsi:type="xsd:string"&gt;05/03/2021&lt;/D&gt;&lt;D xsi:type="xsd:string"&gt;05/04/2021&lt;/D&gt;&lt;D xsi:type="xsd:string"&gt;05/05/2021&lt;/D&gt;&lt;D xsi:type="xsd:string"&gt;05/06/2021&lt;/D&gt;&lt;D xsi:type="xsd:string"&gt;05/07/2021&lt;/D&gt;&lt;D xsi:type="xsd:string"&gt;05/10/2021&lt;/D&gt;&lt;D xsi:type="xsd:string"&gt;05/11/2021&lt;/D&gt;&lt;D xsi:type="xsd:string"&gt;05/12/2021&lt;/D&gt;&lt;D xsi:type="xsd:string"&gt;05/13/2021&lt;/D&gt;&lt;D xsi:type="xsd:string"&gt;05/14/2021&lt;/D&gt;&lt;D xsi:type="xsd:string"&gt;05/17/2021&lt;/D&gt;&lt;D xsi:type="xsd:string"&gt;05/18/2021&lt;/D&gt;&lt;D xsi:type="xsd:string"&gt;05/19/2021&lt;/D&gt;&lt;D xsi:type="xsd:string"&gt;05/20/2021&lt;/D&gt;&lt;D xsi:type="xsd:string"&gt;05/21/2021&lt;/D&gt;&lt;D xsi:type="xsd:string"&gt;05/24/2021&lt;/D&gt;&lt;D xsi:type="xsd:string"&gt;05/25/2021&lt;/D&gt;&lt;D xsi:type="xsd:string"&gt;05/26/2021&lt;/D&gt;&lt;D xsi:type="xsd:string"&gt;05/27/2021&lt;/D&gt;&lt;D xsi:type="xsd:string"&gt;05/28/2021&lt;/D&gt;&lt;D xsi:type="xsd:string"&gt;06/01/2021&lt;/D&gt;&lt;D xsi:type="xsd:string"&gt;06/02/2021&lt;/D&gt;&lt;D xsi:type="xsd:string"&gt;06/03/2021&lt;/D&gt;&lt;D xsi:type="xsd:string"&gt;06/04/2021&lt;/D&gt;&lt;D xsi:type="xsd:string"&gt;06/07/2021&lt;/D&gt;&lt;D xsi:type="xsd:string"&gt;06/08/2021&lt;/D&gt;&lt;D xsi:type="xsd:string"&gt;06/09/2021&lt;/D&gt;&lt;D xsi:type="xsd:string"&gt;06/10/2021&lt;/D&gt;&lt;D xsi:type="xsd:string"&gt;06/11/2021&lt;/D&gt;&lt;D xsi:type="xsd:string"&gt;06/14/2021&lt;/D&gt;&lt;D xsi:type="xsd:string"&gt;06/15/2021&lt;/D&gt;&lt;D xsi:type="xsd:string"&gt;06/16/2021&lt;/D&gt;&lt;D xsi:type="xsd:string"&gt;06/17/2021&lt;/D&gt;&lt;D xsi:type="xsd:string"&gt;06/18/2021&lt;/D&gt;&lt;D xsi:type="xsd:string"&gt;06/21/2021&lt;/D&gt;&lt;D xsi:type="xsd:string"&gt;06/22/2021&lt;/D&gt;&lt;D xsi:type="xsd:string"&gt;06/23/2021&lt;/D&gt;&lt;D xsi:type="xsd:string"&gt;06/24/2021&lt;/D&gt;&lt;D xsi:type="xsd:string"&gt;06/25/2021&lt;/D&gt;&lt;D xsi:type="xsd:string"&gt;06/28/2021&lt;/D&gt;&lt;D xsi:type="xsd:string"&gt;06/29/2021&lt;/D&gt;&lt;D xsi:type="xsd:string"&gt;06/30/2021&lt;/D&gt;&lt;D xsi:type="xsd:string"&gt;07/01/2021&lt;/D&gt;&lt;D xsi:type="xsd:string"&gt;07/02/2021&lt;/D&gt;&lt;D xsi:type="xsd:string"&gt;07/06/2021&lt;/D&gt;&lt;D xsi:type="xsd:string"&gt;07/07/2021&lt;/D&gt;&lt;D xsi:type="xsd:string"&gt;07/08/2021&lt;/D&gt;&lt;D xsi:type="xsd:string"&gt;07/09/2021&lt;/D&gt;&lt;D xsi:type="xsd:string"&gt;07/12/2021&lt;/D&gt;&lt;D xsi:type="xsd:string"&gt;07/13/2021&lt;/D&gt;&lt;D xsi:type="xsd:string"&gt;07/14/2021&lt;/D&gt;&lt;D xsi:type="xsd:string"&gt;07/15/2021&lt;/D&gt;&lt;D xsi:type="xsd:string"&gt;07/16/2021&lt;/D&gt;&lt;D xsi:type="xsd:string"&gt;07/19/2021&lt;/D&gt;&lt;D xsi:type="xsd:string"&gt;07/20/2021&lt;/D&gt;&lt;D xsi:type="xsd:string"&gt;07/21/2021&lt;/D&gt;&lt;D xsi:type="xsd:string"&gt;07/22/2021&lt;/D&gt;&lt;D xsi:type="xsd:string"&gt;07/23/2021&lt;/D&gt;&lt;D xsi:type="xsd:string"&gt;07/26/2021&lt;/D&gt;&lt;D xsi:type="xsd:string"&gt;07/27/2021&lt;/D&gt;&lt;D xsi:type="xsd:string"&gt;07/28/2021&lt;/D&gt;&lt;D xsi:type="xsd:string"&gt;07/29/2021&lt;/D&gt;&lt;D xsi:type="xsd:string"&gt;07/30/2021&lt;/D&gt;&lt;D xsi:type="xsd:string"&gt;08/02/2021&lt;/D&gt;&lt;D xsi:type="xsd:string"&gt;08/03/2021&lt;/D&gt;&lt;D xsi:type="xsd:string"&gt;08/04/2021&lt;/D&gt;&lt;D xsi:type="xsd:string"&gt;08/05/2021&lt;/D&gt;&lt;D xsi:type="xsd:string"&gt;08/06/2021&lt;/D&gt;&lt;D xsi:type="xsd:string"&gt;08/09/2021&lt;/D&gt;&lt;D xsi:type="xsd:string"&gt;08/10/2021&lt;/D&gt;&lt;D xsi:type="xsd:string"&gt;08/11/2021&lt;/D&gt;&lt;D xsi:type="xsd:string"&gt;08/12/2021&lt;/D&gt;&lt;D xsi:type="xsd:string"&gt;08/13/2021&lt;/D&gt;&lt;D xsi:type="xsd:string"&gt;08/16/2021&lt;/D&gt;&lt;D xsi:type="xsd:string"&gt;08/17/2021&lt;/D&gt;&lt;D xsi:type="xsd:string"&gt;08/18/2021&lt;/D&gt;&lt;D xsi:type="xsd:string"&gt;08/19/2021&lt;/D&gt;&lt;D xsi:type="xsd:string"&gt;08/20/2021&lt;/D&gt;&lt;D xsi:type="xsd:string"&gt;08/23/2021&lt;/D&gt;&lt;D xsi:type="xsd:string"&gt;08/24/2021&lt;/D&gt;&lt;D xsi:type="xsd:string"&gt;08/25/2021&lt;/D&gt;&lt;D xsi:type="xsd:string"&gt;08/26/2021&lt;/D&gt;&lt;D xsi:type="xsd:string"&gt;08/27/2021&lt;/D&gt;&lt;D xsi:type="xsd:string"&gt;08/30/2021&lt;/D&gt;&lt;D xsi:type="xsd:string"&gt;08/31/2021&lt;/D&gt;&lt;D xsi:type="xsd:string"&gt;09/01/2021&lt;/D&gt;&lt;D xsi:type="xsd:string"&gt;09/02/2021&lt;/D&gt;&lt;D xsi:type="xsd:string"&gt;09/03/2021&lt;/D&gt;&lt;D xsi:type="xsd:string"&gt;09/07/2021&lt;/D&gt;&lt;D xsi:type="xsd:string"&gt;09/08/2021&lt;/D&gt;&lt;D xsi:type="xsd:string"&gt;09/09/2021&lt;/D&gt;&lt;D xsi:type="xsd:string"&gt;09/10/2021&lt;/D&gt;&lt;D xsi:type="xsd:string"&gt;09/13/2021&lt;/D&gt;&lt;D xsi:type="xsd:string"&gt;09/14/2021&lt;/D&gt;&lt;D xsi:type="xsd:string"&gt;09/15/2021&lt;/D&gt;&lt;D xsi:type="xsd:string"&gt;09/16/2021&lt;/D&gt;&lt;D xsi:type="xsd:string"&gt;09/17/2021&lt;/D&gt;&lt;D xsi:type="xsd:string"&gt;09/20/2021&lt;/D&gt;&lt;D xsi:type="xsd:string"&gt;09/21/2021&lt;/D&gt;&lt;D xsi:type="xsd:string"&gt;09/22/2021&lt;/D&gt;&lt;D xsi:type="xsd:string"&gt;09/23/2021&lt;/D&gt;&lt;D xsi:type="xsd:string"&gt;09/24/2021&lt;/D&gt;&lt;D xsi:type="xsd:string"&gt;09/27/2021&lt;/D&gt;&lt;D xsi:type="xsd:string"&gt;09/28/2021&lt;/D&gt;&lt;D xsi:type="xsd:string"&gt;09/29/2021&lt;/D&gt;&lt;D xsi:type="xsd:string"&gt;09/30/2021&lt;/D&gt;&lt;D xsi:type="xsd:string"&gt;10/01/2021&lt;/D&gt;&lt;D xsi:type="xsd:string"&gt;10/04/2021&lt;/D&gt;&lt;D xsi:type="xsd:string"&gt;10/05/2021&lt;/D&gt;&lt;D xsi:type="xsd:string"&gt;10/06/2021&lt;/D&gt;&lt;D xsi:type="xsd:string"&gt;10/07/2021&lt;/D&gt;&lt;D xsi:type="xsd:string"&gt;10/08/2021&lt;/D&gt;&lt;D xsi:type="xsd:string"&gt;10/11/2021&lt;/D&gt;&lt;D xsi:type="xsd:string"&gt;10/12/2021&lt;/D&gt;&lt;D xsi:type="xsd:string"&gt;10/13/2021&lt;/D&gt;&lt;D xsi:type="xsd:string"&gt;10/14/2021&lt;/D&gt;&lt;D xsi:type="xsd:string"&gt;10/15/2021&lt;/D&gt;&lt;D xsi:type="xsd:string"&gt;10/18/2021&lt;/D&gt;&lt;D xsi:type="xsd:string"&gt;10/19/2021&lt;/D&gt;&lt;D xsi:type="xsd:string"&gt;10/20/2021&lt;/D&gt;&lt;D xsi:type="xsd:string"&gt;10/21/2021&lt;/D&gt;&lt;D xsi:type="xsd:string"&gt;10/22/2021&lt;/D&gt;&lt;D xsi:type="xsd:string"&gt;10/25/2021&lt;/D&gt;&lt;D xsi:type="xsd:string"&gt;10/26/2021&lt;/D&gt;&lt;D xsi:type="xsd:string"&gt;10/27/2021&lt;/D&gt;&lt;D xsi:type="xsd:string"&gt;10/28/2021&lt;/D&gt;&lt;D xsi:type="xsd:string"&gt;10/29/2021&lt;/D&gt;&lt;D xsi:type="xsd:string"&gt;11/01/2021&lt;/D&gt;&lt;D xsi:type="xsd:string"&gt;11/02/2021&lt;/D&gt;&lt;D xsi:type="xsd:string"&gt;11/03/2021&lt;/D&gt;&lt;D xsi:type="xsd:string"&gt;11/04/2021&lt;/D&gt;&lt;D xsi:type="xsd:string"&gt;11/05/2021&lt;/D&gt;&lt;D xsi:type="xsd:string"&gt;11/08/2021&lt;/D&gt;&lt;D xsi:type="xsd:string"&gt;11/09/2021&lt;/D&gt;&lt;D xsi:type="xsd:string"&gt;11/10/2021&lt;/D&gt;&lt;D xsi:type="xsd:string"&gt;11/11/2021&lt;/D&gt;&lt;D xsi:type="xsd:string"&gt;11/12/2021&lt;/D&gt;&lt;D xsi:type="xsd:string"&gt;11/15/2021&lt;/D&gt;&lt;D xsi:type="xsd:string"&gt;11/16/2021&lt;/D&gt;&lt;D xsi:type="xsd:string"&gt;11/17/2021&lt;/D&gt;&lt;D xsi:type="xsd:string"&gt;11/18/2021&lt;/D&gt;&lt;D xsi:type="xsd:string"&gt;11/19/2021&lt;/D&gt;&lt;D xsi:type="xsd:string"&gt;11/22/2021&lt;/D&gt;&lt;D xsi:type="xsd:string"&gt;11/23/2021&lt;/D&gt;&lt;D xsi:type="xsd:string"&gt;11/24/2021&lt;/D&gt;&lt;D xsi:type="xsd:string"&gt;11/26/2021&lt;/D&gt;&lt;D xsi:type="xsd:string"&gt;11/29/2021&lt;/D&gt;&lt;D xsi:type="xsd:string"&gt;11/30/2021&lt;/D&gt;&lt;D xsi:type="xsd:string"&gt;12/01/2021&lt;/D&gt;&lt;D xsi:type="xsd:string"&gt;12/02/2021&lt;/D&gt;&lt;D xsi:type="xsd:string"&gt;12/03/2021&lt;/D&gt;&lt;D xsi:type="xsd:string"&gt;12/06/2021&lt;/D&gt;&lt;D xsi:type="xsd:string"&gt;12/07/2021&lt;/D&gt;&lt;D xsi:type="xsd:string"&gt;12/08/2021&lt;/D&gt;&lt;D xsi:type="xsd:string"&gt;12/09/2021&lt;/D&gt;&lt;D xsi:type="xsd:string"&gt;12/10/2021&lt;/D&gt;&lt;D xsi:type="xsd:string"&gt;12/13/2021&lt;/D&gt;&lt;D xsi:type="xsd:string"&gt;12/14/2021&lt;/D&gt;&lt;D xsi:type="xsd:string"&gt;12/15/2021&lt;/D&gt;&lt;D xsi:type="xsd:string"&gt;12/16/2021&lt;/D&gt;&lt;D xsi:type="xsd:string"&gt;12/17/2021&lt;/D&gt;&lt;D xsi:type="xsd:string"&gt;12/20/2021&lt;/D&gt;&lt;D xsi:type="xsd:string"&gt;12/21/2021&lt;/D&gt;&lt;D xsi:type="xsd:string"&gt;12/22/2021&lt;/D&gt;&lt;D xsi:type="xsd:string"&gt;12/23/2021&lt;/D&gt;&lt;D xsi:type="xsd:string"&gt;12/27/2021&lt;/D&gt;&lt;D xsi:type="xsd:string"&gt;12/28/2021&lt;/D&gt;&lt;D xsi:type="xsd:string"&gt;12/29/2021&lt;/D&gt;&lt;D xsi:type="xsd:string"&gt;12/30/2021&lt;/D&gt;&lt;D xsi:type="xsd:string"&gt;12/31/2021&lt;/D&gt;&lt;D xsi:type="xsd:string"&gt;01/03/2022&lt;/D&gt;&lt;D xsi:type="xsd:string"&gt;01/04/2022&lt;/D&gt;&lt;D xsi:type="xsd:string"&gt;01/05/2022&lt;/D&gt;&lt;D xsi:type="xsd:string"&gt;01/06/2022&lt;/D&gt;&lt;D xsi:type="xsd:string"&gt;01/07/2022&lt;/D&gt;&lt;D xsi:type="xsd:string"&gt;01/10/2022&lt;/D&gt;&lt;D xsi:type="xsd:string"&gt;01/11/2022&lt;/D&gt;&lt;D xsi:type="xsd:string"&gt;01/12/2022&lt;/D&gt;&lt;D xsi:type="xsd:string"&gt;01/13/2022&lt;/D&gt;&lt;D xsi:type="xsd:string"&gt;01/14/2022&lt;/D&gt;&lt;D xsi:type="xsd:string"&gt;01/18/2022&lt;/D&gt;&lt;D xsi:type="xsd:string"&gt;01/19/2022&lt;/D&gt;&lt;D xsi:type="xsd:string"&gt;01/20/2022&lt;/D&gt;&lt;D xsi:type="xsd:string"&gt;01/21/2022&lt;/D&gt;&lt;D xsi:type="xsd:string"&gt;01/24/2022&lt;/D&gt;&lt;D xsi:type="xsd:string"&gt;01/25/2022&lt;/D&gt;&lt;D xsi:type="xsd:string"&gt;01/26/2022&lt;/D&gt;&lt;D xsi:type="xsd:string"&gt;01/27/2022&lt;/D&gt;&lt;D xsi:type="xsd:string"&gt;01/28/2022&lt;/D&gt;&lt;D xsi:type="xsd:string"&gt;01/31/2022&lt;/D&gt;&lt;D xsi:type="xsd:string"&gt;02/01/2022&lt;/D&gt;&lt;D xsi:type="xsd:string"&gt;02/02/2022&lt;/D&gt;&lt;D xsi:type="xsd:string"&gt;02/03/2022&lt;/D&gt;&lt;D xsi:type="xsd:string"&gt;02/04/2022&lt;/D&gt;&lt;D xsi:type="xsd:string"&gt;02/07/2022&lt;/D&gt;&lt;D xsi:type="xsd:string"&gt;02/08/2022&lt;/D&gt;&lt;D xsi:type="xsd:string"&gt;02/09/2022&lt;/D&gt;&lt;D xsi:type="xsd:string"&gt;02/10/2022&lt;/D&gt;&lt;D xsi:type="xsd:string"&gt;02/11/2022&lt;/D&gt;&lt;D xsi:type="xsd:string"&gt;02/14/2022&lt;/D&gt;&lt;D xsi:type="xsd:string"&gt;02/15/2022&lt;/D&gt;&lt;D xsi:type="xsd:string"&gt;02/16/2022&lt;/D&gt;&lt;D xsi:type="xsd:string"&gt;02/17/2022&lt;/D&gt;&lt;D xsi:type="xsd:string"&gt;02/18/2022&lt;/D&gt;&lt;D xsi:type="xsd:string"&gt;02/22/2022&lt;/D&gt;&lt;D xsi:type="xsd:string"&gt;02/23/2022&lt;/D&gt;&lt;D xsi:type="xsd:string"&gt;02/24/2022&lt;/D&gt;&lt;D xsi:type="xsd:string"&gt;02/25/2022&lt;/D&gt;&lt;D xsi:type="xsd:string"&gt;02/28/2022&lt;/D&gt;&lt;D xsi:type="xsd:string"&gt;03/01/2022&lt;/D&gt;&lt;D xsi:type="xsd:string"&gt;03/02/2022&lt;/D&gt;&lt;D xsi:type="xsd:string"&gt;03/03/2022&lt;/D&gt;&lt;D xsi:type="xsd:string"&gt;03/04/2022&lt;/D&gt;&lt;D xsi:type="xsd:string"&gt;03/07/2022&lt;/D&gt;&lt;/FQL&gt;&lt;FQL&gt;&lt;Q&gt;MSFT-US^P_DATE(-5AY,0,D)&lt;/Q&gt;&lt;R&gt;1260&lt;/R&gt;&lt;C&gt;1&lt;/C&gt;&lt;D xsi:type="xsd:string"&gt;03/07/2017&lt;/D&gt;&lt;D xsi:type="xsd:string"&gt;03/08/2017&lt;/D&gt;&lt;D xsi:type="xsd:string"&gt;03/09/2017&lt;/D&gt;&lt;D xsi:type="xsd:string"&gt;03/10/2017&lt;/D&gt;&lt;D xsi:type="xsd:string"&gt;03/13/2017&lt;/D&gt;&lt;D xsi:type="xsd:string"&gt;03/14/2017&lt;/D&gt;&lt;D xsi:type="xsd:string"&gt;03/15/2017&lt;/D&gt;&lt;D xsi:type="xsd:string"&gt;03/16/2017&lt;/D&gt;&lt;D xsi:type="xsd:string"&gt;03/17/2017&lt;/D&gt;&lt;D xsi:type="xsd:string"&gt;03/20/2017&lt;/D&gt;&lt;D xsi:type="xsd:string"&gt;03/21/2017&lt;/D&gt;&lt;D xsi:type="xsd:string"&gt;03/22/2017&lt;/D&gt;&lt;D xsi:type="xsd:string"&gt;03/23/2017&lt;/D&gt;&lt;D xsi:type="xsd:string"&gt;03/24/2017&lt;/D&gt;&lt;D xsi:type="xsd:string"&gt;03/27/2017&lt;/D&gt;&lt;D xsi:type="xsd:string"&gt;03/28/2017&lt;/D&gt;&lt;D xsi:type="xsd:string"&gt;03/29/2017&lt;/D&gt;&lt;D xsi:type="xsd:string"&gt;03/30/2017&lt;/D&gt;&lt;D xsi:type="xsd:string"&gt;03/31/2017&lt;/D&gt;&lt;D xsi:type="xsd:string"&gt;04/03/2017&lt;/D&gt;&lt;D xsi:type="xsd:string"&gt;04/04/2017&lt;/D&gt;&lt;D xsi:type="xsd:string"&gt;04/05/2017&lt;/D&gt;&lt;D xsi:type="xsd:string"&gt;04/06/2017&lt;/D&gt;&lt;D xsi:type="xsd:string"&gt;04/07/2017&lt;/D&gt;&lt;D xsi:type="xsd:string"&gt;04/10/2017&lt;/D&gt;&lt;D xsi:type="xsd:string"&gt;04/11/2017&lt;/D&gt;&lt;D xsi:type="xsd:string"&gt;04/12/2017&lt;/D&gt;&lt;D xsi:type="xsd:string"&gt;04/13/2017&lt;/D&gt;&lt;D xsi:type="xsd:string"&gt;04/17/2017&lt;/D&gt;&lt;D xsi:type="xsd:string"&gt;04/18/2017&lt;/D&gt;&lt;D xsi:type="xsd:string"&gt;04/19/2017&lt;/D&gt;&lt;D xsi:type="xsd:string"&gt;04/20/2017&lt;/D&gt;&lt;D xsi:type="xsd:string"&gt;04/21/2017&lt;/D&gt;&lt;D xsi:type="xsd:string"&gt;04/24/2017&lt;/D&gt;&lt;D xsi:type="xsd:string"&gt;04/25/2017&lt;/D&gt;&lt;D xsi:type="xsd:string"&gt;04/26/2017&lt;/D&gt;&lt;D xsi:type="xsd:string"&gt;04/27/2017&lt;/D&gt;&lt;D xsi:type="xsd:string"&gt;04/28/2017&lt;/D&gt;&lt;D xsi:type="xsd:string"&gt;05/01/2017&lt;/D&gt;&lt;D xsi:type="xsd:string"&gt;05/02/2017&lt;/D&gt;&lt;D xsi:type="xsd:string"&gt;05/03/2017&lt;/D&gt;&lt;D xsi:type="xsd:string"&gt;05/04/2017&lt;/D&gt;&lt;D xsi:type="xsd:string"&gt;05/05/2017&lt;/D&gt;&lt;D xsi:type="xsd:string"&gt;05/08/2017&lt;/D&gt;&lt;D xsi:type="xsd:string"&gt;05/09/2017&lt;/D&gt;&lt;D xsi:type="xsd:string"&gt;05/10/2017&lt;/D&gt;&lt;D xsi:type="xsd:string"&gt;05/11/2017&lt;/D&gt;&lt;D xsi:type="xsd:string"&gt;05/12/2017&lt;/D&gt;&lt;D xsi:type="xsd:string"&gt;05/15/2017&lt;/D&gt;&lt;D xsi:type="xsd:string"&gt;05/16/2017&lt;/D&gt;&lt;D xsi:type="xsd:string"&gt;05/17/2017&lt;/D&gt;&lt;D xsi:type="xsd:string"&gt;05/18/2017&lt;/D&gt;&lt;D xsi:type="xsd:string"&gt;05/19/2017&lt;/D&gt;&lt;D xsi:type="xsd:string"&gt;05/22/2017&lt;/D&gt;&lt;D xsi:type="xsd:string"&gt;05/23/2017&lt;/D&gt;&lt;D xsi:type="xsd:string"&gt;05/24/2017&lt;/D&gt;&lt;D xsi:type="xsd:string"&gt;05/25/2017&lt;/D&gt;&lt;D xsi:type="xsd:string"&gt;05/26/2017&lt;/D&gt;&lt;D xsi:type="xsd:string"&gt;05/30/2017&lt;/D&gt;&lt;D xsi:type="xsd:string"&gt;05/31/2017&lt;/D&gt;&lt;D xsi:type="xsd:string"&gt;06/01/2017&lt;/D&gt;&lt;D xsi:type="xsd:string"&gt;06/02/2017&lt;/D&gt;&lt;D xsi:type="xsd:string"&gt;06/05/2017&lt;/D&gt;&lt;D xsi:type="xsd:string"&gt;06/06/2017&lt;/D&gt;&lt;D xsi:type="xsd:string"&gt;06/07/2017&lt;/D&gt;&lt;D xsi:type="xsd:string"&gt;06/08/2017&lt;/D&gt;&lt;D xsi:type="xsd:string"&gt;06/09/2017&lt;/D&gt;&lt;D xsi:type="xsd:string"&gt;06/12/2017&lt;/D&gt;&lt;D xsi:type="xsd:string"&gt;06/13/2017&lt;/D&gt;&lt;D xsi:type="xsd:string"&gt;06/14/2017&lt;/D&gt;&lt;D xsi:type="xsd:string"&gt;06/15/2017&lt;/D&gt;&lt;D xsi:type="xsd:string"&gt;06/16/2017&lt;/D&gt;&lt;D xsi:type="xsd:string"&gt;06/19/2017&lt;/D&gt;&lt;D xsi:type="xsd:string"&gt;06/20/2017&lt;/D&gt;&lt;D xsi:type="xsd:string"&gt;06/21/2017&lt;/D&gt;&lt;D xsi:type="xsd:string"&gt;06/22/2017&lt;/D&gt;&lt;D xsi:type="xsd:string"&gt;06/23/2017&lt;/D&gt;&lt;D xsi:type="xsd:string"&gt;06/26/2017&lt;/D&gt;&lt;D xsi:type="xsd:string"&gt;06/27/2017&lt;/D&gt;&lt;D xsi:type="xsd:string"&gt;06/28/2017&lt;/D&gt;&lt;D xsi:type="xsd:string"&gt;06/29/2017&lt;/D&gt;&lt;D xsi:type="xsd:string"&gt;06/30/2017&lt;/D&gt;&lt;D xsi:type="xsd:string"&gt;07/03/2017&lt;/D&gt;&lt;D xsi:type="xsd:string"&gt;07/05/2017&lt;/D&gt;&lt;D xsi:type="xsd:string"&gt;07/06/2017&lt;/D&gt;&lt;D xsi:type="xsd:string"&gt;07/07/2017&lt;/D&gt;&lt;D xsi:type="xsd:string"&gt;07/10/2017&lt;/D&gt;&lt;D xsi:type="xsd:string"&gt;07/11/2017&lt;/D&gt;&lt;D xsi:type="xsd:string"&gt;07/12/2017&lt;/D&gt;&lt;D xsi:type="xsd:string"&gt;07/13/2017&lt;/D&gt;&lt;D xsi:type="xsd:string"&gt;07/14/2017&lt;/D&gt;&lt;D xsi:type="xsd:string"&gt;07/17/2017&lt;/D&gt;&lt;D xsi:type="xsd:string"&gt;07/18/2017&lt;/D&gt;&lt;D xsi:type="xsd:string"&gt;07/19/2017&lt;/D&gt;&lt;D xsi:type="xsd:string"&gt;07/20/2017&lt;/D&gt;&lt;D xsi:type="xsd:string"&gt;07/21/2017&lt;/D&gt;&lt;D xsi:type="xsd:string"&gt;07/24/2017&lt;/D&gt;&lt;D xsi:type="xsd:string"&gt;07/25/2017&lt;/D&gt;&lt;D xsi:type="xsd:string"&gt;07/26/2017&lt;/D&gt;&lt;D xsi:type="xsd:string"&gt;07/27/2017&lt;/D&gt;&lt;D xsi:type="xsd:string"&gt;07/28/2017&lt;/D&gt;&lt;D xsi:type="xsd:string"&gt;07/31/2017&lt;/D&gt;&lt;D xsi:type="xsd:string"&gt;08/01/2017&lt;/D&gt;&lt;D xsi:type="xsd:string"&gt;08/02/2017&lt;/D&gt;&lt;D xsi:type="xsd:string"&gt;08/03/2017&lt;/D&gt;&lt;D xsi:type="xsd:string"&gt;08/04/2017&lt;/D&gt;&lt;D xsi:type="xsd:string"&gt;08/07/2017&lt;/D&gt;&lt;D xsi:type="xsd:string"&gt;08/08/2017&lt;/D&gt;&lt;D xsi:type="xsd:string"&gt;08/09/2017&lt;/D&gt;&lt;D xsi:type="xsd:string"&gt;08/10/2017&lt;/D&gt;&lt;D xsi:type="xsd:string"&gt;08/11/2017&lt;/D&gt;&lt;D xsi:type="xsd:string"&gt;08/14/2017&lt;/D&gt;&lt;D xsi:type="xsd:string"&gt;08/15/2017&lt;/D&gt;&lt;D xsi:type="xsd:string"&gt;08/16/2017&lt;/D&gt;&lt;D xsi:type="xsd:string"&gt;08/17/2017&lt;/D&gt;&lt;D xsi:type="xsd:string"&gt;08/18/2017&lt;/D&gt;&lt;D xsi:type="xsd:string"&gt;08/21/2017&lt;/D&gt;&lt;D xsi:type="xsd:string"&gt;08/22/2017&lt;/D&gt;&lt;D xsi:type="xsd:string"&gt;08/23/2017&lt;/D&gt;&lt;D xsi:type="xsd:string"&gt;08/24/2017&lt;/D&gt;&lt;D xsi:type="xsd:string"&gt;08/25/2017&lt;/D&gt;&lt;D xsi:type="xsd:string"&gt;08/28/2017&lt;/D&gt;&lt;D xsi:type="xsd:string"&gt;08/29/2017&lt;/D&gt;&lt;D xsi:type="xsd:string"&gt;08/30/2017&lt;/D&gt;&lt;D xsi:type="xsd:string"&gt;08/31/2017&lt;/D&gt;&lt;D xsi:type="xsd:string"&gt;09/01/2017&lt;/D&gt;&lt;D xsi:type="xsd:string"&gt;09/05/2017&lt;/D&gt;&lt;D xsi:type="xsd:string"&gt;09/06/2017&lt;/D&gt;&lt;D xsi:type="xsd:string"&gt;09/07/2017&lt;/D&gt;&lt;D xsi:type="xsd:string"&gt;09/08/2017&lt;/D&gt;&lt;D xsi:type="xsd:string"&gt;09/11/2017&lt;/D&gt;&lt;D xsi:type="xsd:string"&gt;09/12/2017&lt;/D&gt;&lt;D xsi:type="xsd:string"&gt;09/13/2017&lt;/D&gt;&lt;D xsi:type="xsd:string"&gt;09/14/2017&lt;/D&gt;&lt;D xsi:type="xsd:string"&gt;09/15/2017&lt;/D&gt;&lt;D xsi:type="xsd:string"&gt;09/18/2017&lt;/D&gt;&lt;D xsi:type="xsd:string"&gt;09/19/2017&lt;/D&gt;&lt;D xsi:type="xsd:string"&gt;09/20/2017&lt;/D&gt;&lt;D xsi:type="xsd:string"&gt;09/21/2017&lt;/D&gt;&lt;D xsi:type="xsd:string"&gt;09/22/2017&lt;/D&gt;&lt;D xsi:type="xsd:string"&gt;09/25/2017&lt;/D&gt;&lt;D xsi:type="xsd:string"&gt;09/26/2017&lt;/D&gt;&lt;D xsi:type="xsd:string"&gt;09/27/2017&lt;/D&gt;&lt;D xsi:type="xsd:string"&gt;09/28/2017&lt;/D&gt;&lt;D xsi:type="xsd:string"&gt;09/29/2017&lt;/D&gt;&lt;D xsi:type="xsd:string"&gt;10/02/2017&lt;/D&gt;&lt;D xsi:type="xsd:string"&gt;10/03/2017&lt;/D&gt;&lt;D xsi:type="xsd:string"&gt;10/04/2017&lt;/D&gt;&lt;D xsi:type="xsd:string"&gt;10/05/2017&lt;/D&gt;&lt;D xsi:type="xsd:string"&gt;10/06/2017&lt;/D&gt;&lt;D xsi:type="xsd:string"&gt;10/09/2017&lt;/D&gt;&lt;D xsi:type="xsd:string"&gt;10/10/2017&lt;/D&gt;&lt;D xsi:type="xsd:string"&gt;10/11/2017&lt;/D&gt;&lt;D xsi:type="xsd:string"&gt;10/12/2017&lt;/D&gt;&lt;D xsi:type="xsd:string"&gt;10/13/2017&lt;/D&gt;&lt;D xsi:type="xsd:string"&gt;10/16/2017&lt;/D&gt;&lt;D xsi:type="xsd:string"&gt;10/17/2017&lt;/D&gt;&lt;D xsi:type="xsd:string"&gt;10/18/2017&lt;/D&gt;&lt;D xsi:type="xsd:string"&gt;10/19/2017&lt;/D&gt;&lt;D xsi:type="xsd:string"&gt;10/20/2017&lt;/D&gt;&lt;D xsi:type="xsd:string"&gt;10/23/2017&lt;/D&gt;&lt;D xsi:type="xsd:string"&gt;10/24/2017&lt;/D&gt;&lt;D xsi:type="xsd:string"&gt;10/25/2017&lt;/D&gt;&lt;D xsi:type="xsd:string"&gt;10/26/2017&lt;/D&gt;&lt;D xsi:type="xsd:string"&gt;10/27/2017&lt;/D&gt;&lt;D xsi:type="xsd:string"&gt;10/30/2017&lt;/D&gt;&lt;D xsi:type="xsd:string"&gt;10/31/2017&lt;/D&gt;&lt;D xsi:type="xsd:string"&gt;11/01/2017&lt;/D&gt;&lt;D xsi:type="xsd:string"&gt;11/02/2017&lt;/D&gt;&lt;D xsi:type="xsd:string"&gt;11/03/2017&lt;/D&gt;&lt;D xsi:type="xsd:string"&gt;11/06/2017&lt;/D&gt;&lt;D xsi:type="xsd:string"&gt;11/07/2017&lt;/D&gt;&lt;D xsi:type="xsd:string"&gt;11/08/2017&lt;/D&gt;&lt;D xsi:type="xsd:string"&gt;11/09/2017&lt;/D&gt;&lt;D xsi:type="xsd:string"&gt;11/10/2017&lt;/D&gt;&lt;D xsi:type="xsd:string"&gt;11/13/2017&lt;/D&gt;&lt;D xsi:type="xsd:string"&gt;11/14/2017&lt;/D&gt;&lt;D xsi:type="xsd:string"&gt;11/15/2017&lt;/D&gt;&lt;D xsi:type="xsd:string"&gt;11/16/2017&lt;/D&gt;&lt;D xsi:type="xsd:string"&gt;11/17/2017&lt;/D&gt;&lt;D xsi:type="xsd:string"&gt;11/20/2017&lt;/D&gt;&lt;D xsi:type="xsd:string"&gt;11/21/2017&lt;/D&gt;&lt;D xsi:type="xsd:string"&gt;11/22/2017&lt;/D&gt;&lt;D xsi:type="xsd:string"&gt;11/24/2017&lt;/D&gt;&lt;D xsi:type="xsd:string"&gt;11/27/2017&lt;/D&gt;&lt;D xsi:type="xsd:string"&gt;11/28/2017&lt;/D&gt;&lt;D xsi:type="xsd:string"&gt;11/29/2017&lt;/D&gt;&lt;D xsi:type="xsd:string"&gt;11/30/2017&lt;/D&gt;&lt;D xsi:type="xsd:string"&gt;12/01/2017&lt;/D&gt;&lt;D xsi:type="xsd:string"&gt;12/04/2017&lt;/D&gt;&lt;D xsi:type="xsd:string"&gt;12/05/2017&lt;/D&gt;&lt;D xsi:type="xsd:string"&gt;12/06/2017&lt;/D&gt;&lt;D xsi:type="xsd:string"&gt;12/07/2017&lt;/D&gt;&lt;D xsi:type="xsd:string"&gt;12/08/2017&lt;/D&gt;&lt;D xsi:type="xsd:string"&gt;12/11/2017&lt;/D&gt;&lt;D xsi:type="xsd:string"&gt;12/12/2017&lt;/D&gt;&lt;D xsi:type="xsd:string"&gt;12/13/2017&lt;/D&gt;&lt;D xsi:type="xsd:string"&gt;12/14/2017&lt;/D&gt;&lt;D xsi:type="xsd:string"&gt;12/15/2017&lt;/D&gt;&lt;D xsi:type="xsd:string"&gt;12/18/2017&lt;/D&gt;&lt;D xsi:type="xsd:string"&gt;12/19/2017&lt;/D&gt;&lt;D xsi:type="xsd:string"&gt;12/20/2017&lt;/D&gt;&lt;D xsi:type="xsd:string"&gt;12/21/2017&lt;/D&gt;&lt;D xsi:type="xsd:string"&gt;12/22/2017&lt;/D&gt;&lt;D xsi:type="xsd:string"&gt;12/26/2017&lt;/D&gt;&lt;D xsi:type="xsd:string"&gt;12/27/2017&lt;/D&gt;&lt;D xsi:type="xsd:string"&gt;12/28/2017&lt;/D&gt;&lt;D xsi:type="xsd:string"&gt;12/29/2017&lt;/D&gt;&lt;D xsi:type="xsd:string"&gt;01/02/2018&lt;/D&gt;&lt;D xsi:type="xsd:string"&gt;01/03/2018&lt;/D&gt;&lt;D xsi:type="xsd:string"&gt;01/04/2018&lt;/D&gt;&lt;D xsi:type="xsd:string"&gt;01/05/2018&lt;/D&gt;&lt;D xsi:type="xsd:string"&gt;01/08/2018&lt;/D&gt;&lt;D xsi:type="xsd:string"&gt;01/09/2018&lt;/D&gt;&lt;D xsi:type="xsd:string"&gt;01/10/2018&lt;/D&gt;&lt;D xsi:type="xsd:string"&gt;01/11/2018&lt;/D&gt;&lt;D xsi:type="xsd:string"&gt;01/12/2018&lt;/D&gt;&lt;D xsi:type="xsd:string"&gt;01/16/2018&lt;/D&gt;&lt;D xsi:type="xsd:string"&gt;01/17/2018&lt;/D&gt;&lt;D xsi:type="xsd:string"&gt;01/18/2018&lt;/D&gt;&lt;D xsi:type="xsd:string"&gt;01/19/2018&lt;/D&gt;&lt;D xsi:type="xsd:string"&gt;01/22/2018&lt;/D&gt;&lt;D xsi:type="xsd:string"&gt;01/23/2018&lt;/D&gt;&lt;D xsi:type="xsd:string"&gt;01/24/2018&lt;/D&gt;&lt;D xsi:type="xsd:string"&gt;01/25/2018&lt;/D&gt;&lt;D xsi:type="xsd:string"&gt;01/26/2018&lt;/D&gt;&lt;D xsi:type="xsd:string"&gt;01/29/2018&lt;/D&gt;&lt;D xsi:type="xsd:string"&gt;01/30/2018&lt;/D&gt;&lt;D xsi:type="xsd:string"&gt;01/31/2018&lt;/D&gt;&lt;D xsi:type="xsd:string"&gt;02/01/2018&lt;/D&gt;&lt;D xsi:type="xsd:string"&gt;02/02/2018&lt;/D&gt;&lt;D xsi:type="xsd:string"&gt;02/05/2018&lt;/D&gt;&lt;D xsi:type="xsd:string"&gt;02/06/2018&lt;/D&gt;&lt;D xsi:type="xsd:string"&gt;02/07/2018&lt;/D&gt;&lt;D xsi:type="xsd:string"&gt;02/08/2018&lt;/D&gt;&lt;D xsi:type="xsd:string"&gt;02/09/2018&lt;/D&gt;&lt;D xsi:type="xsd:string"&gt;02/12/2018&lt;/D&gt;&lt;D xsi:type="xsd:string"&gt;02/13/2018&lt;/D&gt;&lt;D xsi:type="xsd:string"&gt;02/14/2018&lt;/D&gt;&lt;D xsi:type="xsd:string"&gt;02/15/2018&lt;/D&gt;&lt;D xsi:type="xsd:string"&gt;02/16/2018&lt;/D&gt;&lt;D xsi:type="xsd:string"&gt;02/20/2018&lt;/D&gt;&lt;D xsi:type="xsd:string"&gt;02/21/2018&lt;/D&gt;&lt;D xsi:type="xsd:string"&gt;02/22/2018&lt;/D&gt;&lt;D xsi:type="xsd:string"&gt;02/23/2018&lt;/D&gt;&lt;D xsi:type="xsd:string"&gt;02/26/2018&lt;/D&gt;&lt;D xsi:type="xsd:string"&gt;02/27/2018&lt;/D&gt;&lt;D xsi:type="xsd:string"&gt;02/28/2018&lt;/D&gt;&lt;D xsi:type="xsd:string"&gt;03/01/2018&lt;/D&gt;&lt;D xsi:type="xsd:string"&gt;03/02/2018&lt;/D&gt;&lt;D xsi:type="xsd:string"&gt;03/05/2018&lt;/D&gt;&lt;D xsi:type="xsd:string"&gt;03/06/2018&lt;/D&gt;&lt;D xsi:type="xsd:string"&gt;03/07/2018&lt;/D&gt;&lt;D xsi:type="xsd:string"&gt;03/08/2018&lt;/D&gt;&lt;D xsi:type="xsd:string"&gt;03/09/2018&lt;/D&gt;&lt;D xsi:type="xsd:string"&gt;03/12/2018&lt;/D&gt;&lt;D xsi:type="xsd:string"&gt;03/13/2018&lt;/D&gt;&lt;D xsi:type="xsd:string"&gt;03/14/2018&lt;/D&gt;&lt;D xsi:type="xsd:string"&gt;03/15/2018&lt;/D&gt;&lt;D xsi:type="xsd:string"&gt;03/16/2018&lt;/D&gt;&lt;D xsi:type="xsd:string"&gt;03/19/2018&lt;/D&gt;&lt;D xsi:type="xsd:string"&gt;03/20/2018&lt;/D&gt;&lt;D xsi:type="xsd:string"&gt;03/21/2018&lt;/D&gt;&lt;D xsi:type="xsd:string"&gt;03/22/2018&lt;/D&gt;&lt;D xsi:type="xsd:string"&gt;03/23/2018&lt;/D&gt;&lt;D xsi:type="xsd:string"&gt;03/26/2018&lt;/D&gt;&lt;D xsi:type="xsd:string"&gt;03/27/2018&lt;/D&gt;&lt;D xsi:type="xsd:string"&gt;03/28/2018&lt;/D&gt;&lt;D xsi:type="xsd:string"&gt;03/29/2018&lt;/D&gt;&lt;D xsi:type="xsd:string"&gt;04/02/2018&lt;/D&gt;&lt;D xsi:type="xsd:string"&gt;04/03/2018&lt;/D&gt;&lt;D xsi:type="xsd:string"&gt;04/04/2018&lt;/D&gt;&lt;D xsi:type="xsd:string"&gt;04/05/2018&lt;/D&gt;&lt;D xsi:type="xsd:string"&gt;04/06/2018&lt;/D&gt;&lt;D xsi:type="xsd:string"&gt;04/09/2018&lt;/D&gt;&lt;D xsi:type="xsd:string"&gt;04/10/2018&lt;/D&gt;&lt;D xsi:type="xsd:string"&gt;04/11/2018&lt;/D&gt;&lt;D xsi:type="xsd:string"&gt;04/12/2018&lt;/D&gt;&lt;D xsi:type="xsd:string"&gt;04/13/2018&lt;/D&gt;&lt;D xsi:type="xsd:string"&gt;04/16/2018&lt;/D&gt;&lt;D xsi:type="xsd:string"&gt;04/17/2018&lt;/D&gt;&lt;D xsi:type="xsd:string"&gt;04/18/2018&lt;/D&gt;&lt;D xsi:type="xsd:string"&gt;04/19/2018&lt;/D&gt;&lt;D xsi:type="xsd:string"&gt;04/20/2018&lt;/D&gt;&lt;D xsi:type="xsd:string"&gt;04/23/2018&lt;/D&gt;&lt;D xsi:type="xsd:string"&gt;04/24/2018&lt;/D&gt;&lt;D xsi:type="xsd:string"&gt;04/25/2018&lt;/D&gt;&lt;D xsi:type="xsd:string"&gt;04/26/2018&lt;/D&gt;&lt;D xsi:type="xsd:string"&gt;04/27/2018&lt;/D&gt;&lt;D xsi:type="xsd:string"&gt;04/30/2018&lt;/D&gt;&lt;D xsi:type="xsd:string"&gt;05/01/2018&lt;/D&gt;&lt;D xsi:type="xsd:string"&gt;05/02/2018&lt;/D&gt;&lt;D xsi:type="xsd:string"&gt;05/03/2018&lt;/D&gt;&lt;D xsi:type="xsd:string"&gt;05/04/2018&lt;/D&gt;&lt;D xsi:type="xsd:string"&gt;05/07/2018&lt;/D&gt;&lt;D xsi:type="xsd:string"&gt;05/08/2018&lt;/D&gt;&lt;D xsi:type="xsd:string"&gt;05/09/2018&lt;/D&gt;&lt;D xsi:type="xsd:string"&gt;05/10/2018&lt;/D&gt;&lt;D xsi:type="xsd:string"&gt;05/11/2018&lt;/D&gt;&lt;D xsi:type="xsd:string"&gt;05/14/2018&lt;/D&gt;&lt;D xsi:type="xsd:string"&gt;05/15/2018&lt;/D&gt;&lt;D xsi:type="xsd:string"&gt;05/16/2018&lt;/D&gt;&lt;D xsi:type="xsd:string"&gt;05/17/2018&lt;/D&gt;&lt;D xsi:type="xsd:string"&gt;05/18/2018&lt;/D&gt;&lt;D xsi:type="xsd:string"&gt;05/21/2018&lt;/D&gt;&lt;D xsi:type="xsd:string"&gt;05/22/2018&lt;/D&gt;&lt;D xsi:type="xsd:string"&gt;05/23/2018&lt;/D&gt;&lt;D xsi:type="xsd:string"&gt;05/24/2018&lt;/D&gt;&lt;D xsi:type="xsd:string"&gt;05/25/2018&lt;/D&gt;&lt;D xsi:type="xsd:string"&gt;05/29/2018&lt;/D&gt;&lt;D xsi:type="xsd:string"&gt;05/30/2018&lt;/D&gt;&lt;D xsi:type="xsd:string"&gt;05/31/2018&lt;/D&gt;&lt;D xsi:type="xsd:string"&gt;06/01/2018&lt;/D&gt;&lt;D xsi:type="xsd:string"&gt;06/04/2018&lt;/D&gt;&lt;D xsi:type="xsd:string"&gt;06/05/2018&lt;/D&gt;&lt;D xsi:type="xsd:string"&gt;06/06/2018&lt;/D&gt;&lt;D xsi:type="xsd:string"&gt;06/07/2018&lt;/D&gt;&lt;D xsi:type="xsd:string"&gt;06/08/2018&lt;/D&gt;&lt;D xsi:type="xsd:string"&gt;06/11/2018&lt;/D&gt;&lt;D xsi:type="xsd:string"&gt;06/12/2018&lt;/D&gt;&lt;D xsi:type="xsd:string"&gt;06/13/2018&lt;/D&gt;&lt;D xsi:type="xsd:string"&gt;06/14/2018&lt;/D&gt;&lt;D xsi:type="xsd:string"&gt;06/15/2018&lt;/D&gt;&lt;D xsi:type="xsd:string"&gt;06/18/2018&lt;/D&gt;&lt;D xsi:type="xsd:string"&gt;06/19/2018&lt;/D&gt;&lt;D xsi:type="xsd:string"&gt;06/20/2018&lt;/D&gt;&lt;D xsi:type="xsd:string"&gt;06/21/2018&lt;/D&gt;&lt;D xsi:type="xsd:string"&gt;06/22/2018&lt;/D&gt;&lt;D xsi:type="xsd:string"&gt;06/25/2018&lt;/D&gt;&lt;D xsi:type="xsd:string"&gt;06/26/2018&lt;/D&gt;&lt;D xsi:type="xsd:string"&gt;06/27/2018&lt;/D&gt;&lt;D xsi:type="xsd:string"&gt;06/28/2018&lt;/D&gt;&lt;D xsi:type="xsd:string"&gt;06/29/2018&lt;/D&gt;&lt;D xsi:type="xsd:string"&gt;07/02/2018&lt;/D&gt;&lt;D xsi:type="xsd:string"&gt;07/03/2018&lt;/D&gt;&lt;D xsi:type="xsd:string"&gt;07/05/2018&lt;/D&gt;&lt;D xsi:type="xsd:string"&gt;07/06/2018&lt;/D&gt;&lt;D xsi:type="xsd:string"&gt;07/09/2018&lt;/D&gt;&lt;D xsi:type="xsd:string"&gt;07/10/2018&lt;/D&gt;&lt;D xsi:type="xsd:string"&gt;07/11/2018&lt;/D&gt;&lt;D xsi:type="xsd:string"&gt;07/12/2018&lt;/D&gt;&lt;D xsi:type="xsd:string"&gt;07/13/2018&lt;/D&gt;&lt;D xsi:type="xsd:string"&gt;07/16/2018&lt;/D&gt;&lt;D xsi:type="xsd:string"&gt;07/17/2018&lt;/D&gt;&lt;D xsi:type="xsd:string"&gt;07/18/2018&lt;/D&gt;&lt;D xsi:type="xsd:string"&gt;07/19/2018&lt;/D&gt;&lt;D xsi:type="xsd:string"&gt;07/20/2018&lt;/D&gt;&lt;D xsi:type="xsd:string"&gt;07/23/2018&lt;/D&gt;&lt;D xsi:type="xsd:string"&gt;07/24/2018&lt;/D&gt;&lt;D xsi:type="xsd:string"&gt;07/25/2018&lt;/D&gt;&lt;D xsi:type="xsd:string"&gt;07/26/2018&lt;/D&gt;&lt;D xsi:type="xsd:string"&gt;07/27/2018&lt;/D&gt;&lt;D xsi:type="xsd:string"&gt;07/30/2018&lt;/D&gt;&lt;D xsi:type="xsd:string"&gt;07/31/2018&lt;/D&gt;&lt;D xsi:type="xsd:string"&gt;08/01/2018&lt;/D&gt;&lt;D xsi:type="xsd:string"&gt;08/02/2018&lt;/D&gt;&lt;D xsi:type="xsd:string"&gt;08/03/2018&lt;/D&gt;&lt;D xsi:type="xsd:string"&gt;08/06/2018&lt;/D&gt;&lt;D xsi:type="xsd:string"&gt;08/07/2018&lt;/D&gt;&lt;D xsi:type="xsd:string"&gt;08/08/2018&lt;/D&gt;&lt;D xsi:type="xsd:string"&gt;08/09/2018&lt;/D&gt;&lt;D xsi:type="xsd:string"&gt;08/10/2018&lt;/D&gt;&lt;D xsi:type="xsd:string"&gt;08/13/2018&lt;/D&gt;&lt;D xsi:type="xsd:string"&gt;08/14/2018&lt;/D&gt;&lt;D xsi:type="xsd:string"&gt;08/15/2018&lt;/D&gt;&lt;D xsi:type="xsd:string"&gt;08/16/2018&lt;/D&gt;&lt;D xsi:type="xsd:string"&gt;08/17/2018&lt;/D&gt;&lt;D xsi:type="xsd:string"&gt;08/20/2018&lt;/D&gt;&lt;D xsi:type="xsd:string"&gt;08/21/2018&lt;/D&gt;&lt;D xsi:type="xsd:string"&gt;08/22/2018&lt;/D&gt;&lt;D xsi:type="xsd:string"&gt;08/23/2018&lt;/D&gt;&lt;D xsi:type="xsd:string"&gt;08/24/2018&lt;/D&gt;&lt;D xsi:type="xsd:string"&gt;08/27/2018&lt;/D&gt;&lt;D xsi:type="xsd:string"&gt;08/28/2018&lt;/D&gt;&lt;D xsi:type="xsd:string"&gt;08/29/2018&lt;/D&gt;&lt;D xsi:type="xsd:string"&gt;08/30/2018&lt;/D&gt;&lt;D xsi:type="xsd:string"&gt;08/31/2018&lt;/D&gt;&lt;D xsi:type="xsd:string"&gt;09/04/2018&lt;/D&gt;&lt;D xsi:type="xsd:string"&gt;09/05/2018&lt;/D&gt;&lt;D xsi:type="xsd:string"&gt;09/06/2018&lt;/D&gt;&lt;D xsi:type="xsd:string"&gt;09/07/2018&lt;/D&gt;&lt;D xsi:type="xsd:string"&gt;09/10/2018&lt;/D&gt;&lt;D xsi:type="xsd:string"&gt;09/11/2018&lt;/D&gt;&lt;D xsi:type="xsd:string"&gt;09/12/2018&lt;/D&gt;&lt;D xsi:type="xsd:string"&gt;09/13/2018&lt;/D&gt;&lt;D xsi:type="xsd:string"&gt;09/14/2018&lt;/D&gt;&lt;D xsi:type="xsd:string"&gt;09/17/2018&lt;/D&gt;&lt;D xsi:type="xsd:string"&gt;09/18/2018&lt;/D&gt;&lt;D xsi:type="xsd:string"&gt;09/19/2018&lt;/D&gt;&lt;D xsi:type="xsd:string"&gt;09/20/2018&lt;/D&gt;&lt;D xsi:type="xsd:string"&gt;09/21/2018&lt;/D&gt;&lt;D xsi:type="xsd:string"&gt;09/24/2018&lt;/D&gt;&lt;D xsi:type="xsd:string"&gt;09/25/2018&lt;/D&gt;&lt;D xsi:type="xsd:string"&gt;09/26/2018&lt;/D&gt;&lt;D xsi:type="xsd:string"&gt;09/27/2018&lt;/D&gt;&lt;D xsi:type="xsd:string"&gt;09/28/2018&lt;/D&gt;&lt;D xsi:type="xsd:string"&gt;10/01/2018&lt;/D&gt;&lt;D xsi:type="xsd:string"&gt;10/02/2018&lt;/D&gt;&lt;D xsi:type="xsd:string"&gt;10/03/2018&lt;/D&gt;&lt;D xsi:type="xsd:string"&gt;10/04/2018&lt;/D&gt;&lt;D xsi:type="xsd:string"&gt;10/05/2018&lt;/D&gt;&lt;D xsi:type="xsd:string"&gt;10/08/2018&lt;/D&gt;&lt;D xsi:type="xsd:string"&gt;10/09/2018&lt;/D&gt;&lt;D xsi:type="xsd:string"&gt;10/10/2018&lt;/D&gt;&lt;D xsi:type="xsd:string"&gt;10/11/2018&lt;/D&gt;&lt;D xsi:type="xsd:string"&gt;10/12/2018&lt;/D&gt;&lt;D xsi:type="xsd:string"&gt;10/15/2018&lt;/D&gt;&lt;D xsi:type="xsd:string"&gt;10/16/2018&lt;/D&gt;&lt;D xsi:type="xsd:string"&gt;10/17/2018&lt;/D&gt;&lt;D xsi:type="xsd:string"&gt;10/18/2018&lt;/D&gt;&lt;D xsi:type="xsd:string"&gt;10/19/2018&lt;/D&gt;&lt;D xsi:type="xsd:string"&gt;10/22/2018&lt;/D&gt;&lt;D xsi:type="xsd:string"&gt;10/23/2018&lt;/D&gt;&lt;D xsi:type="xsd:string"&gt;10/24/2018&lt;/D&gt;&lt;D xsi:type="xsd:string"&gt;10/25/2018&lt;/D&gt;&lt;D xsi:type="xsd:string"&gt;10/26/2018&lt;/D&gt;&lt;D xsi:type="xsd:string"&gt;10/29/2018&lt;/D&gt;&lt;D xsi:type="xsd:string"&gt;10/30/2018&lt;/D&gt;&lt;D xsi:type="xsd:string"&gt;10/31/2018&lt;/D&gt;&lt;D xsi:type="xsd:string"&gt;11/01/2018&lt;/D&gt;&lt;D xsi:type="xsd:string"&gt;11/02/2018&lt;/D&gt;&lt;D xsi:type="xsd:string"&gt;11/05/2018&lt;/D&gt;&lt;D xsi:type="xsd:string"&gt;11/06/2018&lt;/D&gt;&lt;D xsi:type="xsd:string"&gt;11/07/2018&lt;/D&gt;&lt;D xsi:type="xsd:string"&gt;11/08/2018&lt;/D&gt;&lt;D xsi:type="xsd:string"&gt;11/09/2018&lt;/D&gt;&lt;D xsi:type="xsd:string"&gt;11/12/2018&lt;/D&gt;&lt;D xsi:type="xsd:string"&gt;11/13/2018&lt;/D&gt;&lt;D xsi:type="xsd:string"&gt;11/14/2018&lt;/D&gt;&lt;D xsi:type="xsd:string"&gt;11/15/2018&lt;/D&gt;&lt;D xsi:type="xsd:string"&gt;11/16/2018&lt;/D&gt;&lt;D xsi:type="xsd:string"&gt;11/19/2018&lt;/D&gt;&lt;D xsi:type="xsd:string"&gt;11/20/2018&lt;/D&gt;&lt;D xsi:type="xsd:string"&gt;11/21/2018&lt;/D&gt;&lt;D xsi:type="xsd:string"&gt;11/23/2018&lt;/D&gt;&lt;D xsi:type="xsd:string"&gt;11/26/2018&lt;/D&gt;&lt;D xsi:type="xsd:string"&gt;11/27/2018&lt;/D&gt;&lt;D xsi:type="xsd:string"&gt;11/28/2018&lt;/D&gt;&lt;D xsi:type="xsd:string"&gt;11/29/2018&lt;/D&gt;&lt;D xsi:type="xsd:string"&gt;11/30/2018&lt;/D&gt;&lt;D xsi:type="xsd:string"&gt;12/03/2018&lt;/D&gt;&lt;D xsi:type="xsd:string"&gt;12/04/2018&lt;/D&gt;&lt;D xsi:type="xsd:string"&gt;12/06/2018&lt;/D&gt;&lt;D xsi:type="xsd:string"&gt;12/07/2018&lt;/D&gt;&lt;D xsi:type="xsd:string"&gt;12/10/2018&lt;/D&gt;&lt;D xsi:type="xsd:string"&gt;12/11/2018&lt;/D&gt;&lt;D xsi:type="xsd:string"&gt;12/12/2018&lt;/D&gt;&lt;D xsi:type="xsd:string"&gt;12/13/2018&lt;/D&gt;&lt;D xsi:type="xsd:string"&gt;12/14/2018&lt;/D&gt;&lt;D xsi:type="xsd:string"&gt;12/17/2018&lt;/D&gt;&lt;D xsi:type="xsd:string"&gt;12/18/2018&lt;/D&gt;&lt;D xsi:type="xsd:string"&gt;12/19/2018&lt;/D&gt;&lt;D xsi:type="xsd:string"&gt;12/20/2018&lt;/D&gt;&lt;D xsi:type="xsd:string"&gt;12/21/2018&lt;/D&gt;&lt;D xsi:type="xsd:string"&gt;12/24/2018&lt;/D&gt;&lt;D xsi:type="xsd:string"&gt;12/26/2018&lt;/D&gt;&lt;D xsi:type="xsd:string"&gt;12/27/2018&lt;/D&gt;&lt;D xsi:type="xsd:string"&gt;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2</xdr:row>
          <xdr:rowOff>104775</xdr:rowOff>
        </xdr:from>
        <xdr:to>
          <xdr:col>3</xdr:col>
          <xdr:colOff>295275</xdr:colOff>
          <xdr:row>6</xdr:row>
          <xdr:rowOff>95250</xdr:rowOff>
        </xdr:to>
        <xdr:sp macro="" textlink="">
          <xdr:nvSpPr>
            <xdr:cNvPr id="1031" name="Comment 16" hidden="1">
              <a:extLst>
                <a:ext uri="{FF2B5EF4-FFF2-40B4-BE49-F238E27FC236}">
                  <a16:creationId xmlns:a16="http://schemas.microsoft.com/office/drawing/2014/main" id="{D309AFBD-641F-4A89-B51E-BCF43558E7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485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12/28/2018&lt;/D&gt;&lt;D xsi:type="xsd:string"&gt;12/31/2018&lt;/D&gt;&lt;D xsi:type="xsd:string"&gt;01/02/2019&lt;/D&gt;&lt;D xsi:type="xsd:string"&gt;01/03/2019&lt;/D&gt;&lt;D xsi:type="xsd:string"&gt;01/04/2019&lt;/D&gt;&lt;D xsi:type="xsd:string"&gt;01/07/2019&lt;/D&gt;&lt;D xsi:type="xsd:string"&gt;01/08/2019&lt;/D&gt;&lt;D xsi:type="xsd:string"&gt;01/09/2019&lt;/D&gt;&lt;D xsi:type="xsd:string"&gt;01/10/2019&lt;/D&gt;&lt;D xsi:type="xsd:string"&gt;01/11/2019&lt;/D&gt;&lt;D xsi:type="xsd:string"&gt;01/14/2019&lt;/D&gt;&lt;D xsi:type="xsd:string"&gt;01/15/2019&lt;/D&gt;&lt;D xsi:type="xsd:string"&gt;01/16/2019&lt;/D&gt;&lt;D xsi:type="xsd:string"&gt;01/17/2019&lt;/D&gt;&lt;D xsi:type="xsd:string"&gt;01/18/2019&lt;/D&gt;&lt;D xsi:type="xsd:string"&gt;01/22/2019&lt;/D&gt;&lt;D xsi:type="xsd:string"&gt;01/23/2019&lt;/D&gt;&lt;D xsi:type="xsd:string"&gt;01/24/2019&lt;/D&gt;&lt;D xsi:type="xsd:string"&gt;01/25/2019&lt;/D&gt;&lt;D xsi:type="xsd:string"&gt;01/28/2019&lt;/D&gt;&lt;D xsi:type="xsd:string"&gt;01/29/2019&lt;/D&gt;&lt;D xsi:type="xsd:string"&gt;01/30/2019&lt;/D&gt;&lt;D xsi:type="xsd:string"&gt;01/31/2019&lt;/D&gt;&lt;D xsi:type="xsd:string"&gt;02/01/2019&lt;/D&gt;&lt;D xsi:type="xsd:string"&gt;02/04/2019&lt;/D&gt;&lt;D xsi:type="xsd:string"&gt;02/05/2019&lt;/D&gt;&lt;D xsi:type="xsd:string"&gt;02/06/2019&lt;/D&gt;&lt;D xsi:type="xsd:string"&gt;02/07/2019&lt;/D&gt;&lt;D xsi:type="xsd:string"&gt;02/08/2019&lt;/D&gt;&lt;D xsi:type="xsd:string"&gt;02/11/2019&lt;/D&gt;&lt;D xsi:type="xsd:string"&gt;02/12/2019&lt;/D&gt;&lt;D xsi:type="xsd:string"&gt;02/13/2019&lt;/D&gt;&lt;D xsi:type="xsd:string"&gt;02/14/2019&lt;/D&gt;&lt;D xsi:type="xsd:string"&gt;02/15/2019&lt;/D&gt;&lt;D xsi:type="xsd:string"&gt;02/19/2019&lt;/D&gt;&lt;D xsi:type="xsd:string"&gt;02/20/2019&lt;/D&gt;&lt;D xsi:type="xsd:string"&gt;02/21/2019&lt;/D&gt;&lt;D xsi:type="xsd:string"&gt;02/22/2019&lt;/D&gt;&lt;D xsi:type="xsd:string"&gt;02/25/2019&lt;/D&gt;&lt;D xsi:type="xsd:string"&gt;02/26/2019&lt;/D&gt;&lt;D xsi:type="xsd:string"&gt;02/27/2019&lt;/D&gt;&lt;D xsi:type="xsd:string"&gt;02/28/2019&lt;/D&gt;&lt;D xsi:type="xsd:string"&gt;03/01/2019&lt;/D&gt;&lt;D xsi:type="xsd:string"&gt;03/04/2019&lt;/D&gt;&lt;D xsi:type="xsd:string"&gt;03/05/2019&lt;/D&gt;&lt;D xsi:type="xsd:string"&gt;03/06/2019&lt;/D&gt;&lt;D xsi:type="xsd:string"&gt;03/07/2019&lt;/D&gt;&lt;D xsi:type="xsd:string"&gt;03/08/2019&lt;/D&gt;&lt;D xsi:type="xsd:string"&gt;03/11/2019&lt;/D&gt;&lt;D xsi:type="xsd:string"&gt;03/12/2019&lt;/D&gt;&lt;D xsi:type="xsd:string"&gt;03/13/2019&lt;/D&gt;&lt;D xsi:type="xsd:string"&gt;03/14/2019&lt;/D&gt;&lt;D xsi:type="xsd:string"&gt;03/15/2019&lt;/D&gt;&lt;D xsi:type="xsd:string"&gt;03/18/2019&lt;/D&gt;&lt;D xsi:type="xsd:string"&gt;03/19/2019&lt;/D&gt;&lt;D xsi:type="xsd:string"&gt;03/20/2019&lt;/D&gt;&lt;D xsi:type="xsd:string"&gt;03/21/2019&lt;/D&gt;&lt;D xsi:type="xsd:string"&gt;03/22/2019&lt;/D&gt;&lt;D xsi:type="xsd:string"&gt;03/25/2019&lt;/D&gt;&lt;D xsi:type="xsd:string"&gt;03/26/2019&lt;/D&gt;&lt;D xsi:type="xsd:string"&gt;03/27/2019&lt;/D&gt;&lt;D xsi:type="xsd:string"&gt;03/28/2019&lt;/D&gt;&lt;D xsi:type="xsd:string"&gt;03/29/2019&lt;/D&gt;&lt;D xsi:type="xsd:string"&gt;04/01/2019&lt;/D&gt;&lt;D xsi:type="xsd:string"&gt;04/02/2019&lt;/D&gt;&lt;D xsi:type="xsd:string"&gt;04/03/2019&lt;/D&gt;&lt;D xsi:type="xsd:string"&gt;04/04/2019&lt;/D&gt;&lt;D xsi:type="xsd:string"&gt;04/05/2019&lt;/D&gt;&lt;D xsi:type="xsd:string"&gt;04/08/2019&lt;/D&gt;&lt;D xsi:type="xsd:string"&gt;04/09/2019&lt;/D&gt;&lt;D xsi:type="xsd:string"&gt;04/10/2019&lt;/D&gt;&lt;D xsi:type="xsd:string"&gt;04/11/2019&lt;/D&gt;&lt;D xsi:type="xsd:string"&gt;04/12/2019&lt;/D&gt;&lt;D xsi:type="xsd:string"&gt;04/15/2019&lt;/D&gt;&lt;D xsi:type="xsd:string"&gt;04/16/2019&lt;/D&gt;&lt;D xsi:type="xsd:string"&gt;04/17/2019&lt;/D&gt;&lt;D xsi:type="xsd:string"&gt;04/18/2019&lt;/D&gt;&lt;D xsi:type="xsd:string"&gt;04/22/2019&lt;/D&gt;&lt;D xsi:type="xsd:string"&gt;04/23/2019&lt;/D&gt;&lt;D xsi:type="xsd:string"&gt;04/24/2019&lt;/D&gt;&lt;D xsi:type="xsd:string"&gt;04/25/2019&lt;/D&gt;&lt;D xsi:type="xsd:string"&gt;04/26/2019&lt;/D&gt;&lt;D xsi:type="xsd:string"&gt;04/29/2019&lt;/D&gt;&lt;D xsi:type="xsd:string"&gt;04/30/2019&lt;/D&gt;&lt;D xsi:type="xsd:string"&gt;05/01/2019&lt;/D&gt;&lt;D xsi:type="xsd:string"&gt;05/02/2019&lt;/D&gt;&lt;D xsi:type="xsd:string"&gt;05/03/2019&lt;/D&gt;&lt;D xsi:type="xsd:string"&gt;05/06/2019&lt;/D&gt;&lt;D xsi:type="xsd:string"&gt;05/07/2019&lt;/D&gt;&lt;D xsi:type="xsd:string"&gt;05/08/2019&lt;/D&gt;&lt;D xsi:type="xsd:string"&gt;05/09/2019&lt;/D&gt;&lt;D xsi:type="xsd:string"&gt;05/10/2019&lt;/D&gt;&lt;D xsi:type="xsd:string"&gt;05/13/2019&lt;/D&gt;&lt;D xsi:type="xsd:string"&gt;05/14/2019&lt;/D&gt;&lt;D xsi:type="xsd:string"&gt;05/15/2019&lt;/D&gt;&lt;D xsi:type="xsd:string"&gt;05/16/2019&lt;/D&gt;&lt;D xsi:type="xsd:string"&gt;05/17/2019&lt;/D&gt;&lt;D xsi:type="xsd:string"&gt;05/20/2019&lt;/D&gt;&lt;D xsi:type="xsd:string"&gt;05/21/2019&lt;/D&gt;&lt;D xsi:type="xsd:string"&gt;05/22/2019&lt;/D&gt;&lt;D xsi:type="xsd:string"&gt;05/23/2019&lt;/D&gt;&lt;D xsi:type="xsd:string"&gt;05/24/2019&lt;/D&gt;&lt;D xsi:type="xsd:string"&gt;05/28/2019&lt;/D&gt;&lt;D xsi:type="xsd:string"&gt;05/29/2019&lt;/D&gt;&lt;D xsi:type="xsd:string"&gt;05/30/2019&lt;/D&gt;&lt;D xsi:type="xsd:string"&gt;05/31/2019&lt;/D&gt;&lt;D xsi:type="xsd:string"&gt;06/03/2019&lt;/D&gt;&lt;D xsi:type="xsd:string"&gt;06/04/2019&lt;/D&gt;&lt;D xsi:type="xsd:string"&gt;06/05/2019&lt;/D&gt;&lt;D xsi:type="xsd:string"&gt;06/06/2019&lt;/D&gt;&lt;D xsi:type="xsd:string"&gt;06/07/2019&lt;/D&gt;&lt;D xsi:type="xsd:string"&gt;06/10/2019&lt;/D&gt;&lt;D xsi:type="xsd:string"&gt;06/11/2019&lt;/D&gt;&lt;D xsi:type="xsd:string"&gt;06/12/2019&lt;/D&gt;&lt;D xsi:type="xsd:string"&gt;06/13/2019&lt;/D&gt;&lt;D xsi:type="xsd:string"&gt;06/14/2019&lt;/D&gt;&lt;D xsi:type="xsd:string"&gt;06/17/2019&lt;/D&gt;&lt;D xsi:type="xsd:string"&gt;06/18/2019&lt;/D&gt;&lt;D xsi:type="xsd:string"&gt;06/19/2019&lt;/D&gt;&lt;D xsi:type="xsd:string"&gt;06/20/2019&lt;/D&gt;&lt;D xsi:type="xsd:string"&gt;06/21/2019&lt;/D&gt;&lt;D xsi:type="xsd:string"&gt;06/24/2019&lt;/D&gt;&lt;D xsi:type="xsd:string"&gt;06/25/2019&lt;/D&gt;&lt;D xsi:type="xsd:string"&gt;06/26/2019&lt;/D&gt;&lt;D xsi:type="xsd:string"&gt;06/27/2019&lt;/D&gt;&lt;D xsi:type="xsd:string"&gt;06/28/2019&lt;/D&gt;&lt;D xsi:type="xsd:string"&gt;07/01/2019&lt;/D&gt;&lt;D xsi:type="xsd:string"&gt;07/02/2019&lt;/D&gt;&lt;D xsi:type="xsd:string"&gt;07/03/2019&lt;/D&gt;&lt;D xsi:type="xsd:string"&gt;07/05/2019&lt;/D&gt;&lt;D xsi:type="xsd:string"&gt;07/08/2019&lt;/D&gt;&lt;D xsi:type="xsd:string"&gt;07/09/2019&lt;/D&gt;&lt;D xsi:type="xsd:string"&gt;07/10/2019&lt;/D&gt;&lt;D xsi:type="xsd:string"&gt;07/11/2019&lt;/D&gt;&lt;D xsi:type="xsd:string"&gt;07/12/2019&lt;/D&gt;&lt;D xsi:type="xsd:string"&gt;07/15/2019&lt;/D&gt;&lt;D xsi:type="xsd:string"&gt;07/16/2019&lt;/D&gt;&lt;D xsi:type="xsd:string"&gt;07/17/2019&lt;/D&gt;&lt;D xsi:type="xsd:string"&gt;07/18/2019&lt;/D&gt;&lt;D xsi:type="xsd:string"&gt;07/19/2019&lt;/D&gt;&lt;D xsi:type="xsd:string"&gt;07/22/2019&lt;/D&gt;&lt;D xsi:type="xsd:string"&gt;07/23/2019&lt;/D&gt;&lt;D xsi:type="xsd:string"&gt;07/24/2019&lt;/D&gt;&lt;D xsi:type="xsd:string"&gt;07/25/2019&lt;/D&gt;&lt;D xsi:type="xsd:string"&gt;07/26/2019&lt;/D&gt;&lt;D xsi:type="xsd:string"&gt;07/29/2019&lt;/D&gt;&lt;D xsi:type="xsd:string"&gt;07/30/2019&lt;/D&gt;&lt;D xsi:type="xsd:string"&gt;07/31/2019&lt;/D&gt;&lt;D xsi:type="xsd:string"&gt;08/01/2019&lt;/D&gt;&lt;D xsi:type="xsd:string"&gt;08/02/2019&lt;/D&gt;&lt;D xsi:type="xsd:string"&gt;08/05/2019&lt;/D&gt;&lt;D xsi:type="xsd:string"&gt;08/06/2019&lt;/D&gt;&lt;D xsi:type="xsd:string"&gt;08/07/2019&lt;/D&gt;&lt;D xsi:type="xsd:string"&gt;08/08/2019&lt;/D&gt;&lt;D xsi:type="xsd:string"&gt;08/09/2019&lt;/D&gt;&lt;D xsi:type="xsd:string"&gt;08/12/2019&lt;/D&gt;&lt;D xsi:type="xsd:string"&gt;08/13/2019&lt;/D&gt;&lt;D xsi:type="xsd:string"&gt;08/14/2019&lt;/D&gt;&lt;D xsi:type="xsd:string"&gt;08/15/2019&lt;/D&gt;&lt;D xsi:type="xsd:string"&gt;08/16/2019&lt;/D&gt;&lt;D xsi:type="xsd:string"&gt;08/19/2019&lt;/D&gt;&lt;D xsi:type="xsd:string"&gt;08/20/2019&lt;/D&gt;&lt;D xsi:type="xsd:string"&gt;08/21/2019&lt;/D&gt;&lt;D xsi:type="xsd:string"&gt;08/22/2019&lt;/D&gt;&lt;D xsi:type="xsd:string"&gt;08/23/2019&lt;/D&gt;&lt;D xsi:type="xsd:string"&gt;08/26/2019&lt;/D&gt;&lt;D xsi:type="xsd:string"&gt;08/27/2019&lt;/D&gt;&lt;D xsi:type="xsd:string"&gt;08/28/2019&lt;/D&gt;&lt;D xsi:type="xsd:string"&gt;08/29/2019&lt;/D&gt;&lt;D xsi:type="xsd:string"&gt;08/30/2019&lt;/D&gt;&lt;D xsi:type="xsd:string"&gt;09/03/2019&lt;/D&gt;&lt;D xsi:type="xsd:string"&gt;09/04/2019&lt;/D&gt;&lt;D xsi:type="xsd:string"&gt;09/05/2019&lt;/D&gt;&lt;D xsi:type="xsd:string"&gt;09/06/2019&lt;/D&gt;&lt;D xsi:type="xsd:string"&gt;09/09/2019&lt;/D&gt;&lt;D xsi:type="xsd:string"&gt;09/10/2019&lt;/D&gt;&lt;D xsi:type="xsd:string"&gt;09/11/2019&lt;/D&gt;&lt;D xsi:type="xsd:string"&gt;09/12/2019&lt;/D&gt;&lt;D xsi:type="xsd:string"&gt;09/13/2019&lt;/D&gt;&lt;D xsi:type="xsd:string"&gt;09/16/2019&lt;/D&gt;&lt;D xsi:type="xsd:string"&gt;09/17/2019&lt;/D&gt;&lt;D xsi:type="xsd:string"&gt;09/18/2019&lt;/D&gt;&lt;D xsi:type="xsd:string"&gt;09/19/2019&lt;/D&gt;&lt;D xsi:type="xsd:string"&gt;09/20/2019&lt;/D&gt;&lt;D xsi:type="xsd:string"&gt;09/23/2019&lt;/D&gt;&lt;D xsi:type="xsd:string"&gt;09/24/2019&lt;/D&gt;&lt;D xsi:type="xsd:string"&gt;09/25/2019&lt;/D&gt;&lt;D xsi:type="xsd:string"&gt;09/26/2019&lt;/D&gt;&lt;D xsi:type="xsd:string"&gt;09/27/2019&lt;/D&gt;&lt;D xsi:type="xsd:string"&gt;09/30/2019&lt;/D&gt;&lt;D xsi:type="xsd:string"&gt;10/01/2019&lt;/D&gt;&lt;D xsi:type="xsd:string"&gt;10/02/2019&lt;/D&gt;&lt;D xsi:type="xsd:string"&gt;10/03/2019&lt;/D&gt;&lt;D xsi:type="xsd:string"&gt;10/04/2019&lt;/D&gt;&lt;D xsi:type="xsd:string"&gt;10/07/2019&lt;/D&gt;&lt;D xsi:type="xsd:string"&gt;10/08/2019&lt;/D&gt;&lt;D xsi:type="xsd:string"&gt;10/09/2019&lt;/D&gt;&lt;D xsi:type="xsd:string"&gt;10/10/2019&lt;/D&gt;&lt;D xsi:type="xsd:string"&gt;10/11/2019&lt;/D&gt;&lt;D xsi:type="xsd:string"&gt;10/14/2019&lt;/D&gt;&lt;D xsi:type="xsd:string"&gt;10/15/2019&lt;/D&gt;&lt;D xsi:type="xsd:string"&gt;10/16/2019&lt;/D&gt;&lt;D xsi:type="xsd:string"&gt;10/17/2019&lt;/D&gt;&lt;D xsi:type="xsd:string"&gt;10/18/2019&lt;/D&gt;&lt;D xsi:type="xsd:string"&gt;10/21/2019&lt;/D&gt;&lt;D xsi:type="xsd:string"&gt;10/22/2019&lt;/D&gt;&lt;D xsi:type="xsd:string"&gt;10/23/2019&lt;/D&gt;&lt;D xsi:type="xsd:string"&gt;10/24/2019&lt;/D&gt;&lt;D xsi:type="xsd:string"&gt;10/25/2019&lt;/D&gt;&lt;D xsi:type="xsd:string"&gt;10/28/2019&lt;/D&gt;&lt;D xsi:type="xsd:string"&gt;10/29/2019&lt;/D&gt;&lt;D xsi:type="xsd:string"&gt;10/30/2019&lt;/D&gt;&lt;D xsi:type="xsd:string"&gt;10/31/2019&lt;/D&gt;&lt;D xsi:type="xsd:string"&gt;11/01/2019&lt;/D&gt;&lt;D xsi:type="xsd:string"&gt;11/04/2019&lt;/D&gt;&lt;D xsi:type="xsd:string"&gt;11/05/2019&lt;/D&gt;&lt;D xsi:type="xsd:string"&gt;11/06/2019&lt;/D&gt;&lt;D xsi:type="xsd:string"&gt;11/07/2019&lt;/D&gt;&lt;D xsi:type="xsd:string"&gt;11/08/2019&lt;/D&gt;&lt;D xsi:type="xsd:string"&gt;11/11/2019&lt;/D&gt;&lt;D xsi:type="xsd:string"&gt;11/12/2019&lt;/D&gt;&lt;D xsi:type="xsd:string"&gt;11/13/2019&lt;/D&gt;&lt;D xsi:type="xsd:string"&gt;11/14/2019&lt;/D&gt;&lt;D xsi:type="xsd:string"&gt;11/15/2019&lt;/D&gt;&lt;D xsi:type="xsd:string"&gt;11/18/2019&lt;/D&gt;&lt;D xsi:type="xsd:string"&gt;11/19/2019&lt;/D&gt;&lt;D xsi:type="xsd:string"&gt;11/20/2019&lt;/D&gt;&lt;D xsi:type="xsd:string"&gt;11/21/2019&lt;/D&gt;&lt;D xsi:type="xsd:string"&gt;11/22/2019&lt;/D&gt;&lt;D xsi:type="xsd:string"&gt;11/25/2019&lt;/D&gt;&lt;D xsi:type="xsd:string"&gt;11/26/2019&lt;/D&gt;&lt;D xsi:type="xsd:string"&gt;11/27/2019&lt;/D&gt;&lt;D xsi:type="xsd:string"&gt;11/29/2019&lt;/D&gt;&lt;D xsi:type="xsd:string"&gt;12/02/2019&lt;/D&gt;&lt;D xsi:type="xsd:string"&gt;12/03/2019&lt;/D&gt;&lt;D xsi:type="xsd:string"&gt;12/04/2019&lt;/D&gt;&lt;D xsi:type="xsd:string"&gt;12/05/2019&lt;/D&gt;&lt;D xsi:type="xsd:string"&gt;12/06/2019&lt;/D&gt;&lt;D xsi:type="xsd:string"&gt;12/09/2019&lt;/D&gt;&lt;D xsi:type="xsd:string"&gt;12/10/2019&lt;/D&gt;&lt;D xsi:type="xsd:string"&gt;12/11/2019&lt;/D&gt;&lt;D xsi:type="xsd:string"&gt;12/12/2019&lt;/D&gt;&lt;D xsi:type="xsd:string"&gt;12/13/2019&lt;/D&gt;&lt;D xsi:type="xsd:string"&gt;12/16/2019&lt;/D&gt;&lt;D xsi:type="xsd:string"&gt;12/17/2019&lt;/D&gt;&lt;D xsi:type="xsd:string"&gt;12/18/2019&lt;/D&gt;&lt;D xsi:type="xsd:string"&gt;12/19/2019&lt;/D&gt;&lt;D xsi:type="xsd:string"&gt;12/20/2019&lt;/D&gt;&lt;D xsi:type="xsd:string"&gt;12/23/2019&lt;/D&gt;&lt;D xsi:type="xsd:string"&gt;12/24/2019&lt;/D&gt;&lt;D xsi:type="xsd:string"&gt;12/26/2019&lt;/D&gt;&lt;D xsi:type="xsd:string"&gt;12/27/2019&lt;/D&gt;&lt;D xsi:type="xsd:string"&gt;12/30/2019&lt;/D&gt;&lt;D xsi:type="xsd:string"&gt;12/31/2019&lt;/D&gt;&lt;D xsi:type="xsd:string"&gt;01/02/2020&lt;/D&gt;&lt;D xsi:type="xsd:string"&gt;01/03/2020&lt;/D&gt;&lt;D xsi:type="xsd:string"&gt;01/06/2020&lt;/D&gt;&lt;D xsi:type="xsd:string"&gt;01/07/2020&lt;/D&gt;&lt;D xsi:type="xsd:string"&gt;01/08/2020&lt;/D&gt;&lt;D xsi:type="xsd:string"&gt;01/09/2020&lt;/D&gt;&lt;D xsi:type="xsd:string"&gt;01/10/2020&lt;/D&gt;&lt;D xsi:type="xsd:string"&gt;01/13/2020&lt;/D&gt;&lt;D xsi:type="xsd:string"&gt;01/14/2020&lt;/D&gt;&lt;D xsi:type="xsd:string"&gt;01/15/2020&lt;/D&gt;&lt;D xsi:type="xsd:string"&gt;01/16/2020&lt;/D&gt;&lt;D xsi:type="xsd:string"&gt;01/17/2020&lt;/D&gt;&lt;D xsi:type="xsd:string"&gt;01/21/2020&lt;/D&gt;&lt;D xsi:type="xsd:string"&gt;01/22/2020&lt;/D&gt;&lt;D xsi:type="xsd:string"&gt;01/23/2020&lt;/D&gt;&lt;D xsi:type="xsd:string"&gt;01/24/2020&lt;/D&gt;&lt;D xsi:type="xsd:string"&gt;01/27/2020&lt;/D&gt;&lt;D xsi:type="xsd:string"&gt;01/28/2020&lt;/D&gt;&lt;D xsi:type="xsd:string"&gt;01/29/2020&lt;/D&gt;&lt;D xsi:type="xsd:string"&gt;01/30/2020&lt;/D&gt;&lt;D xsi:type="xsd:string"&gt;01/31/2020&lt;/D&gt;&lt;D xsi:type="xsd:string"&gt;02/03/2020&lt;/D&gt;&lt;D xsi:type="xsd:string"&gt;02/04/2020&lt;/D&gt;&lt;D xsi:type="xsd:string"&gt;02/05/2020&lt;/D&gt;&lt;D xsi:type="xsd:string"&gt;02/06/2020&lt;/D&gt;&lt;D xsi:type="xsd:string"&gt;02/07/2020&lt;/D&gt;&lt;D xsi:type="xsd:string"&gt;02/10/2020&lt;/D&gt;&lt;D xsi:type="xsd:string"&gt;02/11/2020&lt;/D&gt;&lt;D xsi:type="xsd:string"&gt;02/12/2020&lt;/D&gt;&lt;D xsi:type="xsd:string"&gt;02/13/2020&lt;/D&gt;&lt;D xsi:type="xsd:string"&gt;02/14/2020&lt;/D&gt;&lt;D xsi:type="xsd:string"&gt;02/18/2020&lt;/D&gt;&lt;D xsi:type="xsd:string"&gt;02/19/2020&lt;/D&gt;&lt;D xsi:type="xsd:string"&gt;02/20/2020&lt;/D&gt;&lt;D xsi:type="xsd:string"&gt;02/21/2020&lt;/D&gt;&lt;D xsi:type="xsd:string"&gt;02/24/2020&lt;/D&gt;&lt;D xsi:type="xsd:string"&gt;02/25/2020&lt;/D&gt;&lt;D xsi:type="xsd:string"&gt;02/26/2020&lt;/D&gt;&lt;D xsi:type="xsd:string"&gt;02/27/2020&lt;/D&gt;&lt;D xsi:type="xsd:string"&gt;02/28/2020&lt;/D&gt;&lt;D xsi:type="xsd:string"&gt;03/02/2020&lt;/D&gt;&lt;D xsi:type="xsd:string"&gt;03/03/2020&lt;/D&gt;&lt;D xsi:type="xsd:string"&gt;03/04/2020&lt;/D&gt;&lt;D xsi:type="xsd:string"&gt;03/05/2020&lt;/D&gt;&lt;D xsi:type="xsd:string"&gt;03/06/2020&lt;/D&gt;&lt;D xsi:type="xsd:string"&gt;03/09/2020&lt;/D&gt;&lt;D xsi:type="xsd:string"&gt;03/10/2020&lt;/D&gt;&lt;D xsi:type="xsd:string"&gt;03/11/2020&lt;/D&gt;&lt;D xsi:type="xsd:string"&gt;03/12/2020&lt;/D&gt;&lt;D xsi:type="xsd:string"&gt;03/13/2020&lt;/D&gt;&lt;D xsi:type="xsd:string"&gt;03/16/2020&lt;/D&gt;&lt;D xsi:type="xsd:string"&gt;03/17/2020&lt;/D&gt;&lt;D xsi:type="xsd:string"&gt;03/18/2020&lt;/D&gt;&lt;D xsi:type="xsd:string"&gt;03/19/2020&lt;/D&gt;&lt;D xsi:type="xsd:string"&gt;03/20/2020&lt;/D&gt;&lt;D xsi:type="xsd:string"&gt;03/23/2020&lt;/D&gt;&lt;D xsi:type="xsd:string"&gt;03/24/2020&lt;/D&gt;&lt;D xsi:type="xsd:string"&gt;03/25/2020&lt;/D&gt;&lt;D xsi:type="xsd:string"&gt;03/26/2020&lt;/D&gt;&lt;D xsi:type="xsd:string"&gt;03/27/2020&lt;/D&gt;&lt;D xsi:type="xsd:string"&gt;03/30/2020&lt;/D&gt;&lt;D xsi:type="xsd:string"&gt;03/31/2020&lt;/D&gt;&lt;D xsi:type="xsd:string"&gt;04/01/2020&lt;/D&gt;&lt;D xsi:type="xsd:string"&gt;04/02/2020&lt;/D&gt;&lt;D xsi:type="xsd:string"&gt;04/03/2020&lt;/D&gt;&lt;D xsi:type="xsd:string"&gt;04/06/2020&lt;/D&gt;&lt;D xsi:type="xsd:string"&gt;04/07/2020&lt;/D&gt;&lt;D xsi:type="xsd:string"&gt;04/08/2020&lt;/D&gt;&lt;D xsi:type="xsd:string"&gt;04/09/2020&lt;/D&gt;&lt;D xsi:type="xsd:string"&gt;04/13/2020&lt;/D&gt;&lt;D xsi:type="xsd:string"&gt;04/14/2020&lt;/D&gt;&lt;D xsi:type="xsd:string"&gt;04/15/2020&lt;/D&gt;&lt;D xsi:type="xsd:string"&gt;04/16/2020&lt;/D&gt;&lt;D xsi:type="xsd:string"&gt;04/17/2020&lt;/D&gt;&lt;D xsi:type="xsd:string"&gt;04/20/2020&lt;/D&gt;&lt;D xsi:type="xsd:string"&gt;04/21/2020&lt;/D&gt;&lt;D xsi:type="xsd:string"&gt;04/22/2020&lt;/D&gt;&lt;D xsi:type="xsd:string"&gt;04/23/2020&lt;/D&gt;&lt;D xsi:type="xsd:string"&gt;04/24/2020&lt;/D&gt;&lt;D xsi:type="xsd:string"&gt;04/27/2020&lt;/D&gt;&lt;D xsi:type="xsd:string"&gt;04/28/2020&lt;/D&gt;&lt;D xsi:type="xsd:string"&gt;04/29/2020&lt;/D&gt;&lt;D xsi:type="xsd:string"&gt;04/30/2020&lt;/D&gt;&lt;D xsi:type="xsd:string"&gt;05/01/2020&lt;/D&gt;&lt;D xsi:type="xsd:string"&gt;05/04/2020&lt;/D&gt;&lt;D xsi:type="xsd:string"&gt;05/05/2020&lt;/D&gt;&lt;D xsi:type="xsd:string"&gt;05/06/2020&lt;/D&gt;&lt;D xsi:type="xsd:string"&gt;05/07/2020&lt;/D&gt;&lt;D xsi:type="xsd:string"&gt;05/08/2020&lt;/D&gt;&lt;D xsi:type="xsd:string"&gt;05/11/2020&lt;/D&gt;&lt;D xsi:type="xsd:string"&gt;05/12/2020&lt;/D&gt;&lt;D xsi:type="xsd:string"&gt;05/13/2020&lt;/D&gt;&lt;D xsi:type="xsd:string"&gt;05/14/2020&lt;/D&gt;&lt;D xsi:type="xsd:string"&gt;05/15/2020&lt;/D&gt;&lt;D xsi:type="xsd:string"&gt;05/18/2020&lt;/D&gt;&lt;D xsi:type="xsd:string"&gt;05/19/2020&lt;/D&gt;&lt;D xsi:type="xsd:string"&gt;05/20/2020&lt;/D&gt;&lt;D xsi:type="xsd:string"&gt;05/21/2020&lt;/D&gt;&lt;D xsi:type="xsd:string"&gt;05/22/2020&lt;/D&gt;&lt;D xsi:type="xsd:string"&gt;05/26/2020&lt;/D&gt;&lt;D xsi:type="xsd:string"&gt;05/27/2020&lt;/D&gt;&lt;D xsi:type="xsd:string"&gt;05/28/2020&lt;/D&gt;&lt;D xsi:type="xsd:string"&gt;05/29/2020&lt;/D&gt;&lt;D xsi:type="xsd:string"&gt;06/01/2020&lt;/D&gt;&lt;D xsi:type="xsd:string"&gt;06/02/2020&lt;/D&gt;&lt;D xsi:type="xsd:string"&gt;06/03/2020&lt;/D&gt;&lt;D xsi:type="xsd:string"&gt;06/04/2020&lt;/D&gt;&lt;D xsi:type="xsd:string"&gt;06/05/2020&lt;/D&gt;&lt;D xsi:type="xsd:string"&gt;06/08/2020&lt;/D&gt;&lt;D xsi:type="xsd:string"&gt;06/09/2020&lt;/D&gt;&lt;D xsi:type="xsd:string"&gt;06/10/2020&lt;/D&gt;&lt;D xsi:type="xsd:string"&gt;06/11/2020&lt;/D&gt;&lt;D xsi:type="xsd:string"&gt;06/12/2020&lt;/D&gt;&lt;D xsi:type="xsd:string"&gt;06/15/2020&lt;/D&gt;&lt;D xsi:type="xsd:string"&gt;06/16/2020&lt;/D&gt;&lt;D xsi:type="xsd:string"&gt;06/17/2020&lt;/D&gt;&lt;D xsi:type="xsd:string"&gt;06/18/2020&lt;/D&gt;&lt;D xsi:type="xsd:string"&gt;06/19/2020&lt;/D&gt;&lt;D xsi:type="xsd:string"&gt;06/22/2020&lt;/D&gt;&lt;D xsi:type="xsd:string"&gt;06/23/2020&lt;/D&gt;&lt;D xsi:type="xsd:string"&gt;06/24/2020&lt;/D&gt;&lt;D xsi:type="xsd:string"&gt;06/25/2020&lt;/D&gt;&lt;D xsi:type="xsd:string"&gt;06/26/2020&lt;/D&gt;&lt;D xsi:type="xsd:string"&gt;06/29/2020&lt;/D&gt;&lt;D xsi:type="xsd:string"&gt;06/30/2020&lt;/D&gt;&lt;D xsi:type="xsd:string"&gt;07/01/2020&lt;/D&gt;&lt;D xsi:type="xsd:string"&gt;07/02/2020&lt;/D&gt;&lt;D xsi:type="xsd:string"&gt;07/06/2020&lt;/D&gt;&lt;D xsi:type="xsd:string"&gt;07/07/2020&lt;/D&gt;&lt;D xsi:type="xsd:string"&gt;07/08/2020&lt;/D&gt;&lt;D xsi:type="xsd:string"&gt;07/09/2020&lt;/D&gt;&lt;D xsi:type="xsd:string"&gt;07/10/2020&lt;/D&gt;&lt;D xsi:type="xsd:string"&gt;07/13/2020&lt;/D&gt;&lt;D xsi:type="xsd:string"&gt;07/14/2020&lt;/D&gt;&lt;D xsi:type="xsd:string"&gt;07/15/2020&lt;/D&gt;&lt;D xsi:type="xsd:string"&gt;07/16/2020&lt;/D&gt;&lt;D xsi:type="xsd:string"&gt;07/17/2020&lt;/D&gt;&lt;D xsi:type="xsd:string"&gt;07/20/2020&lt;/D&gt;&lt;D xsi:type="xsd:string"&gt;07/21/2020&lt;/D&gt;&lt;D xsi:type="xsd:string"&gt;07/22/2020&lt;/D&gt;&lt;D xsi:type="xsd:string"&gt;07/23/2020&lt;/D&gt;&lt;D xsi:type="xsd:string"&gt;07/24/2020&lt;/D&gt;&lt;D xsi:type="xsd:string"&gt;07/27/2020&lt;/D&gt;&lt;D xsi:type="xsd:string"&gt;07/28/2020&lt;/D&gt;&lt;D xsi:type="xsd:string"&gt;07/29/2020&lt;/D&gt;&lt;D xsi:type="xsd:string"&gt;07/30/2020&lt;/D&gt;&lt;D xsi:type="xsd:string"&gt;07/31/2020&lt;/D&gt;&lt;D xsi:type="xsd:string"&gt;08/03/2020&lt;/D&gt;&lt;D xsi:type="xsd:string"&gt;08/04/2020&lt;/D&gt;&lt;D xsi:type="xsd:string"&gt;08/05/2020&lt;/D&gt;&lt;D xsi:type="xsd:string"&gt;08/06/2020&lt;/D&gt;&lt;D xsi:type="xsd:string"&gt;08/07/2020&lt;/D&gt;&lt;D xsi:type="xsd:string"&gt;08/10/2020&lt;/D&gt;&lt;D xsi:type="xsd:string"&gt;08/11/2020&lt;/D&gt;&lt;D xsi:type="xsd:string"&gt;08/12/2020&lt;/D&gt;&lt;D xsi:type="xsd:string"&gt;08/13/2020&lt;/D&gt;&lt;D xsi:type="xsd:string"&gt;08/14/2020&lt;/D&gt;&lt;D xsi:type="xsd:string"&gt;08/17/2020&lt;/D&gt;&lt;D xsi:type="xsd:string"&gt;08/18/2020&lt;/D&gt;&lt;D xsi:type="xsd:string"&gt;08/19/2020&lt;/D&gt;&lt;D xsi:type="xsd:string"&gt;08/20/2020&lt;/D&gt;&lt;D xsi:type="xsd:string"&gt;08/21/2020&lt;/D&gt;&lt;D xsi:type="xsd:string"&gt;08/24/2020&lt;/D&gt;&lt;D xsi:type="xsd:string"&gt;08/25/2020&lt;/D&gt;&lt;D xsi:type="xsd:string"&gt;08/26/2020&lt;/D&gt;&lt;D xsi:type="xsd:string"&gt;08/27/2020&lt;/D&gt;&lt;D xsi:type="xsd:string"&gt;08/28/2020&lt;/D&gt;&lt;D xsi:type="xsd:string"&gt;08/31/2020&lt;/D&gt;&lt;D xsi:type="xsd:string"&gt;09/01/2020&lt;/D&gt;&lt;D xsi:type="xsd:string"&gt;09/02/2020&lt;/D&gt;&lt;D xsi:type="xsd:string"&gt;09/03/2020&lt;/D&gt;&lt;D xsi:type="xsd:string"&gt;09/04/2020&lt;/D&gt;&lt;D xsi:type="xsd:string"&gt;09/08/2020&lt;/D&gt;&lt;D xsi:type="xsd:string"&gt;09/09/2020&lt;/D&gt;&lt;D xsi:type="xsd:string"&gt;09/10/2020&lt;/D&gt;&lt;D xsi:type="xsd:string"&gt;09/11/2020&lt;/D&gt;&lt;D xsi:type="xsd:string"&gt;09/14/2020&lt;/D&gt;&lt;D xsi:type="xsd:string"&gt;09/15/2020&lt;/D&gt;&lt;D xsi:type="xsd:string"&gt;09/16/2020&lt;/D&gt;&lt;D xsi:type="xsd:string"&gt;09/17/2020&lt;/D&gt;&lt;D xsi:type="xsd:string"&gt;09/18/2020&lt;/D&gt;&lt;D xsi:type="xsd:string"&gt;09/21/2020&lt;/D&gt;&lt;D xsi:type="xsd:string"&gt;09/22/2020&lt;/D&gt;&lt;D xsi:type="xsd:string"&gt;09/23/2020&lt;/D&gt;&lt;D xsi:type="xsd:string"&gt;09/24/2020&lt;/D&gt;&lt;D xsi:type="xsd:string"&gt;09/25/2020&lt;/D&gt;&lt;D xsi:type="xsd:string"&gt;09/28/2020&lt;/D&gt;&lt;D xsi:type="xsd:string"&gt;09/29/2020&lt;/D&gt;&lt;D xsi:type="xsd:string"&gt;09/30/2020&lt;/D&gt;&lt;D xsi:type="xsd:string"&gt;10/01/2020&lt;/D&gt;&lt;D xsi:type="xsd:string"&gt;10/02/2020&lt;/D&gt;&lt;D xsi:type="xsd:string"&gt;10/05/2020&lt;/D&gt;&lt;D xsi:type="xsd:string"&gt;10/06/2020&lt;/D&gt;&lt;D xsi:type="xsd:string"&gt;10/07/2020&lt;/D&gt;&lt;D xsi:type="xsd:string"&gt;10/08/2020&lt;/D&gt;&lt;D xsi:type="xsd:string"&gt;10/09/2020&lt;/D&gt;&lt;D xsi:type="xsd:string"&gt;10/12/2020&lt;/D&gt;&lt;D xsi:type="xsd:string"&gt;10/13/2020&lt;/D&gt;&lt;D xsi:type="xsd:string"&gt;10/14/2020&lt;/D&gt;&lt;D xsi:type="xsd:string"&gt;10/15/2020&lt;/D&gt;&lt;D xsi:type="xsd:string"&gt;10/16/2020&lt;/D&gt;&lt;D xsi:type="xsd:string"&gt;10/19/2020&lt;/D&gt;&lt;D xsi:type="xsd:string"&gt;10/20/2020&lt;/D&gt;&lt;D xsi:type="xsd:string"&gt;10/21/2020&lt;/D&gt;&lt;D xsi:type="xsd:string"&gt;10/22/2020&lt;/D&gt;&lt;D xsi:type="xsd:string"&gt;10/23/2020&lt;/D&gt;&lt;D xsi:type="xsd:string"&gt;10/26/2020&lt;/D&gt;&lt;D xsi:type="xsd:string"&gt;10/27/2020&lt;/D&gt;&lt;D xsi:type="xsd:string"&gt;10/28/2020&lt;/D&gt;&lt;D xsi:type="xsd:string"&gt;10/29/2020&lt;/D&gt;&lt;D xsi:type="xsd:string"&gt;10/30/2020&lt;/D&gt;&lt;D xsi:type="xsd:string"&gt;11/02/2020&lt;/D&gt;&lt;D xsi:type="xsd:string"&gt;11/03/2020&lt;/D&gt;&lt;D xsi:type="xsd:string"&gt;11/04/2020&lt;/D&gt;&lt;D xsi:type="xsd:string"&gt;11/05/2020&lt;/D&gt;&lt;D xsi:type="xsd:string"&gt;11/06/2020&lt;/D&gt;&lt;D xsi:type="xsd:string"&gt;11/09/2020&lt;/D&gt;&lt;D xsi:type="xsd:string"&gt;11/10/2020&lt;/D&gt;&lt;D xsi:type="xsd:string"&gt;11/11/2020&lt;/D&gt;&lt;D xsi:type="xsd:string"&gt;11/12/2020&lt;/D&gt;&lt;D xsi:type="xsd:string"&gt;11/13/2020&lt;/D&gt;&lt;D xsi:type="xsd:string"&gt;11/16/2020&lt;/D&gt;&lt;D xsi:type="xsd:string"&gt;11/17/2020&lt;/D&gt;&lt;D xsi:type="xsd:string"&gt;11/18/2020&lt;/D&gt;&lt;D xsi:type="xsd:string"&gt;11/19/2020&lt;/D&gt;&lt;D xsi:type="xsd:string"&gt;11/20/2020&lt;/D&gt;&lt;D xsi:type="xsd:string"&gt;11/23/2020&lt;/D&gt;&lt;D xsi:type="xsd:string"&gt;11/24/2020&lt;/D&gt;&lt;D xsi:type="xsd:string"&gt;11/25/2020&lt;/D&gt;&lt;D xsi:type="xsd:string"&gt;11/27/2020&lt;/D&gt;&lt;D xsi:type="xsd:string"&gt;11/30/2020&lt;/D&gt;&lt;D xsi:type="xsd:string"&gt;12/01/2020&lt;/D&gt;&lt;D xsi:type="xsd:string"&gt;12/02/2020&lt;/D&gt;&lt;D xsi:type="xsd:string"&gt;12/03/2020&lt;/D&gt;&lt;D xsi:type="xsd:string"&gt;12/04/2020&lt;/D&gt;&lt;D xsi:type="xsd:string"&gt;12/07/2020&lt;/D&gt;&lt;D xsi:type="xsd:string"&gt;12/08/2020&lt;/D&gt;&lt;D xsi:type="xsd:string"&gt;12/09/2020&lt;/D&gt;&lt;D xsi:type="xsd:string"&gt;12/10/2020&lt;/D&gt;&lt;D xsi:type="xsd:string"&gt;12/11/2020&lt;/D&gt;&lt;D xsi:type="xsd:string"&gt;12/14/2020&lt;/D&gt;&lt;D xsi:type="xsd:string"&gt;12/15/2020&lt;/D&gt;&lt;D xsi:type="xsd:string"&gt;12/16/2020&lt;/D&gt;&lt;D xsi:type="xsd:string"&gt;12/17/2020&lt;/D&gt;&lt;D xsi:type="xsd:string"&gt;12/18/2020&lt;/D&gt;&lt;D xsi:type="xsd:string"&gt;12/21/2020&lt;/D&gt;&lt;D xsi:type="xsd:string"&gt;12/22/2020&lt;/D&gt;&lt;D xsi:type="xsd:string"&gt;12/23/2020&lt;/D&gt;&lt;D xsi:type="xsd:string"&gt;12/24/2020&lt;/D&gt;&lt;D xsi:type="xsd:string"&gt;12/28/2020&lt;/D&gt;&lt;D xsi:type="xsd:string"&gt;12/29/2020&lt;/D&gt;&lt;D xsi:type="xsd:string"&gt;12/30/2020&lt;/D&gt;&lt;D xsi:type="xsd:string"&gt;12/31/2020&lt;/D&gt;&lt;D xsi:type="xsd:string"&gt;01/04/2021&lt;/D&gt;&lt;D xsi:type="xsd:string"&gt;01/05/2021&lt;/D&gt;&lt;D xsi:type="xsd:string"&gt;01/06/2021&lt;/D&gt;&lt;D xsi:type="xsd:string"&gt;01/07/2021&lt;/D&gt;&lt;D xsi:type="xsd:string"&gt;01/08/2021&lt;/D&gt;&lt;D xsi:type="xsd:string"&gt;01/11/2021&lt;/D&gt;&lt;D xsi:type="xsd:string"&gt;01/12/2021&lt;/D&gt;&lt;D xsi:type="xsd:string"&gt;01/13/2021&lt;/D&gt;&lt;D xsi:type="xsd:string"&gt;01/14/2021&lt;/D&gt;&lt;D xsi:type="xsd:string"&gt;01/15/2021&lt;/D&gt;&lt;D xsi:type="xsd:string"&gt;01/19/2021&lt;/D&gt;&lt;D xsi:type="xsd:string"&gt;01/20/2021&lt;/D&gt;&lt;D xsi:type="xsd:string"&gt;01/21/2021&lt;/D&gt;&lt;D xsi:type="xsd:string"&gt;01/22/2021&lt;/D&gt;&lt;D xsi:type="xsd:string"&gt;01/25/2021&lt;/D&gt;&lt;D xsi:type="xsd:string"&gt;01/26/2021&lt;/D&gt;&lt;D xsi:type="xsd:string"&gt;01/27/2021&lt;/D&gt;&lt;D xsi:type="xsd:string"&gt;01/28/2021&lt;/D&gt;&lt;D xsi:type="xsd:string"&gt;01/29/2021&lt;/D&gt;&lt;D xsi:type="xsd:string"&gt;02/01/2021&lt;/D&gt;&lt;D xsi:type="xsd:string"&gt;02/02/2021&lt;/D&gt;&lt;D xsi:type="xsd:string"&gt;02/03/2021&lt;/D&gt;&lt;D xsi:type="xsd:string"&gt;02/04/2021&lt;/D&gt;&lt;D xsi:type="xsd:string"&gt;02/05/2021&lt;/D&gt;&lt;D xsi:type="xsd:string"&gt;02/08/2021&lt;/D&gt;&lt;D xsi:type="xsd:string"&gt;02/09/2021&lt;/D&gt;&lt;D xsi:type="xsd:string"&gt;02/10/2021&lt;/D&gt;&lt;D xsi:type="xsd:string"&gt;02/11/2021&lt;/D&gt;&lt;D xsi:type="xsd:string"&gt;02/12/2021&lt;/D&gt;&lt;D xsi:type="xsd:string"&gt;02/16/2021&lt;/D&gt;&lt;D xsi:type="xsd:string"&gt;02/17/2021&lt;/D&gt;&lt;D xsi:type="xsd:string"&gt;02/18/2021&lt;/D&gt;&lt;D xsi:type="xsd:string"&gt;02/19/2021&lt;/D&gt;&lt;D xsi:type="xsd:string"&gt;02/22/2021&lt;/D&gt;&lt;D xsi:type="xsd:string"&gt;02/23/2021&lt;/D&gt;&lt;D xsi:type="xsd:string"&gt;02/24/2021&lt;/D&gt;&lt;D xsi:type="xsd:string"&gt;02/25/2021&lt;/D&gt;&lt;D xsi:type="xsd:string"&gt;02/26/2021&lt;/D&gt;&lt;D xsi:type="xsd:string"&gt;03/01/2021&lt;/D&gt;&lt;D xsi:type="xsd:string"&gt;03/02/2021&lt;/D&gt;&lt;D xsi:type="xsd:string"&gt;03/03/2021&lt;/D&gt;&lt;D xsi:type="xsd:string"&gt;03/04/2021&lt;/D&gt;&lt;D xsi:type="xsd:string"&gt;03/05/2021&lt;/D&gt;&lt;D xsi:type="xsd:string"&gt;03/08/2021&lt;/D&gt;&lt;D xsi:type="xsd:string"&gt;03/09/2021&lt;/D&gt;&lt;D xsi:type="xsd:string"&gt;03/10/2021&lt;/D&gt;&lt;D xsi:type="xsd:string"&gt;03/11/2021&lt;/D&gt;&lt;D xsi:type="xsd:string"&gt;03/12/2021&lt;/D&gt;&lt;D xsi:type="xsd:string"&gt;03/15/2021&lt;/D&gt;&lt;D xsi:type="xsd:string"&gt;03/16/2021&lt;/D&gt;&lt;D xsi:type="xsd:string"&gt;03/17/2021&lt;/D&gt;&lt;D xsi:type="xsd:string"&gt;03/18/2021&lt;/D&gt;&lt;D xsi:type="xsd:string"&gt;03/19/2021&lt;/D&gt;&lt;D xsi:type="xsd:string"&gt;03/22/2021&lt;/D&gt;&lt;D xsi:type="xsd:string"&gt;03/23/2021&lt;/D&gt;&lt;D xsi:type="xsd:string"&gt;03/24/2021&lt;/D&gt;&lt;D xsi:type="xsd:string"&gt;03/25/2021&lt;/D&gt;&lt;D xsi:type="xsd:string"&gt;03/26/2021&lt;/D&gt;&lt;D xsi:type="xsd:string"&gt;03/29/2021&lt;/D&gt;&lt;D xsi:type="xsd:string"&gt;03/30/2021&lt;/D&gt;&lt;D xsi:type="xsd:string"&gt;03/31/2021&lt;/D&gt;&lt;D xsi:type="xsd:string"&gt;04/01/2021&lt;/D&gt;&lt;D xsi:type="xsd:string"&gt;04/05/2021&lt;/D&gt;&lt;D xsi:type="xsd:string"&gt;04/06/2021&lt;/D&gt;&lt;D xsi:type="xsd:string"&gt;04/07/2021&lt;/D&gt;&lt;D xsi:type="xsd:string"&gt;04/08/2021&lt;/D&gt;&lt;D xsi:type="xsd:string"&gt;04/09/2021&lt;/D&gt;&lt;D xsi:type="xsd:string"&gt;04/12/2021&lt;/D&gt;&lt;D xsi:type="xsd:string"&gt;04/13/2021&lt;/D&gt;&lt;D xsi:type="xsd:string"&gt;04/14/2021&lt;/D&gt;&lt;D xsi:type="xsd:string"&gt;04/15/2021&lt;/D&gt;&lt;D xsi:type="xsd:string"&gt;04/16/2021&lt;/D&gt;&lt;D xsi:type="xsd:string"&gt;04/19/2021&lt;/D&gt;&lt;D xsi:type="xsd:string"&gt;04/20/2021&lt;/D&gt;&lt;D xsi:type="xsd:string"&gt;04/21/2021&lt;/D&gt;&lt;D xsi:type="xsd:string"&gt;04/22/2021&lt;/D&gt;&lt;D xsi:type="xsd:string"&gt;04/23/2021&lt;/D&gt;&lt;D xsi:type="xsd:string"&gt;04/26/2021&lt;/D&gt;&lt;D xsi:type="xsd:string"&gt;04/27/2021&lt;/D&gt;&lt;D xsi:type="xsd:string"&gt;04/28/2021&lt;/D&gt;&lt;D xsi:type="xsd:string"&gt;04/29/2021&lt;/D&gt;&lt;D xsi:type="xsd:string"&gt;04/30/2021&lt;/D&gt;&lt;D xsi:type="xsd:string"&gt;05/03/2021&lt;/D&gt;&lt;D xsi:type="xsd:string"&gt;05/04/2021&lt;/D&gt;&lt;D xsi:type="xsd:string"&gt;05/05/2021&lt;/D&gt;&lt;D xsi:type="xsd:string"&gt;05/06/2021&lt;/D&gt;&lt;D xsi:type="xsd:string"&gt;05/07/2021&lt;/D&gt;&lt;D xsi:type="xsd:string"&gt;05/10/2021&lt;/D&gt;&lt;D xsi:type="xsd:string"&gt;05/11/2021&lt;/D&gt;&lt;D xsi:type="xsd:string"&gt;05/12/2021&lt;/D&gt;&lt;D xsi:type="xsd:string"&gt;05/13/2021&lt;/D&gt;&lt;D xsi:type="xsd:string"&gt;05/14/2021&lt;/D&gt;&lt;D xsi:type="xsd:string"&gt;05/17/2021&lt;/D&gt;&lt;D xsi:type="xsd:string"&gt;05/18/2021&lt;/D&gt;&lt;D xsi:type="xsd:string"&gt;05/19/2021&lt;/D&gt;&lt;D xsi:type="xsd:string"&gt;05/20/2021&lt;/D&gt;&lt;D xsi:type="xsd:string"&gt;05/21/2021&lt;/D&gt;&lt;D xsi:type="xsd:string"&gt;05/24/2021&lt;/D&gt;&lt;D xsi:type="xsd:string"&gt;05/25/2021&lt;/D&gt;&lt;D xsi:type="xsd:string"&gt;05/26/2021&lt;/D&gt;&lt;D xsi:type="xsd:string"&gt;05/27/2021&lt;/D&gt;&lt;D xsi:type="xsd:string"&gt;05/28/2021&lt;/D&gt;&lt;D xsi:type="xsd:string"&gt;06/01/2021&lt;/D&gt;&lt;D xsi:type="xsd:string"&gt;06/02/2021&lt;/D&gt;&lt;D xsi:type="xsd:string"&gt;06/03/2021&lt;/D&gt;&lt;D xsi:type="xsd:string"&gt;06/04/2021&lt;/D&gt;&lt;D xsi:type="xsd:string"&gt;06/07/2021&lt;/D&gt;&lt;D xsi:type="xsd:string"&gt;06/08/2021&lt;/D&gt;&lt;D xsi:type="xsd:string"&gt;06/09/2021&lt;/D&gt;&lt;D xsi:type="xsd:string"&gt;06/10/2021&lt;/D&gt;&lt;D xsi:type="xsd:string"&gt;06/11/2021&lt;/D&gt;&lt;D xsi:type="xsd:string"&gt;06/14/2021&lt;/D&gt;&lt;D xsi:type="xsd:string"&gt;06/15/2021&lt;/D&gt;&lt;D xsi:type="xsd:string"&gt;06/16/2021&lt;/D&gt;&lt;D xsi:type="xsd:string"&gt;06/17/2021&lt;/D&gt;&lt;D xsi:type="xsd:string"&gt;06/18/2021&lt;/D&gt;&lt;D xsi:type="xsd:string"&gt;06/21/2021&lt;/D&gt;&lt;D xsi:type="xsd:string"&gt;06/22/2021&lt;/D&gt;&lt;D xsi:type="xsd:string"&gt;06/23/2021&lt;/D&gt;&lt;D xsi:type="xsd:string"&gt;06/24/2021&lt;/D&gt;&lt;D xsi:type="xsd:string"&gt;06/25/2021&lt;/D&gt;&lt;D xsi:type="xsd:string"&gt;06/28/2021&lt;/D&gt;&lt;D xsi:type="xsd:string"&gt;06/29/2021&lt;/D&gt;&lt;D xsi:type="xsd:string"&gt;06/30/2021&lt;/D&gt;&lt;D xsi:type="xsd:string"&gt;07/01/2021&lt;/D&gt;&lt;D xsi:type="xsd:string"&gt;07/02/2021&lt;/D&gt;&lt;D xsi:type="xsd:string"&gt;07/06/2021&lt;/D&gt;&lt;D xsi:type="xsd:string"&gt;07/07/2021&lt;/D&gt;&lt;D xsi:type="xsd:string"&gt;07/08/2021&lt;/D&gt;&lt;D xsi:type="xsd:string"&gt;07/09/2021&lt;/D&gt;&lt;D xsi:type="xsd:string"&gt;07/12/2021&lt;/D&gt;&lt;D xsi:type="xsd:string"&gt;07/13/2021&lt;/D&gt;&lt;D xsi:type="xsd:string"&gt;07/14/2021&lt;/D&gt;&lt;D xsi:type="xsd:string"&gt;07/15/2021&lt;/D&gt;&lt;D xsi:type="xsd:string"&gt;07/16/2021&lt;/D&gt;&lt;D xsi:type="xsd:string"&gt;07/19/2021&lt;/D&gt;&lt;D xsi:type="xsd:string"&gt;07/20/2021&lt;/D&gt;&lt;D xsi:type="xsd:string"&gt;07/21/2021&lt;/D&gt;&lt;D xsi:type="xsd:string"&gt;07/22/2021&lt;/D&gt;&lt;D xsi:type="xsd:string"&gt;07/23/2021&lt;/D&gt;&lt;D xsi:type="xsd:string"&gt;07/26/2021&lt;/D&gt;&lt;D xsi:type="xsd:string"&gt;07/27/2021&lt;/D&gt;&lt;D xsi:type="xsd:string"&gt;07/28/2021&lt;/D&gt;&lt;D xsi:type="xsd:string"&gt;07/29/2021&lt;/D&gt;&lt;D xsi:type="xsd:string"&gt;07/30/2021&lt;/D&gt;&lt;D xsi:type="xsd:string"&gt;08/02/2021&lt;/D&gt;&lt;D xsi:type="xsd:string"&gt;08/03/2021&lt;/D&gt;&lt;D xsi:type="xsd:string"&gt;08/04/2021&lt;/D&gt;&lt;D xsi:type="xsd:string"&gt;08/05/2021&lt;/D&gt;&lt;D xsi:type="xsd:string"&gt;08/06/2021&lt;/D&gt;&lt;D xsi:type="xsd:string"&gt;08/09/2021&lt;/D&gt;&lt;D xsi:type="xsd:string"&gt;08/10/2021&lt;/D&gt;&lt;D xsi:type="xsd:string"&gt;08/11/2021&lt;/D&gt;&lt;D xsi:type="xsd:string"&gt;08/12/2021&lt;/D&gt;&lt;D xsi:type="xsd:string"&gt;08/13/2021&lt;/D&gt;&lt;D xsi:type="xsd:string"&gt;08/16/2021&lt;/D&gt;&lt;D xsi:type="xsd:string"&gt;08/17/2021&lt;/D&gt;&lt;D xsi:type="xsd:string"&gt;08/18/2021&lt;/D&gt;&lt;D xsi:type="xsd:string"&gt;08/19/2021&lt;/D&gt;&lt;D xsi:type="xsd:string"&gt;08/20/2021&lt;/D&gt;&lt;D xsi:type="xsd:string"&gt;08/23/2021&lt;/D&gt;&lt;D xsi:type="xsd:string"&gt;08/24/2021&lt;/D&gt;&lt;D xsi:type="xsd:string"&gt;08/25/2021&lt;/D&gt;&lt;D xsi:type="xsd:string"&gt;08/26/2021&lt;/D&gt;&lt;D xsi:type="xsd:string"&gt;08/27/2021&lt;/D&gt;&lt;D xsi:type="xsd:string"&gt;08/30/2021&lt;/D&gt;&lt;D xsi:type="xsd:string"&gt;08/31/2021&lt;/D&gt;&lt;D xsi:type="xsd:string"&gt;09/01/2021&lt;/D&gt;&lt;D xsi:type="xsd:string"&gt;09/02/2021&lt;/D&gt;&lt;D xsi:type="xsd:string"&gt;09/03/2021&lt;/D&gt;&lt;D xsi:type="xsd:string"&gt;09/07/2021&lt;/D&gt;&lt;D xsi:type="xsd:string"&gt;09/08/2021&lt;/D&gt;&lt;D xsi:type="xsd:string"&gt;09/09/2021&lt;/D&gt;&lt;D xsi:type="xsd:string"&gt;09/10/2021&lt;/D&gt;&lt;D xsi:type="xsd:string"&gt;09/13/2021&lt;/D&gt;&lt;D xsi:type="xsd:string"&gt;09/14/2021&lt;/D&gt;&lt;D xsi:type="xsd:string"&gt;09/15/2021&lt;/D&gt;&lt;D xsi:type="xsd:string"&gt;09/16/2021&lt;/D&gt;&lt;D xsi:type="xsd:string"&gt;09/17/2021&lt;/D&gt;&lt;D xsi:type="xsd:string"&gt;09/20/2021&lt;/D&gt;&lt;D xsi:type="xsd:string"&gt;09/21/2021&lt;/D&gt;&lt;D xsi:type="xsd:string"&gt;09/22/2021&lt;/D&gt;&lt;D xsi:type="xsd:string"&gt;09/23/2021&lt;/D&gt;&lt;D xsi:type="xsd:string"&gt;09/24/2021&lt;/D&gt;&lt;D xsi:type="xsd:string"&gt;09/27/2021&lt;/D&gt;&lt;D xsi:type="xsd:string"&gt;09/28/2021&lt;/D&gt;&lt;D xsi:type="xsd:string"&gt;09/29/2021&lt;/D&gt;&lt;D xsi:type="xsd:string"&gt;09/30/2021&lt;/D&gt;&lt;D xsi:type="xsd:string"&gt;10/01/2021&lt;/D&gt;&lt;D xsi:type="xsd:string"&gt;10/04/2021&lt;/D&gt;&lt;D xsi:type="xsd:string"&gt;10/05/2021&lt;/D&gt;&lt;D xsi:type="xsd:string"&gt;10/06/2021&lt;/D&gt;&lt;D xsi:type="xsd:string"&gt;10/07/2021&lt;/D&gt;&lt;D xsi:type="xsd:string"&gt;10/08/2021&lt;/D&gt;&lt;D xsi:type="xsd:string"&gt;10/11/2021&lt;/D&gt;&lt;D xsi:type="xsd:string"&gt;10/12/2021&lt;/D&gt;&lt;D xsi:type="xsd:string"&gt;10/13/2021&lt;/D&gt;&lt;D xsi:type="xsd:string"&gt;10/14/2021&lt;/D&gt;&lt;D xsi:type="xsd:string"&gt;10/15/2021&lt;/D&gt;&lt;D xsi:type="xsd:string"&gt;10/18/2021&lt;/D&gt;&lt;D xsi:type="xsd:string"&gt;10/19/2021&lt;/D&gt;&lt;D xsi:type="xsd:string"&gt;10/20/2021&lt;/D&gt;&lt;D xsi:type="xsd:string"&gt;10/21/2021&lt;/D&gt;&lt;D xsi:type="xsd:string"&gt;10/22/2021&lt;/D&gt;&lt;D xsi:type="xsd:string"&gt;10/25/2021&lt;/D&gt;&lt;D xsi:type="xsd:string"&gt;10/26/2021&lt;/D&gt;&lt;D xsi:type="xsd:string"&gt;10/27/2021&lt;/D&gt;&lt;D xsi:type="xsd:string"&gt;10/28/2021&lt;/D&gt;&lt;D xsi:type="xsd:string"&gt;10/29/2021&lt;/D&gt;&lt;D xsi:type="xsd:string"&gt;11/01/2021&lt;/D&gt;&lt;D xsi:type="xsd:string"&gt;11/02/2021&lt;/D&gt;&lt;D xsi:type="xsd:string"&gt;11/03/2021&lt;/D&gt;&lt;D xsi:type="xsd:string"&gt;11/04/2021&lt;/D&gt;&lt;D xsi:type="xsd:string"&gt;11/05/2021&lt;/D&gt;&lt;D xsi:type="xsd:string"&gt;11/08/2021&lt;/D&gt;&lt;D xsi:type="xsd:string"&gt;11/09/2021&lt;/D&gt;&lt;D xsi:type="xsd:string"&gt;11/10/2021&lt;/D&gt;&lt;D xsi:type="xsd:string"&gt;11/11/2021&lt;/D&gt;&lt;D xsi:type="xsd:string"&gt;11/12/2021&lt;/D&gt;&lt;D xsi:type="xsd:string"&gt;11/15/2021&lt;/D&gt;&lt;D xsi:type="xsd:string"&gt;11/16/2021&lt;/D&gt;&lt;D xsi:type="xsd:string"&gt;11/17/2021&lt;/D&gt;&lt;D xsi:type="xsd:string"&gt;11/18/2021&lt;/D&gt;&lt;D xsi:type="xsd:string"&gt;11/19/2021&lt;/D&gt;&lt;D xsi:type="xsd:string"&gt;11/22/2021&lt;/D&gt;&lt;D xsi:type="xsd:string"&gt;11/23/2021&lt;/D&gt;&lt;D xsi:type="xsd:string"&gt;11/24/2021&lt;/D&gt;&lt;D xsi:type="xsd:string"&gt;11/26/2021&lt;/D&gt;&lt;D xsi:type="xsd:string"&gt;11/29/2021&lt;/D&gt;&lt;D xsi:type="xsd:string"&gt;11/30/2021&lt;/D&gt;&lt;D xsi:type="xsd:string"&gt;12/01/2021&lt;/D&gt;&lt;D xsi:type="xsd:string"&gt;12/02/2021&lt;/D&gt;&lt;D xsi:type="xsd:string"&gt;12/03/2021&lt;/D&gt;&lt;D xsi:type="xsd:string"&gt;12/06/2021&lt;/D&gt;&lt;D xsi:type="xsd:string"&gt;12/07/2021&lt;/D&gt;&lt;D xsi:type="xsd:string"&gt;12/08/2021&lt;/D&gt;&lt;D xsi:type="xsd:string"&gt;12/09/2021&lt;/D&gt;&lt;D xsi:type="xsd:string"&gt;12/10/2021&lt;/D&gt;&lt;D xsi:type="xsd:string"&gt;12/13/2021&lt;/D&gt;&lt;D xsi:type="xsd:string"&gt;12/14/2021&lt;/D&gt;&lt;D xsi:type="xsd:string"&gt;12/15/2021&lt;/D&gt;&lt;D xsi:type="xsd:string"&gt;12/16/2021&lt;/D&gt;&lt;D xsi:type="xsd:string"&gt;12/17/2021&lt;/D&gt;&lt;D xsi:type="xsd:string"&gt;12/20/2021&lt;/D&gt;&lt;D xsi:type="xsd:string"&gt;12/21/2021&lt;/D&gt;&lt;D xsi:type="xsd:string"&gt;12/22/2021&lt;/D&gt;&lt;D xsi:type="xsd:string"&gt;12/23/2021&lt;/D&gt;&lt;D xsi:type="xsd:string"&gt;12/27/2021&lt;/D&gt;&lt;D xsi:type="xsd:string"&gt;12/28/2021&lt;/D&gt;&lt;D xsi:type="xsd:string"&gt;12/29/2021&lt;/D&gt;&lt;D xsi:type="xsd:string"&gt;12/30/2021&lt;/D&gt;&lt;D xsi:type="xsd:string"&gt;12/31/2021&lt;/D&gt;&lt;D xsi:type="xsd:string"&gt;01/03/2022&lt;/D&gt;&lt;D xsi:type="xsd:string"&gt;01/04/2022&lt;/D&gt;&lt;D xsi:type="xsd:string"&gt;01/05/2022&lt;/D&gt;&lt;D xsi:type="xsd:string"&gt;01/06/2022&lt;/D&gt;&lt;D xsi:type="xsd:string"&gt;01/07/2022&lt;/D&gt;&lt;D xsi:type="xsd:string"&gt;01/10/2022&lt;/D&gt;&lt;D xsi:type="xsd:string"&gt;01/11/2022&lt;/D&gt;&lt;D xsi:type="xsd:string"&gt;01/12/2022&lt;/D&gt;&lt;D xsi:type="xsd:string"&gt;01/13/2022&lt;/D&gt;&lt;D xsi:type="xsd:string"&gt;01/14/2022&lt;/D&gt;&lt;D xsi:type="xsd:string"&gt;01/18/2022&lt;/D&gt;&lt;D xsi:type="xsd:string"&gt;01/19/2022&lt;/D&gt;&lt;D xsi:type="xsd:string"&gt;01/20/2022&lt;/D&gt;&lt;D xsi:type="xsd:string"&gt;01/21/2022&lt;/D&gt;&lt;D xsi:type="xsd:string"&gt;01/24/2022&lt;/D&gt;&lt;D xsi:type="xsd:string"&gt;01/25/2022&lt;/D&gt;&lt;D xsi:type="xsd:string"&gt;01/26/2022&lt;/D&gt;&lt;D xsi:type="xsd:string"&gt;01/27/2022&lt;/D&gt;&lt;D xsi:type="xsd:string"&gt;01/28/2022&lt;/D&gt;&lt;D xsi:type="xsd:string"&gt;01/31/2022&lt;/D&gt;&lt;D xsi:type="xsd:string"&gt;02/01/2022&lt;/D&gt;&lt;D xsi:type="xsd:string"&gt;02/02/2022&lt;/D&gt;&lt;D xsi:type="xsd:string"&gt;02/03/2022&lt;/D&gt;&lt;D xsi:type="xsd:string"&gt;02/04/2022&lt;/D&gt;&lt;D xsi:type="xsd:string"&gt;02/07/2022&lt;/D&gt;&lt;D xsi:type="xsd:string"&gt;02/08/2022&lt;/D&gt;&lt;D xsi:type="xsd:string"&gt;02/09/2022&lt;/D&gt;&lt;D xsi:type="xsd:string"&gt;02/10/2022&lt;/D&gt;&lt;D xsi:type="xsd:string"&gt;02/11/2022&lt;/D&gt;&lt;D xsi:type="xsd:string"&gt;02/14/2022&lt;/D&gt;&lt;D xsi:type="xsd:string"&gt;02/15/2022&lt;/D&gt;&lt;D xsi:type="xsd:string"&gt;02/16/2022&lt;/D&gt;&lt;D xsi:type="xsd:string"&gt;02/17/2022&lt;/D&gt;&lt;D xsi:type="xsd:string"&gt;02/18/2022&lt;/D&gt;&lt;D xsi:type="xsd:string"&gt;02/22/2022&lt;/D&gt;&lt;D xsi:type="xsd:string"&gt;02/23/2022&lt;/D&gt;&lt;D xsi:type="xsd:string"&gt;02/24/2022&lt;/D&gt;&lt;D xsi:type="xsd:string"&gt;02/25/2022&lt;/D&gt;&lt;D xsi:type="xsd:string"&gt;02/28/2022&lt;/D&gt;&lt;D xsi:type="xsd:string"&gt;03/01/2022&lt;/D&gt;&lt;D xsi:type="xsd:string"&gt;03/02/2022&lt;/D&gt;&lt;D xsi:type="xsd:string"&gt;03/03/2022&lt;/D&gt;&lt;D xsi:type="xsd:string"&gt;03/04/2022&lt;/D&gt;&lt;D xsi:type="xsd:string"&gt;03/07/2022&lt;/D&gt;&lt;/FQL&gt;&lt;FQL&gt;&lt;Q&gt;SP50^FG_PRICE(-5AY,0,D)&lt;/Q&gt;&lt;R&gt;1260&lt;/R&gt;&lt;C&gt;1&lt;/C&gt;&lt;D xsi:type="xsd:double"&gt;2368.39&lt;/D&gt;&lt;D xsi:type="xsd:double"&gt;2362.98&lt;/D&gt;&lt;D xsi:type="xsd:double"&gt;2364.87&lt;/D&gt;&lt;D xsi:type="xsd:double"&gt;2372.6&lt;/D&gt;&lt;D xsi:type="xsd:double"&gt;2373.47&lt;/D&gt;&lt;D xsi:type="xsd:double"&gt;2365.45&lt;/D&gt;&lt;D xsi:type="xsd:double"&gt;2385.26&lt;/D&gt;&lt;D xsi:type="xsd:double"&gt;2381.38&lt;/D&gt;&lt;D xsi:type="xsd:double"&gt;2378.25&lt;/D&gt;&lt;D xsi:type="xsd:double"&gt;2373.47&lt;/D&gt;&lt;D xsi:type="xsd:double"&gt;2344.02&lt;/D&gt;&lt;D xsi:type="xsd:double"&gt;2348.45&lt;/D&gt;&lt;D xsi:type="xsd:double"&gt;2345.96&lt;/D&gt;&lt;D xsi:type="xsd:double"&gt;2343.98&lt;/D&gt;&lt;D xsi:type="xsd:double"&gt;2341.59&lt;/D&gt;&lt;D xsi:type="xsd:double"&gt;2358.57&lt;/D&gt;&lt;D xsi:type="xsd:double"&gt;2361.13&lt;/D&gt;&lt;D xsi:type="xsd:double"&gt;2368.06&lt;/D&gt;&lt;D xsi:type="xsd:double"&gt;2362.72&lt;/D&gt;&lt;D xsi:type="xsd:double"&gt;2358.84&lt;/D&gt;&lt;D xsi:type="xsd:double"&gt;2360.16&lt;/D&gt;&lt;D xsi:type="xsd:double"&gt;2352.95&lt;/D&gt;&lt;D xsi:type="xsd:double"&gt;2357.49&lt;/D&gt;&lt;D xsi:type="xsd:double"&gt;2355.54&lt;/D&gt;&lt;D xsi:type="xsd:double"&gt;2357.16&lt;/D&gt;&lt;D xsi:type="xsd:double"&gt;2353.78&lt;/D&gt;&lt;D xsi:type="xsd:double"&gt;2344.93&lt;/D&gt;&lt;D xsi:type="xsd:double"&gt;2328.95&lt;/D&gt;&lt;D xsi:type="xsd:double"&gt;2349.01&lt;/D&gt;&lt;D xsi:type="xsd:double"&gt;2342.19&lt;/D&gt;&lt;D xsi:type="xsd:double"&gt;2338.17&lt;/D&gt;&lt;D xsi:type="xsd:double"&gt;2355.84&lt;/D&gt;&lt;D xsi:type="xsd:double"&gt;2348.69&lt;/D&gt;&lt;D xsi:type="xsd:double"&gt;2374.15&lt;/D&gt;&lt;D xsi:type="xsd:double"&gt;2388.61&lt;/D&gt;&lt;D xsi:type="xsd:double"&gt;2387.45&lt;/D&gt;&lt;D xsi:type="xsd:double"&gt;2388.77&lt;/D&gt;&lt;D xsi:type="xsd:double"&gt;2384.2&lt;/D&gt;&lt;D xsi:type="xsd:double"&gt;2388.33&lt;/D&gt;&lt;D xsi:type=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3</xdr:row>
          <xdr:rowOff>104775</xdr:rowOff>
        </xdr:from>
        <xdr:to>
          <xdr:col>3</xdr:col>
          <xdr:colOff>295275</xdr:colOff>
          <xdr:row>7</xdr:row>
          <xdr:rowOff>95250</xdr:rowOff>
        </xdr:to>
        <xdr:sp macro="" textlink="">
          <xdr:nvSpPr>
            <xdr:cNvPr id="1032" name="Comment 17" hidden="1">
              <a:extLst>
                <a:ext uri="{FF2B5EF4-FFF2-40B4-BE49-F238E27FC236}">
                  <a16:creationId xmlns:a16="http://schemas.microsoft.com/office/drawing/2014/main" id="{16A9E3E5-ADE8-4A0F-A703-A9206A27DB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6762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"xsd:double"&gt;2391.17&lt;/D&gt;&lt;D xsi:type="xsd:double"&gt;2388.13&lt;/D&gt;&lt;D xsi:type="xsd:double"&gt;2389.52&lt;/D&gt;&lt;D xsi:type="xsd:double"&gt;2399.29&lt;/D&gt;&lt;D xsi:type="xsd:double"&gt;2399.38&lt;/D&gt;&lt;D xsi:type="xsd:double"&gt;2396.92&lt;/D&gt;&lt;D xsi:type="xsd:double"&gt;2399.63&lt;/D&gt;&lt;D xsi:type="xsd:double"&gt;2394.44&lt;/D&gt;&lt;D xsi:type="xsd:double"&gt;2390.9&lt;/D&gt;&lt;D xsi:type="xsd:double"&gt;2402.32&lt;/D&gt;&lt;D xsi:type="xsd:double"&gt;2400.67&lt;/D&gt;&lt;D xsi:type="xsd:double"&gt;2357.03&lt;/D&gt;&lt;D xsi:type="xsd:double"&gt;2365.72&lt;/D&gt;&lt;D xsi:type="xsd:double"&gt;2381.73&lt;/D&gt;&lt;D xsi:type="xsd:double"&gt;2394.02&lt;/D&gt;&lt;D xsi:type="xsd:double"&gt;2398.42&lt;/D&gt;&lt;D xsi:type="xsd:double"&gt;2404.39&lt;/D&gt;&lt;D xsi:type="xsd:double"&gt;2415.07&lt;/D&gt;&lt;D xsi:type="xsd:double"&gt;2415.82&lt;/D&gt;&lt;D xsi:type="xsd:double"&gt;2412.91&lt;/D&gt;&lt;D xsi:type="xsd:double"&gt;2411.8&lt;/D&gt;&lt;D xsi:type="xsd:double"&gt;2430.06&lt;/D&gt;&lt;D xsi:type="xsd:double"&gt;2439.07&lt;/D&gt;&lt;D xsi:type="xsd:double"&gt;2436.1&lt;/D&gt;&lt;D xsi:type="xsd:double"&gt;2429.33&lt;/D&gt;&lt;D xsi:type="xsd:double"&gt;2433.14&lt;/D&gt;&lt;D xsi:type="xsd:double"&gt;2433.79&lt;/D&gt;&lt;D xsi:type="xsd:double"&gt;2431.77&lt;/D&gt;&lt;D xsi:type="xsd:double"&gt;2429.39&lt;/D&gt;&lt;D xsi:type="xsd:double"&gt;2440.35&lt;/D&gt;&lt;D xsi:type="xsd:double"&gt;2437.92&lt;/D&gt;&lt;D xsi:type="xsd:double"&gt;2432.46&lt;/D&gt;&lt;D xsi:type="xsd:double"&gt;2433.15&lt;/D&gt;&lt;D xsi:type="xsd:double"&gt;2453.46&lt;/D&gt;&lt;D xsi:type="xsd:double"&gt;2437.03&lt;/D&gt;&lt;D xsi:type="xsd:double"&gt;2435.61&lt;/D&gt;&lt;D xsi:type="xsd:double"&gt;2434.5&lt;/D&gt;&lt;D xsi:type="xsd:double"&gt;2438.3&lt;/D&gt;&lt;D xsi:type="xsd:double"&gt;2439.07&lt;/D&gt;&lt;D xsi:type="xsd:double"&gt;2419.38&lt;/D&gt;&lt;D xsi:type="xsd:double"&gt;2440.69&lt;/D&gt;&lt;D xsi:type="xsd:double"&gt;2419.7&lt;/D&gt;&lt;D xsi:type="xsd:double"&gt;2423.41&lt;/D&gt;&lt;D xsi:type="xsd:double"&gt;2429.01&lt;/D&gt;&lt;D xsi:type="xsd:double"&gt;2432.54&lt;/D&gt;&lt;D xsi:type="xsd:double"&gt;2409.75&lt;/D&gt;&lt;D xsi:type="xsd:double"&gt;2425.18&lt;/D&gt;&lt;D xsi:type="xsd:double"&gt;2427.43&lt;/D&gt;&lt;D xsi:type="xsd:double"&gt;2425.53&lt;/D&gt;&lt;D xsi:type="xsd:double"&gt;2443.25&lt;/D&gt;&lt;D xsi:type="xsd:double"&gt;2447.83&lt;/D&gt;&lt;D xsi:type="xsd:double"&gt;2459.27&lt;/D&gt;&lt;D xsi:type="xsd:double"&gt;2459.14&lt;/D&gt;&lt;D xsi:type="xsd:double"&gt;2460.61&lt;/D&gt;&lt;D xsi:type="xsd:double"&gt;2473.83&lt;/D&gt;&lt;D xsi:type="xsd:double"&gt;2473.45&lt;/D&gt;&lt;D xsi:type="xsd:double"&gt;2472.54&lt;/D&gt;&lt;D xsi:type="xsd:double"&gt;2469.91&lt;/D&gt;&lt;D xsi:type="xsd:double"&gt;2477.13&lt;/D&gt;&lt;D xsi:type="xsd:double"&gt;2477.83&lt;/D&gt;&lt;D xsi:type="xsd:double"&gt;2475.42&lt;/D&gt;&lt;D xsi:type="xsd:double"&gt;2472.1&lt;/D&gt;&lt;D xsi:type="xsd:double"&gt;2470.3&lt;/D&gt;&lt;D xsi:type="xsd:double"&gt;2476.35&lt;/D&gt;&lt;D xsi:type="xsd:double"&gt;2477.57&lt;/D&gt;&lt;D xsi:type="xsd:double"&gt;2472.16&lt;/D&gt;&lt;D xsi:type="xsd:double"&gt;2476.83&lt;/D&gt;&lt;D xsi:type="xsd:double"&gt;2480.91&lt;/D&gt;&lt;D xsi:type="xsd:double"&gt;2474.92&lt;/D&gt;&lt;D xsi:type="xsd:double"&gt;2474.02&lt;/D&gt;&lt;D xsi:type="xsd:double"&gt;2438.21&lt;/D&gt;&lt;D xsi:type="xsd:double"&gt;2441.32&lt;/D&gt;&lt;D xsi:type="xsd:double"&gt;2465.84&lt;/D&gt;&lt;D xsi:type="xsd:double"&gt;2464.61&lt;/D&gt;&lt;D xsi:type="xsd:double"&gt;2468.11&lt;/D&gt;&lt;D xsi:type="xsd:double"&gt;2430.01&lt;/D&gt;&lt;D xsi:type="xsd:double"&gt;2425.55&lt;/D&gt;&lt;D xsi:type="xsd:double"&gt;2428.37&lt;/D&gt;&lt;D xsi:type="xsd:double"&gt;2452.51&lt;/D&gt;&lt;D xsi:type="xsd:double"&gt;2444.04&lt;/D&gt;&lt;D xsi:type="xsd:double"&gt;2438.97&lt;/D&gt;&lt;D xsi:type="xsd:double"&gt;2443.05&lt;/D&gt;&lt;D xsi:type="xsd:double"&gt;2444.24&lt;/D&gt;&lt;D xsi:type="xsd:double"&gt;2446.3&lt;/D&gt;&lt;D xsi:type="xsd:double"&gt;2457.59&lt;/D&gt;&lt;D xsi:type="xsd:double"&gt;2471.65&lt;/D&gt;&lt;D xsi:type="xsd:double"&gt;2476.55&lt;/D&gt;&lt;D xsi:type="xsd:double"&gt;2457.85&lt;/D&gt;&lt;D xsi:type="xsd:double"&gt;2465.54&lt;/D&gt;&lt;D xsi:type="xsd:double"&gt;2465.1&lt;/D&gt;&lt;D xsi:type="xsd:double"&gt;2461.43&lt;/D&gt;&lt;D xsi:type="xsd:double"&gt;2488.11&lt;/D&gt;&lt;D xsi:type="xsd:double"&gt;2496.48&lt;/D&gt;&lt;D xsi:type="xsd:double"&gt;2498.37&lt;/D&gt;&lt;D xsi:type="xsd:double"&gt;2495.62&lt;/D&gt;&lt;D xsi:type="xsd:double"&gt;2500.23&lt;/D&gt;&lt;D xsi:type="xsd:double"&gt;2503.87&lt;/D&gt;&lt;D xsi:type="xsd:double"&gt;2506.65&lt;/D&gt;&lt;D xsi:type="xsd:double"&gt;2508.24&lt;/D&gt;&lt;D xsi:type="xsd:double"&gt;2500.6&lt;/D&gt;&lt;D xsi:type="xsd:double"&gt;2502.22&lt;/D&gt;&lt;D xsi:type="xsd:double"&gt;2496.66&lt;/D&gt;&lt;D xsi:type="xsd:double"&gt;2496.84&lt;/D&gt;&lt;D xsi:type="xsd:double"&gt;2507.04&lt;/D&gt;&lt;D xsi:type="xsd:double"&gt;2510.06&lt;/D&gt;&lt;D xsi:type="xsd:double"&gt;2519.36&lt;/D&gt;&lt;D xsi:type="xsd:double"&gt;2529.12&lt;/D&gt;&lt;D xsi:type="xsd:double"&gt;2534.58&lt;/D&gt;&lt;D xsi:type="xsd:double"&gt;2537.74&lt;/D&gt;&lt;D xsi:type="xsd:double"&gt;2552.07&lt;/D&gt;&lt;D xsi:type="xsd:double"&gt;2549.33&lt;/D&gt;&lt;D xsi:type="xsd:double"&gt;2544.73&lt;/D&gt;&lt;D xsi:type="xsd:double"&gt;2550.64&lt;/D&gt;&lt;D xsi:type="xsd:double"&gt;2555.24&lt;/D&gt;&lt;D xsi:type="xsd:double"&gt;2550.93&lt;/D&gt;&lt;D xsi:type="xsd:double"&gt;2553.17&lt;/D&gt;&lt;D xsi:type="xsd:double"&gt;2557.64&lt;/D&gt;&lt;D xsi:type="xsd:double"&gt;2559.36&lt;/D&gt;&lt;D xsi:type="xsd:double"&gt;2561.26&lt;/D&gt;&lt;D xsi:type="xsd:double"&gt;2562.1&lt;/D&gt;&lt;D xsi:type="xsd:double"&gt;2575.21&lt;/D&gt;&lt;D xsi:type="xsd:double"&gt;2564.98&lt;/D&gt;&lt;D xsi:type="xsd:double"&gt;2569.13&lt;/D&gt;&lt;D xsi:type="xsd:double"&gt;2557.15&lt;/D&gt;&lt;D xsi:type="xsd:double"&gt;2560.4&lt;/D&gt;&lt;D xsi:type="xsd:double"&gt;2581.07&lt;/D&gt;&lt;D xsi:type="xsd:double"&gt;2572.83&lt;/D&gt;&lt;D xsi:type="xsd:double"&gt;2575.26&lt;/D&gt;&lt;D xsi:type="xsd:double"&gt;2579.36&lt;/D&gt;&lt;D xsi:type="xsd:double"&gt;2579.85&lt;/D&gt;&lt;D xsi:type="xsd:double"&gt;2587.84&lt;/D&gt;&lt;D xsi:type="xsd:double"&gt;2591.13&lt;/D&gt;&lt;D xsi:type="xsd:double"&gt;2590.64&lt;/D&gt;&lt;D xsi:type="xsd:double"&gt;2594.38&lt;/D&gt;&lt;D xsi:type="xsd:double"&gt;2584.62&lt;/D&gt;&lt;D xsi:type="xsd:double"&gt;2582.3&lt;/D&gt;&lt;D xsi:type="xsd:double"&gt;2584.84&lt;/D&gt;&lt;D xsi:type="xsd:double"&gt;2578.87&lt;/D&gt;&lt;D xsi:type="xsd:double"&gt;2564.62&lt;/D&gt;&lt;D xsi:type="xsd:double"&gt;2585.64&lt;/D&gt;&lt;D xsi:type="xsd:double"&gt;2578.85&lt;/D&gt;&lt;D xsi:type="xsd:double"&gt;2582.14&lt;/D&gt;&lt;D xsi:type="xsd:double"&gt;2599.03&lt;/D&gt;&lt;D xsi:type="xsd:double"&gt;2597.08&lt;/D&gt;&lt;D xsi:type="xsd:double"&gt;2602.42&lt;/D&gt;&lt;D xsi:type="xsd:double"&gt;2601.42&lt;/D&gt;&lt;D xsi:type="xsd:double"&gt;2627.04&lt;/D&gt;&lt;D xsi:type="xsd:double"&gt;2626.07&lt;/D&gt;&lt;D xsi:type="xsd:double"&gt;2647.58&lt;/D&gt;&lt;D xsi:type="xsd:double"&gt;2642.22&lt;/D&gt;&lt;D xsi:type="xsd:double"&gt;2639.44&lt;/D&gt;&lt;D xsi:type="xsd:double"&gt;2629.57&lt;/D&gt;&lt;D xsi:type="xsd:double"&gt;2629.27&lt;/D&gt;&lt;D xsi:type="xsd:double"&gt;2636.98&lt;/D&gt;&lt;D xsi:type="xsd:double"&gt;2651.5&lt;/D&gt;&lt;D xsi:type="xsd:double"&gt;2659.99&lt;/D&gt;&lt;D xsi:type="xsd:double"&gt;2664.11&lt;/D&gt;&lt;D xsi:type="xsd:double"&gt;2662.85&lt;/D&gt;&lt;D xsi:type="xsd:double"&gt;2652.01&lt;/D&gt;&lt;D xsi:type="xsd:double"&gt;2675.81&lt;/D&gt;&lt;D xsi:type="xsd:double"&gt;2690.16&lt;/D&gt;&lt;D xsi:type="xsd:double"&gt;2681.47&lt;/D&gt;&lt;D xsi:type="xsd:double"&gt;2679.25&lt;/D&gt;&lt;D xsi:type="xsd:double"&gt;2684.57&lt;/D&gt;&lt;D xsi:type="xsd:double"&gt;2683.34&lt;/D&gt;&lt;D xsi:type="xsd:double"&gt;2680.5&lt;/D&gt;&lt;D xsi:type="xsd:double"&gt;2682.62&lt;/D&gt;&lt;D xsi:type="xsd:double"&gt;2687.54&lt;/D&gt;&lt;D xsi:type="xsd:double"&gt;2673.61&lt;/D&gt;&lt;D xsi:type="xsd:double"&gt;2695.81&lt;/D&gt;&lt;D xsi:type="xsd:double"&gt;2713.06&lt;/D&gt;&lt;D xsi:type="xsd:double"&gt;2723.99&lt;/D&gt;&lt;D xsi:type="xsd:double"&gt;2743.15&lt;/D&gt;&lt;D xsi:type="xsd:double"&gt;2747.71&lt;/D&gt;&lt;D xsi:type="xsd:double"&gt;2751.29&lt;/D&gt;&lt;D xsi:type="xsd:double"&gt;2748.23&lt;/D&gt;&lt;D xsi:type="xsd:double"&gt;2767.56&lt;/D&gt;&lt;D xsi:type="xsd:double"&gt;2786.24&lt;/D&gt;&lt;D xsi:type="xsd:double"&gt;2776.42&lt;/D&gt;&lt;D xsi:type="xsd:double"&gt;2802.56&lt;/D&gt;&lt;D xsi:type="xsd:double"&gt;2798.03&lt;/D&gt;&lt;D xsi:type="xsd:double"&gt;2810.3&lt;/D&gt;&lt;D xsi:type="xsd:double"&gt;2832.97&lt;/D&gt;&lt;D xsi:type="xsd:double"&gt;2839.13&lt;/D&gt;&lt;D xsi:type="xsd:double"&gt;2837.54&lt;/D&gt;&lt;D xsi:type="xsd:double"&gt;2839.25&lt;/D&gt;&lt;D xsi:type="xsd:double"&gt;2872.87&lt;/D&gt;&lt;D xsi:type="xsd:double"&gt;2853.53&lt;/D&gt;&lt;D xsi:type="xsd:double"&gt;2822.43&lt;/D&gt;&lt;D xsi:type="xsd:double"&gt;2823.81&lt;/D&gt;&lt;D xsi:type="xsd:double"&gt;2821.98&lt;/D&gt;&lt;D xsi:type="xsd:double"&gt;2762.13&lt;/D&gt;&lt;D xsi:type="xsd:double"&gt;2648.94&lt;/D&gt;&lt;D xsi:type="xsd:double"&gt;2695.14&lt;/D&gt;&lt;D xsi:type="xsd:double"&gt;2681.66&lt;/D&gt;&lt;D xsi:type="xsd:double"&gt;2581&lt;/D&gt;&lt;D xsi:type="xsd:double"&gt;2619.55&lt;/D&gt;&lt;D xsi:type="xsd:double"&gt;2656&lt;/D&gt;&lt;D xsi:type="xsd:double"&gt;2662.94&lt;/D&gt;&lt;D xsi:type="xsd:double"&gt;2698.63&lt;/D&gt;&lt;D xsi:type="xsd:double"&gt;2731.2&lt;/D&gt;&lt;D xsi:type="xsd:double"&gt;2732.22&lt;/D&gt;&lt;D xsi:type="xsd:double"&gt;2716.26&lt;/D&gt;&lt;D xsi:type="xsd:double"&gt;2701.33&lt;/D&gt;&lt;D xsi:type="xsd:double"&gt;2703.96&lt;/D&gt;&lt;D xsi:type="xsd:double"&gt;2747.3&lt;/D&gt;&lt;D xsi:type="xsd:double"&gt;2779.6&lt;/D&gt;&lt;D xsi:type="xsd:double"&gt;2744.28&lt;/D&gt;&lt;D xsi:type="xsd:double"&gt;2713.83&lt;/D&gt;&lt;D xsi:type="xsd:double"&gt;2677.67&lt;/D&gt;&lt;D xsi:type="xsd:double"&gt;2691.25&lt;/D&gt;&lt;D xsi:type="xsd:double"&gt;2720.94&lt;/D&gt;&lt;D xsi:type="xsd:double"&gt;2728.12&lt;/D&gt;&lt;D xsi:type="xsd:double"&gt;2726.8&lt;/D&gt;&lt;D xsi:type="xsd:double"&gt;2738.97&lt;/D&gt;&lt;D xsi:type="xsd:double"&gt;2786.57&lt;/D&gt;&lt;D xsi:type="xsd:double"&gt;2783.02&lt;/D&gt;&lt;D xsi:type="xsd:double"&gt;2765.31&lt;/D&gt;&lt;D xsi:type="xsd:double"&gt;2749.48&lt;/D&gt;&lt;D xsi:type="xsd:double"&gt;2747.33&lt;/D&gt;&lt;D xsi:type="xsd:double"&gt;2752.01&lt;/D&gt;&lt;D xsi:type="xsd:double"&gt;2712.92&lt;/D&gt;&lt;D xsi:type="xsd:double"&gt;2716.94&lt;/D&gt;&lt;D xsi:type="xsd:double"&gt;2711.93&lt;/D&gt;&lt;D xsi:type="xsd:double"&gt;2643.69&lt;/D&gt;&lt;D xsi:type="xsd:double"&gt;2588.26&lt;/D&gt;&lt;D xsi:type="xsd:double"&gt;2658.55&lt;/D&gt;&lt;D xsi:type="xsd:double"&gt;2612.62&lt;/D&gt;&lt;D xsi:type="xsd:double"&gt;2605&lt;/D&gt;&lt;D xsi:type="xsd:double"&gt;2640.87&lt;/D&gt;&lt;D xsi:type="xsd:double"&gt;2581.88&lt;/D&gt;&lt;D xsi:type="xsd:double"&gt;2614.45&lt;/D&gt;&lt;D xsi:type="xsd:double"&gt;2644.69&lt;/D&gt;&lt;D xsi:type="xsd:double"&gt;2662.84&lt;/D&gt;&lt;D xsi:type="xsd:double"&gt;2604.47&lt;/D&gt;&lt;D xsi:type="xsd:double"&gt;2613.16&lt;/D&gt;&lt;D xsi:type="xsd:double"&gt;2656.87&lt;/D&gt;&lt;D xsi:type="xsd:double"&gt;2642.19&lt;/D&gt;&lt;D xsi:type="xsd:double"&gt;2663.99&lt;/D&gt;&lt;D xsi:type="xsd:double"&gt;2656.3&lt;/D&gt;&lt;D xsi:type="xsd:double"&gt;2677.84&lt;/D&gt;&lt;D xsi:type="xsd:double"&gt;2706.39&lt;/D&gt;&lt;D xsi:type="xsd:double"&gt;2708.64&lt;/D&gt;&lt;D xsi:type="xsd:double"&gt;2693.13&lt;/D&gt;&lt;D xsi:type="xsd:double"&gt;2670.14&lt;/D&gt;&lt;D xsi:type="xsd:double"&gt;2670.29&lt;/D&gt;&lt;D xsi:type="xsd:double"&gt;2634.56&lt;/D&gt;&lt;D xsi:type="xsd:double"&gt;2639.4&lt;/D&gt;&lt;D xsi:type="xsd:double"&gt;2666.94&lt;/D&gt;&lt;D xsi:type="xsd:double"&gt;2669.91&lt;/D&gt;&lt;D xsi:type="xsd:double"&gt;2648.05&lt;/D&gt;&lt;D xsi:type="xsd:double"&gt;2654.8&lt;/D&gt;&lt;D xsi:type="xsd:double"&gt;2635.67&lt;/D&gt;&lt;D xsi:type="xsd:double"&gt;2629.73&lt;/D&gt;&lt;D xsi:type="xsd:double"&gt;2663.42&lt;/D&gt;&lt;D xsi:type="xsd:double"&gt;2672.63&lt;/D&gt;&lt;D xsi:type="xsd:double"&gt;2671.92&lt;/D&gt;&lt;D xsi:type="xsd:double"&gt;2697.79&lt;/D&gt;&lt;D xsi:type="xsd:double"&gt;2723.07&lt;/D&gt;&lt;D xsi:type="xsd:double"&gt;2727.72&lt;/D&gt;&lt;D xsi:type="xsd:double"&gt;2730.13&lt;/D&gt;&lt;D xsi:type="xsd:double"&gt;2711.45&lt;/D&gt;&lt;D xsi:type="xsd:double"&gt;2722.46&lt;/D&gt;&lt;D xsi:type="xsd:double"&gt;2720.13&lt;/D&gt;&lt;D xsi:type="xsd:double"&gt;2712.97&lt;/D&gt;&lt;D xsi:type="xsd:double"&gt;2733.01&lt;/D&gt;&lt;D xsi:type="xsd:double"&gt;2724.44&lt;/D&gt;&lt;D xsi:type="xsd:double"&gt;2733.29&lt;/D&gt;&lt;D xsi:type="xsd:double"&gt;2727.76&lt;/D&gt;&lt;D xsi:type="xsd:double"&gt;2721.33&lt;/D&gt;&lt;D xsi:type="xsd:double"&gt;2689.86&lt;/D&gt;&lt;D xsi:type="xsd:double"&gt;2724.01&lt;/D&gt;&lt;D xsi:type="xsd:double"&gt;2705.27&lt;/D&gt;&lt;D xsi:type="xsd:double"&gt;2734.62&lt;/D&gt;&lt;D xsi:type="xsd:double"&gt;2746.87&lt;/D&gt;&lt;D xsi:type="xsd:double"&gt;2748.8&lt;/D&gt;&lt;D xsi:type="xsd:double"&gt;2772.35&lt;/D&gt;&lt;D xsi:type="xsd:double"&gt;2770.37&lt;/D&gt;&lt;D xsi:type="xsd:double"&gt;2779.03&lt;/D&gt;&lt;D xsi:type="xsd:double"&gt;2782&lt;/D&gt;&lt;D xsi:type="xsd:double"&gt;2786.85&lt;/D&gt;&lt;D xsi:type="xsd:double"&gt;2775.63&lt;/D&gt;&lt;D xsi:type="xsd:double"&gt;2782.49&lt;/D&gt;&lt;D xsi:type="xsd:double"&gt;2779.66&lt;/D&gt;&lt;D xsi:type="xsd:double"&gt;2773.75&lt;/D&gt;&lt;D xsi:type="xsd:double"&gt;2762.59&lt;/D&gt;&lt;D xsi:type="xsd:double"&gt;2767.32&lt;/D&gt;&lt;D xsi:type="xsd:double"&gt;2749.76&lt;/D&gt;&lt;D xsi:type="xsd:double"&gt;2754.88&lt;/D&gt;&lt;D xsi:type="xsd:double"&gt;2717.07&lt;/D&gt;&lt;D xsi:type="xsd:double"&gt;2723.06&lt;/D&gt;&lt;D xsi:type="xsd:double"&gt;2699.63&lt;/D&gt;&lt;D xsi:type="xsd:double"&gt;2716.31&lt;/D&gt;&lt;D xsi:type="xsd:double"&gt;2718.37&lt;/D&gt;&lt;D xsi:type="xsd:double"&gt;2726.71&lt;/D&gt;&lt;D xsi:type="xsd:double"&gt;2713.22&lt;/D&gt;&lt;D xsi:type="xsd:double"&gt;2736.61&lt;/D&gt;&lt;D xsi:type="xsd:double"&gt;2759.82&lt;/D&gt;&lt;D xsi:type="xsd:double"&gt;2784.17&lt;/D&gt;&lt;D xsi:type="xsd:double"&gt;2793.84&lt;/D&gt;&lt;D xsi:type="xsd:double"&gt;2774.02&lt;/D&gt;&lt;D xsi:type="xsd:double"&gt;2798.29&lt;/D&gt;&lt;D xsi:type="xsd:double"&gt;2801.31&lt;/D&gt;&lt;D xsi:type="xsd:double"&gt;2798.43&lt;/D&gt;&lt;D xsi:type="xsd:double"&gt;2809.55&lt;/D&gt;&lt;D xsi:type="xsd:double"&gt;2815.62&lt;/D&gt;&lt;D xsi:type="xsd:double"&gt;2804.49&lt;/D&gt;&lt;D xsi:type="xsd:double"&gt;2801.83&lt;/D&gt;&lt;D xsi:type="xsd:double"&gt;2806.98&lt;/D&gt;&lt;D xsi:type="xsd:double"&gt;2820.4&lt;/D&gt;&lt;D xsi:type="xsd:double"&gt;2846.07&lt;/D&gt;&lt;D xsi:type="xsd:double"&gt;2837.44&lt;/D&gt;&lt;D xsi:type="xsd:double"&gt;2818.82&lt;/D&gt;&lt;D xsi:type="xsd:double"&gt;2802.6&lt;/D&gt;&lt;D xsi:type="xsd:double"&gt;2816.29&lt;/D&gt;&lt;D xsi:type="xsd:double"&gt;2813.36&lt;/D&gt;&lt;D xsi:type="xsd:double"&gt;2827.22&lt;/D&gt;&lt;D xsi:type="xsd:double"&gt;2840.35&lt;/D&gt;&lt;D xsi:type="xsd:double"&gt;2850.4&lt;/D&gt;&lt;D xsi:type="xsd:double"&gt;2858.45&lt;/D&gt;&lt;D xsi:type="xsd:double"&gt;2857.7&lt;/D&gt;&lt;D xsi:type="xsd:double"&gt;2853.58&lt;/D&gt;&lt;D xsi:type="xsd:double"&gt;2833.28&lt;/D&gt;&lt;D xsi:type="xsd:double"&gt;2821.93&lt;/D&gt;&lt;D xsi:type="xsd:double"&gt;2839.96&lt;/D&gt;&lt;D xsi:type="xsd:double"&gt;2818.37&lt;/D&gt;&lt;D xsi:type="xsd:double"&gt;2840.69&lt;/D&gt;&lt;D xsi:type="xsd:double"&gt;2850.13&lt;/D&gt;&lt;D xsi:type="xsd:double"&gt;2857.05&lt;/D&gt;&lt;D xsi:type="xsd:double"&gt;2862.96&lt;/D&gt;&lt;D xsi:type="xsd:double"&gt;2861.82&lt;/D&gt;&lt;D xsi:type="xsd:double"&gt;2856.98&lt;/D&gt;&lt;D xsi:type="xsd:double"&gt;2874.69&lt;/D&gt;&lt;D xsi:type="xsd:double"&gt;2896.74&lt;/D&gt;&lt;D xsi:type="xsd:double"&gt;2897.52&lt;/D&gt;&lt;D xsi:type="xsd:double"&gt;2914.04&lt;/D&gt;&lt;D xsi:type="xsd:double"&gt;2901.13&lt;/D&gt;&lt;D xsi:type="xsd:double"&gt;2901.52&lt;/D&gt;&lt;D xsi:type="xsd:double"&gt;2896.72&lt;/D&gt;&lt;D xsi:type="xsd:double"&gt;2888.6&lt;/D&gt;&lt;D xsi:type="xsd:double"&gt;2878.05&lt;/D&gt;&lt;D xsi:type="xsd:double"&gt;2871.68&lt;/D&gt;&lt;D xsi:type="xsd:double"&gt;2877.13&lt;/D&gt;&lt;D xsi:type="xsd:double"&gt;2887.89&lt;/D&gt;&lt;D xsi:type="xsd:double"&gt;2888.92&lt;/D&gt;&lt;D xsi:type="xsd:double"&gt;2904.18&lt;/D&gt;&lt;D xsi:type="xsd:double"&gt;2904.98&lt;/D&gt;&lt;D xsi:type="xsd:double"&gt;2888.8&lt;/D&gt;&lt;D xsi:type="xsd:double"&gt;2904.31&lt;/D&gt;&lt;D xsi:type="xsd:double"&gt;2907.95&lt;/D&gt;&lt;D xsi:type="xsd:double"&gt;2930.75&lt;/D&gt;&lt;D xsi:type="xsd:double"&gt;2929.67&lt;/D&gt;&lt;D xsi:type="xsd:double"&gt;2919.37&lt;/D&gt;&lt;D xsi:type="xsd:double"&gt;2915.56&lt;/D&gt;&lt;D xsi:type="xsd:double"&gt;2905.97&lt;/D&gt;&lt;D xsi:type="xsd:double"&gt;2914&lt;/D&gt;&lt;D xsi:type="xsd:double"&gt;2913.98&lt;/D&gt;&lt;D xsi:type="xsd:double"&gt;2924.59&lt;/D&gt;&lt;D xsi:type="xsd:double"&gt;2923.43&lt;/D&gt;&lt;D xsi:type="xsd:double"&gt;2925.51&lt;/D&gt;&lt;D xsi:type="xsd:double"&gt;2901.61&lt;/D&gt;&lt;D xsi:type="xsd:double"&gt;2885.57&lt;/D&gt;&lt;D xsi:type="xsd:double"&gt;2884.43&lt;/D&gt;&lt;D xsi:type="xsd:double"&gt;2880.34&lt;/D&gt;&lt;D xsi:type="xsd:double"&gt;2785.68&lt;/D&gt;&lt;D xsi:type="xsd:double"&gt;2728.37&lt;/D&gt;&lt;D xsi:type="xsd:double"&gt;2767.13&lt;/D&gt;&lt;D xsi:type="xsd:double"&gt;2750.79&lt;/D&gt;&lt;D xsi:type="xsd:double"&gt;2809.92&lt;/D&gt;&lt;D xsi:type="xsd:double"&gt;2809.21&lt;/D&gt;&lt;D xsi:type="xsd:double"&gt;2768.78&lt;/D&gt;&lt;D xsi:type="xsd:double"&gt;2767.78&lt;/D&gt;&lt;D xsi:type="xsd:double"&gt;2755.88&lt;/D&gt;&lt;D xsi:type="xsd:double"&gt;2740.69&lt;/D&gt;&lt;D xsi:type="xsd:double"&gt;2656.1&lt;/D&gt;&lt;D xsi:type="xsd:double"&gt;2705.57&lt;/D&gt;&lt;D xsi:type="xsd:double"&gt;2658.69&lt;/D&gt;&lt;D xsi:type="xsd:double"&gt;2641.25&lt;/D&gt;&lt;D xsi:type="xsd:double"&gt;2682.63&lt;/D&gt;&lt;D xsi:type="xsd:double"&gt;2711.74&lt;/D&gt;&lt;D xsi:type="xsd:double"&gt;2740.37&lt;/D&gt;&lt;D xsi:type="xsd:double"&gt;2723.06&lt;/D&gt;&lt;D xsi:type="xsd:double"&gt;2738.31&lt;/D&gt;&lt;D xsi:type="xsd:double"&gt;2755.45&lt;/D&gt;&lt;D xsi:type="xsd:double"&gt;2813.89&lt;/D&gt;&lt;D xsi:type="xsd:double"&gt;2806.83&lt;/D&gt;&lt;D xsi:type="xsd:double"&gt;2781.01&lt;/D&gt;&lt;D xsi:type="xsd:double"&gt;2726.22&lt;/D&gt;&lt;D xsi:type="xsd:double"&gt;2722.18&lt;/D&gt;&lt;D xsi:type="xsd:double"&gt;2701.58&lt;/D&gt;&lt;D xsi:type="xsd:double"&gt;2730.2&lt;/D&gt;&lt;D xsi:type="xsd:double"&gt;2736.27&lt;/D&gt;&lt;D xsi:type="xsd:double"&gt;2690.73&lt;/D&gt;&lt;D xsi:type="xsd:double"&gt;2641.89&lt;/D&gt;&lt;D xsi:type="xsd:double"&gt;2649.93&lt;/D&gt;&lt;D xsi:type="xsd:double"&gt;2632.56&lt;/D&gt;&lt;D xsi:type="xsd:double"&gt;2673.45&lt;/D&gt;&lt;D xsi:type="xsd:double"&gt;2682.17&lt;/D&gt;&lt;D xsi:type="xsd:double"&gt;2743.79&lt;/D&gt;&lt;D xsi:type="xsd:double"&gt;2737.76&lt;/D&gt;&lt;D xsi:type="xsd:double"&gt;2760.17&lt;/D&gt;&lt;D xsi:type="xsd:double"&gt;2790.37&lt;/D&gt;&lt;D xsi:type="xsd:double"&gt;2700.06&lt;/D&gt;&lt;D xsi:type="xsd:double"&gt;2695.95&lt;/D&gt;&lt;D xsi:type="xsd:double"&gt;2633.08&lt;/D&gt;&lt;D xsi:type="xsd:double"&gt;2637.72&lt;/D&gt;&lt;D xsi:type="xsd:double"&gt;2636.78&lt;/D&gt;&lt;D xsi:type="xsd:double"&gt;2651.07&lt;/D&gt;&lt;D xsi:type="xsd:double"&gt;2650.54&lt;/D&gt;&lt;D xsi:type="xsd:double"&gt;2599.95&lt;/D&gt;&lt;D xsi:type="xsd:double"&gt;2545.94&lt;/D&gt;&lt;D xsi:type="xsd:double"&gt;2546.16&lt;/D&gt;&lt;D xsi:type="xsd:double"&gt;2506.96&lt;/D&gt;&lt;D xsi:type="xsd:double"&gt;2467.42&lt;/D&gt;&lt;D xsi:type="xsd:double"&gt;2416.62&lt;/D&gt;&lt;D xsi:type="xsd:double"&gt;2351.1&lt;/D&gt;&lt;D xsi:type="xsd:double"&gt;2467.7&lt;/D&gt;&lt;D xsi:type="xsd:double"&gt;2488.83&lt;/D&gt;&lt;D xsi:type="xsd:double"&gt;2485.74&lt;/D&gt;&lt;D xsi:type="xsd:double"&gt;2506.85&lt;/D&gt;&lt;D xsi:type="xsd:double"&gt;2510.03&lt;/D&gt;&lt;D xsi:type="xsd:double"&gt;2447.89&lt;/D&gt;&lt;D xsi:type="xsd:double"&gt;2531.94&lt;/D&gt;&lt;D xsi:type="xsd:double"&gt;2549.69&lt;/D&gt;&lt;D xsi:type="xsd:double"&gt;2574.41&lt;/D&gt;&lt;D xsi:type="xsd:double"&gt;2584.96&lt;/D&gt;&lt;D xsi:type="xsd:double"&gt;2596.64&lt;/D&gt;&lt;D xsi:type="xsd:double"&gt;2596.26&lt;/D&gt;&lt;D xsi:type="xsd:double"&gt;2582.61&lt;/D&gt;&lt;D xsi:type="xsd:double"&gt;2610.3&lt;/D&gt;&lt;D xsi:type="xsd:double"&gt;2616.1&lt;/D&gt;&lt;D xsi:type="xsd:double"&gt;2635.96&lt;/D&gt;&lt;D xsi:type="xsd:double"&gt;2670.71&lt;/D&gt;&lt;D xsi:type="xsd:double"&gt;2632.9&lt;/D&gt;&lt;D xsi:type="xsd:double"&gt;2638.7&lt;/D&gt;&lt;D xsi:type="xsd:double"&gt;2642.33&lt;/D&gt;&lt;D xsi:type="xsd:double"&gt;2664.76&lt;/D&gt;&lt;D xsi:type="xsd:double"&gt;2643.85&lt;/D&gt;&lt;D xsi:type="xsd:double"&gt;2640&lt;/D&gt;&lt;D xsi:type="xsd:double"&gt;2681.05&lt;/D&gt;&lt;D xsi:type="xsd:double"&gt;2704.1&lt;/D&gt;&lt;D xsi:type="xsd:double"&gt;2706.53&lt;/D&gt;&lt;D xsi:type="xsd:double"&gt;2724.87&lt;/D&gt;&lt;D xsi:type="xsd:double"&gt;2737.7&lt;/D&gt;&lt;D xsi:type="xsd:double"&gt;2731.61&lt;/D&gt;&lt;D xsi:type="xsd:double"&gt;2706.05&lt;/D&gt;&lt;D xsi:type="xsd:double"&gt;2707.88&lt;/D&gt;&lt;D xsi:type="xsd:double"&gt;2709.8&lt;/D&gt;&lt;D xsi:type="xsd:double"&gt;2744.73&lt;/D&gt;&lt;D xsi:type="xsd:double"&gt;2753.03&lt;/D&gt;&lt;D xsi:type="xsd:double"&gt;2745.73&lt;/D&gt;&lt;D xsi:type="xsd:double"&gt;2775.6&lt;/D&gt;&lt;D xsi:type="xsd:double"&gt;2779.76&lt;/D&gt;&lt;D xsi:type="xsd:double"&gt;2784.7&lt;/D&gt;&lt;D xsi:type="xsd:double"&gt;2774.88&lt;/D&gt;&lt;D xsi:type="xsd:double"&gt;2792.67&lt;/D&gt;&lt;D xsi:type="xsd:double"&gt;2796.11&lt;/D&gt;&lt;D xsi:type="xsd:double"&gt;2793.9&lt;/D&gt;&lt;D xsi:type="xsd:double"&gt;2792.38&lt;/D&gt;&lt;D xsi:type="xsd:double"&gt;2784.49&lt;/D&gt;&lt;D xsi:type="xsd:double"&gt;2803.69&lt;/D&gt;&lt;D xsi:type="xsd:double"&gt;2792.81&lt;/D&gt;&lt;D xsi:type="xsd:double"&gt;2789.65&lt;/D&gt;&lt;D xsi:type="xsd:double"&gt;2771.45&lt;/D&gt;&lt;D xsi:type="xsd:double"&gt;2748.93&lt;/D&gt;&lt;D xsi:type="xsd:double"&gt;2743.07&lt;/D&gt;&lt;D xsi:type="xsd:double"&gt;2783.3&lt;/D&gt;&lt;D xsi:type="xsd:double"&gt;2791.52&lt;/D&gt;&lt;D xsi:type="xsd:double"&gt;2810.92&lt;/D&gt;&lt;D xsi:type="xsd:double"&gt;2808.48&lt;/D&gt;&lt;D xsi:type="xsd:double"&gt;2822.48&lt;/D&gt;&lt;D xsi:type="xsd:double"&gt;2832.94&lt;/D&gt;&lt;D xsi:type="xsd:double"&gt;2832.57&lt;/D&gt;&lt;D xsi:type="xsd:double"&gt;2824.23&lt;/D&gt;&lt;D xsi:type="xsd:double"&gt;2854.88&lt;/D&gt;&lt;D xsi:type="xsd:double"&gt;2800.71&lt;/D&gt;&lt;D xsi:type="xsd:double"&gt;2798.36&lt;/D&gt;&lt;D xsi:type="xsd:double"&gt;2818.46&lt;/D&gt;&lt;D xsi:type="xsd:double"&gt;2805.37&lt;/D&gt;&lt;D xsi:type="xsd:double"&gt;2815.44&lt;/D&gt;&lt;D xsi:type="xsd:double"&gt;2834.4&lt;/D&gt;&lt;D xsi:type="xsd:double"&gt;2867.19&lt;/D&gt;&lt;D xsi:type="xsd:double"&gt;2867.24&lt;/D&gt;&lt;D xsi:type="xsd:double"&gt;2873.4&lt;/D&gt;&lt;D xsi:type="xsd:double"&gt;2879.39&lt;/D&gt;&lt;D xsi:type="xsd:double"&gt;2892.74&lt;/D&gt;&lt;D xsi:type="xsd:double"&gt;2895.77&lt;/D&gt;&lt;D xsi:type="xsd:double"&gt;2878.2&lt;/D&gt;&lt;D xsi:type="xsd:double"&gt;2888.21&lt;/D&gt;&lt;D xsi:type="xsd:double"&gt;2888.32&lt;/D&gt;&lt;D xsi:type="xsd:double"&gt;2907.41&lt;/D&gt;&lt;D xsi:type="xsd:double"&gt;2905.58&lt;/D&gt;&lt;D xsi:type="xsd:double"&gt;2907.06&lt;/D&gt;&lt;D xsi:type="xsd:double"&gt;2900.45&lt;/D&gt;&lt;D xsi:type="xsd:double"&gt;2905.03&lt;/D&gt;&lt;D xsi:type="xsd:double"&gt;2907.97&lt;/D&gt;&lt;D xsi:type="xsd:double"&gt;2933.68&lt;/D&gt;&lt;D xsi:type="xsd:double"&gt;2927.25&lt;/D&gt;&lt;D xsi:type="xsd:double"&gt;2926.17&lt;/D&gt;&lt;D xsi:type="xsd:double"&gt;2939.88&lt;/D&gt;&lt;D xsi:type="xsd:double"&gt;2943.03&lt;/D&gt;&lt;D xsi:type="xsd:double"&gt;2945.83&lt;/D&gt;&lt;D xsi:type="xsd:double"&gt;2923.73&lt;/D&gt;&lt;D xsi:type="xsd:double"&gt;2917.52&lt;/D&gt;&lt;D xsi:type="xsd:double"&gt;2945.64&lt;/D&gt;&lt;D xsi:type="xsd:double"&gt;2932.47&lt;/D&gt;&lt;D xsi:type="xsd:double"&gt;2884.05&lt;/D&gt;&lt;D xsi:type="xsd:double"&gt;2879.42&lt;/D&gt;&lt;D xsi:type="xsd:double"&gt;2870.72&lt;/D&gt;&lt;D xsi:type="xsd:double"&gt;2881.4&lt;/D&gt;&lt;D xsi:type="xsd:double"&gt;2811.87&lt;/D&gt;&lt;D xsi:type="xsd:double"&gt;2834.41&lt;/D&gt;&lt;D xsi:type="xsd:double"&gt;2850.96&lt;/D&gt;&lt;D xsi:type="xsd:double"&gt;2876.32&lt;/D&gt;&lt;D xsi:type="xsd:double"&gt;2859.53&lt;/D&gt;&lt;D xsi:type="xsd:double"&gt;2840.23&lt;/D&gt;&lt;D xsi:type="xsd:double"&gt;2864.36&lt;/D&gt;&lt;D xsi:type="xsd:double"&gt;2856.27&lt;/D&gt;&lt;D xsi:type="xsd:double"&gt;2822.24&lt;/D&gt;&lt;D xsi:type="xsd:double"&gt;2826.06&lt;/D&gt;&lt;D xsi:type="xsd:double"&gt;2802.39&lt;/D&gt;&lt;D xsi:type="xsd:double"&gt;2783.02&lt;/D&gt;&lt;D xsi:type="xsd:double"&gt;2788.86&lt;/D&gt;&lt;D xsi:type="xsd:double"&gt;2752.06&lt;/D&gt;&lt;D xsi:type="xsd:double"&gt;2744.45&lt;/D&gt;&lt;D xsi:type="xsd:double"&gt;2803.27&lt;/D&gt;&lt;D xsi:type="xsd:double"&gt;2826.15&lt;/D&gt;&lt;D xsi:type="xsd:double"&gt;2843.49&lt;/D&gt;&lt;D xsi:type="xsd:double"&gt;2873.34&lt;/D&gt;&lt;D xsi:type="xsd:double"&gt;2886.73&lt;/D&gt;&lt;D xsi:type="xsd:double"&gt;2885.72&lt;/D&gt;&lt;D xsi:type="xsd:double"&gt;2879.84&lt;/D&gt;&lt;D xsi:type="xsd:double"&gt;2891.64&lt;/D&gt;&lt;D xsi:type="xsd:double"&gt;2886.98&lt;/D&gt;&lt;D xsi:type="xsd:double"&gt;2889.67&lt;/D&gt;&lt;D xsi:type="xsd:double"&gt;2917.75&lt;/D&gt;&lt;D xsi:type="xsd:double"&gt;2926.46&lt;/D&gt;&lt;D xsi:type="xsd:double"&gt;2954.18&lt;/D&gt;&lt;D xsi:type="xsd:double"&gt;2950.46&lt;/D&gt;&lt;D xsi:type="xsd:double"&gt;2945.35&lt;/D&gt;&lt;D xsi:type="xsd:double"&gt;2917.38&lt;/D&gt;&lt;D xsi:type="xsd:double"&gt;2913.78&lt;/D&gt;&lt;D xsi:type="xsd:double"&gt;2924.92&lt;/D&gt;&lt;D xsi:type="xsd:double"&gt;2941.76&lt;/D&gt;&lt;D xsi:type="xsd:double"&gt;2964.33&lt;/D&gt;&lt;D xsi:type="xsd:double"&gt;2973.01&lt;/D&gt;&lt;D xsi:type="xsd:double"&gt;2995.82&lt;/D&gt;&lt;D xsi:type="xsd:double"&gt;2990.41&lt;/D&gt;&lt;D xsi:type="xsd:double"&gt;2975.95&lt;/D&gt;&lt;D xsi:type="xsd:double"&gt;2979.63&lt;/D&gt;&lt;D xsi:type="xsd:double"&gt;2993.07&lt;/D&gt;&lt;D xsi:type="xsd:double"&gt;2999.91&lt;/D&gt;&lt;D xsi:type="xsd:double"&gt;3013.77&lt;/D&gt;&lt;D xsi:type="xsd:double"&gt;3014.3&lt;/D&gt;&lt;D xsi:type="xsd:double"&gt;3004.04&lt;/D&gt;&lt;D xsi:type="xsd:double"&gt;2984.42&lt;/D&gt;&lt;D xsi:type="xsd:double"&gt;2995.11&lt;/D&gt;&lt;D xsi:type="xsd:double"&gt;2976.61&lt;/D&gt;&lt;D xsi:type="xsd:double"&gt;2985.03&lt;/D&gt;&lt;D xsi:type="xsd:double"&gt;3005.47&lt;/D&gt;&lt;D xsi:type="xsd:double"&gt;3019.56&lt;/D&gt;&lt;D xsi:type="xsd:double"&gt;3003.67&lt;/D&gt;&lt;D xsi:type="xsd:double"&gt;3025.86&lt;/D&gt;&lt;D xsi:type="xsd:double"&gt;3020.97&lt;/D&gt;&lt;D xsi:type="xsd:double"&gt;3013.18&lt;/D&gt;&lt;D xsi:type="xsd:double"&gt;2980.38&lt;/D&gt;&lt;D xsi:type="xsd:double"&gt;2953.56&lt;/D&gt;&lt;D xsi:type="xsd:double"&gt;2932.05&lt;/D&gt;&lt;D xsi:type="xsd:double"&gt;2844.74&lt;/D&gt;&lt;D xsi:type="xsd:double"&gt;2881.77&lt;/D&gt;&lt;D xsi:type="xsd:double"&gt;2883.98&lt;/D&gt;&lt;D xsi:type="xsd:double"&gt;2938.09&lt;/D&gt;&lt;D xsi:type="xsd:double"&gt;2918.65&lt;/D&gt;&lt;D xsi:type="xsd:double"&gt;2883.75&lt;/D&gt;&lt;D xsi:type="xsd:double"&gt;2926.32&lt;/D&gt;&lt;D xsi:type="xsd:double"&gt;2840.6&lt;/D&gt;&lt;D xsi:type="xsd:double"&gt;2847.6&lt;/D&gt;&lt;D xsi:type="xsd:double"&gt;2888.68&lt;/D&gt;&lt;D xsi:type="xsd:double"&gt;2923.65&lt;/D&gt;&lt;D xsi:type="xsd:double"&gt;2900.51&lt;/D&gt;&lt;D xsi:type="xsd:double"&gt;2924.43&lt;/D&gt;&lt;D xsi:type="xsd:double"&gt;2922.95&lt;/D&gt;&lt;D xsi:type="xsd:double"&gt;2847.11&lt;/D&gt;&lt;D xsi:type="xsd:double"&gt;2878.38&lt;/D&gt;&lt;D xsi:type="xsd:double"&gt;2869.16&lt;/D&gt;&lt;D xsi:type="xsd:double"&gt;2887.94&lt;/D&gt;&lt;D xsi:type="xsd:double"&gt;2924.58&lt;/D&gt;&lt;D xsi:type="xsd:double"&gt;2926.46&lt;/D&gt;&lt;D xsi:type="xsd:double"&gt;2906.27&lt;/D&gt;&lt;D xsi:type="xsd:double"&gt;2937.78&lt;/D&gt;&lt;D xsi:type="xsd:double"&gt;2976&lt;/D&gt;&lt;D xsi:type="xsd:double"&gt;2978.71&lt;/D&gt;&lt;D xsi:type="xsd:double"&gt;2978.43&lt;/D&gt;&lt;D xsi:type="xsd:double"&gt;2979.39&lt;/D&gt;&lt;D xsi:type="xsd:double"&gt;3000.93&lt;/D&gt;&lt;D xsi:type="xsd:double"&gt;3009.57&lt;/D&gt;&lt;D xsi:type="xsd:double"&gt;3007.39&lt;/D&gt;&lt;D xsi:type="xsd:double"&gt;2997.96&lt;/D&gt;&lt;D xsi:type="xsd:double"&gt;3005.7&lt;/D&gt;&lt;D xsi:type="xsd:double"&gt;3006.73&lt;/D&gt;&lt;D xsi:type="xsd:double"&gt;3006.79&lt;/D&gt;&lt;D xsi:type="xsd:double"&gt;2992.07&lt;/D&gt;&lt;D xsi:type="xsd:double"&gt;2991.78&lt;/D&gt;&lt;D xsi:type="xsd:double"&gt;2966.6&lt;/D&gt;&lt;D xsi:type="xsd:double"&gt;2984.87&lt;/D&gt;&lt;D xsi:type="xsd:double"&gt;2977.62&lt;/D&gt;&lt;D xsi:type="xsd:double"&gt;2961.79&lt;/D&gt;&lt;D xsi:type="xsd:double"&gt;2976.74&lt;/D&gt;&lt;D xsi:type="xsd:double"&gt;2940.25&lt;/D&gt;&lt;D xsi:type="xsd:double"&gt;2887.61&lt;/D&gt;&lt;D xsi:type="xsd:double"&gt;2910.63&lt;/D&gt;&lt;D xsi:type="xsd:double"&gt;2952.01&lt;/D&gt;&lt;D xsi:type="xsd:double"&gt;2938.79&lt;/D&gt;&lt;D xsi:type="xsd:double"&gt;2893.06&lt;/D&gt;&lt;D xsi:type="xsd:double"&gt;2919.4&lt;/D&gt;&lt;D xsi:type="xsd:double"&gt;2938.13&lt;/D&gt;&lt;D xsi:type="xsd:double"&gt;2970.27&lt;/D&gt;&lt;D xsi:type="xsd:double"&gt;2966.15&lt;/D&gt;&lt;D xsi:type="xsd:double"&gt;2995.68&lt;/D&gt;&lt;D xsi:type="xsd:double"&gt;2989.69&lt;/D&gt;&lt;D xsi:type="xsd:double"&gt;2997.95&lt;/D&gt;&lt;D xsi:type="xsd:double"&gt;2986.2&lt;/D&gt;&lt;D xsi:type="xsd:double"&gt;3006.72&lt;/D&gt;&lt;D xsi:type="xsd:double"&gt;2995.99&lt;/D&gt;&lt;D xsi:type="xsd:double"&gt;3004.52&lt;/D&gt;&lt;D xsi:type="xsd:double"&gt;3010.29&lt;/D&gt;&lt;D xsi:type="xsd:double"&gt;3022.55&lt;/D&gt;&lt;D xsi:type="xsd:double"&gt;3039.42&lt;/D&gt;&lt;D xsi:type="xsd:double"&gt;3036.89&lt;/D&gt;&lt;D xsi:type="xsd:double"&gt;3046.77&lt;/D&gt;&lt;D xsi:type="xsd:double"&gt;3037.56&lt;/D&gt;&lt;D xsi:type="xsd:double"&gt;3066.91&lt;/D&gt;&lt;D xsi:type="xsd:double"&gt;3078.27&lt;/D&gt;&lt;D xsi:type="xsd:double"&gt;3074.62&lt;/D&gt;&lt;D xsi:type="xsd:double"&gt;3076.78&lt;/D&gt;&lt;D xsi:type="xsd:double"&gt;3085.18&lt;/D&gt;&lt;D xsi:type="xsd:double"&gt;3093.08&lt;/D&gt;&lt;D xsi:type="xsd:double"&gt;3087.01&lt;/D&gt;&lt;D xsi:type="xsd:double"&gt;3091.84&lt;/D&gt;&lt;D xsi:type="xsd:double"&gt;3094.04&lt;/D&gt;&lt;D xsi:type="xsd:double"&gt;3096.63&lt;/D&gt;&lt;D xsi:type="xsd:double"&gt;3120.46&lt;/D&gt;&lt;D xsi:type="xsd:double"&gt;3122.03&lt;/D&gt;&lt;D xsi:type="xsd:double"&gt;3120.18&lt;/D&gt;&lt;D xsi:type="xsd:double"&gt;3108.46&lt;/D&gt;&lt;D xsi:type="xsd:double"&gt;3103.54&lt;/D&gt;&lt;D xsi:type="xsd:double"&gt;3110.29&lt;/D&gt;&lt;D xsi:type="xsd:double"&gt;3133.64&lt;/D&gt;&lt;D xsi:type="xsd:double"&gt;3140.52&lt;/D&gt;&lt;D xsi:type="xsd:double"&gt;3153.63&lt;/D&gt;&lt;D xsi:type="xsd:double"&gt;3140.98&lt;/D&gt;&lt;D xsi:type="xsd:double"&gt;3113.87&lt;/D&gt;&lt;D xsi:type="xsd:double"&gt;3093.2&lt;/D&gt;&lt;D xsi:type="xsd:double"&gt;3112.76&lt;/D&gt;&lt;D xsi:type="xsd:double"&gt;3117.43&lt;/D&gt;&lt;D xsi:type="xsd:double"&gt;3145.91&lt;/D&gt;&lt;D xsi:type="xsd:double"&gt;3135.96&lt;/D&gt;&lt;D xsi:type="xsd:double"&gt;3132.52&lt;/D&gt;&lt;D xsi:type="xsd:double"&gt;3141.63&lt;/D&gt;&lt;D xsi:type="xsd:double"&gt;3168.57&lt;/D&gt;&lt;D xsi:type="xsd:double"&gt;3168.8&lt;/D&gt;&lt;D xsi:type="xsd:double"&gt;3191.45&lt;/D&gt;&lt;D xsi:type="xsd:double"&gt;3192.52&lt;/D&gt;&lt;D xsi:type="xsd:double"&gt;3191.14&lt;/D&gt;&lt;D xsi:type="xsd:double"&gt;3205.37&lt;/D&gt;&lt;D xsi:type="xsd:double"&gt;3221.22&lt;/D&gt;&lt;D xsi:type="xsd:double"&gt;3224.01&lt;/D&gt;&lt;D xsi:type="xsd:double"&gt;3223.38&lt;/D&gt;&lt;D xsi:type="xsd:double"&gt;3239.91&lt;/D&gt;&lt;D xsi:type="xsd:double"&gt;3240.02&lt;/D&gt;&lt;D xsi:type="xsd:double"&gt;3221.29&lt;/D&gt;&lt;D xsi:type="xsd:double"&gt;3230.78&lt;/D&gt;&lt;D xsi:type="xsd:double"&gt;3257.85&lt;/D&gt;&lt;D xsi:type="xsd:double"&gt;3234.85&lt;/D&gt;&lt;D xsi:type="xsd:double"&gt;3246.28&lt;/D&gt;&lt;D xsi:type="xsd:double"&gt;3237.18&lt;/D&gt;&lt;D xsi:type="xsd:double"&gt;3253.05&lt;/D&gt;&lt;D xsi:type="xsd:double"&gt;3274.7&lt;/D&gt;&lt;D xsi:type="xsd:double"&gt;3265.35&lt;/D&gt;&lt;D xsi:type="xsd:double"&gt;3288.13&lt;/D&gt;&lt;D xsi:type="xsd:double"&gt;3283.15&lt;/D&gt;&lt;D xsi:type="xsd:double"&gt;3289.29&lt;/D&gt;&lt;D xsi:type="xsd:double"&gt;3316.81&lt;/D&gt;&lt;D xsi:type="xsd:double"&gt;3329.62&lt;/D&gt;&lt;D xsi:type="xsd:double"&gt;3320.79&lt;/D&gt;&lt;D xsi:type="xsd:double"&gt;3321.75&lt;/D&gt;&lt;D xsi:type="xsd:double"&gt;3325.54&lt;/D&gt;&lt;D xsi:type="xsd:double"&gt;3295.47&lt;/D&gt;&lt;D xsi:type="xsd:double"&gt;3243.63&lt;/D&gt;&lt;D xsi:type="xsd:double"&gt;3276.24&lt;/D&gt;&lt;D xsi:type="xsd:double"&gt;3273.4&lt;/D&gt;&lt;D xsi:type="xsd:double"&gt;3283.66&lt;/D&gt;&lt;D xsi:type="xsd:double"&gt;3225.52&lt;/D&gt;&lt;D xsi:type="xsd:double"&gt;3248.92&lt;/D&gt;&lt;D xsi:type="xsd:double"&gt;3297.59&lt;/D&gt;&lt;D xsi:type="xsd:double"&gt;3334.69&lt;/D&gt;&lt;D xsi:type="xsd:double"&gt;3345.78&lt;/D&gt;&lt;D xsi:type="xsd:double"&gt;3327.71&lt;/D&gt;&lt;D xsi:type="xsd:double"&gt;3352.09&lt;/D&gt;&lt;D xsi:type="xsd:double"&gt;3357.75&lt;/D&gt;&lt;D xsi:type="xsd:double"&gt;3379.45&lt;/D&gt;&lt;D xsi:type="xsd:double"&gt;3373.94&lt;/D&gt;&lt;D xsi:type="xsd:double"&gt;3380.16&lt;/D&gt;&lt;D xsi:type="xsd:double"&gt;3370.29&lt;/D&gt;&lt;D xsi:type="xsd:double"&gt;3386.15&lt;/D&gt;&lt;D xsi:type="xsd:double"&gt;3373.23&lt;/D&gt;&lt;D xsi:type="xsd:double"&gt;3337.75&lt;/D&gt;&lt;D xsi:type="xsd:double"&gt;3225.89&lt;/D&gt;&lt;D xsi:type="xsd:double"&gt;3128.21&lt;/D&gt;&lt;D xsi:type="xsd:double"&gt;3116.39&lt;/D&gt;&lt;D xsi:type="xsd:double"&gt;2978.76&lt;/D&gt;&lt;D xsi:type="xsd:double"&gt;2954.22&lt;/D&gt;&lt;D xsi:type="xsd:double"&gt;3090.23&lt;/D&gt;&lt;D xsi:type="xsd:double"&gt;3003.37&lt;/D&gt;&lt;D xsi:type="xsd:double"&gt;3130.12&lt;/D&gt;&lt;D xsi:type="xsd:double"&gt;3023.94&lt;/D&gt;&lt;D xsi:type="xsd:double"&gt;2972.37&lt;/D&gt;&lt;D xsi:type="xsd:double"&gt;2746.56&lt;/D&gt;&lt;D xsi:type="xsd:double"&gt;2882.23&lt;/D&gt;&lt;D xsi:type="xsd:double"&gt;2741.38&lt;/D&gt;&lt;D xsi:type="xsd:double"&gt;2480.64&lt;/D&gt;&lt;D xsi:type="xsd:double"&gt;2711.02&lt;/D&gt;&lt;D xsi:type="xsd:double"&gt;2386.13&lt;/D&gt;&lt;D xsi:type="xsd:double"&gt;2529.19&lt;/D&gt;&lt;D xsi:type="xsd:double"&gt;2398.1&lt;/D&gt;&lt;D xsi:type="xsd:double"&gt;2409.39&lt;/D&gt;&lt;D xsi:type="xsd:double"&gt;2304.92&lt;/D&gt;&lt;D xsi:type="xsd:double"&gt;2237.4&lt;/D&gt;&lt;D xsi:type="xsd:double"&gt;2447.33&lt;/D&gt;&lt;D xsi:type="xsd:double"&gt;2475.56&lt;/D&gt;&lt;D xsi:type="xsd:double"&gt;2630.07&lt;/D&gt;&lt;D xsi:type="xsd:double"&gt;2541.47&lt;/D&gt;&lt;D xsi:type="xsd:double"&gt;2626.65&lt;/D&gt;&lt;D xsi:type="xsd:double"&gt;2584.59&lt;/D&gt;&lt;D xsi:type="xsd:double"&gt;2470.5&lt;/D&gt;&lt;D xsi:type="xsd:double"&gt;2526.9&lt;/D&gt;&lt;D xsi:type="xsd:double"&gt;2488.65&lt;/D&gt;&lt;D xsi:type="xsd:double"&gt;2663.68&lt;/D&gt;&lt;D xsi:type="xsd:double"&gt;2659.41&lt;/D&gt;&lt;D xsi:type="xsd:double"&gt;2749.98&lt;/D&gt;&lt;D xsi:type="xsd:double"&gt;2789.82&lt;/D&gt;&lt;D xsi:type="xsd:double"&gt;2761.63&lt;/D&gt;&lt;D xsi:type="xsd:double"&gt;2846.06&lt;/D&gt;&lt;D xsi:type="xsd:double"&gt;2783.36&lt;/D&gt;&lt;D xsi:type="xsd:double"&gt;2799.55&lt;/D&gt;&lt;D xsi:type="xsd:double"&gt;2874.56&lt;/D&gt;&lt;D xsi:type="xsd:double"&gt;2823.16&lt;/D&gt;&lt;D xsi:type="xsd:double"&gt;2736.56&lt;/D&gt;&lt;D xsi:type="xsd:double"&gt;2799.31&lt;/D&gt;&lt;D xsi:type="xsd:double"&gt;2797.8&lt;/D&gt;&lt;D xsi:type="xsd:double"&gt;2836.74&lt;/D&gt;&lt;D xsi:type="xsd:double"&gt;2878.48&lt;/D&gt;&lt;D xsi:type="xsd:double"&gt;2863.39&lt;/D&gt;&lt;D xsi:type="xsd:double"&gt;2939.51&lt;/D&gt;&lt;D xsi:type="xsd:double"&gt;2912.43&lt;/D&gt;&lt;D xsi:type="xsd:double"&gt;2830.71&lt;/D&gt;&lt;D xsi:type="xsd:double"&gt;2842.74&lt;/D&gt;&lt;D xsi:type="xsd:double"&gt;2868.44&lt;/D&gt;&lt;D xsi:type="xsd:double"&gt;2848.42&lt;/D&gt;&lt;D xsi:type="xsd:double"&gt;2881.19&lt;/D&gt;&lt;D xsi:type="xsd:double"&gt;2929.8&lt;/D&gt;&lt;D xsi:type="xsd:double"&gt;2930.32&lt;/D&gt;&lt;D xsi:type="xsd:double"&gt;2870.12&lt;/D&gt;&lt;D xsi:type="xsd:double"&gt;2820&lt;/D&gt;&lt;D xsi:type="xsd:double"&gt;2852.5&lt;/D&gt;&lt;D xsi:type="xsd:double"&gt;2863.7&lt;/D&gt;&lt;D xsi:type="xsd:double"&gt;2953.91&lt;/D&gt;&lt;D xsi:type="xsd:double"&gt;2922.94&lt;/D&gt;&lt;D xsi:type="xsd:double"&gt;2971.61&lt;/D&gt;&lt;D xsi:type="xsd:double"&gt;2948.51&lt;/D&gt;&lt;D xsi:type="xsd:double"&gt;2955.45&lt;/D&gt;&lt;D xsi:type="xsd:double"&gt;2991.77&lt;/D&gt;&lt;D xsi:type="xsd:double"&gt;3036.13&lt;/D&gt;&lt;D xsi:type="xsd:double"&gt;3029.73&lt;/D&gt;&lt;D xsi:type="xsd:double"&gt;3044.31&lt;/D&gt;&lt;D xsi:type="xsd:double"&gt;3055.73&lt;/D&gt;&lt;D xsi:type="xsd:double"&gt;3080.82&lt;/D&gt;&lt;D xsi:type="xsd:double"&gt;3122.87&lt;/D&gt;&lt;D xsi:type="xsd:double"&gt;3112.35&lt;/D&gt;&lt;D xsi:type="xsd:double"&gt;3193.93&lt;/D&gt;&lt;D xsi:type="xsd:double"&gt;3232.39&lt;/D&gt;&lt;D xsi:type="xsd:double"&gt;3207.18&lt;/D&gt;&lt;D xsi:type="xsd:double"&gt;3190.14&lt;/D&gt;&lt;D xsi:type="xsd:double"&gt;3002.1&lt;/D&gt;&lt;D xsi:type="xsd:double"&gt;3041.31&lt;/D&gt;&lt;D xsi:type="xsd:double"&gt;3066.59&lt;/D&gt;&lt;D xsi:type="xsd:double"&gt;3124.74&lt;/D&gt;&lt;D xsi:type="xsd:double"&gt;3113.49&lt;/D&gt;&lt;D xsi:type="xsd:double"&gt;3115.34&lt;/D&gt;&lt;D xsi:type="xsd:double"&gt;3097.74&lt;/D&gt;&lt;D xsi:type="xsd:double"&gt;3117.86&lt;/D&gt;&lt;D xsi:type="xsd:double"&gt;3131.29&lt;/D&gt;&lt;D xsi:type="xsd:double"&gt;3050.33&lt;/D&gt;&lt;D xsi:type="xsd:double"&gt;3083.76&lt;/D&gt;&lt;D xsi:type="xsd:double"&gt;3009.05&lt;/D&gt;&lt;D xsi:type="xsd:double"&gt;3053.24&lt;/D&gt;&lt;D xsi:type="xsd:double"&gt;3100.29&lt;/D&gt;&lt;D xsi:type="xsd:double"&gt;3115.86&lt;/D&gt;&lt;D xsi:type="xsd:double"&gt;3130.01&lt;/D&gt;&lt;D xsi:type="xsd:double"&gt;3179.72&lt;/D&gt;&lt;D xsi:type="xsd:double"&gt;3145.32&lt;/D&gt;&lt;D xsi:type="xsd:double"&gt;3169.94&lt;/D&gt;&lt;D xsi:type="xsd:double"&gt;3152.05&lt;/D&gt;&lt;D xsi:type="xsd:double"&gt;3185.04&lt;/D&gt;&lt;D xsi:type="xsd:double"&gt;3155.22&lt;/D&gt;&lt;D xsi:type="xsd:double"&gt;3197.52&lt;/D&gt;&lt;D xsi:type="xsd:double"&gt;3226.56&lt;/D&gt;&lt;D xsi:type="xsd:double"&gt;3215.57&lt;/D&gt;&lt;D xsi:type="xsd:double"&gt;3224.73&lt;/D&gt;&lt;D xsi:type="xsd:double"&gt;3251.84&lt;/D&gt;&lt;D xsi:type="xsd:double"&gt;3257.3&lt;/D&gt;&lt;D xsi:type="xsd:double"&gt;3276.02&lt;/D&gt;&lt;D xsi:type="xsd:double"&gt;3235.66&lt;/D&gt;&lt;D xsi:type="xsd:double"&gt;3215.63&lt;/D&gt;&lt;D xsi:type="xsd:double"&gt;3239.41&lt;/D&gt;&lt;D xsi:type="xsd:double"&gt;3218.44&lt;/D&gt;&lt;D xsi:type="xsd:double"&gt;3258.44&lt;/D&gt;&lt;D xsi:type="xsd:double"&gt;3246.22&lt;/D&gt;&lt;D xsi:type="xsd:double"&gt;3271.12&lt;/D&gt;&lt;D xsi:type="xsd:double"&gt;3294.61&lt;/D&gt;&lt;D xsi:type="xsd:double"&gt;3306.51&lt;/D&gt;&lt;D xsi:type="xsd:double"&gt;3327.77&lt;/D&gt;&lt;D xsi:type="xsd:double"&gt;3349.16&lt;/D&gt;&lt;D xsi:type="xsd:double"&gt;3351.28&lt;/D&gt;&lt;D xsi:type="xsd:double"&gt;3360.47&lt;/D&gt;&lt;D xsi:type="xsd:double"&gt;3333.69&lt;/D&gt;&lt;D xsi:type="xsd:double"&gt;3380.35&lt;/D&gt;&lt;D xsi:type="xsd:double"&gt;3373.43&lt;/D&gt;&lt;D xsi:type="xsd:double"&gt;3372.85&lt;/D&gt;&lt;D xsi:type="xsd:double"&gt;3381.99&lt;/D&gt;&lt;D xsi:type="xsd:double"&gt;3389.78&lt;/D&gt;&lt;D xsi:type="xsd:double"&gt;3374.85&lt;/D&gt;&lt;D xsi:type="xsd:double"&gt;3385.51&lt;/D&gt;&lt;D xsi:type="xsd:double"&gt;3397.16&lt;/D&gt;&lt;D xsi:type="xsd:double"&gt;3431.28&lt;/D&gt;&lt;D xsi:type="xsd:double"&gt;3443.62&lt;/D&gt;&lt;D xsi:type="xsd:double"&gt;3478.73&lt;/D&gt;&lt;D xsi:type="xsd:double"&gt;3484.55&lt;/D&gt;&lt;D xsi:type="xsd:double"&gt;3508.01&lt;/D&gt;&lt;D xsi:type="xsd:double"&gt;3500.31&lt;/D&gt;&lt;D xsi:type="xsd:double"&gt;3526.65&lt;/D&gt;&lt;D xsi:type="xsd:double"&gt;3580.84&lt;/D&gt;&lt;D xsi:type="xsd:double"&gt;3455.06&lt;/D&gt;&lt;D xsi:type="xsd:double"&gt;3426.96&lt;/D&gt;&lt;D xsi:type="xsd:double"&gt;3331.84&lt;/D&gt;&lt;D xsi:type="xsd:double"&gt;3398.96&lt;/D&gt;&lt;D xsi:type="xsd:double"&gt;3339.19&lt;/D&gt;&lt;D xsi:type="xsd:double"&gt;3340.97&lt;/D&gt;&lt;D xsi:type="xsd:double"&gt;3383.54&lt;/D&gt;&lt;D xsi:type="xsd:double"&gt;3401.2&lt;/D&gt;&lt;D xsi:type="xsd:double"&gt;3385.49&lt;/D&gt;&lt;D xsi:type="xsd:double"&gt;3357.01&lt;/D&gt;&lt;D xsi:type="xsd:double"&gt;3319.47&lt;/D&gt;&lt;D xsi:type="xsd:double"&gt;3281.06&lt;/D&gt;&lt;D xsi:type="xsd:double"&gt;3315.57&lt;/D&gt;&lt;D xsi:type="xsd:double"&gt;3236.92&lt;/D&gt;&lt;D xsi:type="xsd:double"&gt;3246.59&lt;/D&gt;&lt;D xsi:type="xsd:double"&gt;3298.46&lt;/D&gt;&lt;D xsi:type="xsd:double"&gt;3351.6&lt;/D&gt;&lt;D xsi:type="xsd:double"&gt;3335.47&lt;/D&gt;&lt;D xsi:type="xsd:double"&gt;3363&lt;/D&gt;&lt;D xsi:type="xsd:double"&gt;3380.8&lt;/D&gt;&lt;D xsi:type="xsd:double"&gt;3348.44&lt;/D&gt;&lt;D xsi:type="xsd:double"&gt;3408.63&lt;/D&gt;&lt;D xsi:type="xsd:double"&gt;3360.95&lt;/D&gt;&lt;D xsi:type="xsd:double"&gt;3419.45&lt;/D&gt;&lt;D xsi:type="xsd:double"&gt;3446.83&lt;/D&gt;&lt;D xsi:type="xsd:double"&gt;3477.13&lt;/D&gt;&lt;D xsi:type="xsd:double"&gt;3534.22&lt;/D&gt;&lt;D xsi:type="xsd:double"&gt;3511.93&lt;/D&gt;&lt;D xsi:type="xsd:double"&gt;3488.67&lt;/D&gt;&lt;D xsi:type="xsd:double"&gt;3483.34&lt;/D&gt;&lt;D xsi:type="xsd:double"&gt;3483.81&lt;/D&gt;&lt;D xsi:type="xsd:double"&gt;3426.92&lt;/D&gt;&lt;D xsi:type="xsd:double"&gt;3443.12&lt;/D&gt;&lt;D xsi:type="xsd:double"&gt;3435.56&lt;/D&gt;&lt;D xsi:type="xsd:double"&gt;3453.49&lt;/D&gt;&lt;D xsi:type="xsd:double"&gt;3465.39&lt;/D&gt;&lt;D xsi:type="xsd:double"&gt;3400.97&lt;/D&gt;&lt;D xsi:type="xsd:double"&gt;3390.68&lt;/D&gt;&lt;D xsi:type="xsd:double"&gt;3271.03&lt;/D&gt;&lt;D xsi:type="xsd:double"&gt;3310.11&lt;/D&gt;&lt;D xsi:type="xsd:double"&gt;3269.96&lt;/D&gt;&lt;D xsi:type="xsd:double"&gt;3310.24&lt;/D&gt;&lt;D xsi:type="xsd:double"&gt;3369.1567&lt;/D&gt;&lt;D xsi:type="xsd:double"&gt;3443.44&lt;/D&gt;&lt;D xsi:type="xsd:double"&gt;3510.45&lt;/D&gt;&lt;D xsi:type="xsd:double"&gt;3509.44&lt;/D&gt;&lt;D xsi:type="xsd:double"&gt;3550.5&lt;/D&gt;&lt;D xsi:type="xsd:double"&gt;3545.53&lt;/D&gt;&lt;D xsi:type="xsd:double"&gt;3572.66&lt;/D&gt;&lt;D xsi:type="xsd:double"&gt;3537.01&lt;/D&gt;&lt;D xsi:type="xsd:double"&gt;3585.15&lt;/D&gt;&lt;D xsi:type="xsd:double"&gt;3626.91&lt;/D&gt;&lt;D xsi:type="xsd:double"&gt;3609.53&lt;/D&gt;&lt;D xsi:type="xsd:double"&gt;3567.79&lt;/D&gt;&lt;D xsi:type="xsd:double"&gt;3581.87&lt;/D&gt;&lt;D xsi:type="xsd:double"&gt;3557.54&lt;/D&gt;&lt;D xsi:type="xsd:double"&gt;3577.59&lt;/D&gt;&lt;D xsi:type="xsd:double"&gt;3635.41&lt;/D&gt;&lt;D xsi:type="xsd:double"&gt;3629.65&lt;/D&gt;&lt;D xsi:type="xsd:double"&gt;3638.35&lt;/D&gt;&lt;D xsi:type="xsd:double"&gt;3621.63&lt;/D&gt;&lt;D xsi:type="xsd:double"&gt;3662.45&lt;/D&gt;&lt;D xsi:type="xsd:double"&gt;3669.01&lt;/D&gt;&lt;D xsi:type="xsd:double"&gt;3666.72&lt;/D&gt;&lt;D xsi:type="xsd:double"&gt;3699.12&lt;/D&gt;&lt;D xsi:type="xsd:double"&gt;3691.96&lt;/D&gt;&lt;D xsi:type="xsd:double"&gt;3702.25&lt;/D&gt;&lt;D xsi:type="xsd:double"&gt;3672.82&lt;/D&gt;&lt;D xsi:type="xsd:double"&gt;3668.1&lt;/D&gt;&lt;D xsi:type="xsd:double"&gt;3663.46&lt;/D&gt;&lt;D xsi:type="xsd:double"&gt;3647.49&lt;/D&gt;&lt;D xsi:type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142875</xdr:colOff>
          <xdr:row>4</xdr:row>
          <xdr:rowOff>104775</xdr:rowOff>
        </xdr:from>
        <xdr:to>
          <xdr:col>3</xdr:col>
          <xdr:colOff>295275</xdr:colOff>
          <xdr:row>8</xdr:row>
          <xdr:rowOff>95250</xdr:rowOff>
        </xdr:to>
        <xdr:sp macro="" textlink="">
          <xdr:nvSpPr>
            <xdr:cNvPr id="1033" name="Comment 18" hidden="1">
              <a:extLst>
                <a:ext uri="{FF2B5EF4-FFF2-40B4-BE49-F238E27FC236}">
                  <a16:creationId xmlns:a16="http://schemas.microsoft.com/office/drawing/2014/main" id="{4AAA09C4-03FA-4529-8019-5B3A00DDFD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" y="866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l-G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="xsd:double"&gt;3694.62&lt;/D&gt;&lt;D xsi:type="xsd:double"&gt;3701.17&lt;/D&gt;&lt;D xsi:type="xsd:double"&gt;3722.48&lt;/D&gt;&lt;D xsi:type="xsd:double"&gt;3709.41&lt;/D&gt;&lt;D xsi:type="xsd:double"&gt;3694.92&lt;/D&gt;&lt;D xsi:type="xsd:double"&gt;3687.26&lt;/D&gt;&lt;D xsi:type="xsd:double"&gt;3690.01&lt;/D&gt;&lt;D xsi:type="xsd:double"&gt;3703.06&lt;/D&gt;&lt;D xsi:type="xsd:double"&gt;3735.36&lt;/D&gt;&lt;D xsi:type="xsd:double"&gt;3727.04&lt;/D&gt;&lt;D xsi:type="xsd:double"&gt;3732.04&lt;/D&gt;&lt;D xsi:type="xsd:double"&gt;3756.07&lt;/D&gt;&lt;D xsi:type="xsd:double"&gt;3700.65&lt;/D&gt;&lt;D xsi:type="xsd:double"&gt;3726.86&lt;/D&gt;&lt;D xsi:type="xsd:double"&gt;3748.14&lt;/D&gt;&lt;D xsi:type="xsd:double"&gt;3803.79&lt;/D&gt;&lt;D xsi:type="xsd:double"&gt;3824.68&lt;/D&gt;&lt;D xsi:type="xsd:double"&gt;3799.61&lt;/D&gt;&lt;D xsi:type="xsd:double"&gt;3801.19&lt;/D&gt;&lt;D xsi:type="xsd:double"&gt;3809.84&lt;/D&gt;&lt;D xsi:type="xsd:double"&gt;3795.54&lt;/D&gt;&lt;D xsi:type="xsd:double"&gt;3768.25&lt;/D&gt;&lt;D xsi:type="xsd:double"&gt;3798.91&lt;/D&gt;&lt;D xsi:type="xsd:double"&gt;3851.85&lt;/D&gt;&lt;D xsi:type="xsd:double"&gt;3853.07&lt;/D&gt;&lt;D xsi:type="xsd:double"&gt;3841.47&lt;/D&gt;&lt;D xsi:type="xsd:double"&gt;3855.36&lt;/D&gt;&lt;D xsi:type="xsd:double"&gt;3849.62&lt;/D&gt;&lt;D xsi:type="xsd:double"&gt;3750.77&lt;/D&gt;&lt;D xsi:type="xsd:double"&gt;3787.38&lt;/D&gt;&lt;D xsi:type="xsd:double"&gt;3714.24&lt;/D&gt;&lt;D xsi:type="xsd:double"&gt;3773.86&lt;/D&gt;&lt;D xsi:type="xsd:double"&gt;3826.31&lt;/D&gt;&lt;D xsi:type="xsd:double"&gt;3830.17&lt;/D&gt;&lt;D xsi:type="xsd:double"&gt;3871.74&lt;/D&gt;&lt;D xsi:type="xsd:double"&gt;3886.83&lt;/D&gt;&lt;D xsi:type="xsd:double"&gt;3915.59&lt;/D&gt;&lt;D xsi:type="xsd:double"&gt;3911.23&lt;/D&gt;&lt;D xsi:type="xsd:double"&gt;3909.88&lt;/D&gt;&lt;D xsi:type="xsd:double"&gt;3916.38&lt;/D&gt;&lt;D xsi:type="xsd:double"&gt;3934.83&lt;/D&gt;&lt;D xsi:type="xsd:double"&gt;3932.59&lt;/D&gt;&lt;D xsi:type="xsd:double"&gt;3931.33&lt;/D&gt;&lt;D xsi:type="xsd:double"&gt;3913.97&lt;/D&gt;&lt;D xsi:type="xsd:double"&gt;3906.71&lt;/D&gt;&lt;D xsi:type="xsd:double"&gt;3876.5&lt;/D&gt;&lt;D xsi:type="xsd:double"&gt;3881.37&lt;/D&gt;&lt;D xsi:type="xsd:double"&gt;3925.43&lt;/D&gt;&lt;D xsi:type="xsd:double"&gt;3829.34&lt;/D&gt;&lt;D xsi:type="xsd:double"&gt;3811.15&lt;/D&gt;&lt;D xsi:type="xsd:double"&gt;3901.82&lt;/D&gt;&lt;D xsi:type="xsd:double"&gt;3870.29&lt;/D&gt;&lt;D xsi:type="xsd:double"&gt;3819.72&lt;/D&gt;&lt;D xsi:type="xsd:double"&gt;3768.47&lt;/D&gt;&lt;D xsi:type="xsd:double"&gt;3841.94&lt;/D&gt;&lt;D xsi:type="xsd:double"&gt;3821.35&lt;/D&gt;&lt;D xsi:type="xsd:double"&gt;3875.44&lt;/D&gt;&lt;D xsi:type="xsd:double"&gt;3898.81&lt;/D&gt;&lt;D xsi:type="xsd:double"&gt;3939.34&lt;/D&gt;&lt;D xsi:type="xsd:double"&gt;3943.34&lt;/D&gt;&lt;D xsi:type="xsd:double"&gt;3968.94&lt;/D&gt;&lt;D xsi:type="xsd:double"&gt;3962.71&lt;/D&gt;&lt;D xsi:type="xsd:double"&gt;3974.12&lt;/D&gt;&lt;D xsi:type="xsd:double"&gt;3915.46&lt;/D&gt;&lt;D xsi:type="xsd:double"&gt;3913.1&lt;/D&gt;&lt;D xsi:type="xsd:double"&gt;3940.59&lt;/D&gt;&lt;D xsi:type="xsd:double"&gt;3910.52&lt;/D&gt;&lt;D xsi:type="xsd:double"&gt;3889.14&lt;/D&gt;&lt;D xsi:type="xsd:double"&gt;3909.52&lt;/D&gt;&lt;D xsi:type="xsd:double"&gt;3974.54&lt;/D&gt;&lt;D xsi:type="xsd:double"&gt;3971.09&lt;/D&gt;&lt;D xsi:type="xsd:double"&gt;3958.55&lt;/D&gt;&lt;D xsi:type="xsd:double"&gt;3972.89&lt;/D&gt;&lt;D xsi:type="xsd:double"&gt;4019.87&lt;/D&gt;&lt;D xsi:type="xsd:double"&gt;4077.91&lt;/D&gt;&lt;D xsi:type="xsd:double"&gt;4073.94&lt;/D&gt;&lt;D xsi:type="xsd:double"&gt;4079.95&lt;/D&gt;&lt;D xsi:type="xsd:double"&gt;4097.17&lt;/D&gt;&lt;D xsi:type="xsd:double"&gt;4128.8&lt;/D&gt;&lt;D xsi:type="xsd:double"&gt;4127.99&lt;/D&gt;&lt;D xsi:type="xsd:double"&gt;4141.59&lt;/D&gt;&lt;D xsi:type="xsd:double"&gt;4124.66&lt;/D&gt;&lt;D xsi:type="xsd:double"&gt;4170.42&lt;/D&gt;&lt;D xsi:type="xsd:double"&gt;4185.47&lt;/D&gt;&lt;D xsi:type="xsd:double"&gt;4163.26&lt;/D&gt;&lt;D xsi:type="xsd:double"&gt;4134.94&lt;/D&gt;&lt;D xsi:type="xsd:double"&gt;4173.42&lt;/D&gt;&lt;D xsi:type="xsd:double"&gt;4134.98&lt;/D&gt;&lt;D xsi:type="xsd:double"&gt;4180.17&lt;/D&gt;&lt;D xsi:type="xsd:double"&gt;4187.62&lt;/D&gt;&lt;D xsi:type="xsd:double"&gt;4186.72&lt;/D&gt;&lt;D xsi:type="xsd:double"&gt;4183.18&lt;/D&gt;&lt;D xsi:type="xsd:double"&gt;4211.47&lt;/D&gt;&lt;D xsi:type="xsd:double"&gt;4181.17&lt;/D&gt;&lt;D xsi:type="xsd:double"&gt;4192.66&lt;/D&gt;&lt;D xsi:type="xsd:double"&gt;4164.66&lt;/D&gt;&lt;D xsi:type="xsd:double"&gt;4167.59&lt;/D&gt;&lt;D xsi:type="xsd:double"&gt;4201.62&lt;/D&gt;&lt;D xsi:type="xsd:double"&gt;4232.6&lt;/D&gt;&lt;D xsi:type="xsd:double"&gt;4188.43&lt;/D&gt;&lt;D xsi:type="xsd:double"&gt;4152.1&lt;/D&gt;&lt;D xsi:type="xsd:double"&gt;4063.04&lt;/D&gt;&lt;D xsi:type="xsd:double"&gt;4112.5&lt;/D&gt;&lt;D xsi:type="xsd:double"&gt;4173.85&lt;/D&gt;&lt;D xsi:type="xsd:double"&gt;4163.29&lt;/D&gt;&lt;D xsi:type="xsd:double"&gt;4127.83&lt;/D&gt;&lt;D xsi:type="xsd:double"&gt;4115.68&lt;/D&gt;&lt;D xsi:type="xsd:double"&gt;4159.12&lt;/D&gt;&lt;D xsi:type="xsd:double"&gt;4155.86&lt;/D&gt;&lt;D xsi:type="xsd:double"&gt;4197.05&lt;/D&gt;&lt;D xsi:type="xsd:double"&gt;4188.13&lt;/D&gt;&lt;D xsi:type="xsd:double"&gt;4195.99&lt;/D&gt;&lt;D xsi:type="xsd:double"&gt;4200.88&lt;/D&gt;&lt;D xsi:type="xsd:double"&gt;4204.11&lt;/D&gt;&lt;D xsi:type="xsd:double"&gt;4202.04&lt;/D&gt;&lt;D xsi:type="xsd:double"&gt;4208.12&lt;/D&gt;&lt;D xsi:type="xsd:double"&gt;4192.85&lt;/D&gt;&lt;D xsi:type="xsd:double"&gt;4229.89&lt;/D&gt;&lt;D xsi:type="xsd:double"&gt;4226.52&lt;/D&gt;&lt;D xsi:type="xsd:double"&gt;4227.26&lt;/D&gt;&lt;D xsi:type="xsd:double"&gt;4219.55&lt;/D&gt;&lt;D xsi:type="xsd:double"&gt;4239.18&lt;/D&gt;&lt;D xsi:type="xsd:double"&gt;4247.44&lt;/D&gt;&lt;D xsi:type="xsd:double"&gt;4255.15&lt;/D&gt;&lt;D xsi:type="xsd:double"&gt;4246.59&lt;/D&gt;&lt;D xsi:type="xsd:double"&gt;4223.7&lt;/D&gt;&lt;D xsi:type="xsd:double"&gt;4221.86&lt;/D&gt;&lt;D xsi:type="xsd:double"&gt;4166.45&lt;/D&gt;&lt;D xsi:type="xsd:double"&gt;4224.79&lt;/D&gt;&lt;D xsi:type="xsd:double"&gt;4246.44&lt;/D&gt;&lt;D xsi:type="xsd:double"&gt;4241.84&lt;/D&gt;&lt;D xsi:type="xsd:double"&gt;4266.49&lt;/D&gt;&lt;D xsi:type="xsd:double"&gt;4280.7&lt;/D&gt;&lt;D xsi:type="xsd:double"&gt;4290.61&lt;/D&gt;&lt;D xsi:type="xsd:double"&gt;4291.8&lt;/D&gt;&lt;D xsi:type="xsd:double"&gt;4297.5&lt;/D&gt;&lt;D xsi:type="xsd:double"&gt;4319.94&lt;/D&gt;&lt;D xsi:type="xsd:double"&gt;4352.34&lt;/D&gt;&lt;D xsi:type="xsd:double"&gt;4343.54&lt;/D&gt;&lt;D xsi:type="xsd:double"&gt;4358.13&lt;/D&gt;&lt;D xsi:type="xsd:double"&gt;4320.82&lt;/D&gt;&lt;D xsi:type="xsd:double"&gt;4369.55&lt;/D&gt;&lt;D xsi:type="xsd:double"&gt;4384.63&lt;/D&gt;&lt;D xsi:type="xsd:double"&gt;4369.21&lt;/D&gt;&lt;D xsi:type="xsd:double"&gt;4374.3&lt;/D&gt;&lt;D xsi:type="xsd:double"&gt;4360.03&lt;/D&gt;&lt;D xsi:type="xsd:double"&gt;4327.16&lt;/D&gt;&lt;D xsi:type="xsd:double"&gt;4258.49&lt;/D&gt;&lt;D xsi:type="xsd:double"&gt;4323.06&lt;/D&gt;&lt;D xsi:type="xsd:double"&gt;4358.69&lt;/D&gt;&lt;D xsi:type="xsd:double"&gt;4367.48&lt;/D&gt;&lt;D xsi:type="xsd:double"&gt;4411.79&lt;/D&gt;&lt;D xsi:type="xsd:double"&gt;4422.3&lt;/D&gt;&lt;D xsi:type="xsd:double"&gt;4401.46&lt;/D&gt;&lt;D xsi:type="xsd:double"&gt;4400.64&lt;/D&gt;&lt;D xsi:type="xsd:double"&gt;4419.15&lt;/D&gt;&lt;D xsi:type="xsd:double"&gt;4395.26&lt;/D&gt;&lt;D xsi:type="xsd:double"&gt;4387.16&lt;/D&gt;&lt;D xsi:type="xsd:double"&gt;4423.15&lt;/D&gt;&lt;D xsi:type="xsd:double"&gt;4402.66&lt;/D&gt;&lt;D xsi:type="xsd:double"&gt;4429.1&lt;/D&gt;&lt;D xsi:type="xsd:double"&gt;4436.52&lt;/D&gt;&lt;D xsi:type="xsd:double"&gt;4432.35&lt;/D&gt;&lt;D xsi:type="xsd:double"&gt;4436.75&lt;/D&gt;&lt;D xsi:type="xsd:double"&gt;4447.7&lt;/D&gt;&lt;D xsi:type="xsd:double"&gt;4460.83&lt;/D&gt;&lt;D xsi:type="xsd:double"&gt;4468&lt;/D&gt;&lt;D xsi:type="xsd:double"&gt;4479.71&lt;/D&gt;&lt;D xsi:type="xsd:double"&gt;4448.08&lt;/D&gt;&lt;D xsi:type="xsd:double"&gt;4400.27&lt;/D&gt;&lt;D xsi:type="xsd:double"&gt;4405.8&lt;/D&gt;&lt;D xsi:type="xsd:double"&gt;4441.67&lt;/D&gt;&lt;D xsi:type="xsd:double"&gt;4479.53&lt;/D&gt;&lt;D xsi:type="xsd:double"&gt;4486.23&lt;/D&gt;&lt;D xsi:type="xsd:double"&gt;4496.19&lt;/D&gt;&lt;D xsi:type="xsd:double"&gt;4470&lt;/D&gt;&lt;D xsi:type="xsd:double"&gt;4509.37&lt;/D&gt;&lt;D xsi:type="xsd:double"&gt;4528.79&lt;/D&gt;&lt;D xsi:type="xsd:double"&gt;4522.68&lt;/D&gt;&lt;D xsi:type="xsd:double"&gt;4524.09&lt;/D&gt;&lt;D xsi:type="xsd:double"&gt;4536.95&lt;/D&gt;&lt;D xsi:type="xsd:double"&gt;4535.43&lt;/D&gt;&lt;D xsi:type="xsd:double"&gt;4520.03&lt;/D&gt;&lt;D xsi:type="xsd:double"&gt;4514.07&lt;/D&gt;&lt;D xsi:type="xsd:double"&gt;4493.28&lt;/D&gt;&lt;D xsi:type="xsd:double"&gt;4458.58&lt;/D&gt;&lt;D xsi:type="xsd:double"&gt;4468.73&lt;/D&gt;&lt;D xsi:type="xsd:double"&gt;4443.05&lt;/D&gt;&lt;D xsi:type="xsd:double"&gt;4480.7&lt;/D&gt;&lt;D xsi:type="xsd:double"&gt;4473.75&lt;/D&gt;&lt;D xsi:type="xsd:double"&gt;4432.99&lt;/D&gt;&lt;D xsi:type="xsd:double"&gt;4357.73&lt;/D&gt;&lt;D xsi:type="xsd:double"&gt;4354.19&lt;/D&gt;&lt;D xsi:type="xsd:double"&gt;4395.64&lt;/D&gt;&lt;D xsi:type="xsd:double"&gt;4448.98&lt;/D&gt;&lt;D xsi:type="xsd:double"&gt;4455.48&lt;/D&gt;&lt;D xsi:type="xsd:double"&gt;4443.11&lt;/D&gt;&lt;D xsi:type="xsd:double"&gt;4352.63&lt;/D&gt;&lt;D xsi:type="xsd:double"&gt;4359.461&lt;/D&gt;&lt;D xsi:type="xsd:double"&gt;4307.54&lt;/D&gt;&lt;D xsi:type="xsd:double"&gt;4357.04&lt;/D&gt;&lt;D xsi:type="xsd:double"&gt;4300.46&lt;/D&gt;&lt;D xsi:type="xsd:double"&gt;4345.72&lt;/D&gt;&lt;D xsi:type="xsd:double"&gt;4363.55&lt;/D&gt;&lt;D xsi:type="xsd:double"&gt;4399.76&lt;/D&gt;&lt;D xsi:type="xsd:double"&gt;4391.34&lt;/D&gt;&lt;D xsi:type="xsd:double"&gt;4361.19&lt;/D&gt;&lt;D xsi:type="xsd:double"&gt;4350.65&lt;/D&gt;&lt;D xsi:type="xsd:double"&gt;4363.8&lt;/D&gt;&lt;D xsi:type="xsd:double"&gt;4438.26&lt;/D&gt;&lt;D xsi:type="xsd:double"&gt;4471.37&lt;/D&gt;&lt;D xsi:type="xsd:double"&gt;4486.46&lt;/D&gt;&lt;D xsi:type="xsd:double"&gt;4519.63&lt;/D&gt;&lt;D xsi:type="xsd:double"&gt;4536.19&lt;/D&gt;&lt;D xsi:type="xsd:double"&gt;4549.78&lt;/D&gt;&lt;D xsi:type="xsd:double"&gt;4544.9&lt;/D&gt;&lt;D xsi:type="xsd:double"&gt;4566.48&lt;/D&gt;&lt;D xsi:type="xsd:double"&gt;4574.79&lt;/D&gt;&lt;D xsi:type="xsd:double"&gt;4551.68&lt;/D&gt;&lt;D xsi:type="xsd:double"&gt;4596.42&lt;/D&gt;&lt;D xsi:type="xsd:double"&gt;4605.38&lt;/D&gt;&lt;D xsi:type="xsd:double"&gt;4613.67&lt;/D&gt;&lt;D xsi:type="xsd:double"&gt;4630.65&lt;/D&gt;&lt;D xsi:type="xsd:double"&gt;4660.57&lt;/D&gt;&lt;D xsi:type="xsd:double"&gt;4680.06&lt;/D&gt;&lt;D xsi:type="xsd:double"&gt;4697.53&lt;/D&gt;&lt;D xsi:type="xsd:double"&gt;4701.7&lt;/D&gt;&lt;D xsi:type="xsd:double"&gt;4685.25&lt;/D&gt;&lt;D xsi:type="xsd:double"&gt;4646.71&lt;/D&gt;&lt;D xsi:type="xsd:double"&gt;4649.27&lt;/D&gt;&lt;D xsi:type="xsd:double"&gt;4682.85&lt;/D&gt;&lt;D xsi:type="xsd:double"&gt;4682.8&lt;/D&gt;&lt;D xsi:type="xsd:double"&gt;4700.9&lt;/D&gt;&lt;D xsi:type="xsd:double"&gt;4688.67&lt;/D&gt;&lt;D xsi:type="xsd:double"&gt;4704.54&lt;/D&gt;&lt;D xsi:type="xsd:double"&gt;4697.96&lt;/D&gt;&lt;D xsi:type="xsd:double"&gt;4682.94&lt;/D&gt;&lt;D xsi:type="xsd:double"&gt;4690.7&lt;/D&gt;&lt;D xsi:type="xsd:double"&gt;4701.46&lt;/D&gt;&lt;D xsi:type="xsd:double"&gt;4594.62&lt;/D&gt;&lt;D xsi:type="xsd:double"&gt;4655.27&lt;/D&gt;&lt;D xsi:type="xsd:double"&gt;4567&lt;/D&gt;&lt;D xsi:type="xsd:double"&gt;4513.04&lt;/D&gt;&lt;D xsi:type="xsd:double"&gt;4577.1&lt;/D&gt;&lt;D xsi:type="xsd:double"&gt;4538.43&lt;/D&gt;&lt;D xsi:type="xsd:double"&gt;4591.67&lt;/D&gt;&lt;D xsi:type="xsd:double"&gt;4686.75&lt;/D&gt;&lt;D xsi:type="xsd:double"&gt;4701.21&lt;/D&gt;&lt;D xsi:type="xsd:double"&gt;4667.45&lt;/D&gt;&lt;D xsi:type="xsd:double"&gt;4712.02&lt;/D&gt;&lt;D xsi:type="xsd:double"&gt;4668.97&lt;/D&gt;&lt;D xsi:type="xsd:double"&gt;4634.09&lt;/D&gt;&lt;D xsi:type="xsd:double"&gt;4709.85&lt;/D&gt;&lt;D xsi:type="xsd:double"&gt;4668.67&lt;/D&gt;&lt;D xsi:type="xsd:double"&gt;4620.64&lt;/D&gt;&lt;D xsi:type="xsd:double"&gt;4568.02&lt;/D&gt;&lt;D xsi:type="xsd:double"&gt;4649.23&lt;/D&gt;&lt;D xsi:type="xsd:double"&gt;4696.56&lt;/D&gt;&lt;D xsi:type="xsd:double"&gt;4725.79&lt;/D&gt;&lt;D xsi:type="xsd:double"&gt;4791.19&lt;/D&gt;&lt;D xsi:type="xsd:double"&gt;4786.35&lt;/D&gt;&lt;D xsi:type="xsd:double"&gt;4793.06&lt;/D&gt;&lt;D xsi:type="xsd:double"&gt;4778.73&lt;/D&gt;&lt;D xsi:type="xsd:double"&gt;4766.18&lt;/D&gt;&lt;D xsi:type="xsd:double"&gt;4796.56&lt;/D&gt;&lt;D xsi:type="xsd:double"&gt;4793.54&lt;/D&gt;&lt;D xsi:type="xsd:double"&gt;4700.58&lt;/D&gt;&lt;D xsi:type="xsd:double"&gt;4696.05&lt;/D&gt;&lt;D xsi:type="xsd:double"&gt;4677.03&lt;/D&gt;&lt;D xsi:type="xsd:double"&gt;4670.29&lt;/D&gt;&lt;D xsi:type="xsd:double"&gt;4713.07&lt;/D&gt;&lt;D xsi:type="xsd:double"&gt;4726.35&lt;/D&gt;&lt;D xsi:type="xsd:double"&gt;4659.03&lt;/D&gt;&lt;D xsi:type="xsd:double"&gt;4662.85&lt;/D&gt;&lt;D xsi:type="xsd:double"&gt;4577.11&lt;/D&gt;&lt;D xsi:type="xsd:double"&gt;4532.76&lt;/D&gt;&lt;D xsi:type="xsd:double"&gt;4482.73&lt;/D&gt;&lt;D xsi:type="xsd:double"&gt;4397.94&lt;/D&gt;&lt;D xsi:type="xsd:double"&gt;4410.13&lt;/D&gt;&lt;D xsi:type="xsd:double"&gt;4356.45&lt;/D&gt;&lt;D xsi:type="xsd:double"&gt;4349.93&lt;/D&gt;&lt;D xsi:type="xsd:double"&gt;4326.51&lt;/D&gt;&lt;D xsi:type="xsd:double"&gt;4431.85&lt;/D&gt;&lt;D xsi:type="xsd:double"&gt;4515.55&lt;/D&gt;&lt;D xsi:type="xsd:double"&gt;4546.54&lt;/D&gt;&lt;D xsi:type="xsd:double"&gt;4589.38&lt;/D&gt;&lt;D xsi:type="xsd:double"&gt;4477.44&lt;/D&gt;&lt;D xsi:type="xsd:double"&gt;4500.53&lt;/D&gt;&lt;D xsi:type="xsd:double"&gt;4483.87&lt;/D&gt;&lt;D xsi:type="xsd:double"&gt;4521.54&lt;/D&gt;&lt;D xsi:type="xsd:double"&gt;4587.18&lt;/D&gt;&lt;D xsi:type="xsd:double"&gt;4504.08&lt;/D&gt;&lt;D xsi:type="xsd:double"&gt;4418.64&lt;/D&gt;&lt;D xsi:type="xsd:double"&gt;4401.67&lt;/D&gt;&lt;D xsi:type="xsd:double"&gt;4471.07&lt;/D&gt;&lt;D xsi:type="xsd:double"&gt;4475.01&lt;/D&gt;&lt;D xsi:type="xsd:double"&gt;4380.26&lt;/D&gt;&lt;D xsi:type="xsd:double"&gt;4348.87&lt;/D&gt;&lt;D xsi:type="xsd:double"&gt;4304.76&lt;/D&gt;&lt;D xsi:type="xsd:double"&gt;4225.5&lt;/D&gt;&lt;D xsi:type="xsd:double"&gt;4288.7&lt;/D&gt;&lt;D xsi:type="xsd:double"&gt;4384.65&lt;/D&gt;&lt;D xsi:type="xsd:double"&gt;4373.94&lt;/D&gt;&lt;D xsi:type="xsd:double"&gt;4306.26&lt;/D&gt;&lt;D xsi:type="xsd:double"&gt;4386.54&lt;/D&gt;&lt;D xsi:type="xsd:double"&gt;4363.49&lt;/D&gt;&lt;D xsi:type="xsd:double"&gt;4328.87&lt;/D&gt;&lt;D xsi:type="xsd:double"&gt;4201.09&lt;/D&gt;&lt;/FQL&gt;&lt;FQL&gt;&lt;Q&gt;CCH-GB^FF_SALES(ANN_R,-10AY,NOW,,,,M)&lt;/Q&gt;&lt;R&gt;11&lt;/R&gt;&lt;C&gt;1&lt;/C&gt;&lt;D xsi:type="xsd:double"&gt;5946.36999140778&lt;/D&gt;&lt;D xsi:type="xsd:double"&gt;5710.44237781361&lt;/D&gt;&lt;D xsi:type="xsd:double"&gt;5838.44988015845&lt;/D&gt;&lt;D xsi:type="xsd:double"&gt;5244.53219054971&lt;/D&gt;&lt;D xsi:type="xsd:double"&gt;4606.16942035342&lt;/D&gt;&lt;D xsi:type="xsd:double"&gt;5098.52568116128&lt;/D&gt;&lt;D xsi:type="xsd:double"&gt;5712.27126641605&lt;/D&gt;&lt;D xsi:type="xsd:double"&gt;5889.96999454808&lt;/D&gt;&lt;D xsi:type="xsd:double"&gt;6164.14563489262&lt;/D&gt;&lt;D xsi:type="xsd:double"&gt;5450.9845053659&lt;/D&gt;&lt;D xsi:type="xsd:double"&gt;6160.75638189213&lt;/D&gt;&lt;/FQL&gt;&lt;/Schema&gt;</a:t>
              </a:r>
            </a:p>
          </xdr:txBody>
        </xdr:sp>
        <xdr:clientData/>
      </xdr:twoCellAnchor>
    </mc:Fallback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nancial%20Valuation%20Acquir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nancial%20Valuation%20Target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__FDSCACHE__"/>
      <sheetName val="IS_Data"/>
      <sheetName val="BS_Data"/>
      <sheetName val="CF_Data"/>
      <sheetName val="Stock_Data"/>
      <sheetName val="Index_Data"/>
      <sheetName val="Index_Data_Pivot_Table"/>
      <sheetName val="Pivot_Table"/>
      <sheetName val="IS_Dashboard"/>
      <sheetName val="BS_Dashboard"/>
      <sheetName val="CF_Dashboard"/>
      <sheetName val="WACC"/>
      <sheetName val="DCF Unlevered "/>
      <sheetName val="Equity Val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J3">
            <v>168088</v>
          </cell>
        </row>
      </sheetData>
      <sheetData sheetId="9"/>
      <sheetData sheetId="10"/>
      <sheetData sheetId="11">
        <row r="1">
          <cell r="D1" t="str">
            <v>MSFT</v>
          </cell>
        </row>
        <row r="5">
          <cell r="J5">
            <v>2.24E-2</v>
          </cell>
        </row>
        <row r="6">
          <cell r="J6">
            <v>5.5E-2</v>
          </cell>
        </row>
        <row r="7">
          <cell r="J7">
            <v>250</v>
          </cell>
        </row>
        <row r="12">
          <cell r="J12">
            <v>1.895838755377645E-4</v>
          </cell>
        </row>
        <row r="13">
          <cell r="J13">
            <v>1.573309352751862E-4</v>
          </cell>
        </row>
        <row r="17">
          <cell r="J17">
            <v>2515.6</v>
          </cell>
        </row>
        <row r="18">
          <cell r="J18">
            <v>77028.2</v>
          </cell>
        </row>
        <row r="20">
          <cell r="J20">
            <v>8976.4</v>
          </cell>
        </row>
        <row r="21">
          <cell r="J21">
            <v>45489.8</v>
          </cell>
        </row>
        <row r="25">
          <cell r="J25">
            <v>1886750</v>
          </cell>
        </row>
        <row r="26">
          <cell r="J26">
            <v>77028.2</v>
          </cell>
        </row>
      </sheetData>
      <sheetData sheetId="12">
        <row r="4">
          <cell r="F4">
            <v>89950</v>
          </cell>
          <cell r="G4">
            <v>110360</v>
          </cell>
          <cell r="H4">
            <v>125843</v>
          </cell>
          <cell r="I4">
            <v>143015</v>
          </cell>
          <cell r="J4">
            <v>168088</v>
          </cell>
        </row>
        <row r="5">
          <cell r="F5">
            <v>22326</v>
          </cell>
          <cell r="G5">
            <v>35058</v>
          </cell>
          <cell r="H5">
            <v>42959</v>
          </cell>
          <cell r="I5">
            <v>52959</v>
          </cell>
          <cell r="J5">
            <v>69916</v>
          </cell>
        </row>
        <row r="7">
          <cell r="F7">
            <v>21204</v>
          </cell>
          <cell r="G7">
            <v>16571</v>
          </cell>
          <cell r="H7">
            <v>39240</v>
          </cell>
          <cell r="I7">
            <v>44281</v>
          </cell>
          <cell r="J7">
            <v>61271</v>
          </cell>
        </row>
        <row r="9">
          <cell r="F9">
            <v>23149</v>
          </cell>
          <cell r="G9">
            <v>36474</v>
          </cell>
          <cell r="H9">
            <v>43688</v>
          </cell>
          <cell r="I9">
            <v>53036</v>
          </cell>
          <cell r="J9">
            <v>71102</v>
          </cell>
        </row>
        <row r="10">
          <cell r="F10">
            <v>-1945</v>
          </cell>
          <cell r="G10">
            <v>-19903</v>
          </cell>
          <cell r="H10">
            <v>-4448</v>
          </cell>
          <cell r="I10">
            <v>-8755</v>
          </cell>
          <cell r="J10">
            <v>-9831</v>
          </cell>
        </row>
        <row r="15">
          <cell r="F15">
            <v>-8129</v>
          </cell>
          <cell r="G15">
            <v>-11632</v>
          </cell>
          <cell r="H15">
            <v>-13925</v>
          </cell>
          <cell r="I15">
            <v>-15441</v>
          </cell>
          <cell r="J15">
            <v>-20622</v>
          </cell>
        </row>
        <row r="16">
          <cell r="F16">
            <v>15021</v>
          </cell>
          <cell r="G16">
            <v>15850</v>
          </cell>
          <cell r="H16">
            <v>-5042</v>
          </cell>
          <cell r="I16">
            <v>3473</v>
          </cell>
          <cell r="J16">
            <v>-13856</v>
          </cell>
        </row>
        <row r="19">
          <cell r="F19">
            <v>8778</v>
          </cell>
          <cell r="G19">
            <v>10261</v>
          </cell>
          <cell r="H19">
            <v>11682</v>
          </cell>
          <cell r="I19">
            <v>12796</v>
          </cell>
          <cell r="J19">
            <v>11686</v>
          </cell>
        </row>
        <row r="23">
          <cell r="F23">
            <v>86194</v>
          </cell>
          <cell r="G23">
            <v>81808</v>
          </cell>
          <cell r="H23">
            <v>78366</v>
          </cell>
          <cell r="I23">
            <v>70998</v>
          </cell>
          <cell r="J23">
            <v>67775</v>
          </cell>
        </row>
        <row r="24">
          <cell r="F24">
            <v>72394</v>
          </cell>
          <cell r="G24">
            <v>82718</v>
          </cell>
          <cell r="H24">
            <v>102330</v>
          </cell>
          <cell r="I24">
            <v>118304</v>
          </cell>
          <cell r="J24">
            <v>141988</v>
          </cell>
        </row>
      </sheetData>
      <sheetData sheetId="13">
        <row r="5">
          <cell r="C5">
            <v>1829383.9882720276</v>
          </cell>
          <cell r="D5">
            <v>1767140.6837139488</v>
          </cell>
          <cell r="E5">
            <v>1707632.3765531727</v>
          </cell>
        </row>
        <row r="7">
          <cell r="D7">
            <v>11748</v>
          </cell>
        </row>
        <row r="8">
          <cell r="D8">
            <v>-56027</v>
          </cell>
        </row>
        <row r="13">
          <cell r="D13">
            <v>7547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__FDSCACHE__"/>
      <sheetName val="IS_Data"/>
      <sheetName val="BS_Data"/>
      <sheetName val="CF_Data"/>
      <sheetName val="Stock_Data"/>
      <sheetName val="Index_Data"/>
      <sheetName val="Index_Data_Pivot_Table"/>
      <sheetName val="Pivot_Table"/>
      <sheetName val="IS_Dashboard"/>
      <sheetName val="BS_Dashboard"/>
      <sheetName val="CF_Dashboard"/>
      <sheetName val="WACC"/>
      <sheetName val="DCF Unlevered "/>
      <sheetName val="Equity Val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J3">
            <v>8803</v>
          </cell>
        </row>
      </sheetData>
      <sheetData sheetId="9" refreshError="1"/>
      <sheetData sheetId="10" refreshError="1"/>
      <sheetData sheetId="11">
        <row r="1">
          <cell r="D1" t="str">
            <v>ATVI</v>
          </cell>
        </row>
        <row r="7">
          <cell r="J7">
            <v>80</v>
          </cell>
        </row>
        <row r="12">
          <cell r="J12">
            <v>1.2114239491015517E-4</v>
          </cell>
        </row>
        <row r="13">
          <cell r="J13">
            <v>1.573309352751862E-4</v>
          </cell>
        </row>
        <row r="17">
          <cell r="J17">
            <v>37.799999999999997</v>
          </cell>
        </row>
        <row r="18">
          <cell r="J18">
            <v>3389.8</v>
          </cell>
        </row>
        <row r="20">
          <cell r="J20">
            <v>391.2</v>
          </cell>
        </row>
        <row r="21">
          <cell r="J21">
            <v>2088.1999999999998</v>
          </cell>
        </row>
        <row r="25">
          <cell r="J25">
            <v>61680</v>
          </cell>
        </row>
        <row r="26">
          <cell r="J26">
            <v>3389.8</v>
          </cell>
        </row>
      </sheetData>
      <sheetData sheetId="12">
        <row r="4">
          <cell r="F4">
            <v>7017</v>
          </cell>
          <cell r="G4">
            <v>7500</v>
          </cell>
          <cell r="H4">
            <v>6489</v>
          </cell>
          <cell r="I4">
            <v>8086</v>
          </cell>
          <cell r="J4">
            <v>8803</v>
          </cell>
        </row>
        <row r="5">
          <cell r="F5">
            <v>1309</v>
          </cell>
          <cell r="G5">
            <v>1988</v>
          </cell>
          <cell r="H5">
            <v>1607</v>
          </cell>
          <cell r="I5">
            <v>2734</v>
          </cell>
          <cell r="J5">
            <v>3259</v>
          </cell>
        </row>
        <row r="7">
          <cell r="F7">
            <v>273</v>
          </cell>
          <cell r="G7">
            <v>1813</v>
          </cell>
          <cell r="H7">
            <v>1503</v>
          </cell>
          <cell r="I7">
            <v>2197</v>
          </cell>
          <cell r="J7">
            <v>2699</v>
          </cell>
        </row>
        <row r="9">
          <cell r="F9">
            <v>1151</v>
          </cell>
          <cell r="G9">
            <v>1877</v>
          </cell>
          <cell r="H9">
            <v>1633</v>
          </cell>
          <cell r="I9">
            <v>2616</v>
          </cell>
          <cell r="J9">
            <v>3164</v>
          </cell>
        </row>
        <row r="10">
          <cell r="F10">
            <v>-878</v>
          </cell>
          <cell r="G10">
            <v>-64</v>
          </cell>
          <cell r="H10">
            <v>-130</v>
          </cell>
          <cell r="I10">
            <v>-419</v>
          </cell>
          <cell r="J10">
            <v>-465</v>
          </cell>
        </row>
        <row r="15">
          <cell r="F15">
            <v>-155</v>
          </cell>
          <cell r="G15">
            <v>-131</v>
          </cell>
          <cell r="H15">
            <v>-116</v>
          </cell>
          <cell r="I15">
            <v>-78</v>
          </cell>
          <cell r="J15">
            <v>-80</v>
          </cell>
        </row>
        <row r="16">
          <cell r="F16">
            <v>683</v>
          </cell>
          <cell r="G16">
            <v>607</v>
          </cell>
          <cell r="H16">
            <v>913</v>
          </cell>
          <cell r="I16">
            <v>3088</v>
          </cell>
          <cell r="J16">
            <v>-1279</v>
          </cell>
        </row>
        <row r="19">
          <cell r="F19">
            <v>1199</v>
          </cell>
          <cell r="G19">
            <v>998</v>
          </cell>
          <cell r="H19">
            <v>553</v>
          </cell>
          <cell r="I19">
            <v>446</v>
          </cell>
          <cell r="J19">
            <v>440</v>
          </cell>
        </row>
        <row r="23">
          <cell r="F23">
            <v>4390</v>
          </cell>
          <cell r="G23">
            <v>2671</v>
          </cell>
          <cell r="H23">
            <v>2675</v>
          </cell>
          <cell r="I23">
            <v>3605</v>
          </cell>
          <cell r="J23">
            <v>3608</v>
          </cell>
        </row>
        <row r="24">
          <cell r="F24">
            <v>9462</v>
          </cell>
          <cell r="G24">
            <v>11357</v>
          </cell>
          <cell r="H24">
            <v>12805</v>
          </cell>
          <cell r="I24">
            <v>15037</v>
          </cell>
          <cell r="J24">
            <v>17599</v>
          </cell>
        </row>
      </sheetData>
      <sheetData sheetId="13">
        <row r="5">
          <cell r="C5">
            <v>65577.746548663112</v>
          </cell>
          <cell r="D5">
            <v>63260.105915222841</v>
          </cell>
          <cell r="E5">
            <v>61047.243042723567</v>
          </cell>
        </row>
        <row r="7">
          <cell r="D7">
            <v>10423</v>
          </cell>
        </row>
        <row r="8">
          <cell r="D8">
            <v>6815</v>
          </cell>
        </row>
        <row r="13">
          <cell r="D13">
            <v>771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CBE8-0648-40CF-8215-7A2A2FEFC929}">
  <dimension ref="A1:B9"/>
  <sheetViews>
    <sheetView workbookViewId="0"/>
  </sheetViews>
  <sheetFormatPr defaultRowHeight="15" x14ac:dyDescent="0.25"/>
  <sheetData>
    <row r="1" spans="1:2" x14ac:dyDescent="0.25">
      <c r="B1" t="s">
        <v>31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B2F2-7ABA-4E02-8D4B-4D50C933F402}">
  <sheetPr>
    <tabColor rgb="FFFF0000"/>
  </sheetPr>
  <dimension ref="B1:K39"/>
  <sheetViews>
    <sheetView showGridLines="0" zoomScale="77" zoomScaleNormal="77" workbookViewId="0">
      <selection activeCell="M24" sqref="M24"/>
    </sheetView>
  </sheetViews>
  <sheetFormatPr defaultRowHeight="15" x14ac:dyDescent="0.25"/>
  <cols>
    <col min="1" max="1" width="9.140625" style="206"/>
    <col min="2" max="2" width="9.140625" style="205" customWidth="1"/>
    <col min="3" max="4" width="34.28515625" style="206" customWidth="1"/>
    <col min="5" max="5" width="14.28515625" style="205" customWidth="1"/>
    <col min="6" max="7" width="34.28515625" style="206" customWidth="1"/>
    <col min="8" max="8" width="9.140625" style="206" customWidth="1"/>
    <col min="9" max="16384" width="9.140625" style="206"/>
  </cols>
  <sheetData>
    <row r="1" spans="2:11" ht="21" x14ac:dyDescent="0.35">
      <c r="B1" s="214" t="s">
        <v>32</v>
      </c>
      <c r="C1" s="215"/>
      <c r="D1" s="215"/>
      <c r="E1" s="215"/>
      <c r="F1" s="215"/>
      <c r="G1" s="215"/>
      <c r="H1" s="216"/>
      <c r="I1" s="207"/>
      <c r="J1" s="207"/>
      <c r="K1" s="207"/>
    </row>
    <row r="2" spans="2:11" x14ac:dyDescent="0.25">
      <c r="B2" s="112"/>
      <c r="C2" s="26"/>
      <c r="D2" s="26"/>
      <c r="E2" s="52"/>
      <c r="F2" s="26"/>
      <c r="G2" s="26"/>
      <c r="H2" s="113"/>
    </row>
    <row r="3" spans="2:11" x14ac:dyDescent="0.25">
      <c r="B3" s="51"/>
      <c r="C3" s="22" t="s">
        <v>26</v>
      </c>
      <c r="D3" s="7"/>
      <c r="E3" s="111"/>
      <c r="F3" s="7"/>
      <c r="G3" s="7"/>
      <c r="H3" s="198"/>
    </row>
    <row r="4" spans="2:11" x14ac:dyDescent="0.25">
      <c r="B4" s="51"/>
      <c r="C4" s="13" t="s">
        <v>43</v>
      </c>
      <c r="D4" s="36">
        <f>[1]WACC!$J$5</f>
        <v>2.24E-2</v>
      </c>
      <c r="E4" s="53"/>
      <c r="F4" s="14"/>
      <c r="G4" s="14"/>
      <c r="H4" s="6"/>
    </row>
    <row r="5" spans="2:11" x14ac:dyDescent="0.25">
      <c r="B5" s="51"/>
      <c r="C5" s="13" t="s">
        <v>44</v>
      </c>
      <c r="D5" s="37">
        <f>[1]WACC!$J$6</f>
        <v>5.5E-2</v>
      </c>
      <c r="E5" s="53"/>
      <c r="F5" s="14"/>
      <c r="G5" s="14"/>
      <c r="H5" s="6"/>
    </row>
    <row r="6" spans="2:11" x14ac:dyDescent="0.25">
      <c r="B6" s="51"/>
      <c r="C6" s="115" t="s">
        <v>101</v>
      </c>
      <c r="D6" s="115">
        <f>[1]WACC!$J$7</f>
        <v>250</v>
      </c>
      <c r="E6" s="54"/>
      <c r="F6" s="115" t="s">
        <v>101</v>
      </c>
      <c r="G6" s="115">
        <f>[2]WACC!$J$7</f>
        <v>80</v>
      </c>
      <c r="H6" s="6"/>
    </row>
    <row r="7" spans="2:11" ht="15.75" x14ac:dyDescent="0.25">
      <c r="B7" s="56" t="s">
        <v>60</v>
      </c>
      <c r="C7" s="217" t="str">
        <f>[1]WACC!$D$1</f>
        <v>MSFT</v>
      </c>
      <c r="D7" s="217"/>
      <c r="E7" s="55" t="s">
        <v>59</v>
      </c>
      <c r="F7" s="218" t="str">
        <f>[2]WACC!$D$1</f>
        <v>ATVI</v>
      </c>
      <c r="G7" s="218"/>
      <c r="H7" s="6"/>
    </row>
    <row r="8" spans="2:11" x14ac:dyDescent="0.25">
      <c r="B8" s="51" t="s">
        <v>79</v>
      </c>
      <c r="C8" s="2" t="s">
        <v>15</v>
      </c>
      <c r="D8" s="38">
        <f>$D$4</f>
        <v>2.24E-2</v>
      </c>
      <c r="E8" s="54" t="s">
        <v>79</v>
      </c>
      <c r="F8" s="2" t="s">
        <v>15</v>
      </c>
      <c r="G8" s="38">
        <f>$D$4</f>
        <v>2.24E-2</v>
      </c>
      <c r="H8" s="6"/>
    </row>
    <row r="9" spans="2:11" x14ac:dyDescent="0.25">
      <c r="B9" s="51"/>
      <c r="C9" s="23" t="s">
        <v>27</v>
      </c>
      <c r="D9" s="39">
        <f>$D$5</f>
        <v>5.5E-2</v>
      </c>
      <c r="E9" s="54"/>
      <c r="F9" s="17" t="s">
        <v>27</v>
      </c>
      <c r="G9" s="39">
        <f>$D$5</f>
        <v>5.5E-2</v>
      </c>
      <c r="H9" s="6"/>
    </row>
    <row r="10" spans="2:11" x14ac:dyDescent="0.25">
      <c r="B10" s="51"/>
      <c r="C10" s="5"/>
      <c r="D10" s="24"/>
      <c r="E10" s="54"/>
      <c r="F10" s="5"/>
      <c r="G10" s="5"/>
      <c r="H10" s="6"/>
    </row>
    <row r="11" spans="2:11" x14ac:dyDescent="0.25">
      <c r="B11" s="51"/>
      <c r="C11" s="2" t="s">
        <v>99</v>
      </c>
      <c r="D11" s="25">
        <f>[1]WACC!$J$12</f>
        <v>1.895838755377645E-4</v>
      </c>
      <c r="E11" s="54"/>
      <c r="F11" s="2" t="s">
        <v>28</v>
      </c>
      <c r="G11" s="18">
        <f>[2]WACC!$J$12</f>
        <v>1.2114239491015517E-4</v>
      </c>
      <c r="H11" s="6"/>
    </row>
    <row r="12" spans="2:11" x14ac:dyDescent="0.25">
      <c r="B12" s="51"/>
      <c r="C12" s="2" t="s">
        <v>100</v>
      </c>
      <c r="D12" s="25">
        <f>[1]WACC!$J$13</f>
        <v>1.573309352751862E-4</v>
      </c>
      <c r="E12" s="54"/>
      <c r="F12" s="2" t="s">
        <v>16</v>
      </c>
      <c r="G12" s="18">
        <f>[2]WACC!$J$13</f>
        <v>1.573309352751862E-4</v>
      </c>
      <c r="H12" s="6"/>
    </row>
    <row r="13" spans="2:11" x14ac:dyDescent="0.25">
      <c r="B13" s="51"/>
      <c r="C13" s="22" t="s">
        <v>30</v>
      </c>
      <c r="D13" s="114">
        <f>D11/D12</f>
        <v>1.205000626266951</v>
      </c>
      <c r="E13" s="54"/>
      <c r="F13" s="22" t="s">
        <v>30</v>
      </c>
      <c r="G13" s="114">
        <f>G11/G12</f>
        <v>0.76998458502942246</v>
      </c>
      <c r="H13" s="6"/>
    </row>
    <row r="14" spans="2:11" x14ac:dyDescent="0.25">
      <c r="B14" s="51"/>
      <c r="C14" s="2" t="s">
        <v>29</v>
      </c>
      <c r="D14" s="40">
        <f>D8+D13*(D9)</f>
        <v>8.8675034444682305E-2</v>
      </c>
      <c r="E14" s="54"/>
      <c r="F14" s="2" t="s">
        <v>29</v>
      </c>
      <c r="G14" s="40">
        <f>G8+G13*(G9)</f>
        <v>6.4749152176618238E-2</v>
      </c>
      <c r="H14" s="6"/>
    </row>
    <row r="15" spans="2:11" x14ac:dyDescent="0.25">
      <c r="B15" s="51"/>
      <c r="C15" s="5"/>
      <c r="D15" s="5"/>
      <c r="E15" s="54"/>
      <c r="F15" s="5"/>
      <c r="G15" s="5"/>
      <c r="H15" s="6"/>
    </row>
    <row r="16" spans="2:11" x14ac:dyDescent="0.25">
      <c r="B16" s="51" t="s">
        <v>58</v>
      </c>
      <c r="C16" s="2" t="s">
        <v>17</v>
      </c>
      <c r="D16" s="1">
        <f>[1]WACC!$J$17</f>
        <v>2515.6</v>
      </c>
      <c r="E16" s="54" t="s">
        <v>58</v>
      </c>
      <c r="F16" s="2" t="s">
        <v>17</v>
      </c>
      <c r="G16" s="1">
        <f>[2]WACC!$J$17</f>
        <v>37.799999999999997</v>
      </c>
      <c r="H16" s="6"/>
    </row>
    <row r="17" spans="2:8" x14ac:dyDescent="0.25">
      <c r="B17" s="51" t="s">
        <v>58</v>
      </c>
      <c r="C17" s="2" t="s">
        <v>11</v>
      </c>
      <c r="D17" s="1">
        <f>[1]WACC!$J$18</f>
        <v>77028.2</v>
      </c>
      <c r="E17" s="54" t="s">
        <v>58</v>
      </c>
      <c r="F17" s="2" t="s">
        <v>11</v>
      </c>
      <c r="G17" s="1">
        <f>[2]WACC!$J$18</f>
        <v>3389.8</v>
      </c>
      <c r="H17" s="6"/>
    </row>
    <row r="18" spans="2:8" x14ac:dyDescent="0.25">
      <c r="B18" s="51"/>
      <c r="C18" s="22" t="s">
        <v>18</v>
      </c>
      <c r="D18" s="35">
        <f>(D16/D17)</f>
        <v>3.2658169345772065E-2</v>
      </c>
      <c r="E18" s="54"/>
      <c r="F18" s="22" t="s">
        <v>18</v>
      </c>
      <c r="G18" s="35">
        <f>(G16/G17)</f>
        <v>1.1151100359903238E-2</v>
      </c>
      <c r="H18" s="6"/>
    </row>
    <row r="19" spans="2:8" x14ac:dyDescent="0.25">
      <c r="B19" s="51" t="s">
        <v>58</v>
      </c>
      <c r="C19" s="2" t="s">
        <v>36</v>
      </c>
      <c r="D19" s="1">
        <f>[1]WACC!$J$20</f>
        <v>8976.4</v>
      </c>
      <c r="E19" s="54" t="s">
        <v>58</v>
      </c>
      <c r="F19" s="2" t="s">
        <v>36</v>
      </c>
      <c r="G19" s="1">
        <f>[2]WACC!$J$20</f>
        <v>391.2</v>
      </c>
      <c r="H19" s="6"/>
    </row>
    <row r="20" spans="2:8" x14ac:dyDescent="0.25">
      <c r="B20" s="51" t="s">
        <v>58</v>
      </c>
      <c r="C20" s="3" t="s">
        <v>35</v>
      </c>
      <c r="D20" s="4">
        <f>[1]WACC!$J$21</f>
        <v>45489.8</v>
      </c>
      <c r="E20" s="54" t="s">
        <v>58</v>
      </c>
      <c r="F20" s="3" t="s">
        <v>35</v>
      </c>
      <c r="G20" s="4">
        <f>[2]WACC!$J$21</f>
        <v>2088.1999999999998</v>
      </c>
      <c r="H20" s="6"/>
    </row>
    <row r="21" spans="2:8" x14ac:dyDescent="0.25">
      <c r="B21" s="51"/>
      <c r="C21" s="2" t="s">
        <v>19</v>
      </c>
      <c r="D21" s="19">
        <f>D19/D20</f>
        <v>0.19732775259508722</v>
      </c>
      <c r="E21" s="54"/>
      <c r="F21" s="2" t="s">
        <v>19</v>
      </c>
      <c r="G21" s="19">
        <f>G19/G20</f>
        <v>0.18733837755004312</v>
      </c>
      <c r="H21" s="6"/>
    </row>
    <row r="22" spans="2:8" x14ac:dyDescent="0.25">
      <c r="B22" s="51"/>
      <c r="C22" s="2" t="s">
        <v>20</v>
      </c>
      <c r="D22" s="19">
        <f>1-D21</f>
        <v>0.80267224740491283</v>
      </c>
      <c r="E22" s="54"/>
      <c r="F22" s="2" t="s">
        <v>20</v>
      </c>
      <c r="G22" s="19">
        <f>1-G21</f>
        <v>0.81266162244995688</v>
      </c>
      <c r="H22" s="6"/>
    </row>
    <row r="23" spans="2:8" x14ac:dyDescent="0.25">
      <c r="B23" s="51"/>
      <c r="C23" s="115" t="s">
        <v>21</v>
      </c>
      <c r="D23" s="116">
        <f>D18*D22</f>
        <v>2.6213806184901094E-2</v>
      </c>
      <c r="E23" s="54"/>
      <c r="F23" s="115" t="s">
        <v>21</v>
      </c>
      <c r="G23" s="116">
        <f>G18*G22</f>
        <v>9.0620713105812635E-3</v>
      </c>
      <c r="H23" s="6"/>
    </row>
    <row r="24" spans="2:8" x14ac:dyDescent="0.25">
      <c r="B24" s="51" t="s">
        <v>58</v>
      </c>
      <c r="C24" s="2" t="s">
        <v>22</v>
      </c>
      <c r="D24" s="1">
        <f>[1]WACC!$J$25</f>
        <v>1886750</v>
      </c>
      <c r="E24" s="54" t="s">
        <v>58</v>
      </c>
      <c r="F24" s="2" t="s">
        <v>22</v>
      </c>
      <c r="G24" s="1">
        <f>[2]WACC!$J$25</f>
        <v>61680</v>
      </c>
      <c r="H24" s="6"/>
    </row>
    <row r="25" spans="2:8" x14ac:dyDescent="0.25">
      <c r="B25" s="51" t="s">
        <v>58</v>
      </c>
      <c r="C25" s="20" t="s">
        <v>57</v>
      </c>
      <c r="D25" s="21">
        <f>[1]WACC!$J$26</f>
        <v>77028.2</v>
      </c>
      <c r="E25" s="54" t="s">
        <v>58</v>
      </c>
      <c r="F25" s="20" t="s">
        <v>57</v>
      </c>
      <c r="G25" s="21">
        <f>[2]WACC!$J$26</f>
        <v>3389.8</v>
      </c>
      <c r="H25" s="6"/>
    </row>
    <row r="26" spans="2:8" x14ac:dyDescent="0.25">
      <c r="B26" s="51"/>
      <c r="C26" s="3" t="s">
        <v>23</v>
      </c>
      <c r="D26" s="16">
        <f>D24+D25</f>
        <v>1963778.2</v>
      </c>
      <c r="E26" s="54"/>
      <c r="F26" s="3" t="s">
        <v>23</v>
      </c>
      <c r="G26" s="16">
        <f>G24+G25</f>
        <v>65069.8</v>
      </c>
      <c r="H26" s="6"/>
    </row>
    <row r="27" spans="2:8" x14ac:dyDescent="0.25">
      <c r="B27" s="51"/>
      <c r="C27" s="2" t="s">
        <v>24</v>
      </c>
      <c r="D27" s="38">
        <f>D24/D26</f>
        <v>0.960775509169009</v>
      </c>
      <c r="E27" s="54"/>
      <c r="F27" s="2" t="s">
        <v>24</v>
      </c>
      <c r="G27" s="38">
        <f>G24/G26</f>
        <v>0.94790517259927032</v>
      </c>
      <c r="H27" s="6"/>
    </row>
    <row r="28" spans="2:8" x14ac:dyDescent="0.25">
      <c r="B28" s="51"/>
      <c r="C28" s="3" t="s">
        <v>45</v>
      </c>
      <c r="D28" s="41">
        <f>D25/D26</f>
        <v>3.9224490830990992E-2</v>
      </c>
      <c r="E28" s="54"/>
      <c r="F28" s="3" t="s">
        <v>45</v>
      </c>
      <c r="G28" s="41">
        <f>G25/G26</f>
        <v>5.2094827400729682E-2</v>
      </c>
      <c r="H28" s="6"/>
    </row>
    <row r="29" spans="2:8" x14ac:dyDescent="0.25">
      <c r="B29" s="51"/>
      <c r="C29" s="22" t="s">
        <v>25</v>
      </c>
      <c r="D29" s="35">
        <f>D27*D14+D28*D18</f>
        <v>8.6477801433229251E-2</v>
      </c>
      <c r="E29" s="54"/>
      <c r="F29" s="22" t="s">
        <v>25</v>
      </c>
      <c r="G29" s="35">
        <f>G27*G14+G28*G18</f>
        <v>6.1956970918211104E-2</v>
      </c>
      <c r="H29" s="6"/>
    </row>
    <row r="30" spans="2:8" x14ac:dyDescent="0.25">
      <c r="B30" s="51"/>
      <c r="C30" s="1"/>
      <c r="D30" s="1"/>
      <c r="E30" s="53"/>
      <c r="F30" s="1"/>
      <c r="G30" s="1"/>
      <c r="H30" s="6"/>
    </row>
    <row r="31" spans="2:8" ht="15.75" x14ac:dyDescent="0.25">
      <c r="B31" s="51"/>
      <c r="C31" s="131" t="s">
        <v>107</v>
      </c>
      <c r="D31" s="117"/>
      <c r="E31" s="199"/>
      <c r="F31" s="15"/>
      <c r="G31" s="15"/>
      <c r="H31" s="6"/>
    </row>
    <row r="32" spans="2:8" ht="15.75" x14ac:dyDescent="0.25">
      <c r="B32" s="51"/>
      <c r="C32" s="200" t="s">
        <v>111</v>
      </c>
      <c r="D32" s="201" t="s">
        <v>110</v>
      </c>
      <c r="E32" s="201" t="s">
        <v>109</v>
      </c>
      <c r="F32" s="15"/>
      <c r="G32" s="15"/>
      <c r="H32" s="6"/>
    </row>
    <row r="33" spans="2:8" x14ac:dyDescent="0.25">
      <c r="B33" s="51"/>
      <c r="C33" s="2" t="str">
        <f>C7</f>
        <v>MSFT</v>
      </c>
      <c r="D33" s="204">
        <f>[1]IS_Dashboard!$J$3</f>
        <v>168088</v>
      </c>
      <c r="E33" s="202">
        <f>D33/D35</f>
        <v>0.95023489041274001</v>
      </c>
      <c r="F33" s="15"/>
      <c r="G33" s="15"/>
      <c r="H33" s="6"/>
    </row>
    <row r="34" spans="2:8" x14ac:dyDescent="0.25">
      <c r="B34" s="51"/>
      <c r="C34" s="2" t="str">
        <f>F7</f>
        <v>ATVI</v>
      </c>
      <c r="D34" s="204">
        <f>[2]IS_Dashboard!$J$3</f>
        <v>8803</v>
      </c>
      <c r="E34" s="202">
        <f>D34/D35</f>
        <v>4.9765109587259951E-2</v>
      </c>
      <c r="F34" s="15"/>
      <c r="G34" s="15"/>
      <c r="H34" s="6"/>
    </row>
    <row r="35" spans="2:8" x14ac:dyDescent="0.25">
      <c r="B35" s="51"/>
      <c r="C35" s="2" t="s">
        <v>108</v>
      </c>
      <c r="D35" s="204">
        <f>D33+D34</f>
        <v>176891</v>
      </c>
      <c r="E35" s="203">
        <f>E33+E34</f>
        <v>1</v>
      </c>
      <c r="F35" s="15"/>
      <c r="G35" s="15"/>
      <c r="H35" s="6"/>
    </row>
    <row r="36" spans="2:8" x14ac:dyDescent="0.25">
      <c r="B36" s="51"/>
      <c r="C36" s="22" t="s">
        <v>25</v>
      </c>
      <c r="D36" s="7"/>
      <c r="E36" s="35">
        <f>D29*E33+G29*E34</f>
        <v>8.5257519615478755E-2</v>
      </c>
      <c r="F36" s="15"/>
      <c r="G36" s="15"/>
      <c r="H36" s="6"/>
    </row>
    <row r="37" spans="2:8" x14ac:dyDescent="0.25">
      <c r="B37" s="51"/>
      <c r="C37" s="1"/>
      <c r="D37" s="1"/>
      <c r="E37" s="53"/>
      <c r="F37" s="1"/>
      <c r="G37" s="1"/>
      <c r="H37" s="6"/>
    </row>
    <row r="38" spans="2:8" x14ac:dyDescent="0.25">
      <c r="B38" s="51"/>
      <c r="C38" s="1"/>
      <c r="D38" s="1"/>
      <c r="E38" s="53"/>
      <c r="F38" s="1"/>
      <c r="G38" s="1"/>
      <c r="H38" s="6"/>
    </row>
    <row r="39" spans="2:8" x14ac:dyDescent="0.25">
      <c r="B39" s="197"/>
      <c r="C39" s="7"/>
      <c r="D39" s="7"/>
      <c r="E39" s="111"/>
      <c r="F39" s="7"/>
      <c r="G39" s="7"/>
      <c r="H39" s="198"/>
    </row>
  </sheetData>
  <mergeCells count="3">
    <mergeCell ref="B1:H1"/>
    <mergeCell ref="C7:D7"/>
    <mergeCell ref="F7:G7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E14F-2B81-425D-80A8-169B93436543}">
  <sheetPr>
    <tabColor theme="3" tint="-0.249977111117893"/>
  </sheetPr>
  <dimension ref="A1:P117"/>
  <sheetViews>
    <sheetView tabSelected="1" workbookViewId="0">
      <selection activeCell="C23" sqref="C23"/>
    </sheetView>
  </sheetViews>
  <sheetFormatPr defaultRowHeight="15" x14ac:dyDescent="0.25"/>
  <cols>
    <col min="1" max="1" width="31.7109375" style="73" customWidth="1"/>
    <col min="2" max="2" width="15.28515625" style="73" customWidth="1"/>
    <col min="3" max="3" width="18.140625" style="73" customWidth="1"/>
    <col min="4" max="4" width="2.5703125" style="73" customWidth="1"/>
    <col min="5" max="5" width="28.42578125" style="73" customWidth="1"/>
    <col min="6" max="10" width="14.42578125" style="73" customWidth="1"/>
    <col min="11" max="14" width="14" style="73" customWidth="1"/>
    <col min="15" max="15" width="16" style="73" customWidth="1"/>
    <col min="16" max="16" width="9.140625" style="73"/>
  </cols>
  <sheetData>
    <row r="1" spans="1:16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</row>
    <row r="2" spans="1:16" x14ac:dyDescent="0.25">
      <c r="A2" s="77" t="s">
        <v>56</v>
      </c>
      <c r="B2" s="232"/>
      <c r="C2" s="233"/>
      <c r="D2"/>
      <c r="E2" s="219" t="s">
        <v>86</v>
      </c>
      <c r="F2" s="219"/>
      <c r="G2" s="219"/>
      <c r="H2" s="219"/>
      <c r="I2" s="219"/>
      <c r="J2" s="220"/>
      <c r="K2" s="219" t="s">
        <v>55</v>
      </c>
      <c r="L2" s="219"/>
      <c r="M2" s="219"/>
      <c r="N2" s="219"/>
      <c r="O2" s="219"/>
      <c r="P2" s="6"/>
    </row>
    <row r="3" spans="1:16" x14ac:dyDescent="0.25">
      <c r="A3" s="221" t="s">
        <v>62</v>
      </c>
      <c r="B3" s="222"/>
      <c r="C3" s="222"/>
      <c r="D3" s="4"/>
      <c r="E3" s="28" t="s">
        <v>41</v>
      </c>
      <c r="F3" s="29" t="s">
        <v>0</v>
      </c>
      <c r="G3" s="29" t="s">
        <v>1</v>
      </c>
      <c r="H3" s="29" t="s">
        <v>2</v>
      </c>
      <c r="I3" s="29" t="s">
        <v>3</v>
      </c>
      <c r="J3" s="30" t="s">
        <v>4</v>
      </c>
      <c r="K3" s="31">
        <v>2022</v>
      </c>
      <c r="L3" s="31">
        <v>2023</v>
      </c>
      <c r="M3" s="31">
        <v>2024</v>
      </c>
      <c r="N3" s="31">
        <v>2025</v>
      </c>
      <c r="O3" s="31" t="s">
        <v>40</v>
      </c>
      <c r="P3" s="6"/>
    </row>
    <row r="4" spans="1:16" x14ac:dyDescent="0.25">
      <c r="A4" s="234" t="s">
        <v>53</v>
      </c>
      <c r="B4" s="235"/>
      <c r="C4" s="235"/>
      <c r="D4" s="236" t="s">
        <v>54</v>
      </c>
      <c r="E4" s="237" t="s">
        <v>5</v>
      </c>
      <c r="F4" s="33">
        <f>'[1]DCF Unlevered '!F4 + '[2]DCF Unlevered '!F4</f>
        <v>96967</v>
      </c>
      <c r="G4" s="33">
        <f>'[1]DCF Unlevered '!G4 + '[2]DCF Unlevered '!G4</f>
        <v>117860</v>
      </c>
      <c r="H4" s="33">
        <f>'[1]DCF Unlevered '!H4 + '[2]DCF Unlevered '!H4</f>
        <v>132332</v>
      </c>
      <c r="I4" s="33">
        <f>'[1]DCF Unlevered '!I4 + '[2]DCF Unlevered '!I4</f>
        <v>151101</v>
      </c>
      <c r="J4" s="32">
        <f>'[1]DCF Unlevered '!J4 + '[2]DCF Unlevered '!J4</f>
        <v>176891</v>
      </c>
      <c r="K4" s="238">
        <f>J4+(J4*$C$5)</f>
        <v>205669.75088853805</v>
      </c>
      <c r="L4" s="238">
        <f>K4+(K4*$C$5)</f>
        <v>239130.57436813237</v>
      </c>
      <c r="M4" s="238">
        <f>L4+(L4*$C$5)</f>
        <v>278035.20620114537</v>
      </c>
      <c r="N4" s="238">
        <f>M4+(M4*$C$5)</f>
        <v>323269.31046595296</v>
      </c>
      <c r="O4" s="238"/>
      <c r="P4" s="6"/>
    </row>
    <row r="5" spans="1:16" x14ac:dyDescent="0.25">
      <c r="A5" s="239" t="s">
        <v>112</v>
      </c>
      <c r="B5" s="240" t="s">
        <v>77</v>
      </c>
      <c r="C5" s="241">
        <f>VLOOKUP(B5,A56:B63,2,FALSE)</f>
        <v>0.16269200178945262</v>
      </c>
      <c r="D5" s="236" t="s">
        <v>54</v>
      </c>
      <c r="E5" s="242" t="s">
        <v>34</v>
      </c>
      <c r="F5" s="42">
        <f>'[1]DCF Unlevered '!F5 + '[2]DCF Unlevered '!F5</f>
        <v>23635</v>
      </c>
      <c r="G5" s="42">
        <f>'[1]DCF Unlevered '!G5 + '[2]DCF Unlevered '!G5</f>
        <v>37046</v>
      </c>
      <c r="H5" s="42">
        <f>'[1]DCF Unlevered '!H5 + '[2]DCF Unlevered '!H5</f>
        <v>44566</v>
      </c>
      <c r="I5" s="42">
        <f>'[1]DCF Unlevered '!I5 + '[2]DCF Unlevered '!I5</f>
        <v>55693</v>
      </c>
      <c r="J5" s="43">
        <f>'[1]DCF Unlevered '!J5 + '[2]DCF Unlevered '!J5</f>
        <v>73175</v>
      </c>
      <c r="K5" s="243">
        <f>K4*K6</f>
        <v>68985.462970763489</v>
      </c>
      <c r="L5" s="243">
        <f>L4*L6</f>
        <v>80208.846035849157</v>
      </c>
      <c r="M5" s="243">
        <f>M4*M6</f>
        <v>93258.183758643456</v>
      </c>
      <c r="N5" s="243">
        <f>N4*N6</f>
        <v>108430.54435758579</v>
      </c>
      <c r="O5" s="238"/>
      <c r="P5" s="6"/>
    </row>
    <row r="6" spans="1:16" x14ac:dyDescent="0.25">
      <c r="A6" s="239" t="s">
        <v>113</v>
      </c>
      <c r="B6" s="240" t="s">
        <v>77</v>
      </c>
      <c r="C6" s="241">
        <f>VLOOKUP(B6,A65:B72,2,FALSE)</f>
        <v>0.33541861490438574</v>
      </c>
      <c r="D6" s="244"/>
      <c r="E6" s="245" t="s">
        <v>52</v>
      </c>
      <c r="F6" s="63">
        <f>F5/F4</f>
        <v>0.24374271659430527</v>
      </c>
      <c r="G6" s="63">
        <f>G5/G4</f>
        <v>0.31432207704055659</v>
      </c>
      <c r="H6" s="63">
        <f>H5/H4</f>
        <v>0.3367741740470937</v>
      </c>
      <c r="I6" s="63">
        <f>I5/I4</f>
        <v>0.36858128007094593</v>
      </c>
      <c r="J6" s="46">
        <f>J5/J4</f>
        <v>0.41367282676902728</v>
      </c>
      <c r="K6" s="63">
        <f>$C$6</f>
        <v>0.33541861490438574</v>
      </c>
      <c r="L6" s="63">
        <f>$C$6</f>
        <v>0.33541861490438574</v>
      </c>
      <c r="M6" s="63">
        <f>$C$6</f>
        <v>0.33541861490438574</v>
      </c>
      <c r="N6" s="63">
        <f>$C$6</f>
        <v>0.33541861490438574</v>
      </c>
      <c r="O6" s="63"/>
      <c r="P6" s="6"/>
    </row>
    <row r="7" spans="1:16" x14ac:dyDescent="0.25">
      <c r="A7" s="239" t="s">
        <v>114</v>
      </c>
      <c r="B7" s="240" t="s">
        <v>77</v>
      </c>
      <c r="C7" s="241">
        <f>VLOOKUP(B7,A74:B81,2,FALSE)</f>
        <v>0.27091696460094356</v>
      </c>
      <c r="D7" s="233" t="s">
        <v>54</v>
      </c>
      <c r="E7" s="242" t="s">
        <v>6</v>
      </c>
      <c r="F7" s="79">
        <f>'[1]DCF Unlevered '!F7 + '[2]DCF Unlevered '!F7</f>
        <v>21477</v>
      </c>
      <c r="G7" s="79">
        <f>'[1]DCF Unlevered '!G7 + '[2]DCF Unlevered '!G7</f>
        <v>18384</v>
      </c>
      <c r="H7" s="79">
        <f>'[1]DCF Unlevered '!H7 + '[2]DCF Unlevered '!H7</f>
        <v>40743</v>
      </c>
      <c r="I7" s="79">
        <f>'[1]DCF Unlevered '!I7 + '[2]DCF Unlevered '!I7</f>
        <v>46478</v>
      </c>
      <c r="J7" s="65">
        <f>'[1]DCF Unlevered '!J7 + '[2]DCF Unlevered '!J7</f>
        <v>63970</v>
      </c>
      <c r="K7" s="246">
        <f>K4*K8</f>
        <v>55719.424620954946</v>
      </c>
      <c r="L7" s="246">
        <f t="shared" ref="L7:N7" si="0">L4*L8</f>
        <v>64784.529351094614</v>
      </c>
      <c r="M7" s="246">
        <f t="shared" si="0"/>
        <v>75324.454116211738</v>
      </c>
      <c r="N7" s="246">
        <f t="shared" si="0"/>
        <v>87579.140340076017</v>
      </c>
      <c r="O7" s="247"/>
      <c r="P7" s="6"/>
    </row>
    <row r="8" spans="1:16" x14ac:dyDescent="0.25">
      <c r="A8" s="239" t="s">
        <v>115</v>
      </c>
      <c r="B8" s="240" t="s">
        <v>77</v>
      </c>
      <c r="C8" s="241">
        <f>VLOOKUP(B8,A83:B90,2,FALSE)</f>
        <v>1.5177259307889504</v>
      </c>
      <c r="D8" s="282"/>
      <c r="E8" s="245" t="s">
        <v>81</v>
      </c>
      <c r="F8" s="63">
        <f>F7/F4</f>
        <v>0.22148772262728558</v>
      </c>
      <c r="G8" s="63">
        <f t="shared" ref="G8:I8" si="1">G7/G4</f>
        <v>0.15598167317155948</v>
      </c>
      <c r="H8" s="63">
        <f t="shared" si="1"/>
        <v>0.30788471420366958</v>
      </c>
      <c r="I8" s="63">
        <f t="shared" si="1"/>
        <v>0.30759558176319152</v>
      </c>
      <c r="J8" s="46">
        <f>J7/J4</f>
        <v>0.36163513123901159</v>
      </c>
      <c r="K8" s="248">
        <f>$C$7</f>
        <v>0.27091696460094356</v>
      </c>
      <c r="L8" s="248">
        <f>$C$7</f>
        <v>0.27091696460094356</v>
      </c>
      <c r="M8" s="248">
        <f>$C$7</f>
        <v>0.27091696460094356</v>
      </c>
      <c r="N8" s="248">
        <f>$C$7</f>
        <v>0.27091696460094356</v>
      </c>
      <c r="O8" s="248"/>
      <c r="P8" s="6"/>
    </row>
    <row r="9" spans="1:16" x14ac:dyDescent="0.25">
      <c r="A9" s="239" t="s">
        <v>116</v>
      </c>
      <c r="B9" s="240" t="s">
        <v>77</v>
      </c>
      <c r="C9" s="241">
        <f>VLOOKUP(B9,A92:B99,2,FALSE)</f>
        <v>0.25815590970982416</v>
      </c>
      <c r="D9" s="236" t="s">
        <v>54</v>
      </c>
      <c r="E9" t="s">
        <v>35</v>
      </c>
      <c r="F9" s="33">
        <f>'[1]DCF Unlevered '!F9 + '[2]DCF Unlevered '!F9</f>
        <v>24300</v>
      </c>
      <c r="G9" s="33">
        <f>'[1]DCF Unlevered '!G9 + '[2]DCF Unlevered '!G9</f>
        <v>38351</v>
      </c>
      <c r="H9" s="33">
        <f>'[1]DCF Unlevered '!H9 + '[2]DCF Unlevered '!H9</f>
        <v>45321</v>
      </c>
      <c r="I9" s="33">
        <f>'[1]DCF Unlevered '!I9 + '[2]DCF Unlevered '!I9</f>
        <v>55652</v>
      </c>
      <c r="J9" s="34">
        <f>'[1]DCF Unlevered '!J9 + '[2]DCF Unlevered '!J9</f>
        <v>74266</v>
      </c>
      <c r="K9" s="238"/>
      <c r="L9" s="238"/>
      <c r="M9" s="238"/>
      <c r="N9" s="238"/>
      <c r="O9" s="238"/>
      <c r="P9" s="6"/>
    </row>
    <row r="10" spans="1:16" x14ac:dyDescent="0.25">
      <c r="A10" s="239" t="s">
        <v>117</v>
      </c>
      <c r="B10" s="240" t="s">
        <v>1</v>
      </c>
      <c r="C10" s="241">
        <f>VLOOKUP(B10,A101:B108,2,FALSE)</f>
        <v>0.16038903395504869</v>
      </c>
      <c r="D10" s="236" t="s">
        <v>54</v>
      </c>
      <c r="E10" t="s">
        <v>36</v>
      </c>
      <c r="F10" s="33">
        <f>'[1]DCF Unlevered '!F10 + '[2]DCF Unlevered '!F10</f>
        <v>-2823</v>
      </c>
      <c r="G10" s="33">
        <f>'[1]DCF Unlevered '!G10 + '[2]DCF Unlevered '!G10</f>
        <v>-19967</v>
      </c>
      <c r="H10" s="33">
        <f>'[1]DCF Unlevered '!H10 + '[2]DCF Unlevered '!H10</f>
        <v>-4578</v>
      </c>
      <c r="I10" s="33">
        <f>'[1]DCF Unlevered '!I10 + '[2]DCF Unlevered '!I10</f>
        <v>-9174</v>
      </c>
      <c r="J10" s="34">
        <f>'[1]DCF Unlevered '!J10 + '[2]DCF Unlevered '!J10</f>
        <v>-10296</v>
      </c>
      <c r="K10" s="238"/>
      <c r="L10" s="238"/>
      <c r="M10" s="238"/>
      <c r="N10" s="238"/>
      <c r="O10" s="238"/>
      <c r="P10" s="6"/>
    </row>
    <row r="11" spans="1:16" x14ac:dyDescent="0.25">
      <c r="A11" s="249" t="s">
        <v>118</v>
      </c>
      <c r="B11" s="250" t="s">
        <v>77</v>
      </c>
      <c r="C11" s="251">
        <f>VLOOKUP(B11,A110:B117,2,FALSE)</f>
        <v>0.67789304163007502</v>
      </c>
      <c r="D11"/>
      <c r="E11" t="s">
        <v>70</v>
      </c>
      <c r="F11" s="48">
        <f>F10/F9*(-1)</f>
        <v>0.11617283950617284</v>
      </c>
      <c r="G11" s="48">
        <f t="shared" ref="G11:J11" si="2">G10/G9*(-1)</f>
        <v>0.5206383145159188</v>
      </c>
      <c r="H11" s="48">
        <f t="shared" si="2"/>
        <v>0.10101277553452043</v>
      </c>
      <c r="I11" s="48">
        <f t="shared" si="2"/>
        <v>0.16484582764321137</v>
      </c>
      <c r="J11" s="44">
        <f t="shared" si="2"/>
        <v>0.13863679207174212</v>
      </c>
      <c r="K11" s="238"/>
      <c r="L11" s="238"/>
      <c r="M11" s="238"/>
      <c r="N11" s="238"/>
      <c r="O11" s="238"/>
      <c r="P11" s="6"/>
    </row>
    <row r="12" spans="1:16" x14ac:dyDescent="0.25">
      <c r="A12" s="78"/>
      <c r="B12" s="252"/>
      <c r="C12" s="253"/>
      <c r="D12"/>
      <c r="E12" t="s">
        <v>82</v>
      </c>
      <c r="F12" s="48">
        <f>AVERAGE(F11:J11)</f>
        <v>0.20826130985431313</v>
      </c>
      <c r="G12" s="48">
        <f>F12</f>
        <v>0.20826130985431313</v>
      </c>
      <c r="H12" s="48">
        <f t="shared" ref="H12:J12" si="3">G12</f>
        <v>0.20826130985431313</v>
      </c>
      <c r="I12" s="48">
        <f t="shared" si="3"/>
        <v>0.20826130985431313</v>
      </c>
      <c r="J12" s="44">
        <f t="shared" si="3"/>
        <v>0.20826130985431313</v>
      </c>
      <c r="K12" s="238"/>
      <c r="L12" s="238"/>
      <c r="M12" s="238"/>
      <c r="N12" s="238"/>
      <c r="O12" s="238"/>
      <c r="P12" s="6"/>
    </row>
    <row r="13" spans="1:16" x14ac:dyDescent="0.25">
      <c r="A13" s="81"/>
      <c r="B13" s="254"/>
      <c r="C13" s="254"/>
      <c r="D13"/>
      <c r="E13" t="s">
        <v>69</v>
      </c>
      <c r="F13" s="48">
        <v>0.35</v>
      </c>
      <c r="G13" s="48">
        <v>0.21</v>
      </c>
      <c r="H13" s="48">
        <v>0.21</v>
      </c>
      <c r="I13" s="48">
        <v>0.21</v>
      </c>
      <c r="J13" s="44">
        <v>0.21</v>
      </c>
      <c r="K13" s="238"/>
      <c r="L13" s="238"/>
      <c r="M13" s="238"/>
      <c r="N13" s="238"/>
      <c r="O13" s="238"/>
      <c r="P13" s="6"/>
    </row>
    <row r="14" spans="1:16" x14ac:dyDescent="0.25">
      <c r="A14" s="81"/>
      <c r="B14" s="254"/>
      <c r="C14" s="254"/>
      <c r="D14"/>
      <c r="E14" s="242" t="s">
        <v>37</v>
      </c>
      <c r="F14" s="243">
        <f>F5*(100% - F13)</f>
        <v>15362.75</v>
      </c>
      <c r="G14" s="243">
        <f>G5*(100% - G13)</f>
        <v>29266.34</v>
      </c>
      <c r="H14" s="243">
        <f>H5*(100% - H13)</f>
        <v>35207.14</v>
      </c>
      <c r="I14" s="243">
        <f>I5*(100% - I13)</f>
        <v>43997.47</v>
      </c>
      <c r="J14" s="43">
        <f>J5*(100% - J13)</f>
        <v>57808.25</v>
      </c>
      <c r="K14" s="243">
        <f>K4*K27</f>
        <v>53094.861640423456</v>
      </c>
      <c r="L14" s="243">
        <f>L4*L27</f>
        <v>61732.970965437969</v>
      </c>
      <c r="M14" s="243">
        <f>M4*M27</f>
        <v>71776.43158821523</v>
      </c>
      <c r="N14" s="243">
        <f>N4*N27</f>
        <v>83453.88292460567</v>
      </c>
      <c r="O14" s="238"/>
      <c r="P14" s="6"/>
    </row>
    <row r="15" spans="1:16" x14ac:dyDescent="0.25">
      <c r="A15" s="78"/>
      <c r="B15" s="252"/>
      <c r="C15" s="253"/>
      <c r="D15" s="233" t="s">
        <v>54</v>
      </c>
      <c r="E15" t="s">
        <v>13</v>
      </c>
      <c r="F15" s="238">
        <f>'[1]DCF Unlevered '!F15 + '[2]DCF Unlevered '!F15</f>
        <v>-8284</v>
      </c>
      <c r="G15" s="238">
        <f>'[1]DCF Unlevered '!G15 + '[2]DCF Unlevered '!G15</f>
        <v>-11763</v>
      </c>
      <c r="H15" s="238">
        <f>'[1]DCF Unlevered '!H15 + '[2]DCF Unlevered '!H15</f>
        <v>-14041</v>
      </c>
      <c r="I15" s="238">
        <f>'[1]DCF Unlevered '!I15 + '[2]DCF Unlevered '!I15</f>
        <v>-15519</v>
      </c>
      <c r="J15" s="34">
        <f>'[1]DCF Unlevered '!J15 + '[2]DCF Unlevered '!J15</f>
        <v>-20702</v>
      </c>
      <c r="K15" s="238"/>
      <c r="L15" s="238"/>
      <c r="M15" s="238"/>
      <c r="N15" s="238"/>
      <c r="O15" s="238"/>
      <c r="P15" s="6"/>
    </row>
    <row r="16" spans="1:16" x14ac:dyDescent="0.25">
      <c r="A16" s="81"/>
      <c r="B16" s="254"/>
      <c r="C16" s="255"/>
      <c r="D16" s="233" t="s">
        <v>54</v>
      </c>
      <c r="E16" t="s">
        <v>14</v>
      </c>
      <c r="F16" s="238">
        <f>'[1]DCF Unlevered '!F16 + '[2]DCF Unlevered '!F16</f>
        <v>15704</v>
      </c>
      <c r="G16" s="238">
        <f>'[1]DCF Unlevered '!G16 + '[2]DCF Unlevered '!G16</f>
        <v>16457</v>
      </c>
      <c r="H16" s="238">
        <f>'[1]DCF Unlevered '!H16 + '[2]DCF Unlevered '!H16</f>
        <v>-4129</v>
      </c>
      <c r="I16" s="238">
        <f>'[1]DCF Unlevered '!I16 + '[2]DCF Unlevered '!I16</f>
        <v>6561</v>
      </c>
      <c r="J16" s="34">
        <f>'[1]DCF Unlevered '!J16 + '[2]DCF Unlevered '!J16</f>
        <v>-15135</v>
      </c>
      <c r="K16" s="238"/>
      <c r="L16" s="238"/>
      <c r="M16" s="238"/>
      <c r="N16" s="238"/>
      <c r="O16" s="238"/>
      <c r="P16" s="6"/>
    </row>
    <row r="17" spans="1:16" x14ac:dyDescent="0.25">
      <c r="A17" s="81"/>
      <c r="B17" s="254"/>
      <c r="C17" s="255"/>
      <c r="D17"/>
      <c r="E17" s="242" t="s">
        <v>39</v>
      </c>
      <c r="F17" s="243">
        <f>F15+F16</f>
        <v>7420</v>
      </c>
      <c r="G17" s="243">
        <f t="shared" ref="G17:H17" si="4">G15+G16</f>
        <v>4694</v>
      </c>
      <c r="H17" s="243">
        <f t="shared" si="4"/>
        <v>-18170</v>
      </c>
      <c r="I17" s="243">
        <f>I15+I16</f>
        <v>-8958</v>
      </c>
      <c r="J17" s="43">
        <f>J15+J16</f>
        <v>-35837</v>
      </c>
      <c r="K17" s="243">
        <f>K14*K18</f>
        <v>8515.8335664844908</v>
      </c>
      <c r="L17" s="243">
        <f t="shared" ref="L17:M17" si="5">L14*L18</f>
        <v>9901.2915763216661</v>
      </c>
      <c r="M17" s="243">
        <f t="shared" si="5"/>
        <v>11512.152523174482</v>
      </c>
      <c r="N17" s="243">
        <f>N14*N18</f>
        <v>13385.087662075237</v>
      </c>
      <c r="O17" s="238"/>
      <c r="P17" s="6"/>
    </row>
    <row r="18" spans="1:16" x14ac:dyDescent="0.25">
      <c r="A18" s="81"/>
      <c r="B18" s="254"/>
      <c r="C18" s="255"/>
      <c r="D18"/>
      <c r="E18" s="245" t="s">
        <v>42</v>
      </c>
      <c r="F18" s="48">
        <f>F17/F14</f>
        <v>0.48298644448422318</v>
      </c>
      <c r="G18" s="48">
        <f t="shared" ref="G18" si="6">G17/G14</f>
        <v>0.16038903395504869</v>
      </c>
      <c r="H18" s="48">
        <f>H17/H14</f>
        <v>-0.51608849795808465</v>
      </c>
      <c r="I18" s="48">
        <f>I17/I14</f>
        <v>-0.20360261624134296</v>
      </c>
      <c r="J18" s="44">
        <f>J17/J14</f>
        <v>-0.61992881638866426</v>
      </c>
      <c r="K18" s="48">
        <f>$C$10</f>
        <v>0.16038903395504869</v>
      </c>
      <c r="L18" s="48">
        <f>$C$10</f>
        <v>0.16038903395504869</v>
      </c>
      <c r="M18" s="48">
        <f>$C$10</f>
        <v>0.16038903395504869</v>
      </c>
      <c r="N18" s="48">
        <f>$C$10</f>
        <v>0.16038903395504869</v>
      </c>
      <c r="O18" s="63"/>
      <c r="P18" s="6"/>
    </row>
    <row r="19" spans="1:16" ht="15.75" thickBot="1" x14ac:dyDescent="0.3">
      <c r="A19" s="81"/>
      <c r="B19" s="254"/>
      <c r="C19" s="255"/>
      <c r="D19" s="233" t="s">
        <v>54</v>
      </c>
      <c r="E19" s="245" t="s">
        <v>12</v>
      </c>
      <c r="F19" s="49">
        <f>'[1]DCF Unlevered '!F19 + '[2]DCF Unlevered '!F19</f>
        <v>9977</v>
      </c>
      <c r="G19" s="49">
        <f>'[1]DCF Unlevered '!G19 + '[2]DCF Unlevered '!G19</f>
        <v>11259</v>
      </c>
      <c r="H19" s="49">
        <f>'[1]DCF Unlevered '!H19 + '[2]DCF Unlevered '!H19</f>
        <v>12235</v>
      </c>
      <c r="I19" s="49">
        <f>'[1]DCF Unlevered '!I19 + '[2]DCF Unlevered '!I19</f>
        <v>13242</v>
      </c>
      <c r="J19" s="50">
        <f>'[1]DCF Unlevered '!J19 + '[2]DCF Unlevered '!J19</f>
        <v>12126</v>
      </c>
      <c r="K19" s="238"/>
      <c r="L19" s="238"/>
      <c r="M19" s="238"/>
      <c r="N19" s="238"/>
      <c r="O19" s="238"/>
      <c r="P19" s="6"/>
    </row>
    <row r="20" spans="1:16" ht="15.75" thickBot="1" x14ac:dyDescent="0.3">
      <c r="A20" s="81"/>
      <c r="B20" s="254"/>
      <c r="C20" s="255"/>
      <c r="D20" s="256"/>
      <c r="E20" s="242" t="s">
        <v>38</v>
      </c>
      <c r="F20" s="243">
        <f>F14-F17+F19</f>
        <v>17919.75</v>
      </c>
      <c r="G20" s="243">
        <f>G14-G17+G19</f>
        <v>35831.339999999997</v>
      </c>
      <c r="H20" s="243">
        <f>H14-H17+H19</f>
        <v>65612.14</v>
      </c>
      <c r="I20" s="243">
        <f>I14-I17+I19</f>
        <v>66197.47</v>
      </c>
      <c r="J20" s="43">
        <f>J14-J17+J19</f>
        <v>105771.25</v>
      </c>
      <c r="K20" s="243">
        <f>K14*K21</f>
        <v>80583.44830332222</v>
      </c>
      <c r="L20" s="243">
        <f>L14*L21</f>
        <v>93693.730818886586</v>
      </c>
      <c r="M20" s="243">
        <f t="shared" ref="M20" si="7">M14*M21</f>
        <v>108936.95144093338</v>
      </c>
      <c r="N20" s="243">
        <f>N14*N21</f>
        <v>126660.12213969923</v>
      </c>
      <c r="O20" s="257">
        <f>(N20*(1+$C$29))/($C$28-$C$29)</f>
        <v>2060172.110955196</v>
      </c>
      <c r="P20" s="6"/>
    </row>
    <row r="21" spans="1:16" x14ac:dyDescent="0.25">
      <c r="A21" s="81"/>
      <c r="B21" s="254"/>
      <c r="C21" s="255"/>
      <c r="D21"/>
      <c r="E21" t="s">
        <v>84</v>
      </c>
      <c r="F21" s="48">
        <f>F20/F14</f>
        <v>1.1664415550601293</v>
      </c>
      <c r="G21" s="48">
        <f t="shared" ref="G21:J21" si="8">G20/G14</f>
        <v>1.224319132491456</v>
      </c>
      <c r="H21" s="48">
        <f t="shared" si="8"/>
        <v>1.8636032350256226</v>
      </c>
      <c r="I21" s="48">
        <f t="shared" si="8"/>
        <v>1.5045744675773403</v>
      </c>
      <c r="J21" s="44">
        <f t="shared" si="8"/>
        <v>1.829691263790203</v>
      </c>
      <c r="K21" s="248">
        <f>$C$8</f>
        <v>1.5177259307889504</v>
      </c>
      <c r="L21" s="248">
        <f>$C$8</f>
        <v>1.5177259307889504</v>
      </c>
      <c r="M21" s="248">
        <f>$C$8</f>
        <v>1.5177259307889504</v>
      </c>
      <c r="N21" s="248">
        <f>$C$8</f>
        <v>1.5177259307889504</v>
      </c>
      <c r="O21" s="63"/>
      <c r="P21" s="6"/>
    </row>
    <row r="22" spans="1:16" x14ac:dyDescent="0.25">
      <c r="A22" s="81"/>
      <c r="B22" s="254"/>
      <c r="C22" s="255"/>
      <c r="D22"/>
      <c r="E22"/>
      <c r="F22" s="258"/>
      <c r="G22" s="258"/>
      <c r="H22" s="258"/>
      <c r="I22" s="258"/>
      <c r="J22" s="27"/>
      <c r="K22" s="258"/>
      <c r="L22" s="258"/>
      <c r="M22" s="258"/>
      <c r="N22" s="258"/>
      <c r="O22" s="258"/>
      <c r="P22" s="6"/>
    </row>
    <row r="23" spans="1:16" x14ac:dyDescent="0.25">
      <c r="A23" s="81"/>
      <c r="B23" s="254"/>
      <c r="C23" s="255"/>
      <c r="D23" s="233" t="s">
        <v>54</v>
      </c>
      <c r="E23" t="s">
        <v>11</v>
      </c>
      <c r="F23" s="238">
        <f>'[1]DCF Unlevered '!F23 + '[2]DCF Unlevered '!F23</f>
        <v>90584</v>
      </c>
      <c r="G23" s="238">
        <f>'[1]DCF Unlevered '!G23 + '[2]DCF Unlevered '!G23</f>
        <v>84479</v>
      </c>
      <c r="H23" s="238">
        <f>'[1]DCF Unlevered '!H23 + '[2]DCF Unlevered '!H23</f>
        <v>81041</v>
      </c>
      <c r="I23" s="238">
        <f>'[1]DCF Unlevered '!I23 + '[2]DCF Unlevered '!I23</f>
        <v>74603</v>
      </c>
      <c r="J23" s="34">
        <f>'[1]DCF Unlevered '!J23 + '[2]DCF Unlevered '!J23</f>
        <v>71383</v>
      </c>
      <c r="K23" s="258"/>
      <c r="L23" s="258"/>
      <c r="M23" s="258"/>
      <c r="N23" s="258"/>
      <c r="O23" s="258"/>
      <c r="P23" s="6"/>
    </row>
    <row r="24" spans="1:16" x14ac:dyDescent="0.25">
      <c r="A24" s="81"/>
      <c r="B24" s="254"/>
      <c r="C24" s="255"/>
      <c r="D24" s="233" t="s">
        <v>54</v>
      </c>
      <c r="E24" t="s">
        <v>48</v>
      </c>
      <c r="F24" s="238">
        <f>'[1]DCF Unlevered '!F24 + '[2]DCF Unlevered '!F24</f>
        <v>81856</v>
      </c>
      <c r="G24" s="238">
        <f>'[1]DCF Unlevered '!G24 + '[2]DCF Unlevered '!G24</f>
        <v>94075</v>
      </c>
      <c r="H24" s="238">
        <f>'[1]DCF Unlevered '!H24 + '[2]DCF Unlevered '!H24</f>
        <v>115135</v>
      </c>
      <c r="I24" s="238">
        <f>'[1]DCF Unlevered '!I24 + '[2]DCF Unlevered '!I24</f>
        <v>133341</v>
      </c>
      <c r="J24" s="34">
        <f>'[1]DCF Unlevered '!J24 + '[2]DCF Unlevered '!J24</f>
        <v>159587</v>
      </c>
      <c r="K24" s="258"/>
      <c r="L24" s="258"/>
      <c r="M24" s="258"/>
      <c r="N24" s="258"/>
      <c r="O24" s="258"/>
      <c r="P24" s="6"/>
    </row>
    <row r="25" spans="1:16" x14ac:dyDescent="0.25">
      <c r="A25" s="81"/>
      <c r="B25" s="254"/>
      <c r="C25" s="255"/>
      <c r="D25"/>
      <c r="E25" s="242" t="s">
        <v>46</v>
      </c>
      <c r="F25" s="243">
        <f>F23+F24</f>
        <v>172440</v>
      </c>
      <c r="G25" s="243">
        <f t="shared" ref="G25:I25" si="9">G23+G24</f>
        <v>178554</v>
      </c>
      <c r="H25" s="243">
        <f t="shared" si="9"/>
        <v>196176</v>
      </c>
      <c r="I25" s="243">
        <f t="shared" si="9"/>
        <v>207944</v>
      </c>
      <c r="J25" s="43">
        <f>J23+J24</f>
        <v>230970</v>
      </c>
      <c r="K25" s="243">
        <f>K4/K28</f>
        <v>303395.57755893248</v>
      </c>
      <c r="L25" s="243">
        <f>L4/L28</f>
        <v>352755.61140606232</v>
      </c>
      <c r="M25" s="243">
        <f>M4/M28</f>
        <v>410146.12796817685</v>
      </c>
      <c r="N25" s="243">
        <f>N4/N28</f>
        <v>476873.62255351257</v>
      </c>
      <c r="O25" s="238"/>
      <c r="P25" s="6"/>
    </row>
    <row r="26" spans="1:16" x14ac:dyDescent="0.25">
      <c r="A26" s="81"/>
      <c r="B26" s="254"/>
      <c r="C26" s="255"/>
      <c r="D26"/>
      <c r="E26" s="245" t="s">
        <v>8</v>
      </c>
      <c r="F26" s="258" t="s">
        <v>9</v>
      </c>
      <c r="G26" s="48">
        <f>(G4-F4)/F4</f>
        <v>0.21546505512184558</v>
      </c>
      <c r="H26" s="48">
        <f>(H4-G4)/G4</f>
        <v>0.12278975055150178</v>
      </c>
      <c r="I26" s="48">
        <f>(I4-H4)/H4</f>
        <v>0.14183266330139346</v>
      </c>
      <c r="J26" s="44">
        <f>(J4-I4)/I4</f>
        <v>0.17068053818306961</v>
      </c>
      <c r="K26" s="248">
        <f>$C$5</f>
        <v>0.16269200178945262</v>
      </c>
      <c r="L26" s="248">
        <f t="shared" ref="L26:N26" si="10">$C$5</f>
        <v>0.16269200178945262</v>
      </c>
      <c r="M26" s="248">
        <f t="shared" si="10"/>
        <v>0.16269200178945262</v>
      </c>
      <c r="N26" s="248">
        <f t="shared" si="10"/>
        <v>0.16269200178945262</v>
      </c>
      <c r="O26" s="63"/>
      <c r="P26" s="6"/>
    </row>
    <row r="27" spans="1:16" x14ac:dyDescent="0.25">
      <c r="A27" s="223" t="s">
        <v>78</v>
      </c>
      <c r="B27" s="259"/>
      <c r="C27" s="259"/>
      <c r="D27"/>
      <c r="E27" s="242" t="s">
        <v>47</v>
      </c>
      <c r="F27" s="82">
        <f>F14/F4</f>
        <v>0.15843276578629842</v>
      </c>
      <c r="G27" s="82">
        <f>G14/G4</f>
        <v>0.24831444086203971</v>
      </c>
      <c r="H27" s="82">
        <f>H14/H4</f>
        <v>0.26605159749720397</v>
      </c>
      <c r="I27" s="82">
        <f>I14/I4</f>
        <v>0.29117921125604729</v>
      </c>
      <c r="J27" s="45">
        <f>J14/J4</f>
        <v>0.32680153314753152</v>
      </c>
      <c r="K27" s="260">
        <f>$C$9</f>
        <v>0.25815590970982416</v>
      </c>
      <c r="L27" s="260">
        <f>$C$9</f>
        <v>0.25815590970982416</v>
      </c>
      <c r="M27" s="260">
        <f>$C$9</f>
        <v>0.25815590970982416</v>
      </c>
      <c r="N27" s="260">
        <f>$C$9</f>
        <v>0.25815590970982416</v>
      </c>
      <c r="O27" s="63"/>
      <c r="P27" s="6"/>
    </row>
    <row r="28" spans="1:16" x14ac:dyDescent="0.25">
      <c r="A28" s="78" t="s">
        <v>25</v>
      </c>
      <c r="B28" s="252"/>
      <c r="C28" s="253">
        <f>WACC!E36</f>
        <v>8.5257519615478755E-2</v>
      </c>
      <c r="D28"/>
      <c r="E28" s="245" t="s">
        <v>49</v>
      </c>
      <c r="F28" s="63">
        <f>F4/F25</f>
        <v>0.56232312688471353</v>
      </c>
      <c r="G28" s="63">
        <f>G4/G25</f>
        <v>0.66008042384936771</v>
      </c>
      <c r="H28" s="63">
        <f>H4/H25</f>
        <v>0.67455754016801239</v>
      </c>
      <c r="I28" s="63">
        <f>I4/I25</f>
        <v>0.72664274997114608</v>
      </c>
      <c r="J28" s="46">
        <f>J4/J25</f>
        <v>0.76586136727713561</v>
      </c>
      <c r="K28" s="248">
        <f>$C$11</f>
        <v>0.67789304163007502</v>
      </c>
      <c r="L28" s="248">
        <f>$C$11</f>
        <v>0.67789304163007502</v>
      </c>
      <c r="M28" s="248">
        <f>$C$11</f>
        <v>0.67789304163007502</v>
      </c>
      <c r="N28" s="248">
        <f>$C$11</f>
        <v>0.67789304163007502</v>
      </c>
      <c r="O28" s="63"/>
      <c r="P28" s="6"/>
    </row>
    <row r="29" spans="1:16" x14ac:dyDescent="0.25">
      <c r="A29" s="78" t="s">
        <v>51</v>
      </c>
      <c r="B29" s="252"/>
      <c r="C29" s="253">
        <v>2.24E-2</v>
      </c>
      <c r="D29"/>
      <c r="E29" s="242" t="s">
        <v>50</v>
      </c>
      <c r="F29" s="260">
        <f>F27*F28</f>
        <v>8.9090408257944786E-2</v>
      </c>
      <c r="G29" s="260">
        <f>G27*G28</f>
        <v>0.16390750137213392</v>
      </c>
      <c r="H29" s="260">
        <f t="shared" ref="H29:I29" si="11">H27*H28</f>
        <v>0.17946711116548403</v>
      </c>
      <c r="I29" s="260">
        <f t="shared" si="11"/>
        <v>0.21158326280152351</v>
      </c>
      <c r="J29" s="47">
        <f>J27*J28</f>
        <v>0.25028466900463264</v>
      </c>
      <c r="K29" s="260">
        <f>K28*K27</f>
        <v>0.17500209484797172</v>
      </c>
      <c r="L29" s="260">
        <f t="shared" ref="L29:M29" si="12">L28*L27</f>
        <v>0.17500209484797172</v>
      </c>
      <c r="M29" s="260">
        <f t="shared" si="12"/>
        <v>0.17500209484797172</v>
      </c>
      <c r="N29" s="260">
        <f>N28*N27</f>
        <v>0.17500209484797172</v>
      </c>
      <c r="O29" s="63"/>
      <c r="P29" s="6"/>
    </row>
    <row r="30" spans="1:16" x14ac:dyDescent="0.25">
      <c r="A30" s="70"/>
      <c r="B30"/>
      <c r="C30"/>
      <c r="D30"/>
      <c r="E30" s="245"/>
      <c r="F30" s="261"/>
      <c r="G30" s="261"/>
      <c r="H30" s="261"/>
      <c r="I30" s="261"/>
      <c r="J30" s="261"/>
      <c r="K30" s="261">
        <v>1</v>
      </c>
      <c r="L30" s="261">
        <v>2</v>
      </c>
      <c r="M30" s="261">
        <v>3</v>
      </c>
      <c r="N30" s="261">
        <v>4</v>
      </c>
      <c r="O30" s="261">
        <v>4</v>
      </c>
      <c r="P30" s="6"/>
    </row>
    <row r="31" spans="1:16" x14ac:dyDescent="0.25">
      <c r="A31" s="3" t="s">
        <v>119</v>
      </c>
      <c r="B31"/>
      <c r="C31" s="242" t="s">
        <v>25</v>
      </c>
      <c r="D31" s="242"/>
      <c r="E31" s="262"/>
      <c r="F31" s="262"/>
      <c r="G31" s="262"/>
      <c r="H31" s="262"/>
      <c r="I31" s="262"/>
      <c r="J31" s="262"/>
      <c r="K31" s="260">
        <f>$C$28</f>
        <v>8.5257519615478755E-2</v>
      </c>
      <c r="L31" s="260">
        <f t="shared" ref="L31:O31" si="13">$C$28</f>
        <v>8.5257519615478755E-2</v>
      </c>
      <c r="M31" s="260">
        <f t="shared" si="13"/>
        <v>8.5257519615478755E-2</v>
      </c>
      <c r="N31" s="260">
        <f t="shared" si="13"/>
        <v>8.5257519615478755E-2</v>
      </c>
      <c r="O31" s="260">
        <f t="shared" si="13"/>
        <v>8.5257519615478755E-2</v>
      </c>
      <c r="P31" s="6"/>
    </row>
    <row r="32" spans="1:16" x14ac:dyDescent="0.25">
      <c r="A32" t="s">
        <v>120</v>
      </c>
      <c r="B32"/>
      <c r="C32" s="245" t="s">
        <v>80</v>
      </c>
      <c r="D32" s="245"/>
      <c r="E32"/>
      <c r="F32"/>
      <c r="G32"/>
      <c r="H32"/>
      <c r="I32"/>
      <c r="J32" s="261"/>
      <c r="K32" s="80">
        <f>(1+K31)^K30</f>
        <v>1.0852575196154788</v>
      </c>
      <c r="L32" s="80">
        <f>(1+L31)^L30</f>
        <v>1.1777838838819412</v>
      </c>
      <c r="M32" s="80">
        <f>(1+M31)^M30</f>
        <v>1.2781988164648006</v>
      </c>
      <c r="N32" s="80">
        <f>(1+N31)^N30</f>
        <v>1.38717487713203</v>
      </c>
      <c r="O32" s="80">
        <f>(1+O31)^O30</f>
        <v>1.38717487713203</v>
      </c>
      <c r="P32" s="6"/>
    </row>
    <row r="33" spans="1:16" x14ac:dyDescent="0.25">
      <c r="A33" t="s">
        <v>121</v>
      </c>
      <c r="B33"/>
      <c r="C33" s="242" t="s">
        <v>61</v>
      </c>
      <c r="D33" s="262"/>
      <c r="E33" s="262"/>
      <c r="F33" s="263"/>
      <c r="G33" s="263"/>
      <c r="H33" s="263"/>
      <c r="I33" s="263"/>
      <c r="J33" s="263"/>
      <c r="K33" s="264">
        <f>K20/K32</f>
        <v>74252.835706564845</v>
      </c>
      <c r="L33" s="264">
        <f t="shared" ref="L33:N33" si="14">L20/L32</f>
        <v>79550.868458205412</v>
      </c>
      <c r="M33" s="264">
        <f t="shared" si="14"/>
        <v>85226.922476917593</v>
      </c>
      <c r="N33" s="264">
        <f t="shared" si="14"/>
        <v>91307.970053183017</v>
      </c>
      <c r="O33" s="264">
        <f>O20/O32</f>
        <v>1485156.7346826384</v>
      </c>
      <c r="P33" s="6"/>
    </row>
    <row r="34" spans="1:16" x14ac:dyDescent="0.25">
      <c r="A34" t="s">
        <v>77</v>
      </c>
      <c r="B34"/>
      <c r="C34" s="57" t="s">
        <v>63</v>
      </c>
      <c r="D34" s="8"/>
      <c r="E34" s="59">
        <f>SUM(K33:O33)</f>
        <v>1815495.3313775093</v>
      </c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6"/>
    </row>
    <row r="35" spans="1:16" x14ac:dyDescent="0.25">
      <c r="A35" s="265" t="str">
        <f>F3</f>
        <v>2017</v>
      </c>
      <c r="B35"/>
      <c r="C35"/>
      <c r="D35"/>
      <c r="E35" s="245"/>
      <c r="F35" s="238"/>
      <c r="G35" s="238"/>
      <c r="H35" s="238"/>
      <c r="I35" s="238"/>
      <c r="J35" s="238"/>
      <c r="K35" s="261"/>
      <c r="L35" s="261"/>
      <c r="M35" s="261"/>
      <c r="N35" s="261"/>
      <c r="O35" s="261"/>
      <c r="P35" s="6"/>
    </row>
    <row r="36" spans="1:16" x14ac:dyDescent="0.25">
      <c r="A36" s="265" t="str">
        <f>G3</f>
        <v>2018</v>
      </c>
      <c r="B36"/>
      <c r="C36" s="64" t="s">
        <v>64</v>
      </c>
      <c r="D36" s="60"/>
      <c r="E36" s="60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"/>
    </row>
    <row r="37" spans="1:16" x14ac:dyDescent="0.25">
      <c r="A37" s="265" t="str">
        <f>H3</f>
        <v>2019</v>
      </c>
      <c r="B37"/>
      <c r="C37" s="242" t="s">
        <v>65</v>
      </c>
      <c r="D37" s="262"/>
      <c r="E37" s="262"/>
      <c r="F37" s="263"/>
      <c r="G37" s="263"/>
      <c r="H37" s="263"/>
      <c r="I37" s="263"/>
      <c r="J37" s="263"/>
      <c r="K37" s="260">
        <f>($C$28-0.01)</f>
        <v>7.525751961547876E-2</v>
      </c>
      <c r="L37" s="260">
        <f t="shared" ref="L37:O37" si="15">($C$28-0.01)</f>
        <v>7.525751961547876E-2</v>
      </c>
      <c r="M37" s="260">
        <f t="shared" si="15"/>
        <v>7.525751961547876E-2</v>
      </c>
      <c r="N37" s="260">
        <f t="shared" si="15"/>
        <v>7.525751961547876E-2</v>
      </c>
      <c r="O37" s="260">
        <f t="shared" si="15"/>
        <v>7.525751961547876E-2</v>
      </c>
      <c r="P37" s="6"/>
    </row>
    <row r="38" spans="1:16" x14ac:dyDescent="0.25">
      <c r="A38" s="265" t="str">
        <f>I3</f>
        <v>2020</v>
      </c>
      <c r="B38"/>
      <c r="C38" s="245" t="s">
        <v>80</v>
      </c>
      <c r="D38"/>
      <c r="E38"/>
      <c r="F38" s="261"/>
      <c r="G38" s="261"/>
      <c r="H38" s="261"/>
      <c r="I38" s="261"/>
      <c r="J38" s="261"/>
      <c r="K38" s="80">
        <f>(1+K37)^K30</f>
        <v>1.0752575196154788</v>
      </c>
      <c r="L38" s="80">
        <f t="shared" ref="L38:O38" si="16">(1+L37)^L30</f>
        <v>1.1561787334896316</v>
      </c>
      <c r="M38" s="80">
        <f>(1+M37)^M30</f>
        <v>1.2431898772042269</v>
      </c>
      <c r="N38" s="80">
        <f t="shared" si="16"/>
        <v>1.3367492637736886</v>
      </c>
      <c r="O38" s="80">
        <f t="shared" si="16"/>
        <v>1.3367492637736886</v>
      </c>
      <c r="P38" s="6"/>
    </row>
    <row r="39" spans="1:16" x14ac:dyDescent="0.25">
      <c r="A39" s="266" t="str">
        <f>J3</f>
        <v>2021</v>
      </c>
      <c r="B39"/>
      <c r="C39" s="242" t="s">
        <v>61</v>
      </c>
      <c r="D39" s="262"/>
      <c r="E39" s="262"/>
      <c r="F39" s="263"/>
      <c r="G39" s="263"/>
      <c r="H39" s="263"/>
      <c r="I39" s="263"/>
      <c r="J39" s="263"/>
      <c r="K39" s="264">
        <f>K20/K38</f>
        <v>74943.394334168013</v>
      </c>
      <c r="L39" s="264">
        <f t="shared" ref="L39:O39" si="17">L20/L38</f>
        <v>81037.41065717052</v>
      </c>
      <c r="M39" s="264">
        <f t="shared" si="17"/>
        <v>87626.961446885718</v>
      </c>
      <c r="N39" s="264">
        <f t="shared" si="17"/>
        <v>94752.341050208168</v>
      </c>
      <c r="O39" s="264">
        <f t="shared" si="17"/>
        <v>1541180.6587716085</v>
      </c>
      <c r="P39" s="6"/>
    </row>
    <row r="40" spans="1:16" ht="30" x14ac:dyDescent="0.25">
      <c r="A40" s="70"/>
      <c r="B40"/>
      <c r="C40" s="58" t="s">
        <v>67</v>
      </c>
      <c r="D40" s="8"/>
      <c r="E40" s="59">
        <f>SUM(K39:O39)</f>
        <v>1879540.7662600409</v>
      </c>
      <c r="F40" s="261"/>
      <c r="G40" s="261"/>
      <c r="H40" s="261"/>
      <c r="I40" s="261"/>
      <c r="J40" s="261"/>
      <c r="K40" s="267"/>
      <c r="L40" s="267"/>
      <c r="M40" s="267"/>
      <c r="N40" s="267"/>
      <c r="O40" s="267"/>
      <c r="P40" s="6"/>
    </row>
    <row r="41" spans="1:16" x14ac:dyDescent="0.25">
      <c r="A41" s="70"/>
      <c r="B41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"/>
    </row>
    <row r="42" spans="1:16" x14ac:dyDescent="0.25">
      <c r="A42" s="70"/>
      <c r="B42"/>
      <c r="C42" s="242" t="s">
        <v>66</v>
      </c>
      <c r="D42" s="262"/>
      <c r="E42" s="262"/>
      <c r="F42" s="263"/>
      <c r="G42" s="263"/>
      <c r="H42" s="263"/>
      <c r="I42" s="263"/>
      <c r="J42" s="263"/>
      <c r="K42" s="260">
        <f>($C$28+0.01)</f>
        <v>9.525751961547875E-2</v>
      </c>
      <c r="L42" s="260">
        <f t="shared" ref="L42:O42" si="18">($C$28+0.01)</f>
        <v>9.525751961547875E-2</v>
      </c>
      <c r="M42" s="260">
        <f t="shared" si="18"/>
        <v>9.525751961547875E-2</v>
      </c>
      <c r="N42" s="260">
        <f t="shared" si="18"/>
        <v>9.525751961547875E-2</v>
      </c>
      <c r="O42" s="260">
        <f t="shared" si="18"/>
        <v>9.525751961547875E-2</v>
      </c>
      <c r="P42" s="6"/>
    </row>
    <row r="43" spans="1:16" x14ac:dyDescent="0.25">
      <c r="A43" s="70"/>
      <c r="B43"/>
      <c r="C43" s="245" t="s">
        <v>80</v>
      </c>
      <c r="D43"/>
      <c r="E43"/>
      <c r="F43" s="261"/>
      <c r="G43" s="261"/>
      <c r="H43" s="261"/>
      <c r="I43" s="261"/>
      <c r="J43" s="261"/>
      <c r="K43" s="80">
        <f>(1+K42)^K30</f>
        <v>1.0952575196154788</v>
      </c>
      <c r="L43" s="80">
        <f t="shared" ref="L43:O43" si="19">(1+L42)^L30</f>
        <v>1.199589034274251</v>
      </c>
      <c r="M43" s="80">
        <f t="shared" si="19"/>
        <v>1.3138589102371436</v>
      </c>
      <c r="N43" s="80">
        <f t="shared" si="19"/>
        <v>1.4390138511510302</v>
      </c>
      <c r="O43" s="80">
        <f t="shared" si="19"/>
        <v>1.4390138511510302</v>
      </c>
      <c r="P43" s="6"/>
    </row>
    <row r="44" spans="1:16" x14ac:dyDescent="0.25">
      <c r="A44" s="70"/>
      <c r="B44"/>
      <c r="C44" s="242" t="s">
        <v>61</v>
      </c>
      <c r="D44" s="262"/>
      <c r="E44" s="262"/>
      <c r="F44" s="263"/>
      <c r="G44" s="263"/>
      <c r="H44" s="263"/>
      <c r="I44" s="263"/>
      <c r="J44" s="263"/>
      <c r="K44" s="264">
        <f>K20/K43</f>
        <v>73574.887056345731</v>
      </c>
      <c r="L44" s="264">
        <f>L20/L43</f>
        <v>78104.857698679378</v>
      </c>
      <c r="M44" s="264">
        <f>M20/M43</f>
        <v>82913.736469063428</v>
      </c>
      <c r="N44" s="264">
        <f>N20/N43</f>
        <v>88018.695607680958</v>
      </c>
      <c r="O44" s="264">
        <f>O20/O43</f>
        <v>1431655.5113818517</v>
      </c>
      <c r="P44" s="6"/>
    </row>
    <row r="45" spans="1:16" ht="30" x14ac:dyDescent="0.25">
      <c r="A45" s="70"/>
      <c r="B45"/>
      <c r="C45" s="58" t="s">
        <v>68</v>
      </c>
      <c r="D45" s="8"/>
      <c r="E45" s="59">
        <f>SUM(K44:O44)</f>
        <v>1754267.6882136213</v>
      </c>
      <c r="F45"/>
      <c r="G45"/>
      <c r="H45"/>
      <c r="I45"/>
      <c r="J45"/>
      <c r="K45" s="258"/>
      <c r="L45" s="258"/>
      <c r="M45" s="258"/>
      <c r="N45" s="258"/>
      <c r="O45" s="258"/>
      <c r="P45" s="6"/>
    </row>
    <row r="46" spans="1:16" x14ac:dyDescent="0.25">
      <c r="A46" s="70"/>
      <c r="B46"/>
      <c r="C46"/>
      <c r="D46"/>
      <c r="E46"/>
      <c r="F46"/>
      <c r="G46"/>
      <c r="H46"/>
      <c r="I46"/>
      <c r="J46"/>
      <c r="K46" s="258"/>
      <c r="L46" s="258"/>
      <c r="M46" s="258"/>
      <c r="N46" s="258"/>
      <c r="O46" s="258"/>
      <c r="P46" s="6"/>
    </row>
    <row r="47" spans="1:16" x14ac:dyDescent="0.25">
      <c r="A47" s="71"/>
      <c r="B47" s="4"/>
      <c r="C47" s="4"/>
      <c r="D47" s="4"/>
      <c r="E47" s="4"/>
      <c r="F47" s="4"/>
      <c r="G47" s="4"/>
      <c r="H47" s="4"/>
      <c r="I47" s="4"/>
      <c r="J47" s="4"/>
      <c r="K47" s="66"/>
      <c r="L47" s="66"/>
      <c r="M47" s="66"/>
      <c r="N47" s="66"/>
      <c r="O47" s="66"/>
      <c r="P47" s="72"/>
    </row>
    <row r="55" spans="1:15" x14ac:dyDescent="0.25">
      <c r="A55" s="268" t="s">
        <v>119</v>
      </c>
      <c r="B55" s="269" t="str">
        <f>A5</f>
        <v>Rev. Growth :</v>
      </c>
      <c r="G55" s="270"/>
      <c r="H55" s="271"/>
      <c r="I55" s="271"/>
      <c r="J55" s="271"/>
      <c r="K55" s="272"/>
      <c r="L55" s="272"/>
      <c r="M55" s="272"/>
      <c r="N55" s="272"/>
      <c r="O55" s="272"/>
    </row>
    <row r="56" spans="1:15" x14ac:dyDescent="0.25">
      <c r="A56" s="273" t="s">
        <v>120</v>
      </c>
      <c r="B56" s="274">
        <f>MIN(G26:J26)</f>
        <v>0.12278975055150178</v>
      </c>
      <c r="G56" s="275"/>
      <c r="H56" s="276"/>
      <c r="I56" s="276"/>
      <c r="J56" s="276"/>
      <c r="K56" s="271"/>
      <c r="L56" s="271"/>
      <c r="M56" s="271"/>
      <c r="N56" s="271"/>
      <c r="O56" s="271"/>
    </row>
    <row r="57" spans="1:15" x14ac:dyDescent="0.25">
      <c r="A57" s="273" t="s">
        <v>121</v>
      </c>
      <c r="B57" s="274">
        <f>MAX(G26:J26)</f>
        <v>0.21546505512184558</v>
      </c>
    </row>
    <row r="58" spans="1:15" x14ac:dyDescent="0.25">
      <c r="A58" s="273" t="s">
        <v>77</v>
      </c>
      <c r="B58" s="274">
        <f>AVERAGE(G26:J26)</f>
        <v>0.16269200178945262</v>
      </c>
    </row>
    <row r="59" spans="1:15" x14ac:dyDescent="0.25">
      <c r="A59" s="277" t="str">
        <f>$A$35</f>
        <v>2017</v>
      </c>
      <c r="B59" s="273" t="str">
        <f>F26</f>
        <v>NA</v>
      </c>
    </row>
    <row r="60" spans="1:15" x14ac:dyDescent="0.25">
      <c r="A60" s="277" t="str">
        <f>$A$36</f>
        <v>2018</v>
      </c>
      <c r="B60" s="274">
        <f>G26</f>
        <v>0.21546505512184558</v>
      </c>
    </row>
    <row r="61" spans="1:15" x14ac:dyDescent="0.25">
      <c r="A61" s="277" t="str">
        <f>$A$37</f>
        <v>2019</v>
      </c>
      <c r="B61" s="274">
        <f>H26</f>
        <v>0.12278975055150178</v>
      </c>
    </row>
    <row r="62" spans="1:15" x14ac:dyDescent="0.25">
      <c r="A62" s="277" t="str">
        <f>$A$38</f>
        <v>2020</v>
      </c>
      <c r="B62" s="274">
        <f>I26</f>
        <v>0.14183266330139346</v>
      </c>
    </row>
    <row r="63" spans="1:15" x14ac:dyDescent="0.25">
      <c r="A63" s="278" t="str">
        <f>$A$39</f>
        <v>2021</v>
      </c>
      <c r="B63" s="279">
        <f>J26</f>
        <v>0.17068053818306961</v>
      </c>
    </row>
    <row r="64" spans="1:15" ht="30" x14ac:dyDescent="0.25">
      <c r="A64" s="268" t="s">
        <v>119</v>
      </c>
      <c r="B64" s="269" t="str">
        <f>A6</f>
        <v>Op. Income Margin :</v>
      </c>
    </row>
    <row r="65" spans="1:2" x14ac:dyDescent="0.25">
      <c r="A65" s="273" t="s">
        <v>120</v>
      </c>
      <c r="B65" s="280">
        <f>MIN(F6:J6)</f>
        <v>0.24374271659430527</v>
      </c>
    </row>
    <row r="66" spans="1:2" x14ac:dyDescent="0.25">
      <c r="A66" s="273" t="s">
        <v>121</v>
      </c>
      <c r="B66" s="281">
        <f>MAX(F6:J6)</f>
        <v>0.41367282676902728</v>
      </c>
    </row>
    <row r="67" spans="1:2" x14ac:dyDescent="0.25">
      <c r="A67" s="273" t="s">
        <v>77</v>
      </c>
      <c r="B67" s="281">
        <f>AVERAGE(F6:J6)</f>
        <v>0.33541861490438574</v>
      </c>
    </row>
    <row r="68" spans="1:2" x14ac:dyDescent="0.25">
      <c r="A68" s="277" t="str">
        <f>A59</f>
        <v>2017</v>
      </c>
      <c r="B68" s="274">
        <f>F6</f>
        <v>0.24374271659430527</v>
      </c>
    </row>
    <row r="69" spans="1:2" x14ac:dyDescent="0.25">
      <c r="A69" s="277" t="str">
        <f t="shared" ref="A69:A71" si="20">A60</f>
        <v>2018</v>
      </c>
      <c r="B69" s="274">
        <f>G6</f>
        <v>0.31432207704055659</v>
      </c>
    </row>
    <row r="70" spans="1:2" x14ac:dyDescent="0.25">
      <c r="A70" s="277" t="str">
        <f t="shared" si="20"/>
        <v>2019</v>
      </c>
      <c r="B70" s="274">
        <f>H6</f>
        <v>0.3367741740470937</v>
      </c>
    </row>
    <row r="71" spans="1:2" x14ac:dyDescent="0.25">
      <c r="A71" s="277" t="str">
        <f t="shared" si="20"/>
        <v>2020</v>
      </c>
      <c r="B71" s="274">
        <f>I6</f>
        <v>0.36858128007094593</v>
      </c>
    </row>
    <row r="72" spans="1:2" x14ac:dyDescent="0.25">
      <c r="A72" s="278" t="str">
        <f>A63</f>
        <v>2021</v>
      </c>
      <c r="B72" s="279">
        <f>J6</f>
        <v>0.41367282676902728</v>
      </c>
    </row>
    <row r="73" spans="1:2" ht="30" x14ac:dyDescent="0.25">
      <c r="A73" s="268" t="s">
        <v>119</v>
      </c>
      <c r="B73" s="269" t="str">
        <f>A7</f>
        <v xml:space="preserve">Net Income Margin: </v>
      </c>
    </row>
    <row r="74" spans="1:2" x14ac:dyDescent="0.25">
      <c r="A74" s="273" t="s">
        <v>120</v>
      </c>
      <c r="B74" s="274">
        <f>MIN(F8:J8)</f>
        <v>0.15598167317155948</v>
      </c>
    </row>
    <row r="75" spans="1:2" x14ac:dyDescent="0.25">
      <c r="A75" s="273" t="s">
        <v>121</v>
      </c>
      <c r="B75" s="274">
        <f>MAX(F8:J8)</f>
        <v>0.36163513123901159</v>
      </c>
    </row>
    <row r="76" spans="1:2" x14ac:dyDescent="0.25">
      <c r="A76" s="273" t="s">
        <v>77</v>
      </c>
      <c r="B76" s="274">
        <f>AVERAGE(F8:J8)</f>
        <v>0.27091696460094356</v>
      </c>
    </row>
    <row r="77" spans="1:2" x14ac:dyDescent="0.25">
      <c r="A77" s="277" t="str">
        <f>$A$35</f>
        <v>2017</v>
      </c>
      <c r="B77" s="274">
        <f>F8</f>
        <v>0.22148772262728558</v>
      </c>
    </row>
    <row r="78" spans="1:2" x14ac:dyDescent="0.25">
      <c r="A78" s="277" t="str">
        <f>$A$36</f>
        <v>2018</v>
      </c>
      <c r="B78" s="274">
        <f>G8</f>
        <v>0.15598167317155948</v>
      </c>
    </row>
    <row r="79" spans="1:2" x14ac:dyDescent="0.25">
      <c r="A79" s="277" t="str">
        <f>$A$37</f>
        <v>2019</v>
      </c>
      <c r="B79" s="274">
        <f>H8</f>
        <v>0.30788471420366958</v>
      </c>
    </row>
    <row r="80" spans="1:2" x14ac:dyDescent="0.25">
      <c r="A80" s="277" t="str">
        <f>$A$38</f>
        <v>2020</v>
      </c>
      <c r="B80" s="274">
        <f>I8</f>
        <v>0.30759558176319152</v>
      </c>
    </row>
    <row r="81" spans="1:2" x14ac:dyDescent="0.25">
      <c r="A81" s="278" t="str">
        <f>$A$39</f>
        <v>2021</v>
      </c>
      <c r="B81" s="279">
        <f>J8</f>
        <v>0.36163513123901159</v>
      </c>
    </row>
    <row r="82" spans="1:2" x14ac:dyDescent="0.25">
      <c r="A82" s="268" t="s">
        <v>119</v>
      </c>
      <c r="B82" s="269" t="str">
        <f>A8</f>
        <v>FCF/ NOPAT :</v>
      </c>
    </row>
    <row r="83" spans="1:2" x14ac:dyDescent="0.25">
      <c r="A83" s="273" t="s">
        <v>120</v>
      </c>
      <c r="B83" s="274">
        <f>MIN(F21:J21)</f>
        <v>1.1664415550601293</v>
      </c>
    </row>
    <row r="84" spans="1:2" x14ac:dyDescent="0.25">
      <c r="A84" s="273" t="s">
        <v>121</v>
      </c>
      <c r="B84" s="274">
        <f>MAX(F21:J21)</f>
        <v>1.8636032350256226</v>
      </c>
    </row>
    <row r="85" spans="1:2" x14ac:dyDescent="0.25">
      <c r="A85" s="273" t="s">
        <v>77</v>
      </c>
      <c r="B85" s="274">
        <f>AVERAGE(F21:J21)</f>
        <v>1.5177259307889504</v>
      </c>
    </row>
    <row r="86" spans="1:2" x14ac:dyDescent="0.25">
      <c r="A86" s="277" t="str">
        <f>$A$35</f>
        <v>2017</v>
      </c>
      <c r="B86" s="274">
        <f>F21</f>
        <v>1.1664415550601293</v>
      </c>
    </row>
    <row r="87" spans="1:2" x14ac:dyDescent="0.25">
      <c r="A87" s="277" t="str">
        <f>$A$36</f>
        <v>2018</v>
      </c>
      <c r="B87" s="274">
        <f>G21</f>
        <v>1.224319132491456</v>
      </c>
    </row>
    <row r="88" spans="1:2" x14ac:dyDescent="0.25">
      <c r="A88" s="277" t="str">
        <f>$A$37</f>
        <v>2019</v>
      </c>
      <c r="B88" s="274">
        <f>H21</f>
        <v>1.8636032350256226</v>
      </c>
    </row>
    <row r="89" spans="1:2" x14ac:dyDescent="0.25">
      <c r="A89" s="277" t="str">
        <f>$A$38</f>
        <v>2020</v>
      </c>
      <c r="B89" s="274">
        <f>I21</f>
        <v>1.5045744675773403</v>
      </c>
    </row>
    <row r="90" spans="1:2" x14ac:dyDescent="0.25">
      <c r="A90" s="278" t="str">
        <f>$A$39</f>
        <v>2021</v>
      </c>
      <c r="B90" s="279">
        <f>J21</f>
        <v>1.829691263790203</v>
      </c>
    </row>
    <row r="91" spans="1:2" x14ac:dyDescent="0.25">
      <c r="A91" s="268" t="s">
        <v>119</v>
      </c>
      <c r="B91" s="269" t="str">
        <f>A9</f>
        <v>NOPAT Margin :</v>
      </c>
    </row>
    <row r="92" spans="1:2" x14ac:dyDescent="0.25">
      <c r="A92" s="273" t="s">
        <v>120</v>
      </c>
      <c r="B92" s="274">
        <f>MIN(F27:J27)</f>
        <v>0.15843276578629842</v>
      </c>
    </row>
    <row r="93" spans="1:2" x14ac:dyDescent="0.25">
      <c r="A93" s="273" t="s">
        <v>121</v>
      </c>
      <c r="B93" s="274">
        <f>MAX(F27:J27)</f>
        <v>0.32680153314753152</v>
      </c>
    </row>
    <row r="94" spans="1:2" x14ac:dyDescent="0.25">
      <c r="A94" s="273" t="s">
        <v>77</v>
      </c>
      <c r="B94" s="274">
        <f>AVERAGE(F27:J27)</f>
        <v>0.25815590970982416</v>
      </c>
    </row>
    <row r="95" spans="1:2" x14ac:dyDescent="0.25">
      <c r="A95" s="277" t="str">
        <f>$A$35</f>
        <v>2017</v>
      </c>
      <c r="B95" s="274">
        <f>F27</f>
        <v>0.15843276578629842</v>
      </c>
    </row>
    <row r="96" spans="1:2" x14ac:dyDescent="0.25">
      <c r="A96" s="277" t="str">
        <f>$A$36</f>
        <v>2018</v>
      </c>
      <c r="B96" s="274">
        <f>G27</f>
        <v>0.24831444086203971</v>
      </c>
    </row>
    <row r="97" spans="1:2" x14ac:dyDescent="0.25">
      <c r="A97" s="277" t="str">
        <f>$A$37</f>
        <v>2019</v>
      </c>
      <c r="B97" s="274">
        <f>H27</f>
        <v>0.26605159749720397</v>
      </c>
    </row>
    <row r="98" spans="1:2" x14ac:dyDescent="0.25">
      <c r="A98" s="277" t="str">
        <f>$A$38</f>
        <v>2020</v>
      </c>
      <c r="B98" s="274">
        <f>I27</f>
        <v>0.29117921125604729</v>
      </c>
    </row>
    <row r="99" spans="1:2" x14ac:dyDescent="0.25">
      <c r="A99" s="278" t="str">
        <f>$A$39</f>
        <v>2021</v>
      </c>
      <c r="B99" s="279">
        <f>J27</f>
        <v>0.32680153314753152</v>
      </c>
    </row>
    <row r="100" spans="1:2" ht="30" x14ac:dyDescent="0.25">
      <c r="A100" s="268" t="s">
        <v>119</v>
      </c>
      <c r="B100" s="269" t="str">
        <f>A10</f>
        <v>Reinvestment Rate:</v>
      </c>
    </row>
    <row r="101" spans="1:2" x14ac:dyDescent="0.25">
      <c r="A101" s="273" t="s">
        <v>120</v>
      </c>
      <c r="B101" s="274">
        <f>MIN(F18:J18)</f>
        <v>-0.61992881638866426</v>
      </c>
    </row>
    <row r="102" spans="1:2" x14ac:dyDescent="0.25">
      <c r="A102" s="273" t="s">
        <v>121</v>
      </c>
      <c r="B102" s="274">
        <f>MAX(F18:J18)</f>
        <v>0.48298644448422318</v>
      </c>
    </row>
    <row r="103" spans="1:2" x14ac:dyDescent="0.25">
      <c r="A103" s="273" t="s">
        <v>77</v>
      </c>
      <c r="B103" s="274">
        <f>AVERAGE(F18:J18)</f>
        <v>-0.13924889042976402</v>
      </c>
    </row>
    <row r="104" spans="1:2" x14ac:dyDescent="0.25">
      <c r="A104" s="277" t="str">
        <f>$A$35</f>
        <v>2017</v>
      </c>
      <c r="B104" s="274">
        <f>F18</f>
        <v>0.48298644448422318</v>
      </c>
    </row>
    <row r="105" spans="1:2" x14ac:dyDescent="0.25">
      <c r="A105" s="277" t="str">
        <f>$A$36</f>
        <v>2018</v>
      </c>
      <c r="B105" s="274">
        <f>G18</f>
        <v>0.16038903395504869</v>
      </c>
    </row>
    <row r="106" spans="1:2" x14ac:dyDescent="0.25">
      <c r="A106" s="277" t="str">
        <f>$A$37</f>
        <v>2019</v>
      </c>
      <c r="B106" s="274">
        <f>H18</f>
        <v>-0.51608849795808465</v>
      </c>
    </row>
    <row r="107" spans="1:2" x14ac:dyDescent="0.25">
      <c r="A107" s="277" t="str">
        <f>$A$38</f>
        <v>2020</v>
      </c>
      <c r="B107" s="274">
        <f>I18</f>
        <v>-0.20360261624134296</v>
      </c>
    </row>
    <row r="108" spans="1:2" x14ac:dyDescent="0.25">
      <c r="A108" s="278" t="str">
        <f>$A$39</f>
        <v>2021</v>
      </c>
      <c r="B108" s="279">
        <f>J18</f>
        <v>-0.61992881638866426</v>
      </c>
    </row>
    <row r="109" spans="1:2" ht="30" x14ac:dyDescent="0.25">
      <c r="A109" s="268" t="s">
        <v>119</v>
      </c>
      <c r="B109" s="269" t="str">
        <f>A11</f>
        <v xml:space="preserve">Asset Turnover : </v>
      </c>
    </row>
    <row r="110" spans="1:2" x14ac:dyDescent="0.25">
      <c r="A110" s="273" t="s">
        <v>120</v>
      </c>
      <c r="B110" s="274">
        <f>MIN(F28:J28)</f>
        <v>0.56232312688471353</v>
      </c>
    </row>
    <row r="111" spans="1:2" x14ac:dyDescent="0.25">
      <c r="A111" s="273" t="s">
        <v>121</v>
      </c>
      <c r="B111" s="274">
        <f>MAX(F28:J28)</f>
        <v>0.76586136727713561</v>
      </c>
    </row>
    <row r="112" spans="1:2" x14ac:dyDescent="0.25">
      <c r="A112" s="273" t="s">
        <v>77</v>
      </c>
      <c r="B112" s="274">
        <f>AVERAGE(F28:J28)</f>
        <v>0.67789304163007502</v>
      </c>
    </row>
    <row r="113" spans="1:2" x14ac:dyDescent="0.25">
      <c r="A113" s="277" t="str">
        <f>$A$35</f>
        <v>2017</v>
      </c>
      <c r="B113" s="274">
        <f>F28</f>
        <v>0.56232312688471353</v>
      </c>
    </row>
    <row r="114" spans="1:2" x14ac:dyDescent="0.25">
      <c r="A114" s="277" t="str">
        <f>$A$36</f>
        <v>2018</v>
      </c>
      <c r="B114" s="274">
        <f>G28</f>
        <v>0.66008042384936771</v>
      </c>
    </row>
    <row r="115" spans="1:2" x14ac:dyDescent="0.25">
      <c r="A115" s="277" t="str">
        <f>$A$37</f>
        <v>2019</v>
      </c>
      <c r="B115" s="274">
        <f>H28</f>
        <v>0.67455754016801239</v>
      </c>
    </row>
    <row r="116" spans="1:2" x14ac:dyDescent="0.25">
      <c r="A116" s="277" t="str">
        <f>$A$38</f>
        <v>2020</v>
      </c>
      <c r="B116" s="274">
        <f>I28</f>
        <v>0.72664274997114608</v>
      </c>
    </row>
    <row r="117" spans="1:2" x14ac:dyDescent="0.25">
      <c r="A117" s="278" t="str">
        <f>$A$39</f>
        <v>2021</v>
      </c>
      <c r="B117" s="279">
        <f>J28</f>
        <v>0.76586136727713561</v>
      </c>
    </row>
  </sheetData>
  <mergeCells count="5">
    <mergeCell ref="E2:J2"/>
    <mergeCell ref="K2:O2"/>
    <mergeCell ref="A3:C3"/>
    <mergeCell ref="A4:C4"/>
    <mergeCell ref="A27:C27"/>
  </mergeCells>
  <dataValidations count="1">
    <dataValidation type="list" allowBlank="1" showInputMessage="1" showErrorMessage="1" sqref="B5:B11" xr:uid="{32910329-419E-4278-84DE-4339EB818623}">
      <formula1>$A$32:$A$39</formula1>
    </dataValidation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6A7-DF76-4D3E-8FC3-4E5F00924251}">
  <sheetPr>
    <tabColor theme="4" tint="-0.499984740745262"/>
  </sheetPr>
  <dimension ref="A1:AD40"/>
  <sheetViews>
    <sheetView showGridLines="0" topLeftCell="K1" zoomScale="76" zoomScaleNormal="76" workbookViewId="0">
      <selection activeCell="U22" sqref="U22"/>
    </sheetView>
  </sheetViews>
  <sheetFormatPr defaultRowHeight="15" x14ac:dyDescent="0.25"/>
  <cols>
    <col min="1" max="1" width="1.7109375" style="73" customWidth="1"/>
    <col min="2" max="2" width="32.28515625" style="73" customWidth="1"/>
    <col min="3" max="3" width="17.140625" style="73" bestFit="1" customWidth="1"/>
    <col min="4" max="4" width="18.28515625" style="73" customWidth="1"/>
    <col min="5" max="5" width="16.5703125" style="73" bestFit="1" customWidth="1"/>
    <col min="6" max="6" width="12.42578125" style="74" customWidth="1"/>
    <col min="7" max="7" width="2" style="73" customWidth="1"/>
    <col min="8" max="8" width="32" style="73" customWidth="1"/>
    <col min="9" max="9" width="16.85546875" style="73" customWidth="1"/>
    <col min="10" max="11" width="18" style="73" customWidth="1"/>
    <col min="12" max="12" width="10.85546875" style="74" customWidth="1"/>
    <col min="13" max="13" width="2" style="74" customWidth="1"/>
    <col min="14" max="14" width="32" style="73" customWidth="1"/>
    <col min="15" max="15" width="16.85546875" style="73" customWidth="1"/>
    <col min="16" max="17" width="18" style="73" customWidth="1"/>
    <col min="18" max="18" width="10.85546875" style="74" customWidth="1"/>
    <col min="19" max="19" width="1.42578125" style="74" customWidth="1"/>
    <col min="20" max="20" width="32" style="73" customWidth="1"/>
    <col min="21" max="21" width="16.85546875" style="73" customWidth="1"/>
    <col min="22" max="23" width="18" style="73" customWidth="1"/>
    <col min="24" max="24" width="10.85546875" style="74" customWidth="1"/>
    <col min="25" max="25" width="1.5703125" style="74" customWidth="1"/>
    <col min="26" max="26" width="34" style="73" customWidth="1"/>
    <col min="27" max="27" width="16.85546875" style="73" customWidth="1"/>
    <col min="28" max="29" width="18" style="73" customWidth="1"/>
    <col min="30" max="30" width="10.85546875" style="74" customWidth="1"/>
    <col min="31" max="31" width="16.28515625" style="73" customWidth="1"/>
    <col min="32" max="16384" width="9.140625" style="73"/>
  </cols>
  <sheetData>
    <row r="1" spans="1:30" ht="18.75" x14ac:dyDescent="0.3">
      <c r="A1" s="15"/>
      <c r="B1" s="225" t="str">
        <f>WACC!F7</f>
        <v>ATVI</v>
      </c>
      <c r="C1" s="225"/>
      <c r="D1" s="225"/>
      <c r="E1" s="225"/>
      <c r="F1" s="121"/>
      <c r="G1" s="122"/>
      <c r="H1" s="225" t="str">
        <f>WACC!C7</f>
        <v>MSFT</v>
      </c>
      <c r="I1" s="225"/>
      <c r="J1" s="225"/>
      <c r="K1" s="225"/>
      <c r="L1" s="121"/>
      <c r="M1" s="123"/>
      <c r="N1" s="224" t="s">
        <v>86</v>
      </c>
      <c r="O1" s="224"/>
      <c r="P1" s="224"/>
      <c r="Q1" s="224"/>
      <c r="R1" s="123"/>
      <c r="S1" s="123"/>
      <c r="T1" s="224" t="s">
        <v>86</v>
      </c>
      <c r="U1" s="224"/>
      <c r="V1" s="224"/>
      <c r="W1" s="224"/>
      <c r="X1" s="123"/>
      <c r="Y1" s="123"/>
      <c r="Z1" s="224" t="s">
        <v>86</v>
      </c>
      <c r="AA1" s="224"/>
      <c r="AB1" s="224"/>
      <c r="AC1" s="224"/>
      <c r="AD1" s="118"/>
    </row>
    <row r="2" spans="1:30" ht="18.75" x14ac:dyDescent="0.3">
      <c r="A2" s="70"/>
      <c r="B2" s="227" t="s">
        <v>103</v>
      </c>
      <c r="C2" s="227"/>
      <c r="D2" s="227"/>
      <c r="E2" s="227"/>
      <c r="F2" s="124"/>
      <c r="G2" s="122"/>
      <c r="H2" s="227" t="s">
        <v>104</v>
      </c>
      <c r="I2" s="227"/>
      <c r="J2" s="227"/>
      <c r="K2" s="227"/>
      <c r="L2" s="124"/>
      <c r="M2" s="124"/>
      <c r="N2" s="227" t="s">
        <v>105</v>
      </c>
      <c r="O2" s="227"/>
      <c r="P2" s="227"/>
      <c r="Q2" s="227"/>
      <c r="R2" s="123"/>
      <c r="S2" s="125"/>
      <c r="T2" s="227" t="s">
        <v>106</v>
      </c>
      <c r="U2" s="227"/>
      <c r="V2" s="227"/>
      <c r="W2" s="227"/>
      <c r="X2" s="125"/>
      <c r="Y2" s="125"/>
      <c r="Z2" s="227" t="s">
        <v>89</v>
      </c>
      <c r="AA2" s="227"/>
      <c r="AB2" s="227"/>
      <c r="AC2" s="227"/>
      <c r="AD2" s="119"/>
    </row>
    <row r="3" spans="1:30" ht="15.75" x14ac:dyDescent="0.25">
      <c r="A3" s="70"/>
      <c r="B3" s="228" t="s">
        <v>85</v>
      </c>
      <c r="C3" s="228"/>
      <c r="D3" s="228"/>
      <c r="E3" s="228"/>
      <c r="F3" s="129"/>
      <c r="G3" s="127"/>
      <c r="H3" s="228" t="s">
        <v>85</v>
      </c>
      <c r="I3" s="228"/>
      <c r="J3" s="228"/>
      <c r="K3" s="228"/>
      <c r="L3" s="126"/>
      <c r="M3" s="126"/>
      <c r="N3" s="228" t="s">
        <v>85</v>
      </c>
      <c r="O3" s="228"/>
      <c r="P3" s="228"/>
      <c r="Q3" s="228"/>
      <c r="R3" s="128"/>
      <c r="S3" s="130"/>
      <c r="T3" s="228" t="s">
        <v>85</v>
      </c>
      <c r="U3" s="228"/>
      <c r="V3" s="228"/>
      <c r="W3" s="228"/>
      <c r="X3" s="130"/>
      <c r="Y3" s="130"/>
      <c r="Z3" s="228" t="s">
        <v>85</v>
      </c>
      <c r="AA3" s="228"/>
      <c r="AB3" s="228"/>
      <c r="AC3" s="228"/>
      <c r="AD3" s="120"/>
    </row>
    <row r="4" spans="1:30" ht="15.75" x14ac:dyDescent="0.25">
      <c r="A4" s="70"/>
      <c r="B4" s="131" t="s">
        <v>7</v>
      </c>
      <c r="C4" s="132" t="s">
        <v>65</v>
      </c>
      <c r="D4" s="132" t="s">
        <v>83</v>
      </c>
      <c r="E4" s="132" t="s">
        <v>66</v>
      </c>
      <c r="F4" s="129"/>
      <c r="G4" s="127"/>
      <c r="H4" s="131" t="s">
        <v>7</v>
      </c>
      <c r="I4" s="132" t="s">
        <v>65</v>
      </c>
      <c r="J4" s="132" t="s">
        <v>83</v>
      </c>
      <c r="K4" s="132" t="s">
        <v>66</v>
      </c>
      <c r="L4" s="129"/>
      <c r="M4" s="129"/>
      <c r="N4" s="131" t="s">
        <v>7</v>
      </c>
      <c r="O4" s="132" t="s">
        <v>65</v>
      </c>
      <c r="P4" s="132" t="s">
        <v>83</v>
      </c>
      <c r="Q4" s="132" t="s">
        <v>66</v>
      </c>
      <c r="R4" s="129"/>
      <c r="S4" s="133"/>
      <c r="T4" s="131" t="s">
        <v>7</v>
      </c>
      <c r="U4" s="132" t="s">
        <v>65</v>
      </c>
      <c r="V4" s="132" t="s">
        <v>83</v>
      </c>
      <c r="W4" s="132" t="s">
        <v>66</v>
      </c>
      <c r="X4" s="133"/>
      <c r="Y4" s="133"/>
      <c r="Z4" s="131" t="s">
        <v>7</v>
      </c>
      <c r="AA4" s="132" t="s">
        <v>65</v>
      </c>
      <c r="AB4" s="132" t="s">
        <v>83</v>
      </c>
      <c r="AC4" s="132" t="s">
        <v>66</v>
      </c>
      <c r="AD4" s="134"/>
    </row>
    <row r="5" spans="1:30" ht="15.75" x14ac:dyDescent="0.25">
      <c r="A5" s="70"/>
      <c r="B5" s="135" t="s">
        <v>63</v>
      </c>
      <c r="C5" s="136">
        <f>'[2]Equity Value'!$C$5</f>
        <v>65577.746548663112</v>
      </c>
      <c r="D5" s="136">
        <f>'[2]Equity Value'!$D$5</f>
        <v>63260.105915222841</v>
      </c>
      <c r="E5" s="136">
        <f>'[2]Equity Value'!$E$5</f>
        <v>61047.243042723567</v>
      </c>
      <c r="F5" s="129"/>
      <c r="G5" s="127"/>
      <c r="H5" s="135" t="s">
        <v>63</v>
      </c>
      <c r="I5" s="136">
        <f>'[1]Equity Value'!$C$5</f>
        <v>1829383.9882720276</v>
      </c>
      <c r="J5" s="136">
        <f>'[1]Equity Value'!$D$5</f>
        <v>1767140.6837139488</v>
      </c>
      <c r="K5" s="136">
        <f>'[1]Equity Value'!$E$5</f>
        <v>1707632.3765531727</v>
      </c>
      <c r="L5" s="129"/>
      <c r="M5" s="129"/>
      <c r="N5" s="135" t="s">
        <v>63</v>
      </c>
      <c r="O5" s="136">
        <f>C5+I5</f>
        <v>1894961.7348206907</v>
      </c>
      <c r="P5" s="136">
        <f>D5+J5</f>
        <v>1830400.7896291716</v>
      </c>
      <c r="Q5" s="136">
        <f>E5+K5</f>
        <v>1768679.6195958962</v>
      </c>
      <c r="R5" s="129"/>
      <c r="S5" s="133"/>
      <c r="T5" s="135" t="s">
        <v>63</v>
      </c>
      <c r="U5" s="136">
        <f>'Combined DCF Unlevered '!E40</f>
        <v>1879540.7662600409</v>
      </c>
      <c r="V5" s="136">
        <f>'Combined DCF Unlevered '!E34</f>
        <v>1815495.3313775093</v>
      </c>
      <c r="W5" s="136">
        <f>'Combined DCF Unlevered '!E45</f>
        <v>1754267.6882136213</v>
      </c>
      <c r="X5" s="133"/>
      <c r="Y5" s="133"/>
      <c r="Z5" s="135" t="s">
        <v>63</v>
      </c>
      <c r="AA5" s="136">
        <f>U5-O5</f>
        <v>-15420.968560649781</v>
      </c>
      <c r="AB5" s="136">
        <f>V5-P5</f>
        <v>-14905.45825166232</v>
      </c>
      <c r="AC5" s="136">
        <f>W5-Q5</f>
        <v>-14411.931382274954</v>
      </c>
      <c r="AD5" s="134"/>
    </row>
    <row r="6" spans="1:30" ht="15.75" x14ac:dyDescent="0.25">
      <c r="A6" s="70"/>
      <c r="B6" s="137"/>
      <c r="C6" s="138"/>
      <c r="D6" s="138"/>
      <c r="E6" s="138"/>
      <c r="F6" s="126"/>
      <c r="G6" s="127"/>
      <c r="H6" s="139"/>
      <c r="I6" s="140"/>
      <c r="J6" s="140"/>
      <c r="K6" s="140"/>
      <c r="L6" s="129"/>
      <c r="M6" s="129"/>
      <c r="N6" s="139"/>
      <c r="O6" s="140"/>
      <c r="P6" s="140"/>
      <c r="Q6" s="140"/>
      <c r="R6" s="129"/>
      <c r="S6" s="133"/>
      <c r="T6" s="139"/>
      <c r="U6" s="140"/>
      <c r="V6" s="140"/>
      <c r="W6" s="140"/>
      <c r="X6" s="133"/>
      <c r="Y6" s="133"/>
      <c r="Z6" s="139"/>
      <c r="AA6" s="140"/>
      <c r="AB6" s="140"/>
      <c r="AC6" s="140"/>
      <c r="AD6" s="134"/>
    </row>
    <row r="7" spans="1:30" ht="15.75" x14ac:dyDescent="0.25">
      <c r="A7" s="70"/>
      <c r="B7" s="137" t="s">
        <v>10</v>
      </c>
      <c r="C7" s="138">
        <f>D7</f>
        <v>10423</v>
      </c>
      <c r="D7" s="138">
        <f>'[2]Equity Value'!$D$7</f>
        <v>10423</v>
      </c>
      <c r="E7" s="138">
        <f>D7</f>
        <v>10423</v>
      </c>
      <c r="F7" s="126"/>
      <c r="G7" s="127"/>
      <c r="H7" s="137" t="s">
        <v>10</v>
      </c>
      <c r="I7" s="140">
        <f>J7</f>
        <v>11748</v>
      </c>
      <c r="J7" s="140">
        <f>'[1]Equity Value'!$D$7</f>
        <v>11748</v>
      </c>
      <c r="K7" s="140">
        <f>J7</f>
        <v>11748</v>
      </c>
      <c r="L7" s="129"/>
      <c r="M7" s="129"/>
      <c r="N7" s="137" t="s">
        <v>10</v>
      </c>
      <c r="O7" s="140">
        <f>P7</f>
        <v>22171</v>
      </c>
      <c r="P7" s="140">
        <f>D7+J7</f>
        <v>22171</v>
      </c>
      <c r="Q7" s="140">
        <f>P7</f>
        <v>22171</v>
      </c>
      <c r="R7" s="129"/>
      <c r="S7" s="129"/>
      <c r="T7" s="137" t="s">
        <v>10</v>
      </c>
      <c r="U7" s="140">
        <f>V7</f>
        <v>22171</v>
      </c>
      <c r="V7" s="140">
        <f>P7</f>
        <v>22171</v>
      </c>
      <c r="W7" s="140">
        <f>V7</f>
        <v>22171</v>
      </c>
      <c r="X7" s="129"/>
      <c r="Y7" s="129"/>
      <c r="Z7" s="139"/>
      <c r="AA7" s="140"/>
      <c r="AB7" s="140"/>
      <c r="AC7" s="140"/>
      <c r="AD7" s="141"/>
    </row>
    <row r="8" spans="1:30" ht="15.75" x14ac:dyDescent="0.25">
      <c r="A8" s="70"/>
      <c r="B8" s="137" t="s">
        <v>102</v>
      </c>
      <c r="C8" s="138">
        <f>D8</f>
        <v>6815</v>
      </c>
      <c r="D8" s="138">
        <f>'[2]Equity Value'!$D$8</f>
        <v>6815</v>
      </c>
      <c r="E8" s="138">
        <f>D8</f>
        <v>6815</v>
      </c>
      <c r="F8" s="126"/>
      <c r="G8" s="127"/>
      <c r="H8" s="137" t="s">
        <v>102</v>
      </c>
      <c r="I8" s="140">
        <f>J8</f>
        <v>-56027</v>
      </c>
      <c r="J8" s="140">
        <f>'[1]Equity Value'!$D$8</f>
        <v>-56027</v>
      </c>
      <c r="K8" s="140">
        <f>J8</f>
        <v>-56027</v>
      </c>
      <c r="L8" s="129"/>
      <c r="M8" s="129"/>
      <c r="N8" s="137" t="s">
        <v>102</v>
      </c>
      <c r="O8" s="140">
        <f>P8</f>
        <v>-49212</v>
      </c>
      <c r="P8" s="140">
        <f>D8+J8</f>
        <v>-49212</v>
      </c>
      <c r="Q8" s="140">
        <f>P8</f>
        <v>-49212</v>
      </c>
      <c r="R8" s="129"/>
      <c r="S8" s="129"/>
      <c r="T8" s="137" t="s">
        <v>102</v>
      </c>
      <c r="U8" s="140">
        <f>V8</f>
        <v>-49212</v>
      </c>
      <c r="V8" s="140">
        <f>P8</f>
        <v>-49212</v>
      </c>
      <c r="W8" s="140">
        <f>V8</f>
        <v>-49212</v>
      </c>
      <c r="X8" s="129"/>
      <c r="Y8" s="129"/>
      <c r="Z8" s="139"/>
      <c r="AA8" s="140"/>
      <c r="AB8" s="140"/>
      <c r="AC8" s="140"/>
      <c r="AD8" s="141"/>
    </row>
    <row r="9" spans="1:30" ht="15.75" x14ac:dyDescent="0.25">
      <c r="A9" s="70"/>
      <c r="B9" s="137"/>
      <c r="C9" s="142"/>
      <c r="D9" s="142"/>
      <c r="E9" s="142"/>
      <c r="F9" s="126"/>
      <c r="G9" s="127"/>
      <c r="H9" s="139"/>
      <c r="I9" s="143"/>
      <c r="J9" s="143"/>
      <c r="K9" s="143"/>
      <c r="L9" s="129"/>
      <c r="M9" s="129"/>
      <c r="N9" s="139"/>
      <c r="O9" s="143"/>
      <c r="P9" s="143"/>
      <c r="Q9" s="143"/>
      <c r="R9" s="129"/>
      <c r="S9" s="129"/>
      <c r="T9" s="139"/>
      <c r="U9" s="143"/>
      <c r="V9" s="140"/>
      <c r="W9" s="143"/>
      <c r="X9" s="129"/>
      <c r="Y9" s="129"/>
      <c r="Z9" s="139"/>
      <c r="AA9" s="143"/>
      <c r="AB9" s="140"/>
      <c r="AC9" s="143"/>
      <c r="AD9" s="141"/>
    </row>
    <row r="10" spans="1:30" ht="15.75" x14ac:dyDescent="0.25">
      <c r="A10" s="70"/>
      <c r="B10" s="137"/>
      <c r="C10" s="138"/>
      <c r="D10" s="138"/>
      <c r="E10" s="138"/>
      <c r="F10" s="126"/>
      <c r="G10" s="127"/>
      <c r="H10" s="139"/>
      <c r="I10" s="140"/>
      <c r="J10" s="144"/>
      <c r="K10" s="140"/>
      <c r="L10" s="129"/>
      <c r="M10" s="129"/>
      <c r="N10" s="139"/>
      <c r="O10" s="140"/>
      <c r="P10" s="144"/>
      <c r="Q10" s="140"/>
      <c r="R10" s="129"/>
      <c r="S10" s="129"/>
      <c r="T10" s="139"/>
      <c r="U10" s="140"/>
      <c r="V10" s="140"/>
      <c r="W10" s="140"/>
      <c r="X10" s="129"/>
      <c r="Y10" s="129"/>
      <c r="Z10" s="139"/>
      <c r="AA10" s="140"/>
      <c r="AB10" s="140"/>
      <c r="AC10" s="140"/>
      <c r="AD10" s="141"/>
    </row>
    <row r="11" spans="1:30" ht="15.75" x14ac:dyDescent="0.25">
      <c r="A11" s="70"/>
      <c r="B11" s="145"/>
      <c r="C11" s="145"/>
      <c r="D11" s="145"/>
      <c r="E11" s="145"/>
      <c r="F11" s="128"/>
      <c r="G11" s="127"/>
      <c r="H11" s="146"/>
      <c r="I11" s="146"/>
      <c r="J11" s="146"/>
      <c r="K11" s="146"/>
      <c r="L11" s="129"/>
      <c r="M11" s="129"/>
      <c r="N11" s="146"/>
      <c r="O11" s="146"/>
      <c r="P11" s="146"/>
      <c r="Q11" s="146"/>
      <c r="R11" s="129"/>
      <c r="S11" s="129"/>
      <c r="T11" s="146"/>
      <c r="U11" s="146"/>
      <c r="V11" s="146"/>
      <c r="W11" s="146"/>
      <c r="X11" s="129"/>
      <c r="Y11" s="129"/>
      <c r="Z11" s="146"/>
      <c r="AA11" s="146"/>
      <c r="AB11" s="146"/>
      <c r="AC11" s="146"/>
      <c r="AD11" s="141"/>
    </row>
    <row r="12" spans="1:30" ht="15.75" x14ac:dyDescent="0.25">
      <c r="A12" s="70"/>
      <c r="B12" s="137" t="s">
        <v>71</v>
      </c>
      <c r="C12" s="138">
        <f>SUM(C5:C10)</f>
        <v>82815.746548663112</v>
      </c>
      <c r="D12" s="138">
        <f>SUM(D5:D10)</f>
        <v>80498.105915222841</v>
      </c>
      <c r="E12" s="138">
        <f>SUM(E5:E10)</f>
        <v>78285.243042723567</v>
      </c>
      <c r="F12" s="128"/>
      <c r="G12" s="127"/>
      <c r="H12" s="139" t="s">
        <v>71</v>
      </c>
      <c r="I12" s="140">
        <f>SUM(I5:I10)</f>
        <v>1785104.9882720276</v>
      </c>
      <c r="J12" s="140">
        <f>SUM(J5:J10)</f>
        <v>1722861.6837139488</v>
      </c>
      <c r="K12" s="140">
        <f>SUM(K5:K10)</f>
        <v>1663353.3765531727</v>
      </c>
      <c r="L12" s="128"/>
      <c r="M12" s="128"/>
      <c r="N12" s="139" t="s">
        <v>71</v>
      </c>
      <c r="O12" s="140">
        <f>SUM(O5:O10)</f>
        <v>1867920.7348206907</v>
      </c>
      <c r="P12" s="140">
        <f>SUM(P5:P10)</f>
        <v>1803359.7896291716</v>
      </c>
      <c r="Q12" s="140">
        <f>SUM(Q5:Q10)</f>
        <v>1741638.6195958962</v>
      </c>
      <c r="R12" s="128"/>
      <c r="S12" s="128"/>
      <c r="T12" s="139" t="s">
        <v>71</v>
      </c>
      <c r="U12" s="140">
        <f>SUM(U5:U10)</f>
        <v>1852499.7662600409</v>
      </c>
      <c r="V12" s="140">
        <f>SUM(V5:V10)</f>
        <v>1788454.3313775093</v>
      </c>
      <c r="W12" s="140">
        <f>SUM(W5:W10)</f>
        <v>1727226.6882136213</v>
      </c>
      <c r="X12" s="128"/>
      <c r="Y12" s="128"/>
      <c r="Z12" s="139" t="s">
        <v>71</v>
      </c>
      <c r="AA12" s="140">
        <f>U12-O12</f>
        <v>-15420.968560649781</v>
      </c>
      <c r="AB12" s="140">
        <f>V12-P12</f>
        <v>-14905.45825166232</v>
      </c>
      <c r="AC12" s="140">
        <f t="shared" ref="AC12" si="0">W12-Q12</f>
        <v>-14411.931382274954</v>
      </c>
      <c r="AD12" s="147"/>
    </row>
    <row r="13" spans="1:30" ht="15.75" x14ac:dyDescent="0.25">
      <c r="A13" s="70"/>
      <c r="B13" s="137" t="s">
        <v>72</v>
      </c>
      <c r="C13" s="138">
        <f>E13</f>
        <v>771</v>
      </c>
      <c r="D13" s="138">
        <f>'[2]Equity Value'!$D$13</f>
        <v>771</v>
      </c>
      <c r="E13" s="138">
        <f>D13</f>
        <v>771</v>
      </c>
      <c r="F13" s="148"/>
      <c r="G13" s="127"/>
      <c r="H13" s="139" t="s">
        <v>72</v>
      </c>
      <c r="I13" s="140">
        <f xml:space="preserve"> J13</f>
        <v>7547</v>
      </c>
      <c r="J13" s="140">
        <f>'[1]Equity Value'!$D$13</f>
        <v>7547</v>
      </c>
      <c r="K13" s="140">
        <f xml:space="preserve"> I13</f>
        <v>7547</v>
      </c>
      <c r="L13" s="149"/>
      <c r="M13" s="149"/>
      <c r="N13" s="139" t="s">
        <v>72</v>
      </c>
      <c r="O13" s="140">
        <f xml:space="preserve"> P13</f>
        <v>7547</v>
      </c>
      <c r="P13" s="140">
        <f>J13</f>
        <v>7547</v>
      </c>
      <c r="Q13" s="140">
        <f xml:space="preserve"> O13</f>
        <v>7547</v>
      </c>
      <c r="R13" s="149"/>
      <c r="S13" s="149"/>
      <c r="T13" s="139" t="s">
        <v>72</v>
      </c>
      <c r="U13" s="140">
        <f xml:space="preserve"> V13</f>
        <v>7547</v>
      </c>
      <c r="V13" s="140">
        <f>P13</f>
        <v>7547</v>
      </c>
      <c r="W13" s="140">
        <f xml:space="preserve"> U13</f>
        <v>7547</v>
      </c>
      <c r="X13" s="149"/>
      <c r="Y13" s="149"/>
      <c r="Z13" s="139" t="s">
        <v>72</v>
      </c>
      <c r="AA13" s="140">
        <f xml:space="preserve"> AB13</f>
        <v>7547</v>
      </c>
      <c r="AB13" s="140">
        <f>W13</f>
        <v>7547</v>
      </c>
      <c r="AC13" s="140">
        <f xml:space="preserve"> AA13</f>
        <v>7547</v>
      </c>
      <c r="AD13" s="150"/>
    </row>
    <row r="14" spans="1:30" ht="15.75" x14ac:dyDescent="0.25">
      <c r="A14" s="70"/>
      <c r="B14" s="137" t="s">
        <v>73</v>
      </c>
      <c r="C14" s="151">
        <f>C12/C13</f>
        <v>107.41341964807148</v>
      </c>
      <c r="D14" s="151">
        <f>D12/D13</f>
        <v>104.40740066825271</v>
      </c>
      <c r="E14" s="151">
        <f t="shared" ref="E14" si="1">E12/E13</f>
        <v>101.5372802110552</v>
      </c>
      <c r="F14" s="152"/>
      <c r="G14" s="127"/>
      <c r="H14" s="139" t="s">
        <v>73</v>
      </c>
      <c r="I14" s="153">
        <f t="shared" ref="I14" si="2">I12/I13</f>
        <v>236.53173291003412</v>
      </c>
      <c r="J14" s="153">
        <f>J12/J13</f>
        <v>228.28430948906171</v>
      </c>
      <c r="K14" s="153">
        <f t="shared" ref="K14" si="3">K12/K13</f>
        <v>220.39928137712636</v>
      </c>
      <c r="L14" s="144"/>
      <c r="M14" s="144"/>
      <c r="N14" s="139" t="s">
        <v>73</v>
      </c>
      <c r="O14" s="153">
        <f t="shared" ref="O14" si="4">O12/O13</f>
        <v>247.50506622773165</v>
      </c>
      <c r="P14" s="153">
        <f>P12/P13</f>
        <v>238.9505485132068</v>
      </c>
      <c r="Q14" s="153">
        <f>Q12/Q13</f>
        <v>230.7723094734194</v>
      </c>
      <c r="R14" s="144"/>
      <c r="S14" s="144"/>
      <c r="T14" s="139" t="s">
        <v>73</v>
      </c>
      <c r="U14" s="153">
        <f>U12/U13</f>
        <v>245.46174191864858</v>
      </c>
      <c r="V14" s="153">
        <f>V12/V13</f>
        <v>236.97553085696427</v>
      </c>
      <c r="W14" s="153">
        <f>W12/W13</f>
        <v>228.86268559873079</v>
      </c>
      <c r="X14" s="144"/>
      <c r="Y14" s="144"/>
      <c r="Z14" s="139" t="s">
        <v>92</v>
      </c>
      <c r="AA14" s="153">
        <f>AA12/AA13</f>
        <v>-2.0433243090830504</v>
      </c>
      <c r="AB14" s="153">
        <f>AB12/AB13</f>
        <v>-1.9750176562425228</v>
      </c>
      <c r="AC14" s="153">
        <f>AC12/AC13</f>
        <v>-1.9096238746886118</v>
      </c>
      <c r="AD14" s="154"/>
    </row>
    <row r="15" spans="1:30" ht="14.25" customHeight="1" x14ac:dyDescent="0.25">
      <c r="A15" s="70"/>
      <c r="B15" s="155" t="s">
        <v>95</v>
      </c>
      <c r="C15" s="132" t="s">
        <v>65</v>
      </c>
      <c r="D15" s="132" t="s">
        <v>83</v>
      </c>
      <c r="E15" s="132" t="s">
        <v>66</v>
      </c>
      <c r="F15" s="156" t="s">
        <v>77</v>
      </c>
      <c r="G15" s="127"/>
      <c r="H15" s="155" t="s">
        <v>95</v>
      </c>
      <c r="I15" s="132" t="s">
        <v>65</v>
      </c>
      <c r="J15" s="132" t="s">
        <v>83</v>
      </c>
      <c r="K15" s="132" t="s">
        <v>66</v>
      </c>
      <c r="L15" s="156" t="s">
        <v>77</v>
      </c>
      <c r="M15" s="157"/>
      <c r="N15" s="155" t="s">
        <v>95</v>
      </c>
      <c r="O15" s="132" t="s">
        <v>65</v>
      </c>
      <c r="P15" s="132" t="s">
        <v>83</v>
      </c>
      <c r="Q15" s="132" t="s">
        <v>66</v>
      </c>
      <c r="R15" s="156" t="s">
        <v>77</v>
      </c>
      <c r="S15" s="157"/>
      <c r="T15" s="155" t="s">
        <v>95</v>
      </c>
      <c r="U15" s="132" t="s">
        <v>65</v>
      </c>
      <c r="V15" s="132" t="s">
        <v>83</v>
      </c>
      <c r="W15" s="132" t="s">
        <v>66</v>
      </c>
      <c r="X15" s="156" t="s">
        <v>77</v>
      </c>
      <c r="Y15" s="157"/>
      <c r="Z15" s="155" t="s">
        <v>96</v>
      </c>
      <c r="AA15" s="132" t="s">
        <v>65</v>
      </c>
      <c r="AB15" s="132" t="s">
        <v>83</v>
      </c>
      <c r="AC15" s="132" t="s">
        <v>66</v>
      </c>
      <c r="AD15" s="158" t="s">
        <v>77</v>
      </c>
    </row>
    <row r="16" spans="1:30" ht="14.25" customHeight="1" x14ac:dyDescent="0.25">
      <c r="A16" s="70"/>
      <c r="B16" s="155" t="s">
        <v>94</v>
      </c>
      <c r="C16" s="138">
        <f>C14</f>
        <v>107.41341964807148</v>
      </c>
      <c r="D16" s="138">
        <f>D14</f>
        <v>104.40740066825271</v>
      </c>
      <c r="E16" s="138">
        <f>E14</f>
        <v>101.5372802110552</v>
      </c>
      <c r="F16" s="159">
        <f>AVERAGE(C16:E16)</f>
        <v>104.45270017579314</v>
      </c>
      <c r="G16" s="127"/>
      <c r="H16" s="155" t="s">
        <v>94</v>
      </c>
      <c r="I16" s="140">
        <f>I14</f>
        <v>236.53173291003412</v>
      </c>
      <c r="J16" s="140">
        <f>J14</f>
        <v>228.28430948906171</v>
      </c>
      <c r="K16" s="140">
        <f t="shared" ref="K16" si="5">K14</f>
        <v>220.39928137712636</v>
      </c>
      <c r="L16" s="160">
        <f>AVERAGE(I16:K16)</f>
        <v>228.40510792540741</v>
      </c>
      <c r="M16" s="157"/>
      <c r="N16" s="155" t="s">
        <v>94</v>
      </c>
      <c r="O16" s="140">
        <f>O14</f>
        <v>247.50506622773165</v>
      </c>
      <c r="P16" s="140">
        <f>P14</f>
        <v>238.9505485132068</v>
      </c>
      <c r="Q16" s="140">
        <f t="shared" ref="Q16" si="6">Q14</f>
        <v>230.7723094734194</v>
      </c>
      <c r="R16" s="160">
        <f>AVERAGE(O16:Q16)</f>
        <v>239.0759747381193</v>
      </c>
      <c r="S16" s="157"/>
      <c r="T16" s="155" t="s">
        <v>94</v>
      </c>
      <c r="U16" s="140">
        <f>U14</f>
        <v>245.46174191864858</v>
      </c>
      <c r="V16" s="140">
        <f>V14</f>
        <v>236.97553085696427</v>
      </c>
      <c r="W16" s="140">
        <f t="shared" ref="W16" si="7">W14</f>
        <v>228.86268559873079</v>
      </c>
      <c r="X16" s="160">
        <f>AVERAGE(U16:W16)</f>
        <v>237.09998612478122</v>
      </c>
      <c r="Y16" s="157"/>
      <c r="Z16" s="155" t="s">
        <v>94</v>
      </c>
      <c r="AA16" s="140">
        <f>AA14</f>
        <v>-2.0433243090830504</v>
      </c>
      <c r="AB16" s="140">
        <f>AB14</f>
        <v>-1.9750176562425228</v>
      </c>
      <c r="AC16" s="140">
        <f t="shared" ref="AC16" si="8">AC14</f>
        <v>-1.9096238746886118</v>
      </c>
      <c r="AD16" s="154">
        <f>AVERAGE(AA16:AC16)</f>
        <v>-1.975988613338062</v>
      </c>
    </row>
    <row r="17" spans="1:30" ht="15.75" x14ac:dyDescent="0.25">
      <c r="A17" s="70"/>
      <c r="B17" s="161">
        <v>0.2</v>
      </c>
      <c r="C17" s="162">
        <f>C$14*(1-$B$17)</f>
        <v>85.930735718457186</v>
      </c>
      <c r="D17" s="162">
        <f>D$14*(1-$B$17)</f>
        <v>83.525920534602164</v>
      </c>
      <c r="E17" s="162">
        <f>E$14*(1-$B$17)</f>
        <v>81.229824168844175</v>
      </c>
      <c r="F17" s="159">
        <f t="shared" ref="F17:F19" si="9">AVERAGE(C17:E17)</f>
        <v>83.562160140634504</v>
      </c>
      <c r="G17" s="127"/>
      <c r="H17" s="161">
        <v>0.2</v>
      </c>
      <c r="I17" s="162">
        <f>I$14*(1-$H$17)</f>
        <v>189.2253863280273</v>
      </c>
      <c r="J17" s="162">
        <f>J$14*(1-$H$17)</f>
        <v>182.62744759124939</v>
      </c>
      <c r="K17" s="162">
        <f t="shared" ref="K17" si="10">K$14*(1-$H$17)</f>
        <v>176.31942510170109</v>
      </c>
      <c r="L17" s="152">
        <f>AVERAGE(I17:K17)</f>
        <v>182.72408634032593</v>
      </c>
      <c r="M17" s="144"/>
      <c r="N17" s="161">
        <v>0.2</v>
      </c>
      <c r="O17" s="162">
        <f>O$14*(1-$N$17)</f>
        <v>198.00405298218533</v>
      </c>
      <c r="P17" s="162">
        <f>P$14*(1-$N$17)</f>
        <v>191.16043881056544</v>
      </c>
      <c r="Q17" s="162">
        <f t="shared" ref="Q17" si="11">Q$14*(1-$N$17)</f>
        <v>184.61784757873554</v>
      </c>
      <c r="R17" s="144">
        <f>AVERAGE(O17:Q17)</f>
        <v>191.26077979049543</v>
      </c>
      <c r="S17" s="144"/>
      <c r="T17" s="161">
        <v>0.2</v>
      </c>
      <c r="U17" s="162">
        <f>U$14*(1-$T$17)</f>
        <v>196.36939353491888</v>
      </c>
      <c r="V17" s="162">
        <f>V$14*(1-$T$17)</f>
        <v>189.58042468557142</v>
      </c>
      <c r="W17" s="162">
        <f t="shared" ref="W17" si="12">W$14*(1-$T$17)</f>
        <v>183.09014847898464</v>
      </c>
      <c r="X17" s="144">
        <f>AVERAGE(U17:W17)</f>
        <v>189.67998889982496</v>
      </c>
      <c r="Y17" s="144"/>
      <c r="Z17" s="161">
        <v>0.2</v>
      </c>
      <c r="AA17" s="162">
        <f>AA$14*(1-$T$17)</f>
        <v>-1.6346594472664404</v>
      </c>
      <c r="AB17" s="162">
        <f>AB$14*(1-$T$17)</f>
        <v>-1.5800141249940183</v>
      </c>
      <c r="AC17" s="162">
        <f t="shared" ref="AC17" si="13">AC$14*(1-$T$17)</f>
        <v>-1.5276990997508895</v>
      </c>
      <c r="AD17" s="163">
        <f>AVERAGE(AA17:AC17)</f>
        <v>-1.5807908906704495</v>
      </c>
    </row>
    <row r="18" spans="1:30" ht="15.75" x14ac:dyDescent="0.25">
      <c r="A18" s="70"/>
      <c r="B18" s="161">
        <v>0.3</v>
      </c>
      <c r="C18" s="162">
        <f>C$14*(1-$B$18)</f>
        <v>75.189393753650037</v>
      </c>
      <c r="D18" s="162">
        <f>D$14*(1-$B$18)</f>
        <v>73.085180467776894</v>
      </c>
      <c r="E18" s="162">
        <f>E$14*(1-$B$18)</f>
        <v>71.076096147738639</v>
      </c>
      <c r="F18" s="159">
        <f t="shared" si="9"/>
        <v>73.116890123055185</v>
      </c>
      <c r="G18" s="127"/>
      <c r="H18" s="161">
        <v>0.3</v>
      </c>
      <c r="I18" s="162">
        <f>I$14*(1-$H$18)</f>
        <v>165.57221303702389</v>
      </c>
      <c r="J18" s="162">
        <f>J$14*(1-$H$18)</f>
        <v>159.79901664234319</v>
      </c>
      <c r="K18" s="162">
        <f>K$14*(1-$H$18)</f>
        <v>154.27949696398844</v>
      </c>
      <c r="L18" s="144">
        <f>AVERAGE(I18:K18)</f>
        <v>159.88357554778517</v>
      </c>
      <c r="M18" s="144"/>
      <c r="N18" s="161">
        <v>0.3</v>
      </c>
      <c r="O18" s="162">
        <f>O$14*(1-$N$18)</f>
        <v>173.25354635941216</v>
      </c>
      <c r="P18" s="162">
        <f>P$14*(1-$N$18)</f>
        <v>167.26538395924476</v>
      </c>
      <c r="Q18" s="162">
        <f>Q$14*(1-$N$18)</f>
        <v>161.54061663139356</v>
      </c>
      <c r="R18" s="144">
        <f>AVERAGE(O18:Q18)</f>
        <v>167.35318231668347</v>
      </c>
      <c r="S18" s="144"/>
      <c r="T18" s="161">
        <v>0.3</v>
      </c>
      <c r="U18" s="162">
        <f>U$14*(1-$T$18)</f>
        <v>171.82321934305401</v>
      </c>
      <c r="V18" s="162">
        <f>V$14*(1-$T$18)</f>
        <v>165.88287159987499</v>
      </c>
      <c r="W18" s="162">
        <f t="shared" ref="W18" si="14">W$14*(1-$T$18)</f>
        <v>160.20387991911156</v>
      </c>
      <c r="X18" s="144">
        <f>AVERAGE(U18:W18)</f>
        <v>165.96999028734686</v>
      </c>
      <c r="Y18" s="144"/>
      <c r="Z18" s="161">
        <v>0.3</v>
      </c>
      <c r="AA18" s="162">
        <f>AA$14*(1-$T$18)</f>
        <v>-1.4303270163581352</v>
      </c>
      <c r="AB18" s="162">
        <f>AB$14*(1-$T$18)</f>
        <v>-1.3825123593697659</v>
      </c>
      <c r="AC18" s="162">
        <f t="shared" ref="AC18" si="15">AC$14*(1-$T$18)</f>
        <v>-1.3367367122820282</v>
      </c>
      <c r="AD18" s="154">
        <f>AVERAGE(AA18:AC18)</f>
        <v>-1.3831920293366433</v>
      </c>
    </row>
    <row r="19" spans="1:30" ht="15.75" x14ac:dyDescent="0.25">
      <c r="A19" s="70"/>
      <c r="B19" s="164">
        <v>0.5</v>
      </c>
      <c r="C19" s="162">
        <f>C$14*(1-$B$19)</f>
        <v>53.706709824035741</v>
      </c>
      <c r="D19" s="162">
        <f>D$14*(1-$B$19)</f>
        <v>52.203700334126353</v>
      </c>
      <c r="E19" s="162">
        <f>E$14*(1-$B$19)</f>
        <v>50.768640105527602</v>
      </c>
      <c r="F19" s="159">
        <f t="shared" si="9"/>
        <v>52.22635008789657</v>
      </c>
      <c r="G19" s="127"/>
      <c r="H19" s="161">
        <v>0.5</v>
      </c>
      <c r="I19" s="162">
        <f>I$14*(1-$H$19)</f>
        <v>118.26586645501706</v>
      </c>
      <c r="J19" s="162">
        <f>J$14*(1-$H$19)</f>
        <v>114.14215474453086</v>
      </c>
      <c r="K19" s="162">
        <f t="shared" ref="K19" si="16">K$14*(1-$H$19)</f>
        <v>110.19964068856318</v>
      </c>
      <c r="L19" s="144">
        <f>AVERAGE(I19:K19)</f>
        <v>114.2025539627037</v>
      </c>
      <c r="M19" s="144"/>
      <c r="N19" s="161">
        <v>0.5</v>
      </c>
      <c r="O19" s="162">
        <f>O$14*(1-$N$19)</f>
        <v>123.75253311386582</v>
      </c>
      <c r="P19" s="162">
        <f>P$14*(1-$N$19)</f>
        <v>119.4752742566034</v>
      </c>
      <c r="Q19" s="162">
        <f t="shared" ref="Q19" si="17">Q$14*(1-$N$19)</f>
        <v>115.3861547367097</v>
      </c>
      <c r="R19" s="144">
        <f>AVERAGE(O19:Q19)</f>
        <v>119.53798736905965</v>
      </c>
      <c r="S19" s="144"/>
      <c r="T19" s="161">
        <v>0.5</v>
      </c>
      <c r="U19" s="162">
        <f>U$14*(1-$T$19)</f>
        <v>122.73087095932429</v>
      </c>
      <c r="V19" s="162">
        <f>V$14*(1-$T$19)</f>
        <v>118.48776542848213</v>
      </c>
      <c r="W19" s="162">
        <f t="shared" ref="W19" si="18">W$14*(1-$T$19)</f>
        <v>114.4313427993654</v>
      </c>
      <c r="X19" s="144">
        <f>AVERAGE(U19:W19)</f>
        <v>118.54999306239061</v>
      </c>
      <c r="Y19" s="144"/>
      <c r="Z19" s="161">
        <v>0.5</v>
      </c>
      <c r="AA19" s="162">
        <f>AA$14*(1-$T$19)</f>
        <v>-1.0216621545415252</v>
      </c>
      <c r="AB19" s="162">
        <f>AB$14*(1-$T$19)</f>
        <v>-0.98750882812126139</v>
      </c>
      <c r="AC19" s="162">
        <f t="shared" ref="AC19" si="19">AC$14*(1-$T$19)</f>
        <v>-0.95481193734430592</v>
      </c>
      <c r="AD19" s="154">
        <f>AVERAGE(AA19:AC19)</f>
        <v>-0.98799430666903099</v>
      </c>
    </row>
    <row r="20" spans="1:30" ht="15.75" x14ac:dyDescent="0.25">
      <c r="A20" s="70"/>
      <c r="B20" s="165" t="s">
        <v>77</v>
      </c>
      <c r="C20" s="166">
        <f>AVERAGE(C16:C19)</f>
        <v>80.560064736053604</v>
      </c>
      <c r="D20" s="166">
        <f>AVERAGE(D16:D19)</f>
        <v>78.305550501189515</v>
      </c>
      <c r="E20" s="166">
        <f t="shared" ref="E20" si="20">AVERAGE(E16:E19)</f>
        <v>76.152960158291407</v>
      </c>
      <c r="F20" s="167">
        <f>AVERAGE(F16:F19)</f>
        <v>78.339525131844852</v>
      </c>
      <c r="G20" s="127"/>
      <c r="H20" s="165" t="s">
        <v>77</v>
      </c>
      <c r="I20" s="166">
        <f>AVERAGE(I17:I19)</f>
        <v>157.68782194002276</v>
      </c>
      <c r="J20" s="166">
        <f>AVERAGE(J17:J19)</f>
        <v>152.18953965937447</v>
      </c>
      <c r="K20" s="166">
        <f>AVERAGE(K17:K19)</f>
        <v>146.93285425141758</v>
      </c>
      <c r="L20" s="167">
        <f>AVERAGE(L16:L19)</f>
        <v>171.30383094405556</v>
      </c>
      <c r="M20" s="168"/>
      <c r="N20" s="165" t="s">
        <v>77</v>
      </c>
      <c r="O20" s="166">
        <f>AVERAGE(O17:O19)</f>
        <v>165.00337748515443</v>
      </c>
      <c r="P20" s="166">
        <f>AVERAGE(P17:P19)</f>
        <v>159.3003656754712</v>
      </c>
      <c r="Q20" s="166">
        <f>AVERAGE(Q17:Q19)</f>
        <v>153.84820631561294</v>
      </c>
      <c r="R20" s="167">
        <f>AVERAGE(R16:R19)</f>
        <v>179.30698105358948</v>
      </c>
      <c r="S20" s="168"/>
      <c r="T20" s="165" t="s">
        <v>77</v>
      </c>
      <c r="U20" s="166">
        <f t="shared" ref="U20" si="21">AVERAGE(U17:U19)</f>
        <v>163.64116127909907</v>
      </c>
      <c r="V20" s="166">
        <f>AVERAGE(V17:V19)</f>
        <v>157.98368723797617</v>
      </c>
      <c r="W20" s="166">
        <f t="shared" ref="W20" si="22">AVERAGE(W17:W19)</f>
        <v>152.57512373248719</v>
      </c>
      <c r="X20" s="167">
        <f>AVERAGE(X16:X19)</f>
        <v>177.82498959358591</v>
      </c>
      <c r="Y20" s="168"/>
      <c r="Z20" s="165" t="s">
        <v>77</v>
      </c>
      <c r="AA20" s="166">
        <f t="shared" ref="AA20" si="23">AVERAGE(AA17:AA19)</f>
        <v>-1.3622162060553669</v>
      </c>
      <c r="AB20" s="166">
        <f>AVERAGE(AB17:AB19)</f>
        <v>-1.3166784374950151</v>
      </c>
      <c r="AC20" s="166">
        <f t="shared" ref="AC20" si="24">AVERAGE(AC17:AC19)</f>
        <v>-1.2730825831257413</v>
      </c>
      <c r="AD20" s="169">
        <f>AVERAGE(AD16:AD19)</f>
        <v>-1.4819914600035464</v>
      </c>
    </row>
    <row r="21" spans="1:30" ht="15.75" x14ac:dyDescent="0.25">
      <c r="A21" s="108"/>
      <c r="B21" s="145"/>
      <c r="C21" s="145"/>
      <c r="D21" s="145"/>
      <c r="E21" s="145"/>
      <c r="F21" s="128"/>
      <c r="G21" s="127"/>
      <c r="H21" s="170"/>
      <c r="I21" s="171"/>
      <c r="J21" s="171"/>
      <c r="K21" s="172"/>
      <c r="L21" s="152"/>
      <c r="M21" s="173"/>
      <c r="N21" s="170"/>
      <c r="O21" s="171"/>
      <c r="P21" s="171"/>
      <c r="Q21" s="171"/>
      <c r="R21" s="152"/>
      <c r="S21" s="173"/>
      <c r="T21" s="170"/>
      <c r="U21" s="171"/>
      <c r="V21" s="171"/>
      <c r="W21" s="171"/>
      <c r="X21" s="152"/>
      <c r="Y21" s="173"/>
      <c r="Z21" s="170"/>
      <c r="AA21" s="171"/>
      <c r="AB21" s="171"/>
      <c r="AC21" s="171"/>
      <c r="AD21" s="163"/>
    </row>
    <row r="22" spans="1:30" ht="15.75" x14ac:dyDescent="0.25">
      <c r="A22" s="70"/>
      <c r="B22" s="226" t="s">
        <v>75</v>
      </c>
      <c r="C22" s="226"/>
      <c r="D22" s="226"/>
      <c r="E22" s="226"/>
      <c r="F22" s="226"/>
      <c r="G22" s="127"/>
      <c r="H22" s="146"/>
      <c r="I22" s="146"/>
      <c r="J22" s="146"/>
      <c r="K22" s="146"/>
      <c r="L22" s="168"/>
      <c r="M22" s="168"/>
      <c r="N22" s="146"/>
      <c r="O22" s="146"/>
      <c r="P22" s="146"/>
      <c r="Q22" s="146"/>
      <c r="R22" s="168"/>
      <c r="S22" s="168"/>
      <c r="T22" s="146"/>
      <c r="U22" s="146"/>
      <c r="V22" s="146"/>
      <c r="W22" s="146"/>
      <c r="X22" s="168"/>
      <c r="Y22" s="168"/>
      <c r="Z22" s="146"/>
      <c r="AA22" s="146"/>
      <c r="AB22" s="146"/>
      <c r="AC22" s="146"/>
      <c r="AD22" s="174"/>
    </row>
    <row r="23" spans="1:30" ht="15.75" x14ac:dyDescent="0.25">
      <c r="A23" s="70"/>
      <c r="B23" s="139" t="s">
        <v>75</v>
      </c>
      <c r="C23" s="212">
        <v>95</v>
      </c>
      <c r="D23" s="212">
        <v>95</v>
      </c>
      <c r="E23" s="212">
        <v>95</v>
      </c>
      <c r="F23" s="213" t="s">
        <v>77</v>
      </c>
      <c r="G23" s="127"/>
      <c r="H23" s="146"/>
      <c r="I23" s="146"/>
      <c r="J23" s="146"/>
      <c r="K23" s="146"/>
      <c r="L23" s="168"/>
      <c r="M23" s="168"/>
      <c r="N23" s="146"/>
      <c r="O23" s="146"/>
      <c r="P23" s="146"/>
      <c r="Q23" s="146"/>
      <c r="R23" s="168"/>
      <c r="S23" s="168"/>
      <c r="T23" s="146"/>
      <c r="U23" s="146"/>
      <c r="V23" s="146"/>
      <c r="W23" s="146"/>
      <c r="X23" s="168"/>
      <c r="Y23" s="168"/>
      <c r="Z23" s="146"/>
      <c r="AA23" s="146"/>
      <c r="AB23" s="146"/>
      <c r="AC23" s="146"/>
      <c r="AD23" s="175"/>
    </row>
    <row r="24" spans="1:30" ht="15.75" x14ac:dyDescent="0.25">
      <c r="A24" s="70"/>
      <c r="B24" s="176" t="s">
        <v>74</v>
      </c>
      <c r="C24" s="208">
        <f>(C23-D14)</f>
        <v>-9.4074006682527056</v>
      </c>
      <c r="D24" s="208">
        <f>(D23-D14)</f>
        <v>-9.4074006682527056</v>
      </c>
      <c r="E24" s="208">
        <f>(E23-E14)</f>
        <v>-6.5372802110552044</v>
      </c>
      <c r="F24" s="209">
        <f>AVERAGE(C24:E24)</f>
        <v>-8.4506938491868713</v>
      </c>
      <c r="G24" s="127"/>
      <c r="H24" s="145"/>
      <c r="I24" s="146"/>
      <c r="J24" s="145"/>
      <c r="K24" s="146"/>
      <c r="L24" s="168"/>
      <c r="M24" s="168"/>
      <c r="N24" s="146"/>
      <c r="O24" s="146"/>
      <c r="P24" s="146"/>
      <c r="Q24" s="146"/>
      <c r="R24" s="168"/>
      <c r="S24" s="168"/>
      <c r="T24" s="146"/>
      <c r="U24" s="146"/>
      <c r="V24" s="146"/>
      <c r="W24" s="146"/>
      <c r="X24" s="168"/>
      <c r="Y24" s="168"/>
      <c r="Z24" s="146"/>
      <c r="AA24" s="146"/>
      <c r="AB24" s="146"/>
      <c r="AC24" s="146"/>
      <c r="AD24" s="175"/>
    </row>
    <row r="25" spans="1:30" ht="15.75" x14ac:dyDescent="0.25">
      <c r="A25" s="70"/>
      <c r="B25" s="135" t="s">
        <v>76</v>
      </c>
      <c r="C25" s="210">
        <f>C24/C14</f>
        <v>-8.7581241702154561E-2</v>
      </c>
      <c r="D25" s="210">
        <f>D24/C14</f>
        <v>-8.7581241702154561E-2</v>
      </c>
      <c r="E25" s="210">
        <f>E24/E14</f>
        <v>-6.438305415968229E-2</v>
      </c>
      <c r="F25" s="211">
        <f>AVERAGE(C25:E25)</f>
        <v>-7.9848512521330475E-2</v>
      </c>
      <c r="G25" s="127"/>
      <c r="H25" s="145"/>
      <c r="I25" s="146"/>
      <c r="J25" s="145"/>
      <c r="K25" s="146"/>
      <c r="L25" s="168"/>
      <c r="M25" s="168"/>
      <c r="N25" s="146"/>
      <c r="O25" s="145"/>
      <c r="P25" s="146"/>
      <c r="Q25" s="146"/>
      <c r="R25" s="168"/>
      <c r="S25" s="168"/>
      <c r="T25" s="146"/>
      <c r="U25" s="145"/>
      <c r="V25" s="127"/>
      <c r="W25" s="127"/>
      <c r="X25" s="173"/>
      <c r="Y25" s="173"/>
      <c r="Z25" s="127"/>
      <c r="AA25" s="127"/>
      <c r="AB25" s="145"/>
      <c r="AC25" s="146"/>
      <c r="AD25" s="175"/>
    </row>
    <row r="26" spans="1:30" ht="15.75" x14ac:dyDescent="0.25">
      <c r="A26" s="70"/>
      <c r="B26" s="178"/>
      <c r="C26" s="179"/>
      <c r="D26" s="179"/>
      <c r="E26" s="179"/>
      <c r="F26" s="180"/>
      <c r="G26" s="127"/>
      <c r="H26" s="145"/>
      <c r="I26" s="146"/>
      <c r="J26" s="145"/>
      <c r="K26" s="146"/>
      <c r="L26" s="168"/>
      <c r="M26" s="168"/>
      <c r="N26" s="146"/>
      <c r="O26" s="145"/>
      <c r="P26" s="146"/>
      <c r="Q26" s="146"/>
      <c r="R26" s="168"/>
      <c r="S26" s="168"/>
      <c r="T26" s="146"/>
      <c r="U26" s="145"/>
      <c r="V26" s="127"/>
      <c r="W26" s="127"/>
      <c r="X26" s="173"/>
      <c r="Y26" s="173"/>
      <c r="Z26" s="127"/>
      <c r="AA26" s="127"/>
      <c r="AB26" s="145"/>
      <c r="AC26" s="146"/>
      <c r="AD26" s="175"/>
    </row>
    <row r="27" spans="1:30" ht="15.75" x14ac:dyDescent="0.25">
      <c r="A27" s="70"/>
      <c r="B27" s="155" t="s">
        <v>87</v>
      </c>
      <c r="C27" s="132" t="s">
        <v>65</v>
      </c>
      <c r="D27" s="132" t="s">
        <v>83</v>
      </c>
      <c r="E27" s="132" t="s">
        <v>66</v>
      </c>
      <c r="F27" s="156" t="s">
        <v>77</v>
      </c>
      <c r="G27" s="127"/>
      <c r="H27" s="145"/>
      <c r="I27" s="146"/>
      <c r="J27" s="145"/>
      <c r="K27" s="146"/>
      <c r="L27" s="168"/>
      <c r="M27" s="168"/>
      <c r="N27" s="146"/>
      <c r="O27" s="145"/>
      <c r="P27" s="146"/>
      <c r="Q27" s="146"/>
      <c r="R27" s="168"/>
      <c r="S27" s="168"/>
      <c r="T27" s="181"/>
      <c r="U27" s="145"/>
      <c r="V27" s="127"/>
      <c r="W27" s="182"/>
      <c r="X27" s="173"/>
      <c r="Y27" s="173"/>
      <c r="Z27" s="127"/>
      <c r="AA27" s="127"/>
      <c r="AB27" s="145"/>
      <c r="AC27" s="146"/>
      <c r="AD27" s="175"/>
    </row>
    <row r="28" spans="1:30" ht="15.75" x14ac:dyDescent="0.25">
      <c r="A28" s="70"/>
      <c r="B28" s="155" t="s">
        <v>94</v>
      </c>
      <c r="C28" s="183">
        <f>C24</f>
        <v>-9.4074006682527056</v>
      </c>
      <c r="D28" s="183">
        <f>D24</f>
        <v>-9.4074006682527056</v>
      </c>
      <c r="E28" s="183">
        <f>E24</f>
        <v>-6.5372802110552044</v>
      </c>
      <c r="F28" s="159">
        <f>AVERAGE(C28:E28)</f>
        <v>-8.4506938491868713</v>
      </c>
      <c r="G28" s="127"/>
      <c r="H28" s="145"/>
      <c r="I28" s="146" t="s">
        <v>33</v>
      </c>
      <c r="J28" s="145"/>
      <c r="K28" s="146"/>
      <c r="L28" s="168"/>
      <c r="M28" s="168"/>
      <c r="N28" s="146"/>
      <c r="O28" s="145"/>
      <c r="P28" s="146"/>
      <c r="Q28" s="146"/>
      <c r="R28" s="168"/>
      <c r="S28" s="168"/>
      <c r="T28" s="146"/>
      <c r="U28" s="145"/>
      <c r="V28" s="127"/>
      <c r="W28" s="127"/>
      <c r="X28" s="173"/>
      <c r="Y28" s="173"/>
      <c r="Z28" s="127"/>
      <c r="AA28" s="127"/>
      <c r="AB28" s="145"/>
      <c r="AC28" s="146"/>
      <c r="AD28" s="175"/>
    </row>
    <row r="29" spans="1:30" ht="15.75" x14ac:dyDescent="0.25">
      <c r="A29" s="70"/>
      <c r="B29" s="161">
        <v>0.2</v>
      </c>
      <c r="C29" s="179">
        <f>D$23-C17</f>
        <v>9.0692642815428144</v>
      </c>
      <c r="D29" s="179">
        <f>C$23-D17</f>
        <v>11.474079465397836</v>
      </c>
      <c r="E29" s="179">
        <f>E$23-E17</f>
        <v>13.770175831155825</v>
      </c>
      <c r="F29" s="159">
        <f t="shared" ref="F29:F31" si="25">AVERAGE(C29:E29)</f>
        <v>11.437839859365491</v>
      </c>
      <c r="G29" s="127"/>
      <c r="H29" s="145"/>
      <c r="I29" s="146"/>
      <c r="J29" s="145"/>
      <c r="K29" s="146"/>
      <c r="L29" s="168"/>
      <c r="M29" s="168"/>
      <c r="N29" s="146"/>
      <c r="O29" s="145"/>
      <c r="P29" s="146"/>
      <c r="Q29" s="146"/>
      <c r="R29" s="168"/>
      <c r="S29" s="168"/>
      <c r="T29" s="146"/>
      <c r="U29" s="145"/>
      <c r="V29" s="127"/>
      <c r="W29" s="127"/>
      <c r="X29" s="173"/>
      <c r="Y29" s="173"/>
      <c r="Z29" s="127"/>
      <c r="AA29" s="127"/>
      <c r="AB29" s="145"/>
      <c r="AC29" s="146"/>
      <c r="AD29" s="175"/>
    </row>
    <row r="30" spans="1:30" ht="15.75" x14ac:dyDescent="0.25">
      <c r="A30" s="70"/>
      <c r="B30" s="161">
        <v>0.3</v>
      </c>
      <c r="C30" s="179">
        <f>D$23-C18</f>
        <v>19.810606246349963</v>
      </c>
      <c r="D30" s="179">
        <f>C$23-D18</f>
        <v>21.914819532223106</v>
      </c>
      <c r="E30" s="179">
        <f>E$23-E18</f>
        <v>23.923903852261361</v>
      </c>
      <c r="F30" s="159">
        <f t="shared" si="25"/>
        <v>21.883109876944811</v>
      </c>
      <c r="G30" s="127"/>
      <c r="H30" s="145"/>
      <c r="I30" s="146"/>
      <c r="J30" s="145"/>
      <c r="K30" s="146"/>
      <c r="L30" s="168"/>
      <c r="M30" s="168"/>
      <c r="N30" s="146"/>
      <c r="O30" s="145"/>
      <c r="P30" s="146"/>
      <c r="Q30" s="146"/>
      <c r="R30" s="168"/>
      <c r="S30" s="168"/>
      <c r="T30" s="146"/>
      <c r="U30" s="145"/>
      <c r="V30" s="127"/>
      <c r="W30" s="127"/>
      <c r="X30" s="173"/>
      <c r="Y30" s="173"/>
      <c r="Z30" s="127"/>
      <c r="AA30" s="127"/>
      <c r="AB30" s="145"/>
      <c r="AC30" s="146"/>
      <c r="AD30" s="175"/>
    </row>
    <row r="31" spans="1:30" ht="15.75" x14ac:dyDescent="0.25">
      <c r="A31" s="70"/>
      <c r="B31" s="164">
        <v>0.5</v>
      </c>
      <c r="C31" s="179">
        <f>D$23-C19</f>
        <v>41.293290175964259</v>
      </c>
      <c r="D31" s="179">
        <f>C$23-D19</f>
        <v>42.796299665873647</v>
      </c>
      <c r="E31" s="179">
        <f>E$23-E19</f>
        <v>44.231359894472398</v>
      </c>
      <c r="F31" s="159">
        <f t="shared" si="25"/>
        <v>42.77364991210343</v>
      </c>
      <c r="G31" s="127"/>
      <c r="H31" s="145"/>
      <c r="I31" s="146"/>
      <c r="J31" s="145"/>
      <c r="K31" s="146"/>
      <c r="L31" s="168"/>
      <c r="M31" s="168"/>
      <c r="N31" s="146"/>
      <c r="O31" s="145"/>
      <c r="P31" s="146"/>
      <c r="Q31" s="146"/>
      <c r="R31" s="168"/>
      <c r="S31" s="168"/>
      <c r="T31" s="146"/>
      <c r="U31" s="145"/>
      <c r="V31" s="127"/>
      <c r="W31" s="127"/>
      <c r="X31" s="173"/>
      <c r="Y31" s="173"/>
      <c r="Z31" s="127"/>
      <c r="AA31" s="127"/>
      <c r="AB31" s="145"/>
      <c r="AC31" s="146"/>
      <c r="AD31" s="175"/>
    </row>
    <row r="32" spans="1:30" ht="15.75" x14ac:dyDescent="0.25">
      <c r="A32" s="70"/>
      <c r="B32" s="165" t="s">
        <v>77</v>
      </c>
      <c r="C32" s="166">
        <f>AVERAGE(C28:C31)</f>
        <v>15.191440008901083</v>
      </c>
      <c r="D32" s="166">
        <f t="shared" ref="D32:E32" si="26">AVERAGE(D28:D31)</f>
        <v>16.694449498810471</v>
      </c>
      <c r="E32" s="166">
        <f t="shared" si="26"/>
        <v>18.847039841708593</v>
      </c>
      <c r="F32" s="167">
        <f>AVERAGE(F28:F31)</f>
        <v>16.910976449806714</v>
      </c>
      <c r="G32" s="184"/>
      <c r="H32" s="145"/>
      <c r="I32" s="145"/>
      <c r="J32" s="145"/>
      <c r="K32" s="145"/>
      <c r="L32" s="128"/>
      <c r="M32" s="168"/>
      <c r="N32" s="146"/>
      <c r="O32" s="145"/>
      <c r="P32" s="146"/>
      <c r="Q32" s="146"/>
      <c r="R32" s="168"/>
      <c r="S32" s="168"/>
      <c r="T32" s="146"/>
      <c r="U32" s="145"/>
      <c r="V32" s="127"/>
      <c r="W32" s="127"/>
      <c r="X32" s="173"/>
      <c r="Y32" s="173"/>
      <c r="Z32" s="127"/>
      <c r="AA32" s="127"/>
      <c r="AB32" s="145"/>
      <c r="AC32" s="146"/>
      <c r="AD32" s="175"/>
    </row>
    <row r="33" spans="1:30" ht="15.75" x14ac:dyDescent="0.25">
      <c r="A33" s="70"/>
      <c r="B33" s="178"/>
      <c r="C33" s="179"/>
      <c r="D33" s="179"/>
      <c r="E33" s="179"/>
      <c r="F33" s="180"/>
      <c r="G33" s="184"/>
      <c r="H33" s="145"/>
      <c r="I33" s="145"/>
      <c r="J33" s="145"/>
      <c r="K33" s="145"/>
      <c r="L33" s="128"/>
      <c r="M33" s="168"/>
      <c r="N33" s="146"/>
      <c r="O33" s="145"/>
      <c r="P33" s="146"/>
      <c r="Q33" s="146"/>
      <c r="R33" s="168"/>
      <c r="S33" s="168"/>
      <c r="T33" s="146"/>
      <c r="U33" s="145"/>
      <c r="V33" s="127"/>
      <c r="W33" s="127"/>
      <c r="X33" s="173"/>
      <c r="Y33" s="173"/>
      <c r="Z33" s="127"/>
      <c r="AA33" s="127"/>
      <c r="AB33" s="145"/>
      <c r="AC33" s="146"/>
      <c r="AD33" s="175"/>
    </row>
    <row r="34" spans="1:30" ht="14.25" customHeight="1" x14ac:dyDescent="0.25">
      <c r="A34" s="70"/>
      <c r="B34" s="155" t="s">
        <v>88</v>
      </c>
      <c r="C34" s="195" t="s">
        <v>65</v>
      </c>
      <c r="D34" s="195" t="s">
        <v>83</v>
      </c>
      <c r="E34" s="195" t="s">
        <v>66</v>
      </c>
      <c r="F34" s="196" t="s">
        <v>77</v>
      </c>
      <c r="G34" s="127"/>
      <c r="H34" s="145"/>
      <c r="I34" s="145"/>
      <c r="J34" s="145"/>
      <c r="K34" s="145"/>
      <c r="L34" s="128"/>
      <c r="M34" s="168"/>
      <c r="N34" s="146"/>
      <c r="O34" s="145"/>
      <c r="P34" s="146"/>
      <c r="Q34" s="146"/>
      <c r="R34" s="168"/>
      <c r="S34" s="168"/>
      <c r="T34" s="146"/>
      <c r="U34" s="145"/>
      <c r="V34" s="127"/>
      <c r="W34" s="127"/>
      <c r="X34" s="173"/>
      <c r="Y34" s="173"/>
      <c r="Z34" s="127"/>
      <c r="AA34" s="127"/>
      <c r="AB34" s="145"/>
      <c r="AC34" s="146"/>
      <c r="AD34" s="175"/>
    </row>
    <row r="35" spans="1:30" ht="14.25" customHeight="1" x14ac:dyDescent="0.25">
      <c r="A35" s="70"/>
      <c r="B35" s="155" t="s">
        <v>94</v>
      </c>
      <c r="C35" s="189">
        <f t="shared" ref="C35:E38" si="27">C28/C16</f>
        <v>-8.7581241702154561E-2</v>
      </c>
      <c r="D35" s="189">
        <f t="shared" si="27"/>
        <v>-9.0102814628477065E-2</v>
      </c>
      <c r="E35" s="189">
        <f t="shared" si="27"/>
        <v>-6.438305415968229E-2</v>
      </c>
      <c r="F35" s="189">
        <f>AVERAGE(C35:E35)</f>
        <v>-8.068903683010463E-2</v>
      </c>
      <c r="G35" s="127"/>
      <c r="H35" s="145"/>
      <c r="I35" s="146"/>
      <c r="J35" s="127"/>
      <c r="K35" s="146"/>
      <c r="L35" s="168"/>
      <c r="M35" s="168"/>
      <c r="N35" s="146"/>
      <c r="O35" s="145"/>
      <c r="P35" s="146"/>
      <c r="Q35" s="146"/>
      <c r="R35" s="168"/>
      <c r="S35" s="168"/>
      <c r="T35" s="146"/>
      <c r="U35" s="145"/>
      <c r="V35" s="127"/>
      <c r="W35" s="127"/>
      <c r="X35" s="173"/>
      <c r="Y35" s="173"/>
      <c r="Z35" s="127"/>
      <c r="AA35" s="127"/>
      <c r="AB35" s="145"/>
      <c r="AC35" s="146"/>
      <c r="AD35" s="175"/>
    </row>
    <row r="36" spans="1:30" ht="14.25" customHeight="1" x14ac:dyDescent="0.25">
      <c r="A36" s="70"/>
      <c r="B36" s="161">
        <v>0.2</v>
      </c>
      <c r="C36" s="190">
        <f t="shared" si="27"/>
        <v>0.10554156444391775</v>
      </c>
      <c r="D36" s="190">
        <f t="shared" si="27"/>
        <v>0.13737148171440366</v>
      </c>
      <c r="E36" s="190">
        <f t="shared" si="27"/>
        <v>0.16952118230039698</v>
      </c>
      <c r="F36" s="191">
        <f>AVERAGE(C36:E36)</f>
        <v>0.13747807615290614</v>
      </c>
      <c r="G36" s="127"/>
      <c r="H36" s="145"/>
      <c r="I36" s="146"/>
      <c r="J36" s="146"/>
      <c r="K36" s="146"/>
      <c r="L36" s="168"/>
      <c r="M36" s="168"/>
      <c r="N36" s="146"/>
      <c r="O36" s="146"/>
      <c r="P36" s="146"/>
      <c r="Q36" s="146"/>
      <c r="R36" s="168"/>
      <c r="S36" s="168"/>
      <c r="T36" s="146"/>
      <c r="U36" s="146"/>
      <c r="V36" s="146"/>
      <c r="W36" s="146"/>
      <c r="X36" s="168"/>
      <c r="Y36" s="168"/>
      <c r="Z36" s="146"/>
      <c r="AA36" s="146"/>
      <c r="AB36" s="146"/>
      <c r="AC36" s="146"/>
      <c r="AD36" s="175"/>
    </row>
    <row r="37" spans="1:30" ht="14.25" customHeight="1" x14ac:dyDescent="0.25">
      <c r="A37" s="70"/>
      <c r="B37" s="161">
        <v>0.3</v>
      </c>
      <c r="C37" s="192">
        <f t="shared" si="27"/>
        <v>0.26347607365019171</v>
      </c>
      <c r="D37" s="192">
        <f t="shared" si="27"/>
        <v>0.29985312195931846</v>
      </c>
      <c r="E37" s="192">
        <f t="shared" si="27"/>
        <v>0.33659563691473965</v>
      </c>
      <c r="F37" s="192">
        <f>AVERAGE(C37:E37)</f>
        <v>0.2999749441747499</v>
      </c>
      <c r="G37" s="127"/>
      <c r="H37" s="146"/>
      <c r="I37" s="146"/>
      <c r="J37" s="146"/>
      <c r="K37" s="146"/>
      <c r="L37" s="168"/>
      <c r="M37" s="168"/>
      <c r="N37" s="146"/>
      <c r="O37" s="146"/>
      <c r="P37" s="146"/>
      <c r="Q37" s="146"/>
      <c r="R37" s="168"/>
      <c r="S37" s="168"/>
      <c r="T37" s="146"/>
      <c r="U37" s="146"/>
      <c r="V37" s="146"/>
      <c r="W37" s="146"/>
      <c r="X37" s="168"/>
      <c r="Y37" s="168"/>
      <c r="Z37" s="146"/>
      <c r="AA37" s="146"/>
      <c r="AB37" s="146"/>
      <c r="AC37" s="146"/>
      <c r="AD37" s="175"/>
    </row>
    <row r="38" spans="1:30" ht="14.25" customHeight="1" x14ac:dyDescent="0.25">
      <c r="A38" s="70"/>
      <c r="B38" s="164">
        <v>0.5</v>
      </c>
      <c r="C38" s="192">
        <f t="shared" si="27"/>
        <v>0.76886650311026838</v>
      </c>
      <c r="D38" s="192">
        <f t="shared" si="27"/>
        <v>0.81979437074304584</v>
      </c>
      <c r="E38" s="192">
        <f t="shared" si="27"/>
        <v>0.87123389168063536</v>
      </c>
      <c r="F38" s="192">
        <f>AVERAGE(C38:E38)</f>
        <v>0.81996492184464975</v>
      </c>
      <c r="G38" s="127"/>
      <c r="H38" s="146"/>
      <c r="I38" s="146"/>
      <c r="J38" s="146"/>
      <c r="K38" s="146"/>
      <c r="L38" s="168"/>
      <c r="M38" s="168"/>
      <c r="N38" s="146"/>
      <c r="O38" s="146"/>
      <c r="P38" s="146"/>
      <c r="Q38" s="146"/>
      <c r="R38" s="168"/>
      <c r="S38" s="168"/>
      <c r="T38" s="146"/>
      <c r="U38" s="146"/>
      <c r="V38" s="146"/>
      <c r="W38" s="146"/>
      <c r="X38" s="168"/>
      <c r="Y38" s="168"/>
      <c r="Z38" s="146"/>
      <c r="AA38" s="146"/>
      <c r="AB38" s="146"/>
      <c r="AC38" s="146"/>
      <c r="AD38" s="175"/>
    </row>
    <row r="39" spans="1:30" ht="14.25" customHeight="1" x14ac:dyDescent="0.25">
      <c r="A39" s="70"/>
      <c r="B39" s="165" t="s">
        <v>77</v>
      </c>
      <c r="C39" s="193">
        <f t="shared" ref="C39" si="28">AVERAGE(C35:C38)</f>
        <v>0.2625757248755558</v>
      </c>
      <c r="D39" s="193">
        <f>AVERAGE(D35:D38)</f>
        <v>0.29172903994707272</v>
      </c>
      <c r="E39" s="193">
        <f t="shared" ref="E39" si="29">AVERAGE(E35:E38)</f>
        <v>0.32824191418402243</v>
      </c>
      <c r="F39" s="194">
        <f>AVERAGE(F35:F38)</f>
        <v>0.2941822263355503</v>
      </c>
      <c r="G39" s="127"/>
      <c r="H39" s="146"/>
      <c r="I39" s="146"/>
      <c r="J39" s="146"/>
      <c r="K39" s="146"/>
      <c r="L39" s="168"/>
      <c r="M39" s="168"/>
      <c r="N39" s="146"/>
      <c r="O39" s="146"/>
      <c r="P39" s="146"/>
      <c r="Q39" s="146"/>
      <c r="R39" s="168"/>
      <c r="S39" s="168"/>
      <c r="T39" s="146"/>
      <c r="U39" s="146"/>
      <c r="V39" s="146"/>
      <c r="W39" s="146"/>
      <c r="X39" s="168"/>
      <c r="Y39" s="168"/>
      <c r="Z39" s="146"/>
      <c r="AA39" s="146"/>
      <c r="AB39" s="146"/>
      <c r="AC39" s="146"/>
      <c r="AD39" s="175"/>
    </row>
    <row r="40" spans="1:30" ht="14.25" customHeight="1" x14ac:dyDescent="0.25">
      <c r="A40" s="71"/>
      <c r="B40" s="164"/>
      <c r="C40" s="166"/>
      <c r="D40" s="166"/>
      <c r="E40" s="166"/>
      <c r="F40" s="185"/>
      <c r="G40" s="186"/>
      <c r="H40" s="187"/>
      <c r="I40" s="187"/>
      <c r="J40" s="187"/>
      <c r="K40" s="187"/>
      <c r="L40" s="177"/>
      <c r="M40" s="177"/>
      <c r="N40" s="187"/>
      <c r="O40" s="187"/>
      <c r="P40" s="187"/>
      <c r="Q40" s="187"/>
      <c r="R40" s="177"/>
      <c r="S40" s="177"/>
      <c r="T40" s="187"/>
      <c r="U40" s="187"/>
      <c r="V40" s="187"/>
      <c r="W40" s="187"/>
      <c r="X40" s="177"/>
      <c r="Y40" s="177"/>
      <c r="Z40" s="187"/>
      <c r="AA40" s="187"/>
      <c r="AB40" s="187"/>
      <c r="AC40" s="187"/>
      <c r="AD40" s="188"/>
    </row>
  </sheetData>
  <mergeCells count="16">
    <mergeCell ref="Z1:AC1"/>
    <mergeCell ref="B1:E1"/>
    <mergeCell ref="H1:K1"/>
    <mergeCell ref="B22:F22"/>
    <mergeCell ref="N1:Q1"/>
    <mergeCell ref="T1:W1"/>
    <mergeCell ref="B2:E2"/>
    <mergeCell ref="H3:K3"/>
    <mergeCell ref="B3:E3"/>
    <mergeCell ref="Z2:AC2"/>
    <mergeCell ref="Z3:AC3"/>
    <mergeCell ref="T2:W2"/>
    <mergeCell ref="T3:W3"/>
    <mergeCell ref="H2:K2"/>
    <mergeCell ref="N2:Q2"/>
    <mergeCell ref="N3:Q3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2AAB-94F8-40C7-8F35-DC39A2C0B8AC}">
  <sheetPr>
    <tabColor theme="9" tint="-0.249977111117893"/>
  </sheetPr>
  <dimension ref="A1:N36"/>
  <sheetViews>
    <sheetView showGridLines="0" zoomScale="70" zoomScaleNormal="70" workbookViewId="0">
      <selection activeCell="H20" sqref="H20:L20"/>
    </sheetView>
  </sheetViews>
  <sheetFormatPr defaultRowHeight="15" x14ac:dyDescent="0.25"/>
  <cols>
    <col min="1" max="1" width="2.42578125" style="95" customWidth="1"/>
    <col min="2" max="2" width="24" style="95" customWidth="1"/>
    <col min="3" max="6" width="19.42578125" style="95" customWidth="1"/>
    <col min="7" max="7" width="2.28515625" style="95" customWidth="1"/>
    <col min="8" max="12" width="19.42578125" style="95" customWidth="1"/>
    <col min="13" max="16384" width="9.140625" style="95"/>
  </cols>
  <sheetData>
    <row r="1" spans="1:14" ht="21" x14ac:dyDescent="0.35">
      <c r="A1" s="9"/>
      <c r="B1" s="283" t="s">
        <v>98</v>
      </c>
      <c r="C1" s="283"/>
      <c r="D1" s="283"/>
      <c r="E1" s="283"/>
      <c r="F1" s="283"/>
      <c r="G1" s="105"/>
    </row>
    <row r="2" spans="1:14" ht="18.75" x14ac:dyDescent="0.3">
      <c r="A2" s="9"/>
      <c r="B2" s="229" t="s">
        <v>85</v>
      </c>
      <c r="C2" s="229"/>
      <c r="D2" s="229"/>
      <c r="E2" s="229"/>
      <c r="F2" s="229"/>
      <c r="G2" s="10"/>
    </row>
    <row r="3" spans="1:14" x14ac:dyDescent="0.25">
      <c r="A3" s="9"/>
      <c r="B3" s="84" t="s">
        <v>87</v>
      </c>
      <c r="C3" s="83" t="s">
        <v>83</v>
      </c>
      <c r="D3" s="83" t="s">
        <v>65</v>
      </c>
      <c r="E3" s="83" t="s">
        <v>66</v>
      </c>
      <c r="F3" s="89" t="s">
        <v>77</v>
      </c>
      <c r="G3" s="10"/>
    </row>
    <row r="4" spans="1:14" x14ac:dyDescent="0.25">
      <c r="A4" s="9"/>
      <c r="B4" s="84" t="s">
        <v>90</v>
      </c>
      <c r="C4" s="87">
        <f>C31-C22</f>
        <v>7.4323830120101828</v>
      </c>
      <c r="D4" s="87">
        <f t="shared" ref="C4:E7" si="0">D31-D22</f>
        <v>7.3640763591696548</v>
      </c>
      <c r="E4" s="87">
        <f t="shared" si="0"/>
        <v>4.6276563363665923</v>
      </c>
      <c r="F4" s="88">
        <f>AVERAGE(C4:E4)</f>
        <v>6.47470523584881</v>
      </c>
      <c r="G4" s="10"/>
    </row>
    <row r="5" spans="1:14" x14ac:dyDescent="0.25">
      <c r="A5" s="9"/>
      <c r="B5" s="75">
        <v>0.2</v>
      </c>
      <c r="C5" s="87">
        <f t="shared" si="0"/>
        <v>-13.054093590391854</v>
      </c>
      <c r="D5" s="87">
        <f t="shared" si="0"/>
        <v>-10.703923728809254</v>
      </c>
      <c r="E5" s="87">
        <f t="shared" si="0"/>
        <v>-15.297874930906715</v>
      </c>
      <c r="F5" s="33">
        <f>AVERAGE(C5:E5)</f>
        <v>-13.018630750035941</v>
      </c>
      <c r="G5" s="10"/>
    </row>
    <row r="6" spans="1:14" x14ac:dyDescent="0.25">
      <c r="A6" s="9"/>
      <c r="B6" s="75">
        <v>0.3</v>
      </c>
      <c r="C6" s="87">
        <f t="shared" si="0"/>
        <v>-23.297331891592872</v>
      </c>
      <c r="D6" s="87">
        <f t="shared" si="0"/>
        <v>-21.240933262708097</v>
      </c>
      <c r="E6" s="87">
        <f>E33-E24</f>
        <v>-25.26064056454339</v>
      </c>
      <c r="F6" s="33">
        <f>AVERAGE(C6:E6)</f>
        <v>-23.266301906281456</v>
      </c>
      <c r="G6" s="10"/>
    </row>
    <row r="7" spans="1:14" x14ac:dyDescent="0.25">
      <c r="A7" s="9"/>
      <c r="B7" s="76">
        <v>0.5</v>
      </c>
      <c r="C7" s="87">
        <f t="shared" si="0"/>
        <v>-43.783808493994911</v>
      </c>
      <c r="D7" s="87">
        <f t="shared" si="0"/>
        <v>-42.314952330505783</v>
      </c>
      <c r="E7" s="87">
        <f t="shared" si="0"/>
        <v>-45.186171831816701</v>
      </c>
      <c r="F7" s="33">
        <f t="shared" ref="F7" si="1">AVERAGE(C7:E7)</f>
        <v>-43.76164421877246</v>
      </c>
      <c r="G7" s="10"/>
    </row>
    <row r="8" spans="1:14" x14ac:dyDescent="0.25">
      <c r="A8" s="9"/>
      <c r="B8" s="90" t="s">
        <v>77</v>
      </c>
      <c r="C8" s="86">
        <f>AVERAGE(C4:C7)</f>
        <v>-18.175712740992363</v>
      </c>
      <c r="D8" s="86">
        <f>AVERAGE(D4:D7)</f>
        <v>-16.723933240713372</v>
      </c>
      <c r="E8" s="86">
        <f>AVERAGE(E4:E7)</f>
        <v>-20.279257747725055</v>
      </c>
      <c r="F8" s="109">
        <f>AVERAGE(F4:F7)</f>
        <v>-18.39296790981026</v>
      </c>
      <c r="G8" s="10"/>
    </row>
    <row r="9" spans="1:14" x14ac:dyDescent="0.25">
      <c r="A9" s="9"/>
      <c r="B9" s="106"/>
      <c r="C9" s="92"/>
      <c r="D9" s="92"/>
      <c r="E9" s="92"/>
      <c r="F9" s="92"/>
      <c r="G9" s="10"/>
    </row>
    <row r="10" spans="1:14" ht="21" x14ac:dyDescent="0.35">
      <c r="A10" s="9"/>
      <c r="B10" s="284" t="s">
        <v>97</v>
      </c>
      <c r="C10" s="284"/>
      <c r="D10" s="284"/>
      <c r="E10" s="284"/>
      <c r="F10" s="284"/>
      <c r="G10" s="10"/>
    </row>
    <row r="11" spans="1:14" ht="18.75" x14ac:dyDescent="0.3">
      <c r="A11" s="9"/>
      <c r="B11" s="229" t="s">
        <v>85</v>
      </c>
      <c r="C11" s="229"/>
      <c r="D11" s="229"/>
      <c r="E11" s="229"/>
      <c r="F11" s="229"/>
      <c r="G11" s="10"/>
    </row>
    <row r="12" spans="1:14" x14ac:dyDescent="0.25">
      <c r="A12" s="9"/>
      <c r="B12" s="84" t="s">
        <v>87</v>
      </c>
      <c r="C12" s="83" t="s">
        <v>83</v>
      </c>
      <c r="D12" s="83" t="s">
        <v>65</v>
      </c>
      <c r="E12" s="83" t="s">
        <v>66</v>
      </c>
      <c r="F12" s="89" t="s">
        <v>77</v>
      </c>
      <c r="G12" s="10"/>
      <c r="N12" s="104"/>
    </row>
    <row r="13" spans="1:14" x14ac:dyDescent="0.25">
      <c r="A13" s="9"/>
      <c r="B13" s="84" t="s">
        <v>90</v>
      </c>
      <c r="C13" s="94">
        <f>(C31-C22)/C22</f>
        <v>-0.79005702787724941</v>
      </c>
      <c r="D13" s="94">
        <f t="shared" ref="D13:E13" si="2">(D31-D22)/D22</f>
        <v>-0.78279607926356454</v>
      </c>
      <c r="E13" s="94">
        <f t="shared" si="2"/>
        <v>-0.70788710089874318</v>
      </c>
      <c r="F13" s="63">
        <f>AVERAGE(C13:E13)</f>
        <v>-0.7602467360131856</v>
      </c>
      <c r="G13" s="10"/>
    </row>
    <row r="14" spans="1:14" x14ac:dyDescent="0.25">
      <c r="A14" s="9"/>
      <c r="B14" s="75">
        <v>0.2</v>
      </c>
      <c r="C14" s="94">
        <f t="shared" ref="C14:E14" si="3">(C32-C23)/C23</f>
        <v>-1.137702909393197</v>
      </c>
      <c r="D14" s="94">
        <f t="shared" si="3"/>
        <v>-1.1802416818520984</v>
      </c>
      <c r="E14" s="94">
        <f t="shared" si="3"/>
        <v>-1.110942599316298</v>
      </c>
      <c r="F14" s="48">
        <f>AVERAGE(C14:E14)</f>
        <v>-1.1429623968538645</v>
      </c>
      <c r="G14" s="10"/>
    </row>
    <row r="15" spans="1:14" x14ac:dyDescent="0.25">
      <c r="A15" s="9"/>
      <c r="B15" s="75">
        <v>0.3</v>
      </c>
      <c r="C15" s="94">
        <f t="shared" ref="C15:E15" si="4">(C33-C24)/C24</f>
        <v>-1.0630857286931772</v>
      </c>
      <c r="D15" s="94">
        <f t="shared" si="4"/>
        <v>-1.0722000628638848</v>
      </c>
      <c r="E15" s="94">
        <f t="shared" si="4"/>
        <v>-1.0558745228427959</v>
      </c>
      <c r="F15" s="48">
        <f>AVERAGE(C15:E15)</f>
        <v>-1.0637201047999527</v>
      </c>
      <c r="G15" s="10"/>
    </row>
    <row r="16" spans="1:14" x14ac:dyDescent="0.25">
      <c r="A16" s="9"/>
      <c r="B16" s="76">
        <v>0.5</v>
      </c>
      <c r="C16" s="94">
        <f t="shared" ref="C16:E16" si="5">(C34-C25)/C25</f>
        <v>-1.0230746311207068</v>
      </c>
      <c r="D16" s="94">
        <f t="shared" si="5"/>
        <v>-1.0247416020905065</v>
      </c>
      <c r="E16" s="94">
        <f t="shared" si="5"/>
        <v>-1.0215867642238969</v>
      </c>
      <c r="F16" s="48">
        <f t="shared" ref="F16" si="6">AVERAGE(C16:E16)</f>
        <v>-1.0231343324783699</v>
      </c>
      <c r="G16" s="10"/>
    </row>
    <row r="17" spans="1:12" x14ac:dyDescent="0.25">
      <c r="A17" s="9"/>
      <c r="B17" s="90" t="s">
        <v>77</v>
      </c>
      <c r="C17" s="62">
        <f>AVERAGE(C13:C16)</f>
        <v>-1.0034800742710825</v>
      </c>
      <c r="D17" s="62">
        <f>AVERAGE(D13:D16)</f>
        <v>-1.0149948565175135</v>
      </c>
      <c r="E17" s="62">
        <f t="shared" ref="E17" si="7">AVERAGE(E13:E16)</f>
        <v>-0.97407274682043354</v>
      </c>
      <c r="F17" s="110">
        <f t="shared" ref="F17" si="8">AVERAGE(F13:F16)</f>
        <v>-0.99751589253634321</v>
      </c>
      <c r="G17" s="10"/>
    </row>
    <row r="18" spans="1:12" x14ac:dyDescent="0.25">
      <c r="A18" s="9"/>
      <c r="B18" s="106"/>
      <c r="C18" s="107"/>
      <c r="D18" s="107"/>
      <c r="E18" s="107"/>
      <c r="F18" s="107"/>
      <c r="G18" s="10"/>
    </row>
    <row r="19" spans="1:12" ht="21" x14ac:dyDescent="0.35">
      <c r="A19" s="9"/>
      <c r="B19" s="284" t="s">
        <v>91</v>
      </c>
      <c r="C19" s="284"/>
      <c r="D19" s="284"/>
      <c r="E19" s="284"/>
      <c r="F19" s="284"/>
      <c r="G19" s="10"/>
    </row>
    <row r="20" spans="1:12" ht="18.75" x14ac:dyDescent="0.3">
      <c r="A20" s="9"/>
      <c r="B20" s="229" t="s">
        <v>85</v>
      </c>
      <c r="C20" s="229"/>
      <c r="D20" s="229"/>
      <c r="E20" s="229"/>
      <c r="F20" s="229"/>
      <c r="G20" s="10"/>
      <c r="H20" s="230"/>
      <c r="I20" s="230"/>
      <c r="J20" s="230"/>
      <c r="K20" s="230"/>
      <c r="L20" s="230"/>
    </row>
    <row r="21" spans="1:12" x14ac:dyDescent="0.25">
      <c r="A21" s="9"/>
      <c r="B21" s="84" t="s">
        <v>87</v>
      </c>
      <c r="C21" s="83" t="s">
        <v>83</v>
      </c>
      <c r="D21" s="83" t="s">
        <v>65</v>
      </c>
      <c r="E21" s="83" t="s">
        <v>66</v>
      </c>
      <c r="F21" s="89" t="s">
        <v>77</v>
      </c>
      <c r="G21" s="10"/>
      <c r="H21" s="231"/>
      <c r="I21" s="231"/>
      <c r="J21" s="231"/>
      <c r="K21" s="231"/>
      <c r="L21" s="231"/>
    </row>
    <row r="22" spans="1:12" x14ac:dyDescent="0.25">
      <c r="A22" s="9"/>
      <c r="B22" s="84" t="s">
        <v>90</v>
      </c>
      <c r="C22" s="87">
        <f>'Equity Values &amp; Synergies '!C24</f>
        <v>-9.4074006682527056</v>
      </c>
      <c r="D22" s="87">
        <f>'Equity Values &amp; Synergies '!D24</f>
        <v>-9.4074006682527056</v>
      </c>
      <c r="E22" s="87">
        <f>'Equity Values &amp; Synergies '!E24</f>
        <v>-6.5372802110552044</v>
      </c>
      <c r="F22" s="88">
        <f>AVERAGE(C22:E22)</f>
        <v>-8.4506938491868713</v>
      </c>
      <c r="G22" s="10"/>
      <c r="H22" s="96"/>
      <c r="I22" s="97"/>
      <c r="J22" s="97"/>
      <c r="K22" s="97"/>
      <c r="L22" s="98"/>
    </row>
    <row r="23" spans="1:12" x14ac:dyDescent="0.25">
      <c r="A23" s="9"/>
      <c r="B23" s="75">
        <v>0.2</v>
      </c>
      <c r="C23" s="85">
        <f>'Equity Values &amp; Synergies '!D29</f>
        <v>11.474079465397836</v>
      </c>
      <c r="D23" s="85">
        <f>'Equity Values &amp; Synergies '!C29</f>
        <v>9.0692642815428144</v>
      </c>
      <c r="E23" s="85">
        <f>'Equity Values &amp; Synergies '!E29</f>
        <v>13.770175831155825</v>
      </c>
      <c r="F23" s="33">
        <f>AVERAGE(C23:E23)</f>
        <v>11.437839859365491</v>
      </c>
      <c r="G23" s="10"/>
      <c r="H23" s="96"/>
      <c r="I23" s="99"/>
      <c r="J23" s="99"/>
      <c r="K23" s="99"/>
      <c r="L23" s="100"/>
    </row>
    <row r="24" spans="1:12" x14ac:dyDescent="0.25">
      <c r="A24" s="9"/>
      <c r="B24" s="75">
        <v>0.3</v>
      </c>
      <c r="C24" s="85">
        <f>'Equity Values &amp; Synergies '!D30</f>
        <v>21.914819532223106</v>
      </c>
      <c r="D24" s="85">
        <f>'Equity Values &amp; Synergies '!C30</f>
        <v>19.810606246349963</v>
      </c>
      <c r="E24" s="85">
        <f>'Equity Values &amp; Synergies '!E30</f>
        <v>23.923903852261361</v>
      </c>
      <c r="F24" s="33">
        <f>AVERAGE(C24:E24)</f>
        <v>21.883109876944811</v>
      </c>
      <c r="G24" s="10"/>
      <c r="H24" s="101"/>
      <c r="I24" s="102"/>
      <c r="J24" s="102"/>
      <c r="K24" s="102"/>
      <c r="L24" s="103"/>
    </row>
    <row r="25" spans="1:12" x14ac:dyDescent="0.25">
      <c r="A25" s="9"/>
      <c r="B25" s="76">
        <v>0.5</v>
      </c>
      <c r="C25" s="85">
        <f>'Equity Values &amp; Synergies '!D31</f>
        <v>42.796299665873647</v>
      </c>
      <c r="D25" s="85">
        <f>'Equity Values &amp; Synergies '!C31</f>
        <v>41.293290175964259</v>
      </c>
      <c r="E25" s="85">
        <f>'Equity Values &amp; Synergies '!E31</f>
        <v>44.231359894472398</v>
      </c>
      <c r="F25" s="33">
        <f t="shared" ref="F25" si="9">AVERAGE(C25:E25)</f>
        <v>42.77364991210343</v>
      </c>
      <c r="G25" s="10"/>
      <c r="H25" s="101"/>
      <c r="I25" s="102"/>
      <c r="J25" s="102"/>
      <c r="K25" s="102"/>
      <c r="L25" s="103"/>
    </row>
    <row r="26" spans="1:12" x14ac:dyDescent="0.25">
      <c r="A26" s="9"/>
      <c r="B26" s="90" t="s">
        <v>77</v>
      </c>
      <c r="C26" s="86">
        <f>AVERAGE(C22:C25)</f>
        <v>16.694449498810471</v>
      </c>
      <c r="D26" s="86">
        <f>AVERAGE(D22:D25)</f>
        <v>15.191440008901083</v>
      </c>
      <c r="E26" s="86">
        <f t="shared" ref="E26:F26" si="10">AVERAGE(E22:E25)</f>
        <v>18.847039841708593</v>
      </c>
      <c r="F26" s="109">
        <f t="shared" si="10"/>
        <v>16.910976449806714</v>
      </c>
      <c r="G26" s="10"/>
      <c r="H26" s="101"/>
      <c r="I26" s="102"/>
      <c r="J26" s="102"/>
      <c r="K26" s="102"/>
      <c r="L26" s="103"/>
    </row>
    <row r="27" spans="1:12" x14ac:dyDescent="0.25">
      <c r="A27" s="9"/>
      <c r="B27" s="93"/>
      <c r="C27" s="91"/>
      <c r="D27" s="91"/>
      <c r="E27" s="91"/>
      <c r="F27" s="91"/>
      <c r="G27" s="10"/>
      <c r="H27" s="101"/>
      <c r="I27" s="102"/>
      <c r="J27" s="102"/>
      <c r="K27" s="102"/>
      <c r="L27" s="103"/>
    </row>
    <row r="28" spans="1:12" ht="18.75" x14ac:dyDescent="0.3">
      <c r="A28" s="9"/>
      <c r="B28" s="227" t="s">
        <v>89</v>
      </c>
      <c r="C28" s="227"/>
      <c r="D28" s="227"/>
      <c r="E28" s="227"/>
      <c r="F28" s="227"/>
      <c r="G28" s="10"/>
      <c r="H28" s="231"/>
      <c r="I28" s="231"/>
      <c r="J28" s="231"/>
      <c r="K28" s="231"/>
      <c r="L28" s="231"/>
    </row>
    <row r="29" spans="1:12" ht="18.75" x14ac:dyDescent="0.3">
      <c r="A29" s="9"/>
      <c r="B29" s="229" t="s">
        <v>85</v>
      </c>
      <c r="C29" s="229"/>
      <c r="D29" s="229"/>
      <c r="E29" s="229"/>
      <c r="F29" s="229"/>
      <c r="G29" s="10"/>
      <c r="H29" s="96"/>
      <c r="I29" s="97"/>
      <c r="J29" s="97"/>
      <c r="K29" s="97"/>
      <c r="L29" s="98"/>
    </row>
    <row r="30" spans="1:12" x14ac:dyDescent="0.25">
      <c r="A30" s="9"/>
      <c r="B30" s="84" t="s">
        <v>93</v>
      </c>
      <c r="C30" s="83" t="s">
        <v>83</v>
      </c>
      <c r="D30" s="83" t="s">
        <v>65</v>
      </c>
      <c r="E30" s="83" t="s">
        <v>66</v>
      </c>
      <c r="F30" s="89" t="s">
        <v>77</v>
      </c>
      <c r="G30" s="10"/>
      <c r="H30" s="96"/>
      <c r="I30" s="99"/>
      <c r="J30" s="99"/>
      <c r="K30" s="99"/>
      <c r="L30" s="100"/>
    </row>
    <row r="31" spans="1:12" x14ac:dyDescent="0.25">
      <c r="A31" s="9"/>
      <c r="B31" s="84" t="s">
        <v>90</v>
      </c>
      <c r="C31" s="87">
        <f>'Equity Values &amp; Synergies '!AB14</f>
        <v>-1.9750176562425228</v>
      </c>
      <c r="D31" s="87">
        <f>'Equity Values &amp; Synergies '!AA14</f>
        <v>-2.0433243090830504</v>
      </c>
      <c r="E31" s="87">
        <f>'Equity Values &amp; Synergies '!AC14</f>
        <v>-1.9096238746886118</v>
      </c>
      <c r="F31" s="88">
        <f>AVERAGE(C31:E31)</f>
        <v>-1.975988613338062</v>
      </c>
      <c r="G31" s="10"/>
      <c r="H31" s="101"/>
      <c r="I31" s="102"/>
      <c r="J31" s="102"/>
      <c r="K31" s="102"/>
      <c r="L31" s="103"/>
    </row>
    <row r="32" spans="1:12" x14ac:dyDescent="0.25">
      <c r="A32" s="9"/>
      <c r="B32" s="75">
        <v>0.2</v>
      </c>
      <c r="C32" s="85">
        <f>'Equity Values &amp; Synergies '!AB17</f>
        <v>-1.5800141249940183</v>
      </c>
      <c r="D32" s="85">
        <f>'Equity Values &amp; Synergies '!AA17</f>
        <v>-1.6346594472664404</v>
      </c>
      <c r="E32" s="85">
        <f>'Equity Values &amp; Synergies '!AC17</f>
        <v>-1.5276990997508895</v>
      </c>
      <c r="F32" s="33">
        <f>AVERAGE(C32:E32)</f>
        <v>-1.5807908906704495</v>
      </c>
      <c r="G32" s="10"/>
      <c r="H32" s="101"/>
      <c r="I32" s="102"/>
      <c r="J32" s="102"/>
      <c r="K32" s="102"/>
      <c r="L32" s="103"/>
    </row>
    <row r="33" spans="1:12" x14ac:dyDescent="0.25">
      <c r="A33" s="9"/>
      <c r="B33" s="75">
        <v>0.3</v>
      </c>
      <c r="C33" s="85">
        <f>'Equity Values &amp; Synergies '!AB18</f>
        <v>-1.3825123593697659</v>
      </c>
      <c r="D33" s="85">
        <f>'Equity Values &amp; Synergies '!AA18</f>
        <v>-1.4303270163581352</v>
      </c>
      <c r="E33" s="85">
        <f>'Equity Values &amp; Synergies '!AC18</f>
        <v>-1.3367367122820282</v>
      </c>
      <c r="F33" s="33">
        <f>AVERAGE(C33:E33)</f>
        <v>-1.3831920293366433</v>
      </c>
      <c r="G33" s="10"/>
      <c r="H33" s="101"/>
      <c r="I33" s="102"/>
      <c r="J33" s="102"/>
      <c r="K33" s="102"/>
      <c r="L33" s="103"/>
    </row>
    <row r="34" spans="1:12" x14ac:dyDescent="0.25">
      <c r="A34" s="9"/>
      <c r="B34" s="76">
        <v>0.5</v>
      </c>
      <c r="C34" s="85">
        <f>'Equity Values &amp; Synergies '!AB19</f>
        <v>-0.98750882812126139</v>
      </c>
      <c r="D34" s="85">
        <f>'Equity Values &amp; Synergies '!AA19</f>
        <v>-1.0216621545415252</v>
      </c>
      <c r="E34" s="85">
        <f>'Equity Values &amp; Synergies '!AC19</f>
        <v>-0.95481193734430592</v>
      </c>
      <c r="F34" s="33">
        <f t="shared" ref="F34" si="11">AVERAGE(C34:E34)</f>
        <v>-0.98799430666903099</v>
      </c>
      <c r="G34" s="10"/>
    </row>
    <row r="35" spans="1:12" x14ac:dyDescent="0.25">
      <c r="A35" s="9"/>
      <c r="B35" s="90" t="s">
        <v>77</v>
      </c>
      <c r="C35" s="86">
        <f>AVERAGE(C31:C34)</f>
        <v>-1.4812632421818921</v>
      </c>
      <c r="D35" s="86">
        <f>AVERAGE(D31:D34)</f>
        <v>-1.5324932318122879</v>
      </c>
      <c r="E35" s="86">
        <f t="shared" ref="E35" si="12">AVERAGE(E31:E34)</f>
        <v>-1.4322179060164588</v>
      </c>
      <c r="F35" s="109">
        <f t="shared" ref="F35" si="13">AVERAGE(F31:F34)</f>
        <v>-1.4819914600035464</v>
      </c>
      <c r="G35" s="10"/>
    </row>
    <row r="36" spans="1:12" ht="12" customHeight="1" x14ac:dyDescent="0.25">
      <c r="A36" s="12"/>
      <c r="B36" s="11"/>
      <c r="C36" s="11"/>
      <c r="D36" s="11"/>
      <c r="E36" s="11"/>
      <c r="F36" s="11"/>
      <c r="G36" s="11"/>
    </row>
  </sheetData>
  <mergeCells count="11">
    <mergeCell ref="H20:L20"/>
    <mergeCell ref="H21:L21"/>
    <mergeCell ref="H28:L28"/>
    <mergeCell ref="B19:F19"/>
    <mergeCell ref="B20:F20"/>
    <mergeCell ref="B29:F29"/>
    <mergeCell ref="B28:F28"/>
    <mergeCell ref="B11:F11"/>
    <mergeCell ref="B1:F1"/>
    <mergeCell ref="B2:F2"/>
    <mergeCell ref="B10:F10"/>
  </mergeCells>
  <conditionalFormatting sqref="C4:F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F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E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9 C8:E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F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E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E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18 C17:E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F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:F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item1.xml><?xml version="1.0" encoding="utf-8"?>
<FdsFormulaCache xmlns="urn:fdsformulacache" version="2" timestamp="1647855048"><![CDATA[{"ATVI-US^FG_PRICE(0)":80.55,"ATVI-US^FG_PRICE(-5AY)":48.06,"ATVI-US^FG_PRICE(-5AY,0)":[48.06,48.58,49.02,49.2,49.5,49.08,49.22,49.1,49.13,48.96,48.22,48.68,48.78,49.12,49.3,49.76,50.14,50.19,49.86,49.53,49.04,49.2,49.36,49.61,49.04,49.08,48.64,48.42,48.8,49.17,49.35,49.95,49.87,50.88,51.36,51.36,51.91,52.25,52.7,53.03,52.84,53.1,53.83,53.99,54.62,55.99,55.75,56.01,56.41,56.78,54.23,55.15,55.88,57.12,57.8,58.51,59.22,58.28,58.58,58.58,59.56,59.65,59.8,59.84,60.53,60.55,58.03,56.76,57.9,58.45,58.91,58.8,60.32,60.15,60.68,61.16,60.44,60.22,58.29,58.81,57.58,57.57,56.26,57.16,56.62,58.09,58.51,57.98,61.02,60.5,60.75,60.5,61.33,61.33,61.08,60.93,61.44,60.95,62.64,61.17,61.45,61.78,62.4,61.45,63.97,62.01,62.51,61.33,61.38,60.21,60.74,61.89,61.97,62.89,61.37,62.01,61.78,64.26,64.01,63.43,62.58,62.75,63.48,65.68,65.56,65.12,65.05,64.0,65.83,64.93,66.16,66.09,65.4,65.17,65.0,64.2,64.31,65.0,64.11,63.9,62.14,61.76,63.09,63.54,64.51,63.39,63.45,62.63,63.09,63.25,61.18,61.45,61.36,62.05,61.08,61.48,61.66,61.5,61.99,62.63,61.46,62.73,61.81,62.06,64.14,65.3,65.49,65.33,65.45,63.2,60.87,60.96,64.55,63.31,63.0,63.62,64.03,62.89,64.13,64.1,63.93,64.5,65.14,66.03,65.74,65.97,62.01,62.4,61.96,58.6,59.55,60.75,61.57,62.43,63.17,64.4,64.6,65.03,66.73,66.01,64.9,64.38,65.08,64.51,63.45,63.34,63.4,63.32,64.31,65.31,64.66,66.37,66.63,66.19,66.83,69.24,70.36,68.71,70.36,69.8,70.57,71.3,71.55,70.08,70.82,72.52,72.45,71.61,74.13,73.35,71.42,67.98,69.7,69.46,65.83,67.08,68.32,68.03,69.65,71.99,70.19,70.84,70.22,69.49,72.07,73.16,72.61,73.13,72.01,74.01,75.1,73.92,74.07,76.81,78.22,76.86,75.93,74.22,73.38,71.68,71.05,71.37,71.61,69.76,68.04,70.08,66.29,65.97,67.46,65.09,65.48,66.27,66.53,64.56,65.77,66.52,65.85,67.22,65.88,66.56,68.28,68.69,67.68,66.3,66.23,65.34,64.82,66.34,65.79,66.35,67.8,68.39,66.82,69.84,70.37,69.61,71.31,72.9,71.7,71.7,70.17,70.33,71.66,71.99,71.45,71.35,71.74,70.8,71.46,70.64,70.69,70.91,73.03,72.79,72.77,74.79,73.95,74.29,75.0,75.94,76.67,77.71,77.41,77.87,77.24,76.84,76.05,75.98,74.7,75.27,73.42,76.01,76.32,77.28,75.88,76.19,77.19,76.84,76.19,78.61,81.37,81.5,80.23,80.95,81.27,80.61,79.65,79.75,78.41,79.45,77.65,75.36,72.75,73.42,73.08,74.06,71.32,70.57,70.23,70.01,70.5,70.61,70.52,71.29,69.31,69.69,69.15,68.93,69.66,71.43,71.17,74.09,74.09,74.0,74.91,74.1,72.1,72.98,71.65,71.96,73.57,74.26,79.5,80.52,80.43,81.27,78.88,79.63,79.58,80.65,80.29,80.6,80.53,81.57,82.87,83.19,83.28,83.39,83.02,80.36,79.59,77.63,77.64,73.58,73.85,77.92,75.67,78.73,78.3,71.81,69.75,69.78,68.98,67.25,70.32,68.84,65.22,67.48,69.05,69.32,68.99,64.34,64.25,65.09,62.79,55.01,53.89,52.55,51.6,53.56,50.94,49.14,49.26,50.85,50.05,50.91,50.75,51.02,52.56,49.88,46.6,46.52,48.15,47.23,47.88,48.2,48.45,48.51,47.75,47.08,47.32,46.33,47.05,45.85,43.99,46.42,47.04,46.8,46.57,47.03,45.36,47.17,48.5,49.97,50.83,51.35,46.54,47.29,46.84,47.13,47.38,48.65,47.06,46.02,47.27,47.8,46.74,45.73,46.31,47.24,46.01,46.78,47.84,43.0,43.96,43.41,40.11,41.67,44.57,45.43,44.6,44.48,42.78,41.9,41.5,41.96,42.08,41.79,42.14,42.84,41.79,41.88,42.56,41.42,42.03,42.92,42.63,43.7,43.32,44.63,44.97,46.42,46.16,48.6,46.87,46.98,46.43,45.52,45.62,45.53,47.12,47.46,47.65,46.96,47.29,47.57,47.01,47.86,47.17,47.28,45.75,45.06,44.98,45.31,45.34,46.51,46.75,47.41,48.15,48.4,48.21,48.56,49.55,47.15,48.16,46.68,46.82,46.64,46.02,43.41,44.7,46.28,47.29,46.39,43.61,43.45,42.91,42.19,42.29,43.5,43.99,43.56,43.37,42.38,43.61,44.52,44.08,45.38,46.01,46.7,45.09,46.05,45.62,45.07,45.77,45.33,45.67,45.91,47.15,46.2,46.73,47.28,47.2,47.5,47.98,48.66,48.15,46.47,46.37,46.84,47.34,47.2,47.66,46.99,46.68,45.72,45.14,45.57,45.92,46.86,47.19,47.99,48.45,48.29,48.74,50.19,49.02,46.1,46.59,48.1,49.33,48.06,47.08,48.13,45.26,45.51,46.66,47.92,48.8,49.04,49.08,47.33,48.69,51.09,50.21,50.96,50.6,51.06,53.5,54.58,54.58,55.19,56.03,54.91,55.45,55.95,55.78,55.35,55.12,55.01,54.76,54.18,53.96,54.94,54.22,52.33,52.92,52.9,52.25,54.07,55.44,55.41,54.13,53.43,53.69,54.82,55.01,55.56,55.59,55.59,54.54,55.51,54.52,54.8,55.44,55.26,54.56,54.0,55.87,56.03,55.82,55.71,55.54,56.36,54.55,54.3,52.52,51.95,52.33,52.7,53.44,52.73,53.28,54.085,53.69,53.04,53.73,54.17,54.48,54.83,54.23,54.59,53.88,54.99,55.21,54.39,55.94,56.48,58.56,58.65,58.61,58.26,59.02,59.13,59.22,58.89,58.81,58.89,59.185,58.88,59.42,58.65,58.67,59.74,60.335,59.88,59.34,58.95,59.24,60.05,59.64,60.43,61.24,61.42,60.32,60.13,59.4,58.32,60.03,60.4,60.89,58.48,58.21,59.21,58.85,60.26,61.53,61.63,61.19,62.8,62.59,63.52,63.74,64.37,64.0,63.375,62.31,59.51,59.37,58.33,58.13,60.59,58.75,62.55,61.52,59.97,57.35,60.71,59.33,54.56,59.04,52.76,56.16,55.59,54.13,52.05,56.47,54.43,52.87,57.72,56.96,58.47,59.48,57.5,60.78,59.98,61.6,59.87,61.07,60.46,62.75,63.28,65.71,68.05,66.88,66.5,65.72,66.98,65.88,66.65,67.06,63.86,64.79,63.73,64.72,66.7,68.53,72.87,73.1,73.14,75.46,72.25,73.67,72.96,73.92,72.88,73.03,73.78,72.47,73.08,70.0,70.15,70.22,71.98,72.99,72.98,69.92,69.81,69.43,70.73,72.0,73.82,71.28,71.68,73.19,73.0,75.53,76.01,76.58,76.12,76.45,75.58,76.21,76.4,75.5,75.9,78.03,77.51,78.67,78.5,79.28,80.64,81.27,77.95,79.77,79.15,79.37,78.64,81.16,80.76,81.1,79.61,79.99,81.63,80.72,81.2,81.7,82.63,84.79,86.45,84.32,86.84,82.47,82.26,79.12,81.71,81.29,80.4,81.99,83.13,81.98,83.995,83.21,83.1,83.62,84.48,83.9,83.21,83.52,83.33,83.45,80.31,79.01,76.18,79.59,79.09,77.97,79.12,81.75,79.99,78.77,80.09,81.41,82.65,80.13,79.69,80.98,81.95,80.78,80.95,82.68,78.3,79.99,78.3,78.47,77.8,78.21,81.06,81.98,81.9,80.35,80.62,80.08,80.14,81.94,80.77,81.04,80.49,80.96,79.01,77.77,75.73,76.4,76.26,79.37,80.14,78.81,75.41,75.12,76.55,76.71,77.55,77.44,77.11,75.5,75.93,76.81,75.92,75.23,76.51,78.14,79.48,79.93,79.15,78.79,80.88,82.27,83.63,82.58,83.11,83.68,85.94,86.92,88.22,88.46,90.37,88.81,89.42,90.21,90.96,91.43,91.37,91.58,92.85,89.9,90.69,88.0,89.67,91.3,90.91,89.25,89.77,89.99,90.69,93.15,95.12,94.6,94.43,93.4,92.38,88.67,90.27,91.0,91.42,93.98,92.77,92.68,101.61,101.19,102.73,102.76,103.24,103.81,102.96,102.35,102.25,100.8,96.58,96.42,95.69,95.1,95.61,98.72,96.75,93.71,91.54,92.58,89.21,92.5,91.31,92.94,93.035,92.575,93.28,92.44,89.58,90.49,91.87,91.38,90.51,90.85,92.4,94.02,92.66,93.0,95.54,97.87,97.32,96.84,96.46,95.78,96.14,97.54,96.69,97.78,96.48,96.0,94.47,93.18,93.7,93.02,94.24,91.6,91.25,92.09,91.19,91.15,88.69,90.08,93.03,94.8,93.17,95.34,92.66,93.42,93.35,92.3,93.66,94.26,96.57,95.37,96.5,96.57,97.3,97.25,97.25,96.45,95.39,94.98,96.84,97.12,96.8,96.53,97.69,98.15,99.18,95.97,94.06,93.19,91.49,91.82,91.88,90.79,92.51,92.26,95.4,95.61,95.44,93.9,94.27,94.4,93.31,92.18,92.38,92.91,93.25,92.32,90.68,91.8,90.3,91.51,91.17,90.47,91.5,90.14,84.05,84.82,83.57,83.62,82.76,79.83,81.52,80.32,82.43,81.41,82.99,85.0,85.17,83.85,83.85,83.37,82.83,83.17,82.63,82.22,81.79,80.81,81.25,82.43,81.12,82.37,82.3,81.31,81.18,78.47,80.29,78.05,79.64,78.53,77.84,78.25,79.28,79.56,76.18,73.03,72.81,74.67,75.26,75.08,76.33,77.38,77.39,78.53,77.18,76.8,77.29,77.36,77.61,76.32,74.92,75.25,76.11,76.4,76.4,77.18,78.08,78.7,79.27,81.19,80.76,78.65,78.88,78.19,79.35,77.67,66.75,68.23,67.83,66.82,67.1,66.66,67.5,69.69,70.43,66.14,64.2,62.67,62.38,62.2,61.77,60.91,60.62,60.31,58.6,57.28,57.29,57.36,58.09,58.77,59.27,59.07,58.6,58.7,59.52,60.26,61.49,61.36,61.8,63.59,64.1,65.16,65.45,66.67,67.16,67.49,66.53,67.42,67.2,66.29,63.82,64.04,63.11,65.85,64.81,64.17,65.39,82.31,82.15,81.76,81.35,79.97,79.12,78.78,78.9,79.14,79.01,79.06,79.25,78.95,79.25,79.5,80.23,81.5,81.45,81.5,81.5,81.52,81.46,80.97,81.05,81.23,80.71,81.01,81.44,81.5,80.88,81.48,81.5,81.43,80.55],"ATVI-US^FG_PRICE(-5AY,0,D)":[48.06,48.58,49.02,49.2,49.5,49.08,49.22,49.1,49.13,48.96,48.22,48.68,48.78,49.12,49.3,49.76,50.14,50.19,49.86,49.53,49.04,49.2,49.36,49.61,49.04,49.08,48.64,48.42,48.8,49.17,49.35,49.95,49.87,50.88,51.36,51.36,51.91,52.25,52.7,53.03,52.84,53.1,53.83,53.99,54.62,55.99,55.75,56.01,56.41,56.78,54.23,55.15,55.88,57.12,57.8,58.51,59.22,58.28,58.58,58.58,59.56,59.65,59.8,59.84,60.53,60.55,58.03,56.76,57.9,58.45,58.91,58.8,60.32,60.15,60.68,61.16,60.44,60.22,58.29,58.81,57.58,57.57,56.26,57.16,56.62,58.09,58.51,57.98,61.02,60.5,60.75,60.5,61.33,61.33,61.08,60.93,61.44,60.95,62.64,61.17,61.45,61.78,62.4,61.45,63.97,62.01,62.51,61.33,61.38,60.21,60.74,61.89,61.97,62.89,61.37,62.01,61.78,64.26,64.01,63.43,62.58,62.75,63.48,65.68,65.56,65.12,65.05,64.0,65.83,64.93,66.16,66.09,65.4,65.17,65.0,64.2,64.31,65.0,64.11,63.9,62.14,61.76,63.09,63.54,64.51,63.39,63.45,62.63,63.09,63.25,61.18,61.45,61.36,62.05,61.08,61.48,61.66,61.5,61.99,62.63,61.46,62.73,61.81,62.06,64.14,65.3,65.49,65.33,65.45,63.2,60.87,60.96,64.55,63.31,63.0,63.62,64.03,62.89,64.13,64.1,63.93,64.5,65.14,66.03,65.74,65.97,62.01,62.4,61.96,58.6,59.55,60.75,61.57,62.43,63.17,64.4,64.6,65.03,66.73,66.01,64.9,64.38,65.08,64.51,63.45,63.34,63.4,63.32,64.31,65.31,64.66,66.37,66.63,66.19,66.83,69.24,70.36,68.71,70.36,69.8,70.57,71.3,71.55,70.08,70.82,72.52,72.45,71.61,74.13,73.35,71.42,67.98,69.7,69.46,65.83,67.08,68.32,68.03,69.65,71.99,70.19,70.84,70.22,69.49,72.07,73.16,72.61,73.13,72.01,74.01,75.1,73.92,74.07,76.81,78.22,76.86,75.93,74.22,73.38,71.68,71.05,71.37,71.61,69.76,68.04,70.08,66.29,65.97,67.46,65.09,65.48,66.27,66.53,64.56,65.77,66.52,65.85,67.22,65.88,66.56,68.28,68.69,67.68,66.3,66.23,65.34,64.82,66.34,65.79,66.35,67.8,68.39,66.82,69.84,70.37,69.61,71.31,72.9,71.7,71.7,70.17,70.33,71.66,71.99,71.45,71.35,71.74,70.8,71.46,70.64,70.69,70.91,73.03,72.79,72.77,74.79,73.95,74.29,75.0,75.94,76.67,77.71,77.41,77.87,77.24,76.84,76.05,75.98,74.7,75.27,73.42,76.01,76.32,77.28,75.88,76.19,77.19,76.84,76.19,78.61,81.37,81.5,80.23,80.95,81.27,80.61,79.65,79.75,78.41,79.45,77.65,75.36,72.75,73.42,73.08,74.06,71.32,70.57,70.23,70.01,70.5,70.61,70.52,71.29,69.31,69.69,69.15,68.93,69.66,71.43,71.17,74.09,74.09,74.0,74.91,74.1,72.1,72.98,71.65,71.96,73.57,74.26,79.5,80.52,80.43,81.27,78.88,79.63,79.58,80.65,80.29,80.6,80.53,81.57,82.87,83.19,83.28,83.39,83.02,80.36,79.59,77.63,77.64,73.58,73.85,77.92,75.67,78.73,78.3,71.81,69.75,69.78,68.98,67.25,70.32,68.84,65.22,67.48,69.05,69.32,68.99,64.34,64.25,65.09,62.79,55.01,53.89,52.55,51.6,53.56,50.94,49.14,49.26,50.85,50.05,50.91,50.75,51.02,52.56,49.88,46.6,46.52,48.15,47.23,47.88,48.2,48.45,48.51,47.75,47.08,47.32,46.33,47.05,45.85,43.99,46.42,47.04,46.8,46.57,47.03,45.36,47.17,48.5,49.97,50.83,51.35,46.54,47.29,46.84,47.13,47.38,48.65,47.06,46.02,47.27,47.8,46.74,45.73,46.31,47.24,46.01,46.78,47.84,43.0,43.96,43.41,40.11,41.67,44.57,45.43,44.6,44.48,42.78,41.9,41.5,41.96,42.08,41.79,42.14,42.84,41.79,41.88,42.56,41.42,42.03,42.92,42.63,43.7,43.32,44.63,44.97,46.42,46.16,48.6,46.87,46.98,46.43,45.52,45.62,45.53,47.12,47.46,47.65,46.96,47.29,47.57,47.01,47.86,47.17,47.28,45.75,45.06,44.98,45.31,45.34,46.51,46.75,47.41,48.15,48.4,48.21,48.56,49.55,47.15,48.16,46.68,46.82,46.64,46.02,43.41,44.7,46.28,47.29,46.39,43.61,43.45,42.91,42.19,42.29,43.5,43.99,43.56,43.37,42.38,43.61,44.52,44.08,45.38,46.01,46.7,45.09,46.05,45.62,45.07,45.77,45.33,45.67,45.91,47.15,46.2,46.73,47.28,47.2,47.5,47.98,48.66,48.15,46.47,46.37,46.84,47.34,47.2,47.66,46.99,46.68,45.72,45.14,45.57,45.92,46.86,47.19,47.99,48.45,48.29,48.74,50.19,49.02,46.1,46.59,48.1,49.33,48.06,47.08,48.13,45.26,45.51,46.66,47.92,48.8,49.04,49.08,47.33,48.69,51.09,50.21,50.96,50.6,51.06,53.5,54.58,54.58,55.19,56.03,54.91,55.45,55.95,55.78,55.35,55.12,55.01,54.76,54.18,53.96,54.94,54.22,52.33,52.92,52.9,52.25,54.07,55.44,55.41,54.13,53.43,53.69,54.82,55.01,55.56,55.59,55.59,54.54,55.51,54.52,54.8,55.44,55.26,54.56,54.0,55.87,56.03,55.82,55.71,55.54,56.36,54.55,54.3,52.52,51.95,52.33,52.7,53.44,52.73,53.28,54.085,53.69,53.04,53.73,54.17,54.48,54.83,54.23,54.59,53.88,54.99,55.21,54.39,55.94,56.48,58.56,58.65,58.61,58.26,59.02,59.13,59.22,58.89,58.81,58.89,59.185,58.88,59.42,58.65,58.67,59.74,60.335,59.88,59.34,58.95,59.24,60.05,59.64,60.43,61.24,61.42,60.32,60.13,59.4,58.32,60.03,60.4,60.89,58.48,58.21,59.21,58.85,60.26,61.53,61.63,61.19,62.8,62.59,63.52,63.74,64.37,64.0,63.375,62.31,59.51,59.37,58.33,58.13,60.59,58.75,62.55,61.52,59.97,57.35,60.71,59.33,54.56,59.04,52.76,56.16,55.59,54.13,52.05,56.47,54.43,52.87,57.72,56.96,58.47,59.48,57.5,60.78,59.98,61.6,59.87,61.07,60.46,62.75,63.28,65.71,68.05,66.88,66.5,65.72,66.98,65.88,66.65,67.06,63.86,64.79,63.73,64.72,66.7,68.53,72.87,73.1,73.14,75.46,72.25,73.67,72.96,73.92,72.88,73.03,73.78,72.47,73.08,70.0,70.15,70.22,71.98,72.99,72.98,69.92,69.81,69.43,70.73,72.0,73.82,71.28,71.68,73.19,73.0,75.53,76.01,76.58,76.12,76.45,75.58,76.21,76.4,75.5,75.9,78.03,77.51,78.67,78.5,79.28,80.64,81.27,77.95,79.77,79.15,79.37,78.64,81.16,80.76,81.1,79.61,79.99,81.63,80.72,81.2,81.7,82.63,84.79,86.45,84.32,86.84,82.47,82.26,79.12,81.71,81.29,80.4,81.99,83.13,81.98,83.995,83.21,83.1,83.62,84.48,83.9,83.21,83.52,83.33,83.45,80.31,79.01,76.18,79.59,79.09,77.97,79.12,81.75,79.99,78.77,80.09,81.41,82.65,80.13,79.69,80.98,81.95,80.78,80.95,82.68,78.3,79.99,78.3,78.47,77.8,78.21,81.06,81.98,81.9,80.35,80.62,80.08,80.14,81.94,80.77,81.04,80.49,80.96,79.01,77.77,75.73,76.4,76.26,79.37,80.14,78.81,75.41,75.12,76.55,76.71,77.55,77.44,77.11,75.5,75.93,76.81,75.92,75.23,76.51,78.14,79.48,79.93,79.15,78.79,80.88,82.27,83.63,82.58,83.11,83.68,85.94,86.92,88.22,88.46,90.37,88.81,89.42,90.21,90.96,91.43,91.37,91.58,92.85,89.9,90.69,88.0,89.67,91.3,90.91,89.25,89.77,89.99,90.69,93.15,95.12,94.6,94.43,93.4,92.38,88.67,90.27,91.0,91.42,93.98,92.77,92.68,101.61,101.19,102.73,102.76,103.24,103.81,102.96,102.35,102.25,100.8,96.58,96.42,95.69,95.1,95.61,98.72,96.75,93.71,91.54,92.58,89.21,92.5,91.31,92.94,93.035,92.575,93.28,92.44,89.58,90.49,91.87,91.38,90.51,90.85,92.4,94.02,92.66,93.0,95.54,97.87,97.32,96.84,96.46,95.78,96.14,97.54,96.69,97.78,96.48,96.0,94.47,93.18,93.7,93.02,94.24,91.6,91.25,92.09,91.19,91.15,88.69,90.08,93.03,94.8,93.17,95.34,92.66,93.42,93.35,92.3,93.66,94.26,96.57,95.37,96.5,96.57,97.3,97.25,97.25,96.45,95.39,94.98,96.84,97.12,96.8,96.53,97.69,98.15,99.18,95.97,94.06,93.19,91.49,91.82,91.88,90.79,92.51,92.26,95.4,95.61,95.44,93.9,94.27,94.4,93.31,92.18,92.38,92.91,93.25,92.32,90.68,91.8,90.3,91.51,91.17,90.47,91.5,90.14,84.05,84.82,83.57,83.62,82.76,79.83,81.52,80.32,82.43,81.41,82.99,85.0,85.17,83.85,83.85,83.37,82.83,83.17,82.63,82.22,81.79,80.81,81.25,82.43,81.12,82.37,82.3,81.31,81.18,78.47,80.29,78.05,79.64,78.53,77.84,78.25,79.28,79.56,76.18,73.03,72.81,74.67,75.26,75.08,76.33,77.38,77.39,78.53,77.18,76.8,77.29,77.36,77.61,76.32,74.92,75.25,76.11,76.4,76.4,77.18,78.08,78.7,79.27,81.19,80.76,78.65,78.88,78.19,79.35,77.67,66.75,68.23,67.83,66.82,67.1,66.66,67.5,69.69,70.43,66.14,64.2,62.67,62.38,62.2,61.77,60.91,60.62,60.31,58.6,57.28,57.29,57.36,58.09,58.77,59.27,59.07,58.6,58.7,59.52,60.26,61.49,61.36,61.8,63.59,64.1,65.16,65.45,66.67,67.16,67.49,66.53,67.42,67.2,66.29,63.82,64.04,63.11,65.85,64.81,64.17,65.39,82.31,82.15,81.76,81.35,79.97,79.12,78.78,78.9,79.14,79.01,79.06,79.25,78.95,79.25,79.5,80.23,81.5,81.45,81.5,81.5,81.52,81.46,80.97,81.05,81.23,80.71,81.01,81.44,81.5,80.88,81.48,81.5,81.43,80.55],"MSFT-US^FG_PRICE(-5AY,0,D)":[64.4,64.99,64.73,64.93,64.71,64.41,64.75,64.64,64.87,64.93,64.21,65.03,64.87,64.98,65.1,65.29,65.47,65.71,65.86,65.55,65.73,65.56,65.73,65.68,65.53,65.48,65.23,64.95,65.48,65.39,65.04,65.5,66.4,67.53,67.92,67.83,68.27,68.46,69.41,69.3,69.08,68.81,69.0,68.94,69.04,69.31,68.46,68.38,68.43,69.41,67.48,67.71,67.69,68.45,68.68,68.77,69.62,69.96,70.41,69.84,70.1,71.76,72.28,72.52,72.39,71.95,70.32,69.78,70.65,70.27,69.9,70.0,70.87,69.91,70.27,70.26,71.21,70.53,69.21,69.8,68.49,68.93,68.17,69.08,68.57,69.46,69.98,69.99,71.15,71.77,72.78,73.35,73.3,73.86,74.22,73.79,73.6,74.19,74.05,73.16,73.04,72.7,72.58,72.26,72.15,72.68,72.4,72.79,72.47,71.41,72.5,73.59,73.22,73.65,72.4,72.49,72.15,73.16,72.72,72.69,72.82,72.83,73.05,74.01,74.77,73.94,73.61,73.4,74.34,73.98,74.76,74.68,75.21,74.77,75.31,75.16,75.44,74.94,74.21,74.41,73.26,73.26,73.85,73.87,74.49,74.61,74.26,74.69,75.97,76.0,76.29,76.29,76.42,77.12,77.49,77.65,77.59,77.61,77.91,78.81,78.83,78.86,78.63,78.76,83.81,83.89,83.18,83.18,84.05,84.14,84.47,84.27,84.56,84.09,83.87,83.93,84.05,82.98,83.2,82.4,82.53,83.72,83.11,83.26,83.87,84.88,83.34,84.17,84.26,81.08,81.59,82.78,82.49,84.16,85.23,85.58,85.35,84.69,86.85,86.38,85.83,85.52,85.5,85.51,85.4,85.71,85.72,85.54,85.95,86.35,87.11,88.19,88.28,88.22,87.82,88.08,89.6,88.35,90.14,90.1,90.0,91.61,91.9,91.82,92.33,94.06,93.92,92.74,95.01,94.26,91.78,88.0,91.33,89.61,85.01,88.18,89.13,89.83,90.81,92.66,92.0,92.72,91.49,91.73,94.06,95.42,94.2,93.77,92.85,93.05,93.64,93.32,93.86,94.43,96.54,96.77,94.41,93.85,94.18,94.6,92.89,93.13,92.48,89.79,87.18,93.78,89.47,89.39,91.27,88.52,89.71,92.33,92.38,90.23,90.77,92.88,91.86,93.58,93.08,94.17,96.07,96.44,96.11,95.0,95.35,93.12,92.31,94.26,95.82,93.52,95.0,93.51,94.07,95.16,96.22,95.81,96.94,97.91,97.7,98.03,97.32,97.15,96.18,96.36,97.6,97.5,98.66,98.31,98.36,98.01,98.95,98.84,100.79,101.67,102.19,102.49,100.88,101.63,101.05,101.31,100.85,101.42,100.13,100.86,100.86,101.87,101.14,100.41,98.39,99.08,97.54,98.63,98.61,100.01,99.05,99.76,101.16,101.85,102.12,101.98,104.19,105.43,104.91,105.95,105.12,104.4,106.27,107.97,107.66,110.83,109.62,107.68,105.37,106.08,106.28,107.57,108.04,108.13,108.88,109.49,109.67,109.0,108.21,109.56,107.66,107.64,107.58,106.87,105.98,107.06,107.56,108.4,109.6,110.26,112.02,111.95,112.33,111.71,108.49,108.74,108.21,109.38,111.24,111.71,112.91,113.37,112.14,113.21,111.7,113.57,114.26,114.67,114.45,113.98,114.41,114.37,115.61,115.15,115.17,112.79,112.13,110.85,112.26,106.16,105.91,109.57,107.6,111.0,110.71,108.5,108.66,109.63,108.1,102.32,108.3,106.96,103.85,103.73,106.81,105.92,106.16,107.51,107.72,111.96,111.75,109.57,106.87,106.94,104.97,107.28,108.29,104.62,101.71,103.11,103.07,106.47,107.14,111.12,110.19,110.89,112.09,108.52,109.19,104.82,107.59,108.59,109.08,109.45,106.03,102.89,103.97,103.69,101.51,98.23,94.13,100.56,101.18,100.39,101.57,101.12,97.4,101.93,102.06,102.8,104.27,103.6,102.8,102.05,105.01,105.38,106.12,107.71,105.68,106.71,106.2,107.17,105.08,102.94,106.38,104.43,102.78,105.74,107.22,106.03,105.27,105.67,105.25,106.89,106.81,106.9,108.22,108.17,107.15,109.41,110.97,111.59,112.36,112.17,112.03,112.53,112.26,111.7,111.75,110.39,110.51,112.83,113.62,114.5,114.59,115.91,117.57,117.65,117.52,120.22,117.05,117.66,117.91,116.77,116.93,117.94,119.02,119.19,119.97,119.36,119.89,119.93,119.28,120.19,120.33,120.95,121.05,120.77,121.77,123.37,123.76,125.44,125.01,129.15,129.89,129.77,130.6,127.88,126.21,128.9,128.15,125.52,125.51,125.5,127.13,123.35,124.73,126.02,128.93,128.07,126.22,126.9,127.67,126.18,126.24,126.16,124.94,125.73,123.68,119.84,123.16,125.83,127.82,131.4,132.6,132.1,131.49,132.32,132.45,132.85,135.16,135.69,136.95,136.97,137.78,133.43,133.93,134.15,133.96,135.68,136.58,137.46,137.06,136.96,136.46,137.85,138.4,138.9,138.9,137.08,136.27,136.42,136.62,138.43,139.29,140.72,140.19,141.34,141.03,140.35,136.27,138.06,136.9,132.21,134.69,135.28,138.89,137.71,135.79,138.6,133.98,133.68,136.13,138.41,137.26,138.79,137.78,133.39,135.45,135.74,135.56,138.12,137.86,136.04,137.63,140.05,139.1,137.52,136.08,136.12,137.52,137.32,136.33,137.39,138.52,141.07,139.44,139.14,137.38,139.36,139.54,137.73,139.03,137.07,134.65,136.28,138.12,137.12,135.67,138.24,139.1,139.68,139.55,141.575,140.41,139.69,137.41,138.43,136.37,137.24,139.94,140.73,144.19,142.83,144.61,143.37,143.72,144.55,144.46,144.06,144.26,145.96,146.11,147.07,147.31,148.06,149.97,150.34,150.39,149.62,149.48,149.59,151.23,152.03,152.32,151.38,149.55,149.31,149.85,149.93,151.75,151.36,151.13,151.7,153.24,154.53,155.53,154.69,154.37,155.71,157.41,157.41,157.38,158.67,158.96,157.59,157.7,160.62,158.62,159.03,157.58,160.09,162.09,161.34,163.28,162.13,163.18,166.17,167.1,166.5,165.7,166.72,165.04,162.28,165.46,168.04,172.78,170.23,174.38,180.12,179.9,183.63,183.89,188.7,184.44,184.71,183.71,185.35,187.23,187.28,184.42,178.59,170.89,168.07,170.17,158.18,162.01,172.79,164.51,170.55,166.27,161.57,150.62,160.92,153.63,139.06,158.83,135.42,146.57,140.4,142.71,137.35,135.98,148.34,146.92,156.11,149.7,160.23,157.71,152.11,155.26,153.83,165.27,163.49,165.13,165.14,165.51,173.7,171.88,177.04,178.6,175.06,167.82,173.52,171.42,174.55,174.05,169.81,177.43,179.21,174.57,178.84,180.76,182.54,183.6,184.68,186.74,182.51,179.75,180.53,183.16,184.91,183.63,185.66,183.43,183.51,181.57,181.81,181.4,183.25,182.83,184.91,185.36,182.92,187.2,188.36,189.8,196.84,186.27,187.74,188.94,193.57,194.24,196.32,195.15,200.57,201.91,197.84,200.34,196.33,198.44,203.51,204.7,206.26,210.7,208.25,212.83,214.32,213.67,207.07,208.35,208.04,203.92,202.88,211.6,208.75,211.75,202.54,201.3,203.85,202.02,204.06,203.9,205.01,216.54,213.29,212.94,216.35,212.48,208.25,203.38,209.19,208.7,208.9,210.28,211.49,209.7,214.58,213.02,213.69,216.47,221.15,226.58,228.91,225.53,227.27,231.65,217.3,214.25,202.66,211.29,205.37,204.03,205.41,208.78,205.05,202.91,200.39,202.54,207.42,200.59,203.19,207.82,209.44,207.26,210.33,212.46,206.19,210.38,205.91,209.83,210.58,215.81,221.4,222.86,220.86,219.66,219.66,214.22,214.65,214.8,214.89,216.23,210.08,213.25,202.68,204.72,202.47,202.33,206.43,216.39,223.29,223.72,218.39,211.01,216.55,215.44,216.51,217.23,214.46,211.08,212.42,210.39,210.11,213.86,213.87,215.23,214.07,216.21,215.37,214.24,214.36,214.29,216.01,211.8,210.52,213.26,214.2,214.13,219.28,219.42,218.59,222.59,223.94,221.02,222.75,224.96,224.15,221.68,222.42,217.69,217.9,212.25,218.29,219.62,217.49,214.93,216.34,213.02,212.65,216.44,224.34,224.97,225.95,229.53,232.33,232.9,238.93,231.96,239.65,239.51,243.0,242.01,242.2,242.47,243.77,242.82,244.49,244.99,243.7,244.2,243.79,240.97,234.51,233.27,234.55,228.99,232.38,236.94,233.87,227.56,226.73,231.6,227.39,233.78,232.42,237.13,235.75,234.81,237.71,237.04,230.72,230.35,235.99,237.58,235.46,232.34,236.48,235.24,231.85,235.77,242.35,249.07,247.86,249.9,253.25,255.85,255.91,258.49,255.59,259.5,260.74,258.74,258.26,260.58,257.17,261.15,261.55,261.97,254.56,252.51,252.18,251.86,247.79,246.47,249.73,252.46,247.18,246.23,239.0,243.03,248.15,245.18,243.08,243.12,246.48,245.17,250.78,251.72,251.49,249.31,249.68,247.4,247.3,245.71,250.79,253.81,252.57,253.59,257.24,257.89,259.89,258.36,257.38,260.9,259.43,262.63,265.51,265.275,266.69,265.02,268.72,271.4,270.9,271.6,277.65,277.66,279.93,277.42,277.94,277.32,280.98,282.51,281.03,280.75,277.01,279.32,281.4,286.14,289.67,289.05,286.54,286.22,286.5,284.91,284.82,287.12,286.51,289.52,289.46,288.33,286.44,286.95,289.81,292.85,294.6,293.08,290.73,296.77,304.36,304.65,302.62,302.01,299.09,299.72,303.59,301.88,301.83,301.15,301.14,300.18,300.21,297.25,295.71,296.99,299.79,304.82,305.22,299.87,294.3,294.8,298.58,299.56,299.35,294.17,283.52,284.0,281.92,289.1,283.11,288.76,293.11,294.85,294.85,294.23,292.88,296.31,302.75,304.21,307.29,308.23,307.41,310.76,309.16,308.13,310.11,323.17,324.35,331.62,329.37,333.13,334.0,336.44,336.06,336.99,335.95,330.8,332.43,336.72,336.07,339.51,339.12,341.27,343.11,339.83,337.68,337.91,329.68,336.63,330.59,330.08,329.49,323.01,326.19,334.92,334.97,333.1,342.54,339.4,328.34,334.65,324.9,323.8,319.91,327.29,333.2,334.69,342.45,341.25,341.95,339.32,336.32,334.75,329.01,316.38,313.88,314.04,314.27,314.98,318.27,304.8,310.2,302.65,303.33,301.6,296.03,296.37,288.49,296.71,299.84,308.26,310.98,308.76,313.46,301.25,305.94,300.95,304.56,311.21,302.38,295.04,295.0,300.47,299.5,290.73,287.93,287.72,280.27,294.59,297.31,298.79,294.95,300.19,295.92,289.86,278.91],"ATVI-US^P_DATE(-5AY,0,D)":["03/07/2017","03/08/2017","03/09/2017","03/10/2017","03/13/2017","03/14/2017","03/15/2017","03/16/2017","03/17/2017","03/20/2017","03/21/2017","03/22/2017","03/23/2017","03/24/2017","03/27/2017","03/28/2017","03/29/2017","03/30/2017","03/31/2017","04/03/2017","04/04/2017","04/05/2017","04/06/2017","04/07/2017","04/10/2017","04/11/2017","04/12/2017","04/13/2017","04/17/2017","04/18/2017","04/19/2017","04/20/2017","04/21/2017","04/24/2017","04/25/2017","04/26/2017","04/27/2017","04/28/2017","05/01/2017","05/02/2017","05/03/2017","05/04/2017","05/05/2017","05/08/2017","05/09/2017","05/10/2017","05/11/2017","05/12/2017","05/15/2017","05/16/2017","05/17/2017","05/18/2017","05/19/2017","05/22/2017","05/23/2017","05/24/2017","05/25/2017","05/26/2017","05/30/2017","05/31/2017","06/01/2017","06/02/2017","06/05/2017","06/06/2017","06/07/2017","06/08/2017","06/09/2017","06/12/2017","06/13/2017","06/14/2017","06/15/2017","06/16/2017","06/19/2017","06/20/2017","06/21/2017","06/22/2017","06/23/2017","06/26/2017","06/27/2017","06/28/2017","06/29/2017","06/30/2017","07/03/2017","07/05/2017","07/06/2017","07/07/2017","07/10/2017","07/11/2017","07/12/2017","07/13/2017","07/14/2017","07/17/2017","07/18/2017","07/19/2017","07/20/2017","07/21/2017","07/24/2017","07/25/2017","07/26/2017","07/27/2017","07/28/2017","07/31/2017","08/01/2017","08/02/2017","08/03/2017","08/04/2017","08/07/2017","08/08/2017","08/09/2017","08/10/2017","08/11/2017","08/14/2017","08/15/2017","08/16/2017","08/17/2017","08/18/2017","08/21/2017","08/22/2017","08/23/2017","08/24/2017","08/25/2017","08/28/2017","08/29/2017","08/30/2017","08/31/2017","09/01/2017","09/05/2017","09/06/2017","09/07/2017","09/08/2017","09/11/2017","09/12/2017","09/13/2017","09/14/2017","09/15/2017","09/18/2017","09/19/2017","09/20/2017","09/21/2017","09/22/2017","09/25/2017","09/26/2017","09/27/2017","09/28/2017","09/29/2017","10/02/2017","10/03/2017","10/04/2017","10/05/2017","10/06/2017","10/09/2017","10/10/2017","10/11/2017","10/12/2017","10/13/2017","10/16/2017","10/17/2017","10/18/2017","10/19/2017","10/20/2017","10/23/2017","10/24/2017","10/25/2017","10/26/2017","10/27/2017","10/30/2017","10/31/2017","11/01/2017","11/02/2017","11/03/2017","11/06/2017","11/07/2017","11/08/2017","11/09/2017","11/10/2017","11/13/2017","11/14/2017","11/15/2017","11/16/2017","11/17/2017","11/20/2017","11/21/2017","11/22/2017","11/24/2017","11/27/2017","11/28/2017","11/29/2017","11/30/2017","12/01/2017","12/04/2017","12/05/2017","12/06/2017","12/07/2017","12/08/2017","12/11/2017","12/12/2017","12/13/2017","12/14/2017","12/15/2017","12/18/2017","12/19/2017","12/20/2017","12/21/2017","12/22/2017","12/26/2017","12/27/2017","12/28/2017","12/29/2017","01/02/2018","01/03/2018","01/04/2018","01/05/2018","01/08/2018","01/09/2018","01/10/2018","01/11/2018","01/12/2018","01/16/2018","01/17/2018","01/18/2018","01/19/2018","01/22/2018","01/23/2018","01/24/2018","01/25/2018","01/26/2018","01/29/2018","01/30/2018","01/31/2018","02/01/2018","02/02/2018","02/05/2018","02/06/2018","02/07/2018","02/08/2018","02/09/2018","02/12/2018","02/13/2018","02/14/2018","02/15/2018","02/16/2018","02/20/2018","02/21/2018","02/22/2018","02/23/2018","02/26/2018","02/27/2018","02/28/2018","03/01/2018","03/02/2018","03/05/2018","03/06/2018","03/07/2018","03/08/2018","03/09/2018","03/12/2018","03/13/2018","03/14/2018","03/15/2018","03/16/2018","03/19/2018","03/20/2018","03/21/2018","03/22/2018","03/23/2018","03/26/2018","03/27/2018","03/28/2018","03/29/2018","04/02/2018","04/03/2018","04/04/2018","04/05/2018","04/06/2018","04/09/2018","04/10/2018","04/11/2018","04/12/2018","04/13/2018","04/16/2018","04/17/2018","04/18/2018","04/19/2018","04/20/2018","04/23/2018","04/24/2018","04/25/2018","04/26/2018","04/27/2018","04/30/2018","05/01/2018","05/02/2018","05/03/2018","05/04/2018","05/07/2018","05/08/2018","05/09/2018","05/10/2018","05/11/2018","05/14/2018","05/15/2018","05/16/2018","05/17/2018","05/18/2018","05/21/2018","05/22/2018","05/23/2018","05/24/2018","05/25/2018","05/29/2018","05/30/2018","05/31/2018","06/01/2018","06/04/2018","06/05/2018","06/06/2018","06/07/2018","06/08/2018","06/11/2018","06/12/2018","06/13/2018","06/14/2018","06/15/2018","06/18/2018","06/19/2018","06/20/2018","06/21/2018","06/22/2018","06/25/2018","06/26/2018","06/27/2018","06/28/2018","06/29/2018","07/02/2018","07/03/2018","07/05/2018","07/06/2018","07/09/2018","07/10/2018","07/11/2018","07/12/2018","07/13/2018","07/16/2018","07/17/2018","07/18/2018","07/19/2018","07/20/2018","07/23/2018","07/24/2018","07/25/2018","07/26/2018","07/27/2018","07/30/2018","07/31/2018","08/01/2018","08/02/2018","08/03/2018","08/06/2018","08/07/2018","08/08/2018","08/09/2018","08/10/2018","08/13/2018","08/14/2018","08/15/2018","08/16/2018","08/17/2018","08/20/2018","08/21/2018","08/22/2018","08/23/2018","08/24/2018","08/27/2018","08/28/2018","08/29/2018","08/30/2018","08/31/2018","09/04/2018","09/05/2018","09/06/2018","09/07/2018","09/10/2018","09/11/2018","09/12/2018","09/13/2018","09/14/2018","09/17/2018","09/18/2018","09/19/2018","09/20/2018","09/21/2018","09/24/2018","09/25/2018","09/26/2018","09/27/2018","09/28/2018","10/01/2018","10/02/2018","10/03/2018","10/04/2018","10/05/2018","10/08/2018","10/09/2018","10/10/2018","10/11/2018","10/12/2018","10/15/2018","10/16/2018","10/17/2018","10/18/2018","10/19/2018","10/22/2018","10/23/2018","10/24/2018","10/25/2018","10/26/2018","10/29/2018","10/30/2018","10/31/2018","11/01/2018","11/02/2018","11/05/2018","11/06/2018","11/07/2018","11/08/2018","11/09/2018","11/12/2018","11/13/2018","11/14/2018","11/15/2018","11/16/2018","11/19/2018","11/20/2018","11/21/2018","11/23/2018","11/26/2018","11/27/2018","11/28/2018","11/29/2018","11/30/2018","12/03/2018","12/04/2018","12/06/2018","12/07/2018","12/10/2018","12/11/2018","12/12/2018","12/13/2018","12/14/2018","12/17/2018","12/18/2018","12/19/2018","12/20/2018","12/21/2018","12/24/2018","12/26/2018","12/27/2018","12/28/2018","12/31/2018","01/02/2019","01/03/2019","01/04/2019","01/07/2019","01/08/2019","01/09/2019","01/10/2019","01/11/2019","01/14/2019","01/15/2019","01/16/2019","01/17/2019","01/18/2019","01/22/2019","01/23/2019","01/24/2019","01/25/2019","01/28/2019","01/29/2019","01/30/2019","01/31/2019","02/01/2019","02/04/2019","02/05/2019","02/06/2019","02/07/2019","02/08/2019","02/11/2019","02/12/2019","02/13/2019","02/14/2019","02/15/2019","02/19/2019","02/20/2019","02/21/2019","02/22/2019","02/25/2019","02/26/2019","02/27/2019","02/28/2019","03/01/2019","03/04/2019","03/05/2019","03/06/2019","03/07/2019","03/08/2019","03/11/2019","03/12/2019","03/13/2019","03/14/2019","03/15/2019","03/18/2019","03/19/2019","03/20/2019","03/21/2019","03/22/2019","03/25/2019","03/26/2019","03/27/2019","03/28/2019","03/29/2019","04/01/2019","04/02/2019","04/03/2019","04/04/2019","04/05/2019","04/08/2019","04/09/2019","04/10/2019","04/11/2019","04/12/2019","04/15/2019","04/16/2019","04/17/2019","04/18/2019","04/22/2019","04/23/2019","04/24/2019","04/25/2019","04/26/2019","04/29/2019","04/30/2019","05/01/2019","05/02/2019","05/03/2019","05/06/2019","05/07/2019","05/08/2019","05/09/2019","05/10/2019","05/13/2019","05/14/2019","05/15/2019","05/16/2019","05/17/2019","05/20/2019","05/21/2019","05/22/2019","05/23/2019","05/24/2019","05/28/2019","05/29/2019","05/30/2019","05/31/2019","06/03/2019","06/04/2019","06/05/2019","06/06/2019","06/07/2019","06/10/2019","06/11/2019","06/12/2019","06/13/2019","06/14/2019","06/17/2019","06/18/2019","06/19/2019","06/20/2019","06/21/2019","06/24/2019","06/25/2019","06/26/2019","06/27/2019","06/28/2019","07/01/2019","07/02/2019","07/03/2019","07/05/2019","07/08/2019","07/09/2019","07/10/2019","07/11/2019","07/12/2019","07/15/2019","07/16/2019","07/17/2019","07/18/2019","07/19/2019","07/22/2019","07/23/2019","07/24/2019","07/25/2019","07/26/2019","07/29/2019","07/30/2019","07/31/2019","08/01/2019","08/02/2019","08/05/2019","08/06/2019","08/07/2019","08/08/2019","08/09/2019","08/12/2019","08/13/2019","08/14/2019","08/15/2019","08/16/2019","08/19/2019","08/20/2019","08/21/2019","08/22/2019","08/23/2019","08/26/2019","08/27/2019","08/28/2019","08/29/2019","08/30/2019","09/03/2019","09/04/2019","09/05/2019","09/06/2019","09/09/2019","09/10/2019","09/11/2019","09/12/2019","09/13/2019","09/16/2019","09/17/2019","09/18/2019","09/19/2019","09/20/2019","09/23/2019","09/24/2019","09/25/2019","09/26/2019","09/27/2019","09/30/2019","10/01/2019","10/02/2019","10/03/2019","10/04/2019","10/07/2019","10/08/2019","10/09/2019","10/10/2019","10/11/2019","10/14/2019","10/15/2019","10/16/2019","10/17/2019","10/18/2019","10/21/2019","10/22/2019","10/23/2019","10/24/2019","10/25/2019","10/28/2019","10/29/2019","10/30/2019","10/31/2019","11/01/2019","11/04/2019","11/05/2019","11/06/2019","11/07/2019","11/08/2019","11/11/2019","11/12/2019","11/13/2019","11/14/2019","11/15/2019","11/18/2019","11/19/2019","11/20/2019","11/21/2019","11/22/2019","11/25/2019","11/26/2019","11/27/2019","11/29/2019","12/02/2019","12/03/2019","12/04/2019","12/05/2019","12/06/2019","12/09/2019","12/10/2019","12/11/2019","12/12/2019","12/13/2019","12/16/2019","12/17/2019","12/18/2019","12/19/2019","12/20/2019","12/23/2019","12/24/2019","12/26/2019","12/27/2019","12/30/2019","12/31/2019","01/02/2020","01/03/2020","01/06/2020","01/07/2020","01/08/2020","01/09/2020","01/10/2020","01/13/2020","01/14/2020","01/15/2020","01/16/2020","01/17/2020","01/21/2020","01/22/2020","01/23/2020","01/24/2020","01/27/2020","01/28/2020","01/29/2020","01/30/2020","01/31/2020","02/03/2020","02/04/2020","02/05/2020","02/06/2020","02/07/2020","02/10/2020","02/11/2020","02/12/2020","02/13/2020","02/14/2020","02/18/2020","02/19/2020","02/20/2020","02/21/2020","02/24/2020","02/25/2020","02/26/2020","02/27/2020","02/28/2020","03/02/2020","03/03/2020","03/04/2020","03/05/2020","03/06/2020","03/09/2020","03/10/2020","03/11/2020","03/12/2020","03/13/2020","03/16/2020","03/17/2020","03/18/2020","03/19/2020","03/20/2020","03/23/2020","03/24/2020","03/25/2020","03/26/2020","03/27/2020","03/30/2020","03/31/2020","04/01/2020","04/02/2020","04/03/2020","04/06/2020","04/07/2020","04/08/2020","04/09/2020","04/13/2020","04/14/2020","04/15/2020","04/16/2020","04/17/2020","04/20/2020","04/21/2020","04/22/2020","04/23/2020","04/24/2020","04/27/2020","04/28/2020","04/29/2020","04/30/2020","05/01/2020","05/04/2020","05/05/2020","05/06/2020","05/07/2020","05/08/2020","05/11/2020","05/12/2020","05/13/2020","05/14/2020","05/15/2020","05/18/2020","05/19/2020","05/20/2020","05/21/2020","05/22/2020","05/26/2020","05/27/2020","05/28/2020","05/29/2020","06/01/2020","06/02/2020","06/03/2020","06/04/2020","06/05/2020","06/08/2020","06/09/2020","06/10/2020","06/11/2020","06/12/2020","06/15/2020","06/16/2020","06/17/2020","06/18/2020","06/19/2020","06/22/2020","06/23/2020","06/24/2020","06/25/2020","06/26/2020","06/29/2020","06/30/2020","07/01/2020","07/02/2020","07/06/2020","07/07/2020","07/08/2020","07/09/2020","07/10/2020","07/13/2020","07/14/2020","07/15/2020","07/16/2020","07/17/2020","07/20/2020","07/21/2020","07/22/2020","07/23/2020","07/24/2020","07/27/2020","07/28/2020","07/29/2020","07/30/2020","07/31/2020","08/03/2020","08/04/2020","08/05/2020","08/06/2020","08/07/2020","08/10/2020","08/11/2020","08/12/2020","08/13/2020","08/14/2020","08/17/2020","08/18/2020","08/19/2020","08/20/2020","08/21/2020","08/24/2020","08/25/2020","08/26/2020","08/27/2020","08/28/2020","08/31/2020","09/01/2020","09/02/2020","09/03/2020","09/04/2020","09/08/2020","09/09/2020","09/10/2020","09/11/2020","09/14/2020","09/15/2020","09/16/2020","09/17/2020","09/18/2020","09/21/2020","09/22/2020","09/23/2020","09/24/2020","09/25/2020","09/28/2020","09/29/2020","09/30/2020","10/01/2020","10/02/2020","10/05/2020","10/06/2020","10/07/2020","10/08/2020","10/09/2020","10/12/2020","10/13/2020","10/14/2020","10/15/2020","10/16/2020","10/19/2020","10/20/2020","10/21/2020","10/22/2020","10/23/2020","10/26/2020","10/27/2020","10/28/2020","10/29/2020","10/30/2020","11/02/2020","11/03/2020","11/04/2020","11/05/2020","11/06/2020","11/09/2020","11/10/2020","11/11/2020","11/12/2020","11/13/2020","11/16/2020","11/17/2020","11/18/2020","11/19/2020","11/20/2020","11/23/2020","11/24/2020","11/25/2020","11/27/2020","11/30/2020","12/01/2020","12/02/2020","12/03/2020","12/04/2020","12/07/2020","12/08/2020","12/09/2020","12/10/2020","12/11/2020","12/14/2020","12/15/2020","12/16/2020","12/17/2020","12/18/2020","12/21/2020","12/22/2020","12/23/2020","12/24/2020","12/28/2020","12/29/2020","12/30/2020","12/31/2020","01/04/2021","01/05/2021","01/06/2021","01/07/2021","01/08/2021","01/11/2021","01/12/2021","01/13/2021","01/14/2021","01/15/2021","01/19/2021","01/20/2021","01/21/2021","01/22/2021","01/25/2021","01/26/2021","01/27/2021","01/28/2021","01/29/2021","02/01/2021","02/02/2021","02/03/2021","02/04/2021","02/05/2021","02/08/2021","02/09/2021","02/10/2021","02/11/2021","02/12/2021","02/16/2021","02/17/2021","02/18/2021","02/19/2021","02/22/2021","02/23/2021","02/24/2021","02/25/2021","02/26/2021","03/01/2021","03/02/2021","03/03/2021","03/04/2021","03/05/2021","03/08/2021","03/09/2021","03/10/2021","03/11/2021","03/12/2021","03/15/2021","03/16/2021","03/17/2021","03/18/2021","03/19/2021","03/22/2021","03/23/2021","03/24/2021","03/25/2021","03/26/2021","03/29/2021","03/30/2021","03/31/2021","04/01/2021","04/05/2021","04/06/2021","04/07/2021","04/08/2021","04/09/2021","04/12/2021","04/13/2021","04/14/2021","04/15/2021","04/16/2021","04/19/2021","04/20/2021","04/21/2021","04/22/2021","04/23/2021","04/26/2021","04/27/2021","04/28/2021","04/29/2021","04/30/2021","05/03/2021","05/04/2021","05/05/2021","05/06/2021","05/07/2021","05/10/2021","05/11/2021","05/12/2021","05/13/2021","05/14/2021","05/17/2021","05/18/2021","05/19/2021","05/20/2021","05/21/2021","05/24/2021","05/25/2021","05/26/2021","05/27/2021","05/28/2021","06/01/2021","06/02/2021","06/03/2021","06/04/2021","06/07/2021","06/08/2021","06/09/2021","06/10/2021","06/11/2021","06/14/2021","06/15/2021","06/16/2021","06/17/2021","06/18/2021","06/21/2021","06/22/2021","06/23/2021","06/24/2021","06/25/2021","06/28/2021","06/29/2021","06/30/2021","07/01/2021","07/02/2021","07/06/2021","07/07/2021","07/08/2021","07/09/2021","07/12/2021","07/13/2021","07/14/2021","07/15/2021","07/16/2021","07/19/2021","07/20/2021","07/21/2021","07/22/2021","07/23/2021","07/26/2021","07/27/2021","07/28/2021","07/29/2021","07/30/2021","08/02/2021","08/03/2021","08/04/2021","08/05/2021","08/06/2021","08/09/2021","08/10/2021","08/11/2021","08/12/2021","08/13/2021","08/16/2021","08/17/2021","08/18/2021","08/19/2021","08/20/2021","08/23/2021","08/24/2021","08/25/2021","08/26/2021","08/27/2021","08/30/2021","08/31/2021","09/01/2021","09/02/2021","09/03/2021","09/07/2021","09/08/2021","09/09/2021","09/10/2021","09/13/2021","09/14/2021","09/15/2021","09/16/2021","09/17/2021","09/20/2021","09/21/2021","09/22/2021","09/23/2021","09/24/2021","09/27/2021","09/28/2021","09/29/2021","09/30/2021","10/01/2021","10/04/2021","10/05/2021","10/06/2021","10/07/2021","10/08/2021","10/11/2021","10/12/2021","10/13/2021","10/14/2021","10/15/2021","10/18/2021","10/19/2021","10/20/2021","10/21/2021","10/22/2021","10/25/2021","10/26/2021","10/27/2021","10/28/2021","10/29/2021","11/01/2021","11/02/2021","11/03/2021","11/04/2021","11/05/2021","11/08/2021","11/09/2021","11/10/2021","11/11/2021","11/12/2021","11/15/2021","11/16/2021","11/17/2021","11/18/2021","11/19/2021","11/22/2021","11/23/2021","11/24/2021","11/26/2021","11/29/2021","11/30/2021","12/01/2021","12/02/2021","12/03/2021","12/06/2021","12/07/2021","12/08/2021","12/09/2021","12/10/2021","12/13/2021","12/14/2021","12/15/2021","12/16/2021","12/17/2021","12/20/2021","12/21/2021","12/22/2021","12/23/2021","12/27/2021","12/28/2021","12/29/2021","12/30/2021","12/31/2021","01/03/2022","01/04/2022","01/05/2022","01/06/2022","01/07/2022","01/10/2022","01/11/2022","01/12/2022","01/13/2022","01/14/2022","01/18/2022","01/19/2022","01/20/2022","01/21/2022","01/24/2022","01/25/2022","01/26/2022","01/27/2022","01/28/2022","01/31/2022","02/01/2022","02/02/2022","02/03/2022","02/04/2022","02/07/2022","02/08/2022","02/09/2022","02/10/2022","02/11/2022","02/14/2022","02/15/2022","02/16/2022","02/17/2022","02/18/2022","02/22/2022","02/23/2022","02/24/2022","02/25/2022","02/28/2022","03/01/2022","03/02/2022","03/03/2022","03/04/2022","03/07/2022"],"MSFT-US^P_DATE(-5AY,0,D)":["03/07/2017","03/08/2017","03/09/2017","03/10/2017","03/13/2017","03/14/2017","03/15/2017","03/16/2017","03/17/2017","03/20/2017","03/21/2017","03/22/2017","03/23/2017","03/24/2017","03/27/2017","03/28/2017","03/29/2017","03/30/2017","03/31/2017","04/03/2017","04/04/2017","04/05/2017","04/06/2017","04/07/2017","04/10/2017","04/11/2017","04/12/2017","04/13/2017","04/17/2017","04/18/2017","04/19/2017","04/20/2017","04/21/2017","04/24/2017","04/25/2017","04/26/2017","04/27/2017","04/28/2017","05/01/2017","05/02/2017","05/03/2017","05/04/2017","05/05/2017","05/08/2017","05/09/2017","05/10/2017","05/11/2017","05/12/2017","05/15/2017","05/16/2017","05/17/2017","05/18/2017","05/19/2017","05/22/2017","05/23/2017","05/24/2017","05/25/2017","05/26/2017","05/30/2017","05/31/2017","06/01/2017","06/02/2017","06/05/2017","06/06/2017","06/07/2017","06/08/2017","06/09/2017","06/12/2017","06/13/2017","06/14/2017","06/15/2017","06/16/2017","06/19/2017","06/20/2017","06/21/2017","06/22/2017","06/23/2017","06/26/2017","06/27/2017","06/28/2017","06/29/2017","06/30/2017","07/03/2017","07/05/2017","07/06/2017","07/07/2017","07/10/2017","07/11/2017","07/12/2017","07/13/2017","07/14/2017","07/17/2017","07/18/2017","07/19/2017","07/20/2017","07/21/2017","07/24/2017","07/25/2017","07/26/2017","07/27/2017","07/28/2017","07/31/2017","08/01/2017","08/02/2017","08/03/2017","08/04/2017","08/07/2017","08/08/2017","08/09/2017","08/10/2017","08/11/2017","08/14/2017","08/15/2017","08/16/2017","08/17/2017","08/18/2017","08/21/2017","08/22/2017","08/23/2017","08/24/2017","08/25/2017","08/28/2017","08/29/2017","08/30/2017","08/31/2017","09/01/2017","09/05/2017","09/06/2017","09/07/2017","09/08/2017","09/11/2017","09/12/2017","09/13/2017","09/14/2017","09/15/2017","09/18/2017","09/19/2017","09/20/2017","09/21/2017","09/22/2017","09/25/2017","09/26/2017","09/27/2017","09/28/2017","09/29/2017","10/02/2017","10/03/2017","10/04/2017","10/05/2017","10/06/2017","10/09/2017","10/10/2017","10/11/2017","10/12/2017","10/13/2017","10/16/2017","10/17/2017","10/18/2017","10/19/2017","10/20/2017","10/23/2017","10/24/2017","10/25/2017","10/26/2017","10/27/2017","10/30/2017","10/31/2017","11/01/2017","11/02/2017","11/03/2017","11/06/2017","11/07/2017","11/08/2017","11/09/2017","11/10/2017","11/13/2017","11/14/2017","11/15/2017","11/16/2017","11/17/2017","11/20/2017","11/21/2017","11/22/2017","11/24/2017","11/27/2017","11/28/2017","11/29/2017","11/30/2017","12/01/2017","12/04/2017","12/05/2017","12/06/2017","12/07/2017","12/08/2017","12/11/2017","12/12/2017","12/13/2017","12/14/2017","12/15/2017","12/18/2017","12/19/2017","12/20/2017","12/21/2017","12/22/2017","12/26/2017","12/27/2017","12/28/2017","12/29/2017","01/02/2018","01/03/2018","01/04/2018","01/05/2018","01/08/2018","01/09/2018","01/10/2018","01/11/2018","01/12/2018","01/16/2018","01/17/2018","01/18/2018","01/19/2018","01/22/2018","01/23/2018","01/24/2018","01/25/2018","01/26/2018","01/29/2018","01/30/2018","01/31/2018","02/01/2018","02/02/2018","02/05/2018","02/06/2018","02/07/2018","02/08/2018","02/09/2018","02/12/2018","02/13/2018","02/14/2018","02/15/2018","02/16/2018","02/20/2018","02/21/2018","02/22/2018","02/23/2018","02/26/2018","02/27/2018","02/28/2018","03/01/2018","03/02/2018","03/05/2018","03/06/2018","03/07/2018","03/08/2018","03/09/2018","03/12/2018","03/13/2018","03/14/2018","03/15/2018","03/16/2018","03/19/2018","03/20/2018","03/21/2018","03/22/2018","03/23/2018","03/26/2018","03/27/2018","03/28/2018","03/29/2018","04/02/2018","04/03/2018","04/04/2018","04/05/2018","04/06/2018","04/09/2018","04/10/2018","04/11/2018","04/12/2018","04/13/2018","04/16/2018","04/17/2018","04/18/2018","04/19/2018","04/20/2018","04/23/2018","04/24/2018","04/25/2018","04/26/2018","04/27/2018","04/30/2018","05/01/2018","05/02/2018","05/03/2018","05/04/2018","05/07/2018","05/08/2018","05/09/2018","05/10/2018","05/11/2018","05/14/2018","05/15/2018","05/16/2018","05/17/2018","05/18/2018","05/21/2018","05/22/2018","05/23/2018","05/24/2018","05/25/2018","05/29/2018","05/30/2018","05/31/2018","06/01/2018","06/04/2018","06/05/2018","06/06/2018","06/07/2018","06/08/2018","06/11/2018","06/12/2018","06/13/2018","06/14/2018","06/15/2018","06/18/2018","06/19/2018","06/20/2018","06/21/2018","06/22/2018","06/25/2018","06/26/2018","06/27/2018","06/28/2018","06/29/2018","07/02/2018","07/03/2018","07/05/2018","07/06/2018","07/09/2018","07/10/2018","07/11/2018","07/12/2018","07/13/2018","07/16/2018","07/17/2018","07/18/2018","07/19/2018","07/20/2018","07/23/2018","07/24/2018","07/25/2018","07/26/2018","07/27/2018","07/30/2018","07/31/2018","08/01/2018","08/02/2018","08/03/2018","08/06/2018","08/07/2018","08/08/2018","08/09/2018","08/10/2018","08/13/2018","08/14/2018","08/15/2018","08/16/2018","08/17/2018","08/20/2018","08/21/2018","08/22/2018","08/23/2018","08/24/2018","08/27/2018","08/28/2018","08/29/2018","08/30/2018","08/31/2018","09/04/2018","09/05/2018","09/06/2018","09/07/2018","09/10/2018","09/11/2018","09/12/2018","09/13/2018","09/14/2018","09/17/2018","09/18/2018","09/19/2018","09/20/2018","09/21/2018","09/24/2018","09/25/2018","09/26/2018","09/27/2018","09/28/2018","10/01/2018","10/02/2018","10/03/2018","10/04/2018","10/05/2018","10/08/2018","10/09/2018","10/10/2018","10/11/2018","10/12/2018","10/15/2018","10/16/2018","10/17/2018","10/18/2018","10/19/2018","10/22/2018","10/23/2018","10/24/2018","10/25/2018","10/26/2018","10/29/2018","10/30/2018","10/31/2018","11/01/2018","11/02/2018","11/05/2018","11/06/2018","11/07/2018","11/08/2018","11/09/2018","11/12/2018","11/13/2018","11/14/2018","11/15/2018","11/16/2018","11/19/2018","11/20/2018","11/21/2018","11/23/2018","11/26/2018","11/27/2018","11/28/2018","11/29/2018","11/30/2018","12/03/2018","12/04/2018","12/06/2018","12/07/2018","12/10/2018","12/11/2018","12/12/2018","12/13/2018","12/14/2018","12/17/2018","12/18/2018","12/19/2018","12/20/2018","12/21/2018","12/24/2018","12/26/2018","12/27/2018","12/28/2018","12/31/2018","01/02/2019","01/03/2019","01/04/2019","01/07/2019","01/08/2019","01/09/2019","01/10/2019","01/11/2019","01/14/2019","01/15/2019","01/16/2019","01/17/2019","01/18/2019","01/22/2019","01/23/2019","01/24/2019","01/25/2019","01/28/2019","01/29/2019","01/30/2019","01/31/2019","02/01/2019","02/04/2019","02/05/2019","02/06/2019","02/07/2019","02/08/2019","02/11/2019","02/12/2019","02/13/2019","02/14/2019","02/15/2019","02/19/2019","02/20/2019","02/21/2019","02/22/2019","02/25/2019","02/26/2019","02/27/2019","02/28/2019","03/01/2019","03/04/2019","03/05/2019","03/06/2019","03/07/2019","03/08/2019","03/11/2019","03/12/2019","03/13/2019","03/14/2019","03/15/2019","03/18/2019","03/19/2019","03/20/2019","03/21/2019","03/22/2019","03/25/2019","03/26/2019","03/27/2019","03/28/2019","03/29/2019","04/01/2019","04/02/2019","04/03/2019","04/04/2019","04/05/2019","04/08/2019","04/09/2019","04/10/2019","04/11/2019","04/12/2019","04/15/2019","04/16/2019","04/17/2019","04/18/2019","04/22/2019","04/23/2019","04/24/2019","04/25/2019","04/26/2019","04/29/2019","04/30/2019","05/01/2019","05/02/2019","05/03/2019","05/06/2019","05/07/2019","05/08/2019","05/09/2019","05/10/2019","05/13/2019","05/14/2019","05/15/2019","05/16/2019","05/17/2019","05/20/2019","05/21/2019","05/22/2019","05/23/2019","05/24/2019","05/28/2019","05/29/2019","05/30/2019","05/31/2019","06/03/2019","06/04/2019","06/05/2019","06/06/2019","06/07/2019","06/10/2019","06/11/2019","06/12/2019","06/13/2019","06/14/2019","06/17/2019","06/18/2019","06/19/2019","06/20/2019","06/21/2019","06/24/2019","06/25/2019","06/26/2019","06/27/2019","06/28/2019","07/01/2019","07/02/2019","07/03/2019","07/05/2019","07/08/2019","07/09/2019","07/10/2019","07/11/2019","07/12/2019","07/15/2019","07/16/2019","07/17/2019","07/18/2019","07/19/2019","07/22/2019","07/23/2019","07/24/2019","07/25/2019","07/26/2019","07/29/2019","07/30/2019","07/31/2019","08/01/2019","08/02/2019","08/05/2019","08/06/2019","08/07/2019","08/08/2019","08/09/2019","08/12/2019","08/13/2019","08/14/2019","08/15/2019","08/16/2019","08/19/2019","08/20/2019","08/21/2019","08/22/2019","08/23/2019","08/26/2019","08/27/2019","08/28/2019","08/29/2019","08/30/2019","09/03/2019","09/04/2019","09/05/2019","09/06/2019","09/09/2019","09/10/2019","09/11/2019","09/12/2019","09/13/2019","09/16/2019","09/17/2019","09/18/2019","09/19/2019","09/20/2019","09/23/2019","09/24/2019","09/25/2019","09/26/2019","09/27/2019","09/30/2019","10/01/2019","10/02/2019","10/03/2019","10/04/2019","10/07/2019","10/08/2019","10/09/2019","10/10/2019","10/11/2019","10/14/2019","10/15/2019","10/16/2019","10/17/2019","10/18/2019","10/21/2019","10/22/2019","10/23/2019","10/24/2019","10/25/2019","10/28/2019","10/29/2019","10/30/2019","10/31/2019","11/01/2019","11/04/2019","11/05/2019","11/06/2019","11/07/2019","11/08/2019","11/11/2019","11/12/2019","11/13/2019","11/14/2019","11/15/2019","11/18/2019","11/19/2019","11/20/2019","11/21/2019","11/22/2019","11/25/2019","11/26/2019","11/27/2019","11/29/2019","12/02/2019","12/03/2019","12/04/2019","12/05/2019","12/06/2019","12/09/2019","12/10/2019","12/11/2019","12/12/2019","12/13/2019","12/16/2019","12/17/2019","12/18/2019","12/19/2019","12/20/2019","12/23/2019","12/24/2019","12/26/2019","12/27/2019","12/30/2019","12/31/2019","01/02/2020","01/03/2020","01/06/2020","01/07/2020","01/08/2020","01/09/2020","01/10/2020","01/13/2020","01/14/2020","01/15/2020","01/16/2020","01/17/2020","01/21/2020","01/22/2020","01/23/2020","01/24/2020","01/27/2020","01/28/2020","01/29/2020","01/30/2020","01/31/2020","02/03/2020","02/04/2020","02/05/2020","02/06/2020","02/07/2020","02/10/2020","02/11/2020","02/12/2020","02/13/2020","02/14/2020","02/18/2020","02/19/2020","02/20/2020","02/21/2020","02/24/2020","02/25/2020","02/26/2020","02/27/2020","02/28/2020","03/02/2020","03/03/2020","03/04/2020","03/05/2020","03/06/2020","03/09/2020","03/10/2020","03/11/2020","03/12/2020","03/13/2020","03/16/2020","03/17/2020","03/18/2020","03/19/2020","03/20/2020","03/23/2020","03/24/2020","03/25/2020","03/26/2020","03/27/2020","03/30/2020","03/31/2020","04/01/2020","04/02/2020","04/03/2020","04/06/2020","04/07/2020","04/08/2020","04/09/2020","04/13/2020","04/14/2020","04/15/2020","04/16/2020","04/17/2020","04/20/2020","04/21/2020","04/22/2020","04/23/2020","04/24/2020","04/27/2020","04/28/2020","04/29/2020","04/30/2020","05/01/2020","05/04/2020","05/05/2020","05/06/2020","05/07/2020","05/08/2020","05/11/2020","05/12/2020","05/13/2020","05/14/2020","05/15/2020","05/18/2020","05/19/2020","05/20/2020","05/21/2020","05/22/2020","05/26/2020","05/27/2020","05/28/2020","05/29/2020","06/01/2020","06/02/2020","06/03/2020","06/04/2020","06/05/2020","06/08/2020","06/09/2020","06/10/2020","06/11/2020","06/12/2020","06/15/2020","06/16/2020","06/17/2020","06/18/2020","06/19/2020","06/22/2020","06/23/2020","06/24/2020","06/25/2020","06/26/2020","06/29/2020","06/30/2020","07/01/2020","07/02/2020","07/06/2020","07/07/2020","07/08/2020","07/09/2020","07/10/2020","07/13/2020","07/14/2020","07/15/2020","07/16/2020","07/17/2020","07/20/2020","07/21/2020","07/22/2020","07/23/2020","07/24/2020","07/27/2020","07/28/2020","07/29/2020","07/30/2020","07/31/2020","08/03/2020","08/04/2020","08/05/2020","08/06/2020","08/07/2020","08/10/2020","08/11/2020","08/12/2020","08/13/2020","08/14/2020","08/17/2020","08/18/2020","08/19/2020","08/20/2020","08/21/2020","08/24/2020","08/25/2020","08/26/2020","08/27/2020","08/28/2020","08/31/2020","09/01/2020","09/02/2020","09/03/2020","09/04/2020","09/08/2020","09/09/2020","09/10/2020","09/11/2020","09/14/2020","09/15/2020","09/16/2020","09/17/2020","09/18/2020","09/21/2020","09/22/2020","09/23/2020","09/24/2020","09/25/2020","09/28/2020","09/29/2020","09/30/2020","10/01/2020","10/02/2020","10/05/2020","10/06/2020","10/07/2020","10/08/2020","10/09/2020","10/12/2020","10/13/2020","10/14/2020","10/15/2020","10/16/2020","10/19/2020","10/20/2020","10/21/2020","10/22/2020","10/23/2020","10/26/2020","10/27/2020","10/28/2020","10/29/2020","10/30/2020","11/02/2020","11/03/2020","11/04/2020","11/05/2020","11/06/2020","11/09/2020","11/10/2020","11/11/2020","11/12/2020","11/13/2020","11/16/2020","11/17/2020","11/18/2020","11/19/2020","11/20/2020","11/23/2020","11/24/2020","11/25/2020","11/27/2020","11/30/2020","12/01/2020","12/02/2020","12/03/2020","12/04/2020","12/07/2020","12/08/2020","12/09/2020","12/10/2020","12/11/2020","12/14/2020","12/15/2020","12/16/2020","12/17/2020","12/18/2020","12/21/2020","12/22/2020","12/23/2020","12/24/2020","12/28/2020","12/29/2020","12/30/2020","12/31/2020","01/04/2021","01/05/2021","01/06/2021","01/07/2021","01/08/2021","01/11/2021","01/12/2021","01/13/2021","01/14/2021","01/15/2021","01/19/2021","01/20/2021","01/21/2021","01/22/2021","01/25/2021","01/26/2021","01/27/2021","01/28/2021","01/29/2021","02/01/2021","02/02/2021","02/03/2021","02/04/2021","02/05/2021","02/08/2021","02/09/2021","02/10/2021","02/11/2021","02/12/2021","02/16/2021","02/17/2021","02/18/2021","02/19/2021","02/22/2021","02/23/2021","02/24/2021","02/25/2021","02/26/2021","03/01/2021","03/02/2021","03/03/2021","03/04/2021","03/05/2021","03/08/2021","03/09/2021","03/10/2021","03/11/2021","03/12/2021","03/15/2021","03/16/2021","03/17/2021","03/18/2021","03/19/2021","03/22/2021","03/23/2021","03/24/2021","03/25/2021","03/26/2021","03/29/2021","03/30/2021","03/31/2021","04/01/2021","04/05/2021","04/06/2021","04/07/2021","04/08/2021","04/09/2021","04/12/2021","04/13/2021","04/14/2021","04/15/2021","04/16/2021","04/19/2021","04/20/2021","04/21/2021","04/22/2021","04/23/2021","04/26/2021","04/27/2021","04/28/2021","04/29/2021","04/30/2021","05/03/2021","05/04/2021","05/05/2021","05/06/2021","05/07/2021","05/10/2021","05/11/2021","05/12/2021","05/13/2021","05/14/2021","05/17/2021","05/18/2021","05/19/2021","05/20/2021","05/21/2021","05/24/2021","05/25/2021","05/26/2021","05/27/2021","05/28/2021","06/01/2021","06/02/2021","06/03/2021","06/04/2021","06/07/2021","06/08/2021","06/09/2021","06/10/2021","06/11/2021","06/14/2021","06/15/2021","06/16/2021","06/17/2021","06/18/2021","06/21/2021","06/22/2021","06/23/2021","06/24/2021","06/25/2021","06/28/2021","06/29/2021","06/30/2021","07/01/2021","07/02/2021","07/06/2021","07/07/2021","07/08/2021","07/09/2021","07/12/2021","07/13/2021","07/14/2021","07/15/2021","07/16/2021","07/19/2021","07/20/2021","07/21/2021","07/22/2021","07/23/2021","07/26/2021","07/27/2021","07/28/2021","07/29/2021","07/30/2021","08/02/2021","08/03/2021","08/04/2021","08/05/2021","08/06/2021","08/09/2021","08/10/2021","08/11/2021","08/12/2021","08/13/2021","08/16/2021","08/17/2021","08/18/2021","08/19/2021","08/20/2021","08/23/2021","08/24/2021","08/25/2021","08/26/2021","08/27/2021","08/30/2021","08/31/2021","09/01/2021","09/02/2021","09/03/2021","09/07/2021","09/08/2021","09/09/2021","09/10/2021","09/13/2021","09/14/2021","09/15/2021","09/16/2021","09/17/2021","09/20/2021","09/21/2021","09/22/2021","09/23/2021","09/24/2021","09/27/2021","09/28/2021","09/29/2021","09/30/2021","10/01/2021","10/04/2021","10/05/2021","10/06/2021","10/07/2021","10/08/2021","10/11/2021","10/12/2021","10/13/2021","10/14/2021","10/15/2021","10/18/2021","10/19/2021","10/20/2021","10/21/2021","10/22/2021","10/25/2021","10/26/2021","10/27/2021","10/28/2021","10/29/2021","11/01/2021","11/02/2021","11/03/2021","11/04/2021","11/05/2021","11/08/2021","11/09/2021","11/10/2021","11/11/2021","11/12/2021","11/15/2021","11/16/2021","11/17/2021","11/18/2021","11/19/2021","11/22/2021","11/23/2021","11/24/2021","11/26/2021","11/29/2021","11/30/2021","12/01/2021","12/02/2021","12/03/2021","12/06/2021","12/07/2021","12/08/2021","12/09/2021","12/10/2021","12/13/2021","12/14/2021","12/15/2021","12/16/2021","12/17/2021","12/20/2021","12/21/2021","12/22/2021","12/23/2021","12/27/2021","12/28/2021","12/29/2021","12/30/2021","12/31/2021","01/03/2022","01/04/2022","01/05/2022","01/06/2022","01/07/2022","01/10/2022","01/11/2022","01/12/2022","01/13/2022","01/14/2022","01/18/2022","01/19/2022","01/20/2022","01/21/2022","01/24/2022","01/25/2022","01/26/2022","01/27/2022","01/28/2022","01/31/2022","02/01/2022","02/02/2022","02/03/2022","02/04/2022","02/07/2022","02/08/2022","02/09/2022","02/10/2022","02/11/2022","02/14/2022","02/15/2022","02/16/2022","02/17/2022","02/18/2022","02/22/2022","02/23/2022","02/24/2022","02/25/2022","02/28/2022","03/01/2022","03/02/2022","03/03/2022","03/04/2022","03/07/2022"],"SP50^FG_PRICE(-5AY,0,D)":[2368.39,2362.98,2364.87,2372.6,2373.47,2365.45,2385.26,2381.38,2378.25,2373.47,2344.02,2348.45,2345.96,2343.98,2341.59,2358.57,2361.13,2368.06,2362.72,2358.84,2360.16,2352.95,2357.49,2355.54,2357.16,2353.78,2344.93,2328.95,2349.01,2342.19,2338.17,2355.84,2348.69,2374.15,2388.61,2387.45,2388.77,2384.2,2388.33,2391.17,2388.13,2389.52,2399.29,2399.38,2396.92,2399.63,2394.44,2390.9,2402.32,2400.67,2357.03,2365.72,2381.73,2394.02,2398.42,2404.39,2415.07,2415.82,2412.91,2411.8,2430.06,2439.07,2436.1,2429.33,2433.14,2433.79,2431.77,2429.39,2440.35,2437.92,2432.46,2433.15,2453.46,2437.03,2435.61,2434.5,2438.3,2439.07,2419.38,2440.69,2419.7,2423.41,2429.01,2432.54,2409.75,2425.18,2427.43,2425.53,2443.25,2447.83,2459.27,2459.14,2460.61,2473.83,2473.45,2472.54,2469.91,2477.13,2477.83,2475.42,2472.1,2470.3,2476.35,2477.57,2472.16,2476.83,2480.91,2474.92,2474.02,2438.21,2441.32,2465.84,2464.61,2468.11,2430.01,2425.55,2428.37,2452.51,2444.04,2438.97,2443.05,2444.24,2446.3,2457.59,2471.65,2476.55,2457.85,2465.54,2465.1,2461.43,2488.11,2496.48,2498.37,2495.62,2500.23,2503.87,2506.65,2508.24,2500.6,2502.22,2496.66,2496.84,2507.04,2510.06,2519.36,2529.12,2534.58,2537.74,2552.07,2549.33,2544.73,2550.64,2555.24,2550.93,2553.17,2557.64,2559.36,2561.26,2562.1,2575.21,2564.98,2569.13,2557.15,2560.4,2581.07,2572.83,2575.26,2579.36,2579.85,2587.84,2591.13,2590.64,2594.38,2584.62,2582.3,2584.84,2578.87,2564.62,2585.64,2578.85,2582.14,2599.03,2597.08,2602.42,2601.42,2627.04,2626.07,2647.58,2642.22,2639.44,2629.57,2629.27,2636.98,2651.5,2659.99,2664.11,2662.85,2652.01,2675.81,2690.16,2681.47,2679.25,2684.57,2683.34,2680.5,2682.62,2687.54,2673.61,2695.81,2713.06,2723.99,2743.15,2747.71,2751.29,2748.23,2767.56,2786.24,2776.42,2802.56,2798.03,2810.3,2832.97,2839.13,2837.54,2839.25,2872.87,2853.53,2822.43,2823.81,2821.98,2762.13,2648.94,2695.14,2681.66,2581.0,2619.55,2656.0,2662.94,2698.63,2731.2,2732.22,2716.26,2701.33,2703.96,2747.3,2779.6,2744.28,2713.83,2677.67,2691.25,2720.94,2728.12,2726.8,2738.97,2786.57,2783.02,2765.31,2749.48,2747.33,2752.01,2712.92,2716.94,2711.93,2643.69,2588.26,2658.55,2612.62,2605.0,2640.87,2581.88,2614.45,2644.69,2662.84,2604.47,2613.16,2656.87,2642.19,2663.99,2656.3,2677.84,2706.39,2708.64,2693.13,2670.14,2670.29,2634.56,2639.4,2666.94,2669.91,2648.05,2654.8,2635.67,2629.73,2663.42,2672.63,2671.92,2697.79,2723.07,2727.72,2730.13,2711.45,2722.46,2720.13,2712.97,2733.01,2724.44,2733.29,2727.76,2721.33,2689.86,2724.01,2705.27,2734.62,2746.87,2748.8,2772.35,2770.37,2779.03,2782.0,2786.85,2775.63,2782.49,2779.66,2773.75,2762.59,2767.32,2749.76,2754.88,2717.07,2723.06,2699.63,2716.31,2718.37,2726.71,2713.22,2736.61,2759.82,2784.17,2793.84,2774.02,2798.29,2801.31,2798.43,2809.55,2815.62,2804.49,2801.83,2806.98,2820.4,2846.07,2837.44,2818.82,2802.6,2816.29,2813.36,2827.22,2840.35,2850.4,2858.45,2857.7,2853.58,2833.28,2821.93,2839.96,2818.37,2840.69,2850.13,2857.05,2862.96,2861.82,2856.98,2874.69,2896.74,2897.52,2914.04,2901.13,2901.52,2896.72,2888.6,2878.05,2871.68,2877.13,2887.89,2888.92,2904.18,2904.98,2888.8,2904.31,2907.95,2930.75,2929.67,2919.37,2915.56,2905.97,2914.0,2913.98,2924.59,2923.43,2925.51,2901.61,2885.57,2884.43,2880.34,2785.68,2728.37,2767.13,2750.79,2809.92,2809.21,2768.78,2767.78,2755.88,2740.69,2656.1,2705.57,2658.69,2641.25,2682.63,2711.74,2740.37,2723.06,2738.31,2755.45,2813.89,2806.83,2781.01,2726.22,2722.18,2701.58,2730.2,2736.27,2690.73,2641.89,2649.93,2632.56,2673.45,2682.17,2743.79,2737.76,2760.17,2790.37,2700.06,2695.95,2633.08,2637.72,2636.78,2651.07,2650.54,2599.95,2545.94,2546.16,2506.96,2467.42,2416.62,2351.1,2467.7,2488.83,2485.74,2506.85,2510.03,2447.89,2531.94,2549.69,2574.41,2584.96,2596.64,2596.26,2582.61,2610.3,2616.1,2635.96,2670.71,2632.9,2638.7,2642.33,2664.76,2643.85,2640.0,2681.05,2704.1,2706.53,2724.87,2737.7,2731.61,2706.05,2707.88,2709.8,2744.73,2753.03,2745.73,2775.6,2779.76,2784.7,2774.88,2792.67,2796.11,2793.9,2792.38,2784.49,2803.69,2792.81,2789.65,2771.45,2748.93,2743.07,2783.3,2791.52,2810.92,2808.48,2822.48,2832.94,2832.57,2824.23,2854.88,2800.71,2798.36,2818.46,2805.37,2815.44,2834.4,2867.19,2867.24,2873.4,2879.39,2892.74,2895.77,2878.2,2888.21,2888.32,2907.41,2905.58,2907.06,2900.45,2905.03,2907.97,2933.68,2927.25,2926.17,2939.88,2943.03,2945.83,2923.73,2917.52,2945.64,2932.47,2884.05,2879.42,2870.72,2881.4,2811.87,2834.41,2850.96,2876.32,2859.53,2840.23,2864.36,2856.27,2822.24,2826.06,2802.39,2783.02,2788.86,2752.06,2744.45,2803.27,2826.15,2843.49,2873.34,2886.73,2885.72,2879.84,2891.64,2886.98,2889.67,2917.75,2926.46,2954.18,2950.46,2945.35,2917.38,2913.78,2924.92,2941.76,2964.33,2973.01,2995.82,2990.41,2975.95,2979.63,2993.07,2999.91,3013.77,3014.3,3004.04,2984.42,2995.11,2976.61,2985.03,3005.47,3019.56,3003.67,3025.86,3020.97,3013.18,2980.38,2953.56,2932.05,2844.74,2881.77,2883.98,2938.09,2918.65,2883.75,2926.32,2840.6,2847.6,2888.68,2923.65,2900.51,2924.43,2922.95,2847.11,2878.38,2869.16,2887.94,2924.58,2926.46,2906.27,2937.78,2976.0,2978.71,2978.43,2979.39,3000.93,3009.57,3007.39,2997.96,3005.7,3006.73,3006.79,2992.07,2991.78,2966.6,2984.87,2977.62,2961.79,2976.74,2940.25,2887.61,2910.63,2952.01,2938.79,2893.06,2919.4,2938.13,2970.27,2966.15,2995.68,2989.69,2997.95,2986.2,3006.72,2995.99,3004.52,3010.29,3022.55,3039.42,3036.89,3046.77,3037.56,3066.91,3078.27,3074.62,3076.78,3085.18,3093.08,3087.01,3091.84,3094.04,3096.63,3120.46,3122.03,3120.18,3108.46,3103.54,3110.29,3133.64,3140.52,3153.63,3140.98,3113.87,3093.2,3112.76,3117.43,3145.91,3135.96,3132.52,3141.63,3168.57,3168.8,3191.45,3192.52,3191.14,3205.37,3221.22,3224.01,3223.38,3239.91,3240.02,3221.29,3230.78,3257.85,3234.85,3246.28,3237.18,3253.05,3274.7,3265.35,3288.13,3283.15,3289.29,3316.81,3329.62,3320.79,3321.75,3325.54,3295.47,3243.63,3276.24,3273.4,3283.66,3225.52,3248.92,3297.59,3334.69,3345.78,3327.71,3352.09,3357.75,3379.45,3373.94,3380.16,3370.29,3386.15,3373.23,3337.75,3225.89,3128.21,3116.39,2978.76,2954.22,3090.23,3003.37,3130.12,3023.94,2972.37,2746.56,2882.23,2741.38,2480.64,2711.02,2386.13,2529.19,2398.1,2409.39,2304.92,2237.4,2447.33,2475.56,2630.07,2541.47,2626.65,2584.59,2470.5,2526.9,2488.65,2663.68,2659.41,2749.98,2789.82,2761.63,2846.06,2783.36,2799.55,2874.56,2823.16,2736.56,2799.31,2797.8,2836.74,2878.48,2863.39,2939.51,2912.43,2830.71,2842.74,2868.44,2848.42,2881.19,2929.8,2930.32,2870.12,2820.0,2852.5,2863.7,2953.91,2922.94,2971.61,2948.51,2955.45,2991.77,3036.13,3029.73,3044.31,3055.73,3080.82,3122.87,3112.35,3193.93,3232.39,3207.18,3190.14,3002.1,3041.31,3066.59,3124.74,3113.49,3115.34,3097.74,3117.86,3131.29,3050.33,3083.76,3009.05,3053.24,3100.29,3115.86,3130.01,3179.72,3145.32,3169.94,3152.05,3185.04,3155.22,3197.52,3226.56,3215.57,3224.73,3251.84,3257.3,3276.02,3235.66,3215.63,3239.41,3218.44,3258.44,3246.22,3271.12,3294.61,3306.51,3327.77,3349.16,3351.28,3360.47,3333.69,3380.35,3373.43,3372.85,3381.99,3389.78,3374.85,3385.51,3397.16,3431.28,3443.62,3478.73,3484.55,3508.01,3500.31,3526.65,3580.84,3455.06,3426.96,3331.84,3398.96,3339.19,3340.97,3383.54,3401.2,3385.49,3357.01,3319.47,3281.06,3315.57,3236.92,3246.59,3298.46,3351.6,3335.47,3363.0,3380.8,3348.44,3408.63,3360.95,3419.45,3446.83,3477.13,3534.22,3511.93,3488.67,3483.34,3483.81,3426.92,3443.12,3435.56,3453.49,3465.39,3400.97,3390.68,3271.03,3310.11,3269.96,3310.24,3369.1567,3443.44,3510.45,3509.44,3550.5,3545.53,3572.66,3537.01,3585.15,3626.91,3609.53,3567.79,3581.87,3557.54,3577.59,3635.41,3629.65,3638.35,3621.63,3662.45,3669.01,3666.72,3699.12,3691.96,3702.25,3672.82,3668.1,3663.46,3647.49,3694.62,3701.17,3722.48,3709.41,3694.92,3687.26,3690.01,3703.06,3735.36,3727.04,3732.04,3756.07,3700.65,3726.86,3748.14,3803.79,3824.68,3799.61,3801.19,3809.84,3795.54,3768.25,3798.91,3851.85,3853.07,3841.47,3855.36,3849.62,3750.77,3787.38,3714.24,3773.86,3826.31,3830.17,3871.74,3886.83,3915.59,3911.23,3909.88,3916.38,3934.83,3932.59,3931.33,3913.97,3906.71,3876.5,3881.37,3925.43,3829.34,3811.15,3901.82,3870.29,3819.72,3768.47,3841.94,3821.35,3875.44,3898.81,3939.34,3943.34,3968.94,3962.71,3974.12,3915.46,3913.1,3940.59,3910.52,3889.14,3909.52,3974.54,3971.09,3958.55,3972.89,4019.87,4077.91,4073.94,4079.95,4097.17,4128.8,4127.99,4141.59,4124.66,4170.42,4185.47,4163.26,4134.94,4173.42,4134.98,4180.17,4187.62,4186.72,4183.18,4211.47,4181.17,4192.66,4164.66,4167.59,4201.62,4232.6,4188.43,4152.1,4063.04,4112.5,4173.85,4163.29,4127.83,4115.68,4159.12,4155.86,4197.05,4188.13,4195.99,4200.88,4204.11,4202.04,4208.12,4192.85,4229.89,4226.52,4227.26,4219.55,4239.18,4247.44,4255.15,4246.59,4223.7,4221.86,4166.45,4224.79,4246.44,4241.84,4266.49,4280.7,4290.61,4291.8,4297.5,4319.94,4352.34,4343.54,4358.13,4320.82,4369.55,4384.63,4369.21,4374.3,4360.03,4327.16,4258.49,4323.06,4358.69,4367.48,4411.79,4422.3,4401.46,4400.64,4419.15,4395.26,4387.16,4423.15,4402.66,4429.1,4436.52,4432.35,4436.75,4447.7,4460.83,4468.0,4479.71,4448.08,4400.27,4405.8,4441.67,4479.53,4486.23,4496.19,4470.0,4509.37,4528.79,4522.68,4524.09,4536.95,4535.43,4520.03,4514.07,4493.28,4458.58,4468.73,4443.05,4480.7,4473.75,4432.99,4357.73,4354.19,4395.64,4448.98,4455.48,4443.11,4352.63,4359.461,4307.54,4357.04,4300.46,4345.72,4363.55,4399.76,4391.34,4361.19,4350.65,4363.8,4438.26,4471.37,4486.46,4519.63,4536.19,4549.78,4544.9,4566.48,4574.79,4551.68,4596.42,4605.38,4613.67,4630.65,4660.57,4680.06,4697.53,4701.7,4685.25,4646.71,4649.27,4682.85,4682.8,4700.9,4688.67,4704.54,4697.96,4682.94,4690.7,4701.46,4594.62,4655.27,4567.0,4513.04,4577.1,4538.43,4591.67,4686.75,4701.21,4667.45,4712.02,4668.97,4634.09,4709.85,4668.67,4620.64,4568.02,4649.23,4696.56,4725.79,4791.19,4786.35,4793.06,4778.73,4766.18,4796.56,4793.54,4700.58,4696.05,4677.03,4670.29,4713.07,4726.35,4659.03,4662.85,4577.11,4532.76,4482.73,4397.94,4410.13,4356.45,4349.93,4326.51,4431.85,4515.55,4546.54,4589.38,4477.44,4500.53,4483.87,4521.54,4587.18,4504.08,4418.64,4401.67,4471.07,4475.01,4380.26,4348.87,4304.76,4225.5,4288.7,4384.65,4373.94,4306.26,4386.54,4363.49,4328.87,4201.09],"CCH-GB^FF_SALES(ANN_R,-10AY,NOW,,,,M)":[5946.36999140778,5710.44237781361,5838.44988015845,5244.53219054971,4606.16942035342,5098.52568116128,5712.27126641605,5889.96999454808,6164.14563489262,5450.9845053659,6160.75638189213]}]]></FdsFormulaCache>
</file>

<file path=customXml/item2.xml>��
</file>

<file path=customXml/itemProps1.xml><?xml version="1.0" encoding="utf-8"?>
<ds:datastoreItem xmlns:ds="http://purl.oclc.org/ooxml/officeDocument/customXml" ds:itemID="{AEEDED1D-A825-443C-A706-E1AA28CDBF6B}">
  <ds:schemaRefs>
    <ds:schemaRef ds:uri="urn:fdsformulacache"/>
  </ds:schemaRefs>
</ds:datastoreItem>
</file>

<file path=customXml/itemProps2.xml><?xml version="1.0" encoding="utf-8"?>
<ds:datastoreItem xmlns:ds="http://purl.oclc.org/ooxml/officeDocument/customXml" ds:itemID="{A7C5863A-5141-4A10-ACF9-B61ADD2F7BBD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WACC</vt:lpstr>
      <vt:lpstr>Combined DCF Unlevered </vt:lpstr>
      <vt:lpstr>Equity Values &amp; Synergies </vt:lpstr>
      <vt:lpstr>Synegy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</dc:creator>
  <cp:lastModifiedBy>Theodore</cp:lastModifiedBy>
  <dcterms:created xsi:type="dcterms:W3CDTF">2022-03-06T12:24:38Z</dcterms:created>
  <dcterms:modified xsi:type="dcterms:W3CDTF">2022-05-08T11:53:05Z</dcterms:modified>
</cp:coreProperties>
</file>