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_WORKS\Lessons on Excel\Practices\"/>
    </mc:Choice>
  </mc:AlternateContent>
  <xr:revisionPtr revIDLastSave="0" documentId="13_ncr:1_{2CFD6E32-758B-4EB6-AC72-94946D1F48EB}" xr6:coauthVersionLast="47" xr6:coauthVersionMax="47" xr10:uidLastSave="{00000000-0000-0000-0000-000000000000}"/>
  <bookViews>
    <workbookView xWindow="-108" yWindow="-108" windowWidth="23256" windowHeight="13176" firstSheet="8" activeTab="12" xr2:uid="{2A39D7EF-1264-49B3-9690-59E463E08141}"/>
  </bookViews>
  <sheets>
    <sheet name="Introduction" sheetId="1" r:id="rId1"/>
    <sheet name="Freeze Panes" sheetId="4" r:id="rId2"/>
    <sheet name="Formating" sheetId="5" r:id="rId3"/>
    <sheet name="Borders" sheetId="6" r:id="rId4"/>
    <sheet name="Sheet1" sheetId="10" r:id="rId5"/>
    <sheet name="Conditional Formating-1" sheetId="7" r:id="rId6"/>
    <sheet name="conditional formating-2" sheetId="8" r:id="rId7"/>
    <sheet name="Formulas &amp; Functions 1" sheetId="9" r:id="rId8"/>
    <sheet name="Formulas&amp;Functions" sheetId="11" r:id="rId9"/>
    <sheet name="Formula&amp;Function3" sheetId="12" r:id="rId10"/>
    <sheet name="Data Validation &amp; Drop Down" sheetId="13" r:id="rId11"/>
    <sheet name="Header &amp; Footer" sheetId="14" r:id="rId12"/>
    <sheet name="Protecting Sheet" sheetId="15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" i="12" l="1"/>
  <c r="AB4" i="12"/>
  <c r="AB5" i="12"/>
  <c r="AB6" i="12"/>
  <c r="AB7" i="12"/>
  <c r="AB8" i="12"/>
  <c r="AB9" i="12"/>
  <c r="AB10" i="12"/>
  <c r="AB11" i="12"/>
  <c r="AB12" i="12"/>
  <c r="AB13" i="12"/>
  <c r="AB2" i="12"/>
  <c r="AA3" i="12"/>
  <c r="AA4" i="12"/>
  <c r="AA5" i="12"/>
  <c r="AA6" i="12"/>
  <c r="AA7" i="12"/>
  <c r="AA8" i="12"/>
  <c r="AA9" i="12"/>
  <c r="AA10" i="12"/>
  <c r="AA11" i="12"/>
  <c r="AA12" i="12"/>
  <c r="AA13" i="12"/>
  <c r="AA2" i="12"/>
  <c r="Z3" i="12"/>
  <c r="Z4" i="12"/>
  <c r="Z5" i="12"/>
  <c r="Z6" i="12"/>
  <c r="Z7" i="12"/>
  <c r="Z8" i="12"/>
  <c r="Z9" i="12"/>
  <c r="Z10" i="12"/>
  <c r="Z11" i="12"/>
  <c r="Z12" i="12"/>
  <c r="Z13" i="12"/>
  <c r="Z2" i="12"/>
  <c r="T67" i="12"/>
  <c r="T68" i="12"/>
  <c r="T69" i="12"/>
  <c r="T70" i="12"/>
  <c r="T71" i="12"/>
  <c r="T72" i="12"/>
  <c r="T73" i="12"/>
  <c r="T74" i="12"/>
  <c r="T75" i="12"/>
  <c r="T76" i="12"/>
  <c r="T77" i="12"/>
  <c r="T66" i="12"/>
  <c r="T17" i="12"/>
  <c r="T21" i="12"/>
  <c r="T22" i="12"/>
  <c r="T23" i="12"/>
  <c r="T24" i="12"/>
  <c r="T25" i="12"/>
  <c r="T26" i="12"/>
  <c r="T27" i="12"/>
  <c r="T28" i="12"/>
  <c r="T29" i="12"/>
  <c r="T30" i="12"/>
  <c r="T31" i="12"/>
  <c r="T18" i="12"/>
  <c r="T19" i="12"/>
  <c r="T20" i="12"/>
  <c r="U3" i="12"/>
  <c r="U4" i="12"/>
  <c r="U5" i="12"/>
  <c r="U6" i="12"/>
  <c r="U7" i="12"/>
  <c r="U8" i="12"/>
  <c r="U9" i="12"/>
  <c r="U10" i="12"/>
  <c r="U11" i="12"/>
  <c r="U12" i="12"/>
  <c r="U13" i="12"/>
  <c r="U2" i="12"/>
  <c r="T3" i="12"/>
  <c r="T4" i="12"/>
  <c r="T5" i="12"/>
  <c r="T6" i="12"/>
  <c r="T7" i="12"/>
  <c r="T8" i="12"/>
  <c r="T9" i="12"/>
  <c r="T10" i="12"/>
  <c r="T11" i="12"/>
  <c r="T12" i="12"/>
  <c r="T13" i="12"/>
  <c r="T2" i="12"/>
  <c r="N69" i="12"/>
  <c r="N72" i="12"/>
  <c r="O19" i="12"/>
  <c r="O18" i="12"/>
  <c r="O17" i="12"/>
  <c r="O16" i="12"/>
  <c r="O15" i="12"/>
  <c r="D179" i="12"/>
  <c r="P4" i="12"/>
  <c r="P3" i="12"/>
  <c r="P5" i="12"/>
  <c r="P6" i="12"/>
  <c r="P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2" i="12"/>
  <c r="P6" i="11"/>
  <c r="K6" i="11"/>
  <c r="O6" i="11"/>
  <c r="N6" i="11"/>
  <c r="M6" i="11"/>
  <c r="L6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3" i="11"/>
  <c r="I2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1" i="11"/>
  <c r="G3" i="11"/>
  <c r="G4" i="11"/>
  <c r="G5" i="11"/>
  <c r="G6" i="11"/>
  <c r="G7" i="11"/>
  <c r="G8" i="11"/>
  <c r="G9" i="11"/>
  <c r="G10" i="11"/>
  <c r="G2" i="11"/>
  <c r="H2" i="11" s="1"/>
  <c r="B23" i="9"/>
  <c r="B20" i="9"/>
  <c r="M14" i="9"/>
  <c r="L5" i="9"/>
  <c r="H7" i="9"/>
  <c r="J7" i="9"/>
  <c r="J3" i="9"/>
  <c r="J4" i="9"/>
  <c r="J5" i="9"/>
  <c r="J6" i="9"/>
  <c r="J2" i="9"/>
  <c r="B22" i="9"/>
  <c r="B18" i="9"/>
  <c r="B17" i="9"/>
  <c r="G2" i="9"/>
  <c r="G3" i="9"/>
  <c r="G4" i="9"/>
  <c r="G5" i="9"/>
  <c r="G6" i="9"/>
  <c r="G7" i="9"/>
  <c r="G8" i="9"/>
  <c r="G9" i="9"/>
  <c r="G10" i="9"/>
  <c r="G11" i="9"/>
  <c r="G12" i="9"/>
  <c r="G1" i="9"/>
  <c r="B15" i="9"/>
  <c r="B14" i="9"/>
  <c r="B13" i="9"/>
  <c r="B11" i="9"/>
  <c r="B12" i="9"/>
  <c r="D6" i="9"/>
  <c r="D5" i="9"/>
  <c r="D4" i="9"/>
  <c r="D3" i="9"/>
  <c r="H208" i="4"/>
  <c r="I208" i="4" s="1"/>
  <c r="K208" i="4" s="1"/>
  <c r="L208" i="4" s="1"/>
  <c r="H207" i="4"/>
  <c r="I207" i="4" s="1"/>
  <c r="K207" i="4" s="1"/>
  <c r="L207" i="4" s="1"/>
  <c r="H206" i="4"/>
  <c r="I206" i="4" s="1"/>
  <c r="K206" i="4" s="1"/>
  <c r="L206" i="4" s="1"/>
  <c r="H205" i="4"/>
  <c r="I205" i="4" s="1"/>
  <c r="K205" i="4" s="1"/>
  <c r="L205" i="4" s="1"/>
  <c r="H204" i="4"/>
  <c r="I204" i="4" s="1"/>
  <c r="K204" i="4" s="1"/>
  <c r="L204" i="4" s="1"/>
  <c r="H203" i="4"/>
  <c r="I203" i="4" s="1"/>
  <c r="K203" i="4" s="1"/>
  <c r="L203" i="4" s="1"/>
  <c r="H202" i="4"/>
  <c r="I202" i="4" s="1"/>
  <c r="K202" i="4" s="1"/>
  <c r="L202" i="4" s="1"/>
  <c r="H201" i="4"/>
  <c r="I201" i="4" s="1"/>
  <c r="K201" i="4" s="1"/>
  <c r="L201" i="4" s="1"/>
  <c r="H200" i="4"/>
  <c r="I200" i="4" s="1"/>
  <c r="K200" i="4" s="1"/>
  <c r="L200" i="4" s="1"/>
  <c r="H199" i="4"/>
  <c r="I199" i="4" s="1"/>
  <c r="K199" i="4" s="1"/>
  <c r="L199" i="4" s="1"/>
  <c r="H198" i="4"/>
  <c r="I198" i="4" s="1"/>
  <c r="K198" i="4" s="1"/>
  <c r="L198" i="4" s="1"/>
  <c r="H197" i="4"/>
  <c r="I197" i="4" s="1"/>
  <c r="K197" i="4" s="1"/>
  <c r="L197" i="4" s="1"/>
  <c r="H196" i="4"/>
  <c r="I196" i="4" s="1"/>
  <c r="K196" i="4" s="1"/>
  <c r="L196" i="4" s="1"/>
  <c r="H195" i="4"/>
  <c r="I195" i="4" s="1"/>
  <c r="K195" i="4" s="1"/>
  <c r="L195" i="4" s="1"/>
  <c r="H194" i="4"/>
  <c r="I194" i="4" s="1"/>
  <c r="K194" i="4" s="1"/>
  <c r="L194" i="4" s="1"/>
  <c r="H193" i="4"/>
  <c r="I193" i="4" s="1"/>
  <c r="K193" i="4" s="1"/>
  <c r="L193" i="4" s="1"/>
  <c r="H192" i="4"/>
  <c r="I192" i="4" s="1"/>
  <c r="K192" i="4" s="1"/>
  <c r="L192" i="4" s="1"/>
  <c r="H191" i="4"/>
  <c r="I191" i="4" s="1"/>
  <c r="K191" i="4" s="1"/>
  <c r="L191" i="4" s="1"/>
  <c r="H190" i="4"/>
  <c r="I190" i="4" s="1"/>
  <c r="K190" i="4" s="1"/>
  <c r="L190" i="4" s="1"/>
  <c r="H189" i="4"/>
  <c r="I189" i="4" s="1"/>
  <c r="K189" i="4" s="1"/>
  <c r="L189" i="4" s="1"/>
  <c r="H188" i="4"/>
  <c r="I188" i="4" s="1"/>
  <c r="K188" i="4" s="1"/>
  <c r="L188" i="4" s="1"/>
  <c r="H187" i="4"/>
  <c r="I187" i="4" s="1"/>
  <c r="K187" i="4" s="1"/>
  <c r="L187" i="4" s="1"/>
  <c r="H186" i="4"/>
  <c r="I186" i="4" s="1"/>
  <c r="K186" i="4" s="1"/>
  <c r="L186" i="4" s="1"/>
  <c r="H185" i="4"/>
  <c r="I185" i="4" s="1"/>
  <c r="K185" i="4" s="1"/>
  <c r="L185" i="4" s="1"/>
  <c r="H184" i="4"/>
  <c r="I184" i="4" s="1"/>
  <c r="K184" i="4" s="1"/>
  <c r="L184" i="4" s="1"/>
  <c r="H183" i="4"/>
  <c r="I183" i="4" s="1"/>
  <c r="K183" i="4" s="1"/>
  <c r="L183" i="4" s="1"/>
  <c r="H182" i="4"/>
  <c r="I182" i="4" s="1"/>
  <c r="K182" i="4" s="1"/>
  <c r="L182" i="4" s="1"/>
  <c r="H181" i="4"/>
  <c r="I181" i="4" s="1"/>
  <c r="K181" i="4" s="1"/>
  <c r="L181" i="4" s="1"/>
  <c r="H180" i="4"/>
  <c r="I180" i="4" s="1"/>
  <c r="K180" i="4" s="1"/>
  <c r="L180" i="4" s="1"/>
  <c r="H179" i="4"/>
  <c r="I179" i="4" s="1"/>
  <c r="K179" i="4" s="1"/>
  <c r="L179" i="4" s="1"/>
  <c r="H178" i="4"/>
  <c r="I178" i="4" s="1"/>
  <c r="K178" i="4" s="1"/>
  <c r="L178" i="4" s="1"/>
  <c r="H177" i="4"/>
  <c r="I177" i="4" s="1"/>
  <c r="K177" i="4" s="1"/>
  <c r="L177" i="4" s="1"/>
  <c r="H176" i="4"/>
  <c r="I176" i="4" s="1"/>
  <c r="K176" i="4" s="1"/>
  <c r="L176" i="4" s="1"/>
  <c r="H175" i="4"/>
  <c r="I175" i="4" s="1"/>
  <c r="K175" i="4" s="1"/>
  <c r="L175" i="4" s="1"/>
  <c r="H174" i="4"/>
  <c r="I174" i="4" s="1"/>
  <c r="K174" i="4" s="1"/>
  <c r="L174" i="4" s="1"/>
  <c r="H173" i="4"/>
  <c r="I173" i="4" s="1"/>
  <c r="K173" i="4" s="1"/>
  <c r="L173" i="4" s="1"/>
  <c r="H172" i="4"/>
  <c r="I172" i="4" s="1"/>
  <c r="K172" i="4" s="1"/>
  <c r="L172" i="4" s="1"/>
  <c r="H171" i="4"/>
  <c r="I171" i="4" s="1"/>
  <c r="K171" i="4" s="1"/>
  <c r="L171" i="4" s="1"/>
  <c r="H170" i="4"/>
  <c r="I170" i="4" s="1"/>
  <c r="K170" i="4" s="1"/>
  <c r="L170" i="4" s="1"/>
  <c r="H169" i="4"/>
  <c r="I169" i="4" s="1"/>
  <c r="K169" i="4" s="1"/>
  <c r="L169" i="4" s="1"/>
  <c r="H168" i="4"/>
  <c r="I168" i="4" s="1"/>
  <c r="K168" i="4" s="1"/>
  <c r="L168" i="4" s="1"/>
  <c r="H167" i="4"/>
  <c r="I167" i="4" s="1"/>
  <c r="K167" i="4" s="1"/>
  <c r="L167" i="4" s="1"/>
  <c r="H166" i="4"/>
  <c r="I166" i="4" s="1"/>
  <c r="K166" i="4" s="1"/>
  <c r="L166" i="4" s="1"/>
  <c r="H165" i="4"/>
  <c r="I165" i="4" s="1"/>
  <c r="K165" i="4" s="1"/>
  <c r="L165" i="4" s="1"/>
  <c r="H164" i="4"/>
  <c r="I164" i="4" s="1"/>
  <c r="K164" i="4" s="1"/>
  <c r="L164" i="4" s="1"/>
  <c r="H163" i="4"/>
  <c r="I163" i="4" s="1"/>
  <c r="K163" i="4" s="1"/>
  <c r="L163" i="4" s="1"/>
  <c r="H162" i="4"/>
  <c r="I162" i="4" s="1"/>
  <c r="K162" i="4" s="1"/>
  <c r="L162" i="4" s="1"/>
  <c r="H161" i="4"/>
  <c r="I161" i="4" s="1"/>
  <c r="K161" i="4" s="1"/>
  <c r="L161" i="4" s="1"/>
  <c r="H160" i="4"/>
  <c r="I160" i="4" s="1"/>
  <c r="K160" i="4" s="1"/>
  <c r="L160" i="4" s="1"/>
  <c r="H159" i="4"/>
  <c r="I159" i="4" s="1"/>
  <c r="K159" i="4" s="1"/>
  <c r="L159" i="4" s="1"/>
  <c r="H158" i="4"/>
  <c r="I158" i="4" s="1"/>
  <c r="K158" i="4" s="1"/>
  <c r="L158" i="4" s="1"/>
  <c r="H157" i="4"/>
  <c r="I157" i="4" s="1"/>
  <c r="K157" i="4" s="1"/>
  <c r="L157" i="4" s="1"/>
  <c r="H156" i="4"/>
  <c r="I156" i="4" s="1"/>
  <c r="K156" i="4" s="1"/>
  <c r="L156" i="4" s="1"/>
  <c r="H155" i="4"/>
  <c r="I155" i="4" s="1"/>
  <c r="K155" i="4" s="1"/>
  <c r="L155" i="4" s="1"/>
  <c r="H154" i="4"/>
  <c r="I154" i="4" s="1"/>
  <c r="K154" i="4" s="1"/>
  <c r="L154" i="4" s="1"/>
  <c r="H153" i="4"/>
  <c r="I153" i="4" s="1"/>
  <c r="K153" i="4" s="1"/>
  <c r="L153" i="4" s="1"/>
  <c r="H152" i="4"/>
  <c r="I152" i="4" s="1"/>
  <c r="K152" i="4" s="1"/>
  <c r="L152" i="4" s="1"/>
  <c r="H151" i="4"/>
  <c r="I151" i="4" s="1"/>
  <c r="K151" i="4" s="1"/>
  <c r="L151" i="4" s="1"/>
  <c r="H150" i="4"/>
  <c r="I150" i="4" s="1"/>
  <c r="K150" i="4" s="1"/>
  <c r="L150" i="4" s="1"/>
  <c r="H149" i="4"/>
  <c r="I149" i="4" s="1"/>
  <c r="K149" i="4" s="1"/>
  <c r="L149" i="4" s="1"/>
  <c r="H148" i="4"/>
  <c r="I148" i="4" s="1"/>
  <c r="K148" i="4" s="1"/>
  <c r="L148" i="4" s="1"/>
  <c r="H147" i="4"/>
  <c r="I147" i="4" s="1"/>
  <c r="K147" i="4" s="1"/>
  <c r="L147" i="4" s="1"/>
  <c r="H146" i="4"/>
  <c r="I146" i="4" s="1"/>
  <c r="K146" i="4" s="1"/>
  <c r="L146" i="4" s="1"/>
  <c r="H145" i="4"/>
  <c r="I145" i="4" s="1"/>
  <c r="K145" i="4" s="1"/>
  <c r="L145" i="4" s="1"/>
  <c r="H144" i="4"/>
  <c r="I144" i="4" s="1"/>
  <c r="K144" i="4" s="1"/>
  <c r="L144" i="4" s="1"/>
  <c r="H143" i="4"/>
  <c r="I143" i="4" s="1"/>
  <c r="K143" i="4" s="1"/>
  <c r="L143" i="4" s="1"/>
  <c r="H142" i="4"/>
  <c r="I142" i="4" s="1"/>
  <c r="K142" i="4" s="1"/>
  <c r="L142" i="4" s="1"/>
  <c r="H141" i="4"/>
  <c r="I141" i="4" s="1"/>
  <c r="K141" i="4" s="1"/>
  <c r="L141" i="4" s="1"/>
  <c r="H140" i="4"/>
  <c r="I140" i="4" s="1"/>
  <c r="K140" i="4" s="1"/>
  <c r="L140" i="4" s="1"/>
  <c r="H139" i="4"/>
  <c r="I139" i="4" s="1"/>
  <c r="K139" i="4" s="1"/>
  <c r="L139" i="4" s="1"/>
  <c r="H138" i="4"/>
  <c r="I138" i="4" s="1"/>
  <c r="K138" i="4" s="1"/>
  <c r="L138" i="4" s="1"/>
  <c r="H137" i="4"/>
  <c r="I137" i="4" s="1"/>
  <c r="K137" i="4" s="1"/>
  <c r="L137" i="4" s="1"/>
  <c r="H136" i="4"/>
  <c r="I136" i="4" s="1"/>
  <c r="K136" i="4" s="1"/>
  <c r="L136" i="4" s="1"/>
  <c r="H135" i="4"/>
  <c r="I135" i="4" s="1"/>
  <c r="K135" i="4" s="1"/>
  <c r="L135" i="4" s="1"/>
  <c r="H134" i="4"/>
  <c r="I134" i="4" s="1"/>
  <c r="K134" i="4" s="1"/>
  <c r="L134" i="4" s="1"/>
  <c r="H133" i="4"/>
  <c r="I133" i="4" s="1"/>
  <c r="K133" i="4" s="1"/>
  <c r="L133" i="4" s="1"/>
  <c r="H132" i="4"/>
  <c r="I132" i="4" s="1"/>
  <c r="K132" i="4" s="1"/>
  <c r="L132" i="4" s="1"/>
  <c r="H131" i="4"/>
  <c r="I131" i="4" s="1"/>
  <c r="K131" i="4" s="1"/>
  <c r="L131" i="4" s="1"/>
  <c r="H130" i="4"/>
  <c r="I130" i="4" s="1"/>
  <c r="K130" i="4" s="1"/>
  <c r="L130" i="4" s="1"/>
  <c r="H129" i="4"/>
  <c r="I129" i="4" s="1"/>
  <c r="K129" i="4" s="1"/>
  <c r="L129" i="4" s="1"/>
  <c r="H128" i="4"/>
  <c r="I128" i="4" s="1"/>
  <c r="K128" i="4" s="1"/>
  <c r="L128" i="4" s="1"/>
  <c r="H127" i="4"/>
  <c r="I127" i="4" s="1"/>
  <c r="K127" i="4" s="1"/>
  <c r="L127" i="4" s="1"/>
  <c r="I126" i="4"/>
  <c r="K126" i="4" s="1"/>
  <c r="L126" i="4" s="1"/>
  <c r="H126" i="4"/>
  <c r="I125" i="4"/>
  <c r="K125" i="4" s="1"/>
  <c r="L125" i="4" s="1"/>
  <c r="H125" i="4"/>
  <c r="I124" i="4"/>
  <c r="K124" i="4" s="1"/>
  <c r="L124" i="4" s="1"/>
  <c r="H124" i="4"/>
  <c r="I123" i="4"/>
  <c r="K123" i="4" s="1"/>
  <c r="L123" i="4" s="1"/>
  <c r="H123" i="4"/>
  <c r="I122" i="4"/>
  <c r="K122" i="4" s="1"/>
  <c r="L122" i="4" s="1"/>
  <c r="H122" i="4"/>
  <c r="I121" i="4"/>
  <c r="K121" i="4" s="1"/>
  <c r="L121" i="4" s="1"/>
  <c r="H121" i="4"/>
  <c r="I120" i="4"/>
  <c r="K120" i="4" s="1"/>
  <c r="L120" i="4" s="1"/>
  <c r="H120" i="4"/>
  <c r="I119" i="4"/>
  <c r="K119" i="4" s="1"/>
  <c r="L119" i="4" s="1"/>
  <c r="H119" i="4"/>
  <c r="I118" i="4"/>
  <c r="K118" i="4" s="1"/>
  <c r="L118" i="4" s="1"/>
  <c r="H118" i="4"/>
  <c r="I117" i="4"/>
  <c r="K117" i="4" s="1"/>
  <c r="L117" i="4" s="1"/>
  <c r="H117" i="4"/>
  <c r="I116" i="4"/>
  <c r="K116" i="4" s="1"/>
  <c r="L116" i="4" s="1"/>
  <c r="H116" i="4"/>
  <c r="I115" i="4"/>
  <c r="K115" i="4" s="1"/>
  <c r="L115" i="4" s="1"/>
  <c r="H115" i="4"/>
  <c r="I114" i="4"/>
  <c r="K114" i="4" s="1"/>
  <c r="L114" i="4" s="1"/>
  <c r="H114" i="4"/>
  <c r="I113" i="4"/>
  <c r="K113" i="4" s="1"/>
  <c r="L113" i="4" s="1"/>
  <c r="H113" i="4"/>
  <c r="I112" i="4"/>
  <c r="K112" i="4" s="1"/>
  <c r="L112" i="4" s="1"/>
  <c r="H112" i="4"/>
  <c r="I111" i="4"/>
  <c r="K111" i="4" s="1"/>
  <c r="L111" i="4" s="1"/>
  <c r="H111" i="4"/>
  <c r="I110" i="4"/>
  <c r="K110" i="4" s="1"/>
  <c r="L110" i="4" s="1"/>
  <c r="H110" i="4"/>
  <c r="I109" i="4"/>
  <c r="K109" i="4" s="1"/>
  <c r="L109" i="4" s="1"/>
  <c r="H109" i="4"/>
  <c r="I108" i="4"/>
  <c r="K108" i="4" s="1"/>
  <c r="L108" i="4" s="1"/>
  <c r="H108" i="4"/>
  <c r="I107" i="4"/>
  <c r="K107" i="4" s="1"/>
  <c r="L107" i="4" s="1"/>
  <c r="H107" i="4"/>
  <c r="I106" i="4"/>
  <c r="K106" i="4" s="1"/>
  <c r="L106" i="4" s="1"/>
  <c r="H106" i="4"/>
  <c r="I105" i="4"/>
  <c r="K105" i="4" s="1"/>
  <c r="L105" i="4" s="1"/>
  <c r="H105" i="4"/>
  <c r="I104" i="4"/>
  <c r="K104" i="4" s="1"/>
  <c r="L104" i="4" s="1"/>
  <c r="H104" i="4"/>
  <c r="I103" i="4"/>
  <c r="K103" i="4" s="1"/>
  <c r="L103" i="4" s="1"/>
  <c r="H103" i="4"/>
  <c r="I102" i="4"/>
  <c r="K102" i="4" s="1"/>
  <c r="L102" i="4" s="1"/>
  <c r="H102" i="4"/>
  <c r="I101" i="4"/>
  <c r="K101" i="4" s="1"/>
  <c r="L101" i="4" s="1"/>
  <c r="H101" i="4"/>
  <c r="I100" i="4"/>
  <c r="K100" i="4" s="1"/>
  <c r="L100" i="4" s="1"/>
  <c r="H100" i="4"/>
  <c r="I99" i="4"/>
  <c r="K99" i="4" s="1"/>
  <c r="L99" i="4" s="1"/>
  <c r="H99" i="4"/>
  <c r="I98" i="4"/>
  <c r="K98" i="4" s="1"/>
  <c r="L98" i="4" s="1"/>
  <c r="H98" i="4"/>
  <c r="I97" i="4"/>
  <c r="K97" i="4" s="1"/>
  <c r="L97" i="4" s="1"/>
  <c r="H97" i="4"/>
  <c r="I96" i="4"/>
  <c r="K96" i="4" s="1"/>
  <c r="L96" i="4" s="1"/>
  <c r="H96" i="4"/>
  <c r="I95" i="4"/>
  <c r="K95" i="4" s="1"/>
  <c r="L95" i="4" s="1"/>
  <c r="H95" i="4"/>
  <c r="I94" i="4"/>
  <c r="K94" i="4" s="1"/>
  <c r="L94" i="4" s="1"/>
  <c r="H94" i="4"/>
  <c r="I93" i="4"/>
  <c r="K93" i="4" s="1"/>
  <c r="L93" i="4" s="1"/>
  <c r="H93" i="4"/>
  <c r="I92" i="4"/>
  <c r="K92" i="4" s="1"/>
  <c r="L92" i="4" s="1"/>
  <c r="H92" i="4"/>
  <c r="I91" i="4"/>
  <c r="K91" i="4" s="1"/>
  <c r="L91" i="4" s="1"/>
  <c r="H91" i="4"/>
  <c r="I90" i="4"/>
  <c r="K90" i="4" s="1"/>
  <c r="L90" i="4" s="1"/>
  <c r="H90" i="4"/>
  <c r="I89" i="4"/>
  <c r="K89" i="4" s="1"/>
  <c r="L89" i="4" s="1"/>
  <c r="H89" i="4"/>
  <c r="I88" i="4"/>
  <c r="K88" i="4" s="1"/>
  <c r="L88" i="4" s="1"/>
  <c r="H88" i="4"/>
  <c r="I87" i="4"/>
  <c r="K87" i="4" s="1"/>
  <c r="L87" i="4" s="1"/>
  <c r="H87" i="4"/>
  <c r="I86" i="4"/>
  <c r="K86" i="4" s="1"/>
  <c r="L86" i="4" s="1"/>
  <c r="H86" i="4"/>
  <c r="I85" i="4"/>
  <c r="K85" i="4" s="1"/>
  <c r="L85" i="4" s="1"/>
  <c r="H85" i="4"/>
  <c r="I84" i="4"/>
  <c r="K84" i="4" s="1"/>
  <c r="L84" i="4" s="1"/>
  <c r="H84" i="4"/>
  <c r="I83" i="4"/>
  <c r="K83" i="4" s="1"/>
  <c r="L83" i="4" s="1"/>
  <c r="H83" i="4"/>
  <c r="I82" i="4"/>
  <c r="K82" i="4" s="1"/>
  <c r="L82" i="4" s="1"/>
  <c r="H82" i="4"/>
  <c r="I81" i="4"/>
  <c r="K81" i="4" s="1"/>
  <c r="L81" i="4" s="1"/>
  <c r="H81" i="4"/>
  <c r="I80" i="4"/>
  <c r="K80" i="4" s="1"/>
  <c r="L80" i="4" s="1"/>
  <c r="H80" i="4"/>
  <c r="I79" i="4"/>
  <c r="K79" i="4" s="1"/>
  <c r="L79" i="4" s="1"/>
  <c r="H79" i="4"/>
  <c r="I78" i="4"/>
  <c r="K78" i="4" s="1"/>
  <c r="L78" i="4" s="1"/>
  <c r="H78" i="4"/>
  <c r="I77" i="4"/>
  <c r="K77" i="4" s="1"/>
  <c r="L77" i="4" s="1"/>
  <c r="H77" i="4"/>
  <c r="I76" i="4"/>
  <c r="K76" i="4" s="1"/>
  <c r="L76" i="4" s="1"/>
  <c r="H76" i="4"/>
  <c r="I75" i="4"/>
  <c r="K75" i="4" s="1"/>
  <c r="L75" i="4" s="1"/>
  <c r="H75" i="4"/>
  <c r="I74" i="4"/>
  <c r="K74" i="4" s="1"/>
  <c r="L74" i="4" s="1"/>
  <c r="H74" i="4"/>
  <c r="I73" i="4"/>
  <c r="K73" i="4" s="1"/>
  <c r="L73" i="4" s="1"/>
  <c r="H73" i="4"/>
  <c r="I72" i="4"/>
  <c r="K72" i="4" s="1"/>
  <c r="L72" i="4" s="1"/>
  <c r="H72" i="4"/>
  <c r="I71" i="4"/>
  <c r="K71" i="4" s="1"/>
  <c r="L71" i="4" s="1"/>
  <c r="H71" i="4"/>
  <c r="I70" i="4"/>
  <c r="K70" i="4" s="1"/>
  <c r="L70" i="4" s="1"/>
  <c r="H70" i="4"/>
  <c r="I69" i="4"/>
  <c r="K69" i="4" s="1"/>
  <c r="L69" i="4" s="1"/>
  <c r="H69" i="4"/>
  <c r="I68" i="4"/>
  <c r="K68" i="4" s="1"/>
  <c r="L68" i="4" s="1"/>
  <c r="H68" i="4"/>
  <c r="I67" i="4"/>
  <c r="K67" i="4" s="1"/>
  <c r="L67" i="4" s="1"/>
  <c r="H67" i="4"/>
  <c r="I66" i="4"/>
  <c r="K66" i="4" s="1"/>
  <c r="L66" i="4" s="1"/>
  <c r="H66" i="4"/>
  <c r="I65" i="4"/>
  <c r="K65" i="4" s="1"/>
  <c r="L65" i="4" s="1"/>
  <c r="H65" i="4"/>
  <c r="I64" i="4"/>
  <c r="K64" i="4" s="1"/>
  <c r="L64" i="4" s="1"/>
  <c r="H64" i="4"/>
  <c r="I63" i="4"/>
  <c r="K63" i="4" s="1"/>
  <c r="L63" i="4" s="1"/>
  <c r="H63" i="4"/>
  <c r="I62" i="4"/>
  <c r="K62" i="4" s="1"/>
  <c r="L62" i="4" s="1"/>
  <c r="H62" i="4"/>
  <c r="I61" i="4"/>
  <c r="K61" i="4" s="1"/>
  <c r="L61" i="4" s="1"/>
  <c r="H61" i="4"/>
  <c r="I60" i="4"/>
  <c r="K60" i="4" s="1"/>
  <c r="L60" i="4" s="1"/>
  <c r="H60" i="4"/>
  <c r="I59" i="4"/>
  <c r="K59" i="4" s="1"/>
  <c r="L59" i="4" s="1"/>
  <c r="H59" i="4"/>
  <c r="I58" i="4"/>
  <c r="K58" i="4" s="1"/>
  <c r="L58" i="4" s="1"/>
  <c r="H58" i="4"/>
  <c r="I57" i="4"/>
  <c r="K57" i="4" s="1"/>
  <c r="L57" i="4" s="1"/>
  <c r="H57" i="4"/>
  <c r="I56" i="4"/>
  <c r="K56" i="4" s="1"/>
  <c r="L56" i="4" s="1"/>
  <c r="H56" i="4"/>
  <c r="I55" i="4"/>
  <c r="K55" i="4" s="1"/>
  <c r="L55" i="4" s="1"/>
  <c r="H55" i="4"/>
  <c r="I54" i="4"/>
  <c r="K54" i="4" s="1"/>
  <c r="L54" i="4" s="1"/>
  <c r="H54" i="4"/>
  <c r="I53" i="4"/>
  <c r="K53" i="4" s="1"/>
  <c r="L53" i="4" s="1"/>
  <c r="H53" i="4"/>
  <c r="I52" i="4"/>
  <c r="K52" i="4" s="1"/>
  <c r="L52" i="4" s="1"/>
  <c r="H52" i="4"/>
  <c r="I51" i="4"/>
  <c r="K51" i="4" s="1"/>
  <c r="L51" i="4" s="1"/>
  <c r="H51" i="4"/>
  <c r="I50" i="4"/>
  <c r="K50" i="4" s="1"/>
  <c r="L50" i="4" s="1"/>
  <c r="H50" i="4"/>
  <c r="I49" i="4"/>
  <c r="K49" i="4" s="1"/>
  <c r="L49" i="4" s="1"/>
  <c r="H49" i="4"/>
  <c r="I48" i="4"/>
  <c r="H48" i="4"/>
  <c r="I47" i="4"/>
  <c r="K47" i="4" s="1"/>
  <c r="L47" i="4" s="1"/>
  <c r="H47" i="4"/>
  <c r="I46" i="4"/>
  <c r="K46" i="4" s="1"/>
  <c r="L46" i="4" s="1"/>
  <c r="H46" i="4"/>
  <c r="I45" i="4"/>
  <c r="K45" i="4" s="1"/>
  <c r="L45" i="4" s="1"/>
  <c r="H45" i="4"/>
  <c r="I44" i="4"/>
  <c r="K44" i="4" s="1"/>
  <c r="L44" i="4" s="1"/>
  <c r="H44" i="4"/>
  <c r="I43" i="4"/>
  <c r="K43" i="4" s="1"/>
  <c r="L43" i="4" s="1"/>
  <c r="H43" i="4"/>
  <c r="I42" i="4"/>
  <c r="K42" i="4" s="1"/>
  <c r="L42" i="4" s="1"/>
  <c r="H42" i="4"/>
  <c r="I41" i="4"/>
  <c r="K41" i="4" s="1"/>
  <c r="L41" i="4" s="1"/>
  <c r="H41" i="4"/>
  <c r="I40" i="4"/>
  <c r="K40" i="4" s="1"/>
  <c r="L40" i="4" s="1"/>
  <c r="H40" i="4"/>
  <c r="I39" i="4"/>
  <c r="K39" i="4" s="1"/>
  <c r="L39" i="4" s="1"/>
  <c r="H39" i="4"/>
  <c r="I38" i="4"/>
  <c r="K38" i="4" s="1"/>
  <c r="L38" i="4" s="1"/>
  <c r="H38" i="4"/>
  <c r="I37" i="4"/>
  <c r="K37" i="4" s="1"/>
  <c r="L37" i="4" s="1"/>
  <c r="H37" i="4"/>
  <c r="I36" i="4"/>
  <c r="K36" i="4" s="1"/>
  <c r="L36" i="4" s="1"/>
  <c r="H36" i="4"/>
  <c r="I35" i="4"/>
  <c r="K35" i="4" s="1"/>
  <c r="L35" i="4" s="1"/>
  <c r="H35" i="4"/>
  <c r="I34" i="4"/>
  <c r="K34" i="4" s="1"/>
  <c r="L34" i="4" s="1"/>
  <c r="H34" i="4"/>
  <c r="I33" i="4"/>
  <c r="K33" i="4" s="1"/>
  <c r="L33" i="4" s="1"/>
  <c r="H33" i="4"/>
  <c r="I32" i="4"/>
  <c r="K32" i="4" s="1"/>
  <c r="L32" i="4" s="1"/>
  <c r="H32" i="4"/>
  <c r="I31" i="4"/>
  <c r="K31" i="4" s="1"/>
  <c r="L31" i="4" s="1"/>
  <c r="H31" i="4"/>
  <c r="I30" i="4"/>
  <c r="K30" i="4" s="1"/>
  <c r="L30" i="4" s="1"/>
  <c r="H30" i="4"/>
  <c r="I29" i="4"/>
  <c r="K29" i="4" s="1"/>
  <c r="L29" i="4" s="1"/>
  <c r="H29" i="4"/>
  <c r="L28" i="4"/>
  <c r="I28" i="4"/>
  <c r="K28" i="4" s="1"/>
  <c r="H28" i="4"/>
  <c r="I27" i="4"/>
  <c r="K27" i="4" s="1"/>
  <c r="L27" i="4" s="1"/>
  <c r="H27" i="4"/>
  <c r="I26" i="4"/>
  <c r="K26" i="4" s="1"/>
  <c r="L26" i="4" s="1"/>
  <c r="H26" i="4"/>
  <c r="I25" i="4"/>
  <c r="K25" i="4" s="1"/>
  <c r="L25" i="4" s="1"/>
  <c r="H25" i="4"/>
  <c r="L24" i="4"/>
  <c r="I24" i="4"/>
  <c r="K24" i="4" s="1"/>
  <c r="H24" i="4"/>
  <c r="I23" i="4"/>
  <c r="K23" i="4" s="1"/>
  <c r="L23" i="4" s="1"/>
  <c r="H23" i="4"/>
  <c r="I22" i="4"/>
  <c r="K22" i="4" s="1"/>
  <c r="L22" i="4" s="1"/>
  <c r="H22" i="4"/>
  <c r="I21" i="4"/>
  <c r="K21" i="4" s="1"/>
  <c r="L21" i="4" s="1"/>
  <c r="H21" i="4"/>
  <c r="L20" i="4"/>
  <c r="I20" i="4"/>
  <c r="K20" i="4" s="1"/>
  <c r="H20" i="4"/>
  <c r="I19" i="4"/>
  <c r="K19" i="4" s="1"/>
  <c r="L19" i="4" s="1"/>
  <c r="H19" i="4"/>
  <c r="I18" i="4"/>
  <c r="K18" i="4" s="1"/>
  <c r="L18" i="4" s="1"/>
  <c r="H18" i="4"/>
  <c r="I17" i="4"/>
  <c r="K17" i="4" s="1"/>
  <c r="L17" i="4" s="1"/>
  <c r="H17" i="4"/>
  <c r="L16" i="4"/>
  <c r="I16" i="4"/>
  <c r="K16" i="4" s="1"/>
  <c r="H16" i="4"/>
  <c r="I15" i="4"/>
  <c r="K15" i="4" s="1"/>
  <c r="L15" i="4" s="1"/>
  <c r="H15" i="4"/>
  <c r="I14" i="4"/>
  <c r="K14" i="4" s="1"/>
  <c r="L14" i="4" s="1"/>
  <c r="H14" i="4"/>
  <c r="I13" i="4"/>
  <c r="K13" i="4" s="1"/>
  <c r="L13" i="4" s="1"/>
  <c r="H13" i="4"/>
  <c r="L12" i="4"/>
  <c r="I12" i="4"/>
  <c r="K12" i="4" s="1"/>
  <c r="H12" i="4"/>
  <c r="I11" i="4"/>
  <c r="K11" i="4" s="1"/>
  <c r="L11" i="4" s="1"/>
  <c r="H11" i="4"/>
  <c r="I10" i="4"/>
  <c r="K10" i="4" s="1"/>
  <c r="L10" i="4" s="1"/>
  <c r="H10" i="4"/>
  <c r="I9" i="4"/>
  <c r="K9" i="4" s="1"/>
  <c r="L9" i="4" s="1"/>
  <c r="H9" i="4"/>
  <c r="L8" i="4"/>
  <c r="I8" i="4"/>
  <c r="K8" i="4" s="1"/>
  <c r="H8" i="4"/>
  <c r="I7" i="4"/>
  <c r="K7" i="4" s="1"/>
  <c r="L7" i="4" s="1"/>
  <c r="H7" i="4"/>
  <c r="I6" i="4"/>
  <c r="K6" i="4" s="1"/>
  <c r="L6" i="4" s="1"/>
  <c r="H6" i="4"/>
  <c r="I5" i="4"/>
  <c r="K5" i="4" s="1"/>
  <c r="L5" i="4" s="1"/>
  <c r="H5" i="4"/>
  <c r="L4" i="4"/>
  <c r="I4" i="4"/>
  <c r="K4" i="4" s="1"/>
  <c r="H4" i="4"/>
  <c r="I3" i="4"/>
  <c r="K3" i="4" s="1"/>
  <c r="L3" i="4" s="1"/>
  <c r="H3" i="4"/>
  <c r="I2" i="4"/>
  <c r="K2" i="4" s="1"/>
  <c r="L2" i="4" s="1"/>
  <c r="H2" i="4"/>
  <c r="P7" i="12" l="1"/>
  <c r="B8" i="9"/>
  <c r="B9" i="9"/>
  <c r="B10" i="9"/>
  <c r="B7" i="9"/>
  <c r="P3" i="4"/>
  <c r="T3" i="4"/>
  <c r="S3" i="4"/>
  <c r="O3" i="4"/>
  <c r="R3" i="4"/>
  <c r="Q3" i="4"/>
</calcChain>
</file>

<file path=xl/sharedStrings.xml><?xml version="1.0" encoding="utf-8"?>
<sst xmlns="http://schemas.openxmlformats.org/spreadsheetml/2006/main" count="2524" uniqueCount="403">
  <si>
    <t>Name</t>
  </si>
  <si>
    <t>Serial No.</t>
  </si>
  <si>
    <t>Class</t>
  </si>
  <si>
    <t>Exam(65)</t>
  </si>
  <si>
    <t>Examination(65)</t>
  </si>
  <si>
    <t>AJAYI OLAMIDE</t>
  </si>
  <si>
    <t>Grade 8 Faith</t>
  </si>
  <si>
    <t>AKPAN ANGELA</t>
  </si>
  <si>
    <t>AWE OYINDAMOLA</t>
  </si>
  <si>
    <t>BENSON JOYCE-MICHELLE</t>
  </si>
  <si>
    <t>EKEAGBARA-MICHAEL UWAOMA</t>
  </si>
  <si>
    <t>FAKUNLE KEHINDE</t>
  </si>
  <si>
    <t>FEMI-ODEGBILE OLATESIWAJU</t>
  </si>
  <si>
    <t>IFEKOYA DARASIMI</t>
  </si>
  <si>
    <t>KINGSLEY DAVID</t>
  </si>
  <si>
    <t>KOFFI-UMOH ELISHA</t>
  </si>
  <si>
    <t>LAWANI-PETER EHIS</t>
  </si>
  <si>
    <t>ODETARA MICHAEL</t>
  </si>
  <si>
    <t>OGBUDJE VALENTINA</t>
  </si>
  <si>
    <t>OGUNDEJI SOLOMON</t>
  </si>
  <si>
    <t>OGUNDIPE OLUWATAMILORE</t>
  </si>
  <si>
    <t>OGUNWOLE DAVID</t>
  </si>
  <si>
    <t>OJELADE OLUWATOBILOBA</t>
  </si>
  <si>
    <t>OLUJOBI ARAOLUWA</t>
  </si>
  <si>
    <t>TOBI NATHAN</t>
  </si>
  <si>
    <t>ABEREOJE OLUWAFAYOKUNMI</t>
  </si>
  <si>
    <t>Grade 8 Glory</t>
  </si>
  <si>
    <t>ADELEYE OORETOLUWASE</t>
  </si>
  <si>
    <t>AJIJOLA AYOMIDE</t>
  </si>
  <si>
    <t>ANATE ABRAHAM</t>
  </si>
  <si>
    <t>BABASANYA-CRAIG MOREWAOLUWA</t>
  </si>
  <si>
    <t>CHUKWUMA CHUKWUKA</t>
  </si>
  <si>
    <t>DAVIES IREOLUWADE</t>
  </si>
  <si>
    <t>DAVIES-DADA TEMITOPE</t>
  </si>
  <si>
    <t>EKUNDAYO OLUFUNTO</t>
  </si>
  <si>
    <t>EMEKA MOPHETH</t>
  </si>
  <si>
    <t>EMMANUEL WEALTH</t>
  </si>
  <si>
    <t>ESIEMOKHAI ZOE</t>
  </si>
  <si>
    <t>EZEWUDO CHIOMA</t>
  </si>
  <si>
    <t>FASOLA IGWE</t>
  </si>
  <si>
    <t>IKECHUKWU DANIELLA</t>
  </si>
  <si>
    <t>IKECHUKWU EMMANUELLA</t>
  </si>
  <si>
    <t>IKURU JOSHUA</t>
  </si>
  <si>
    <t>JOSEPH-OSAWA OSAZEE VICTOR</t>
  </si>
  <si>
    <t>NNEJI EBUBECHUKWU</t>
  </si>
  <si>
    <t>ONI IREOLUWA</t>
  </si>
  <si>
    <t>OYEWOLE DORCAS</t>
  </si>
  <si>
    <t>ADEPOJU OLUWATONI</t>
  </si>
  <si>
    <t>Grade 8 Honours Class A</t>
  </si>
  <si>
    <t>AGWU JONATHAN</t>
  </si>
  <si>
    <t>AKINSIUN OLUWAFOLAROGBAYIMIKA</t>
  </si>
  <si>
    <t>ANGELO-HYUWA LUCIANO</t>
  </si>
  <si>
    <t>AVAJAH CHIDUBEM</t>
  </si>
  <si>
    <t>BAKARE AYOOLUWA</t>
  </si>
  <si>
    <t>BOTU BRYAN</t>
  </si>
  <si>
    <t>DANAUTA JAYDEN</t>
  </si>
  <si>
    <t>DOGHOR EFETOBORE</t>
  </si>
  <si>
    <t>ENEMA SIMEON</t>
  </si>
  <si>
    <t>KAREEM OLUWADARASIMI</t>
  </si>
  <si>
    <t>MARTINS TANITOLUWA</t>
  </si>
  <si>
    <t>OBAYOMI AYOTOMIWA</t>
  </si>
  <si>
    <t>ODEWOYE ANGEL</t>
  </si>
  <si>
    <t>OGUNDEJI OLUWADUNSIN</t>
  </si>
  <si>
    <t>OGUNYEMI IREMIDE</t>
  </si>
  <si>
    <t>OKOROBA IDAZHIM</t>
  </si>
  <si>
    <t>PHILLIPS TOLUWANIMI</t>
  </si>
  <si>
    <t>SANYAOLU DUNSIMI</t>
  </si>
  <si>
    <t>TALABI OLUWATIMILEHIN</t>
  </si>
  <si>
    <t>TOBI ZANETA</t>
  </si>
  <si>
    <t>UTUK ABASI-ODIONG</t>
  </si>
  <si>
    <t>UZOKWE KAMSIYOCHUKWU</t>
  </si>
  <si>
    <t>ADENUBI MARY</t>
  </si>
  <si>
    <t>Grade 8 Honours Class B</t>
  </si>
  <si>
    <t>AJAO AYOTOMIWA</t>
  </si>
  <si>
    <t>AJAO OLUWATENIOLA</t>
  </si>
  <si>
    <t>ANADUAKA KENECHUKWU</t>
  </si>
  <si>
    <t>BALOGUN TAHMID</t>
  </si>
  <si>
    <t>DARAMOLA OLUWADEMILADEOGO</t>
  </si>
  <si>
    <t>DOPAMU ONYINYECHI</t>
  </si>
  <si>
    <t>EDEH OFUMFEKE</t>
  </si>
  <si>
    <t>ETUK FORTUNE</t>
  </si>
  <si>
    <t>GBEJA KAINOS</t>
  </si>
  <si>
    <t>IROEGBULE DEREK</t>
  </si>
  <si>
    <t>KABIRU AMEERAH</t>
  </si>
  <si>
    <t>KENECHUKWU BLESSED</t>
  </si>
  <si>
    <t>MAKU OLUWATONI</t>
  </si>
  <si>
    <t>MANUBA OLUCHUKWU</t>
  </si>
  <si>
    <t>NWANELI-NWAOKOYE FAVOUR</t>
  </si>
  <si>
    <t>ODEYIMKA TALODABIOLUWA</t>
  </si>
  <si>
    <t>OHUNAKIN AKINOLA</t>
  </si>
  <si>
    <t>OLABANJI OLUWABUSAYO</t>
  </si>
  <si>
    <t>OMOTOSO OLUWAFIMISOKAN</t>
  </si>
  <si>
    <t>ONOCHIE DAVID</t>
  </si>
  <si>
    <t>OROKOTAN OLUWADAMILOLA</t>
  </si>
  <si>
    <t>OYELAMI ESTHER</t>
  </si>
  <si>
    <t>TAIWO TOLULOPE</t>
  </si>
  <si>
    <t>ABIOLA BOLUWATIFE</t>
  </si>
  <si>
    <t>Grade 8 Joy</t>
  </si>
  <si>
    <t>ADEWOLE DANIEL</t>
  </si>
  <si>
    <t>ADEWOLE HADASSAH</t>
  </si>
  <si>
    <t>AFOLABI KOREDE DANIEL</t>
  </si>
  <si>
    <t>AKAOLISA IFEANYI</t>
  </si>
  <si>
    <t>ARIBODOR-FRANK CHIMEKA EZECHINURUM</t>
  </si>
  <si>
    <t>AYILOLA HEPHZIBAH B.</t>
  </si>
  <si>
    <t>FADUOLA FAVOUR</t>
  </si>
  <si>
    <t>GBEWA SEWESOMO BISOLA</t>
  </si>
  <si>
    <t>IBIKUNLE PRECIOUS</t>
  </si>
  <si>
    <t>IJAGBEMI OMOTOLA SIKEMI</t>
  </si>
  <si>
    <t>IPEREPOLU TOLULOPE</t>
  </si>
  <si>
    <t>ITCHAGBE JEREMIAH S.</t>
  </si>
  <si>
    <t>MUSA-AJAKAIYE SEYIFUNMI</t>
  </si>
  <si>
    <t>OFILI NKASIOBICHUKWU</t>
  </si>
  <si>
    <t>OKOYE LAWRENCE</t>
  </si>
  <si>
    <t>ADELOYE OPEOLUWA</t>
  </si>
  <si>
    <t>Grade 8 Love</t>
  </si>
  <si>
    <t>ADEWINLE ADEOLA</t>
  </si>
  <si>
    <t>AKINROTIMI IFEOLUWADARASIMI</t>
  </si>
  <si>
    <t xml:space="preserve">ASITA JOSHUA </t>
  </si>
  <si>
    <t>BAKARE OLUWATIMILEHIN</t>
  </si>
  <si>
    <t>CHUKWU JOYCE</t>
  </si>
  <si>
    <t>DAODU SAMUEL</t>
  </si>
  <si>
    <t>FAKUNLE TAIYE</t>
  </si>
  <si>
    <t>IFENWEMBI EMENIKE</t>
  </si>
  <si>
    <t>KOBIOWU OLUMIDE</t>
  </si>
  <si>
    <t>LAWANI-PETER EGHOSA</t>
  </si>
  <si>
    <t>MADUIKE ELISA</t>
  </si>
  <si>
    <t>OKAFOR FAVOUR</t>
  </si>
  <si>
    <t>OKUNOLA OLUWADARASIMI</t>
  </si>
  <si>
    <t>OLUGBENGA ENOCH</t>
  </si>
  <si>
    <t>OLUWAFEMI PELUMI</t>
  </si>
  <si>
    <t>OSIYALE RONALD</t>
  </si>
  <si>
    <t>OSUNNEYE HALIMAT</t>
  </si>
  <si>
    <t>OWOLABI OLUWAFOLAJIMI</t>
  </si>
  <si>
    <t>SODIQ AYUBA</t>
  </si>
  <si>
    <t>ADEGBOYE FOPEFOLUWA</t>
  </si>
  <si>
    <t>Grade 8 Peace</t>
  </si>
  <si>
    <t>ADEWOLE OLUWAFIJIMI</t>
  </si>
  <si>
    <t>ADULEYE OLUWAFADEKEMI</t>
  </si>
  <si>
    <t>AJIBOYE IMAN</t>
  </si>
  <si>
    <t>AKIGBOGUN OLUWADARASIMI</t>
  </si>
  <si>
    <t>AMAECHI CHIMAOBI</t>
  </si>
  <si>
    <t>BADMUS NICHOLE</t>
  </si>
  <si>
    <t>BALOGUN FATHIA</t>
  </si>
  <si>
    <t>BALOGUN MOYOSORE</t>
  </si>
  <si>
    <t>EMELISI OSINACHI</t>
  </si>
  <si>
    <t>FADAIRO BOLUWATIFE</t>
  </si>
  <si>
    <t>JOSHUA ALEXANDER</t>
  </si>
  <si>
    <t>KEN-ADOGAME MATANA</t>
  </si>
  <si>
    <t>MORAH BLESSING</t>
  </si>
  <si>
    <t>OFILI NAETOCHUKWU</t>
  </si>
  <si>
    <t>OLADIPUPO AYOMIDE</t>
  </si>
  <si>
    <t>OLASANMI DAMILOLA</t>
  </si>
  <si>
    <t>OLAYEMI OLUWASEGUN</t>
  </si>
  <si>
    <t>OYEDUN OLUWADAMILOLA</t>
  </si>
  <si>
    <t>TONYE-IYELAGHA TAMARATONYESEIGHA</t>
  </si>
  <si>
    <t>UGOCHUKWU KENECHUKWU</t>
  </si>
  <si>
    <t>UMEADINNU IFUNANYA</t>
  </si>
  <si>
    <t>ADEBAYO ENIOLA RHODA</t>
  </si>
  <si>
    <t>Grade 8 Success</t>
  </si>
  <si>
    <t>ADEIFE IFEOLUWA</t>
  </si>
  <si>
    <t>AKURULI ORITSEMISAN</t>
  </si>
  <si>
    <t>ASABORO NATASHA O.</t>
  </si>
  <si>
    <t>ATOFOLAKI PRECIOUS OLAMIDE</t>
  </si>
  <si>
    <t>AYODELE DANIEL</t>
  </si>
  <si>
    <t>BAYODE-OJO TOLUWANIMI</t>
  </si>
  <si>
    <t>EMURESE EFEMENA</t>
  </si>
  <si>
    <t>NWUNE SOPHIA ONYINYE</t>
  </si>
  <si>
    <t>OBE TIOLUWANIMI OREOLUWA</t>
  </si>
  <si>
    <t>OKEKE CHINEDU</t>
  </si>
  <si>
    <t>OLERU FRANKLIN KELECHI</t>
  </si>
  <si>
    <t>RUNSEWE ENIOLA TREASURE</t>
  </si>
  <si>
    <t>UMEH PEACE</t>
  </si>
  <si>
    <t>ADEBANJO MERCY</t>
  </si>
  <si>
    <t>Grade 8 Wisdom</t>
  </si>
  <si>
    <t>ADEPOJU DORCAS</t>
  </si>
  <si>
    <t>AJAYI OREOLUWA</t>
  </si>
  <si>
    <t>AJIBOLA TIOLUWALASE</t>
  </si>
  <si>
    <t>ALEX-OJUKWU SOMTOCHUKWU</t>
  </si>
  <si>
    <t>BINUYO PELUMI</t>
  </si>
  <si>
    <t>EHIKHAMHEN ABRAHAM</t>
  </si>
  <si>
    <t>EKUNDAYO OLUWADARASIMI</t>
  </si>
  <si>
    <t>ENIAYEWUN OLUWATUNMISE</t>
  </si>
  <si>
    <t>IYALLA ISAAC AYEBATARIOWEI</t>
  </si>
  <si>
    <t>JINGINA CHONGVHRMI</t>
  </si>
  <si>
    <t>NWAIGWE EBUBECHI</t>
  </si>
  <si>
    <t>OGBODUMA OGHENEMEGA</t>
  </si>
  <si>
    <t>OKOLO JOSHUA</t>
  </si>
  <si>
    <t>OLAGUNDOYE TENIOLA</t>
  </si>
  <si>
    <t>ORJI NICOLE OLACHI</t>
  </si>
  <si>
    <t>OYEBAMIJI OPEOLUWA</t>
  </si>
  <si>
    <t>ABDULSALAM IMAN</t>
  </si>
  <si>
    <t>Grade 8 Day Student</t>
  </si>
  <si>
    <t>ADEKUNLE PRINCESS</t>
  </si>
  <si>
    <t>ADEOTI AYODEJI</t>
  </si>
  <si>
    <t>ADISA MUHEEZAT</t>
  </si>
  <si>
    <t>AGUNLOYE INIOLUWA</t>
  </si>
  <si>
    <t>AITAFO PELUMI</t>
  </si>
  <si>
    <t>AKINYEMI TOLUWANIMI</t>
  </si>
  <si>
    <t>AYOOLA BOLAJI</t>
  </si>
  <si>
    <t>BABALOLA OREOFE</t>
  </si>
  <si>
    <t>BADEJO OLAOLUWA</t>
  </si>
  <si>
    <t>ESAN KOLADE</t>
  </si>
  <si>
    <t>FAYEMIWO AYOMIDE</t>
  </si>
  <si>
    <t>HASSAN JOANA OLUWAFISAYOMI</t>
  </si>
  <si>
    <t>MAGBADE AMANI</t>
  </si>
  <si>
    <t>ODUTAYO IYANUOLUWA</t>
  </si>
  <si>
    <t>OGUNDE OLUWAFUNMILAYO</t>
  </si>
  <si>
    <t>OKOLO CHLOE</t>
  </si>
  <si>
    <t>OLA OREOLUWA</t>
  </si>
  <si>
    <t>OLA-DAVID MOYOSORE</t>
  </si>
  <si>
    <t>OLAIYA OLAMILEKAN</t>
  </si>
  <si>
    <t>OLAMIPOSI OYINLADE</t>
  </si>
  <si>
    <t>OLATUNDE OMOLOLA</t>
  </si>
  <si>
    <t>OLATUNDE OMOLOLU</t>
  </si>
  <si>
    <t>OSENI SEGUN</t>
  </si>
  <si>
    <t>OWOLABI ADERINOLA</t>
  </si>
  <si>
    <t>OWOLABI MAHFUUSOH</t>
  </si>
  <si>
    <t>OYEBADEJO MOYOSORE</t>
  </si>
  <si>
    <t>OYENAIYA DAMILARE</t>
  </si>
  <si>
    <t>OYENAIYA DAMILOLA</t>
  </si>
  <si>
    <t>OYENIBI OOREOLUWA</t>
  </si>
  <si>
    <t>S/n</t>
  </si>
  <si>
    <t>Names</t>
  </si>
  <si>
    <t>Midterm(20)</t>
  </si>
  <si>
    <t>1KNQ</t>
  </si>
  <si>
    <t>2KNQ</t>
  </si>
  <si>
    <t>KNQ</t>
  </si>
  <si>
    <t>E+M+K</t>
  </si>
  <si>
    <t>C.A</t>
  </si>
  <si>
    <t>TOTAL(100)</t>
  </si>
  <si>
    <t>GRADE</t>
  </si>
  <si>
    <t>D</t>
  </si>
  <si>
    <t xml:space="preserve">Grade </t>
  </si>
  <si>
    <t>A</t>
  </si>
  <si>
    <t>B</t>
  </si>
  <si>
    <t>C</t>
  </si>
  <si>
    <t>E</t>
  </si>
  <si>
    <t>F</t>
  </si>
  <si>
    <t>Number</t>
  </si>
  <si>
    <t xml:space="preserve"> </t>
  </si>
  <si>
    <t>FORMATTING IN EXCEL</t>
  </si>
  <si>
    <t>FONT</t>
  </si>
  <si>
    <t>ALIGNMENT</t>
  </si>
  <si>
    <t>NUMBERS</t>
  </si>
  <si>
    <t>Bold</t>
  </si>
  <si>
    <t>Italic</t>
  </si>
  <si>
    <t>NUMBER</t>
  </si>
  <si>
    <t>Underline</t>
  </si>
  <si>
    <t>Background Colour</t>
  </si>
  <si>
    <t>Font colour</t>
  </si>
  <si>
    <t>Font size</t>
  </si>
  <si>
    <t>DATES</t>
  </si>
  <si>
    <t>Font style</t>
  </si>
  <si>
    <t>Border</t>
  </si>
  <si>
    <t>CURRENCY</t>
  </si>
  <si>
    <t>THEOPHILUS OFORI</t>
  </si>
  <si>
    <t xml:space="preserve">TEXT </t>
  </si>
  <si>
    <t>¢ 10</t>
  </si>
  <si>
    <t>¢ 20</t>
  </si>
  <si>
    <t>¢ 30</t>
  </si>
  <si>
    <t>THEOPHILUS RESOURCES</t>
  </si>
  <si>
    <t>Conditional Formatting - 1</t>
  </si>
  <si>
    <t>Highlight Cell Rules</t>
  </si>
  <si>
    <t>Top Bottom Rule</t>
  </si>
  <si>
    <t xml:space="preserve">Numbers </t>
  </si>
  <si>
    <t xml:space="preserve">Text </t>
  </si>
  <si>
    <t>Dates</t>
  </si>
  <si>
    <t>Clear Rule</t>
  </si>
  <si>
    <t>Mon</t>
  </si>
  <si>
    <t>Tue</t>
  </si>
  <si>
    <t>Wed</t>
  </si>
  <si>
    <t>Thur</t>
  </si>
  <si>
    <t>Sat</t>
  </si>
  <si>
    <t>Monday</t>
  </si>
  <si>
    <t>Conditional Formating-2</t>
  </si>
  <si>
    <t>Data Bar</t>
  </si>
  <si>
    <t>Color Scales</t>
  </si>
  <si>
    <t>Icon Sets</t>
  </si>
  <si>
    <t>Clear Rules</t>
  </si>
  <si>
    <t>Numbers</t>
  </si>
  <si>
    <t>Products</t>
  </si>
  <si>
    <t>Products 1</t>
  </si>
  <si>
    <t>Products 2</t>
  </si>
  <si>
    <t>Products 3</t>
  </si>
  <si>
    <t>Products 4</t>
  </si>
  <si>
    <t>Products 5</t>
  </si>
  <si>
    <t>Products 6</t>
  </si>
  <si>
    <t>Products 7</t>
  </si>
  <si>
    <t>Products 8</t>
  </si>
  <si>
    <t>Products 9</t>
  </si>
  <si>
    <t>Products 10</t>
  </si>
  <si>
    <t>Color Scale</t>
  </si>
  <si>
    <t>Icon sets</t>
  </si>
  <si>
    <t>Add</t>
  </si>
  <si>
    <t>Substract</t>
  </si>
  <si>
    <t>Multiply</t>
  </si>
  <si>
    <t>Divide</t>
  </si>
  <si>
    <t>Erastus</t>
  </si>
  <si>
    <t>Theo</t>
  </si>
  <si>
    <t>Stephen</t>
  </si>
  <si>
    <t>James</t>
  </si>
  <si>
    <t>Solomon</t>
  </si>
  <si>
    <t>f</t>
  </si>
  <si>
    <t>x</t>
  </si>
  <si>
    <t>fx</t>
  </si>
  <si>
    <t>Operations</t>
  </si>
  <si>
    <t>sum</t>
  </si>
  <si>
    <t>Min</t>
  </si>
  <si>
    <t>Max</t>
  </si>
  <si>
    <t xml:space="preserve">count </t>
  </si>
  <si>
    <t>Average</t>
  </si>
  <si>
    <t>Counta</t>
  </si>
  <si>
    <t>Joy</t>
  </si>
  <si>
    <t>Median</t>
  </si>
  <si>
    <t xml:space="preserve">Mode </t>
  </si>
  <si>
    <t>AutoSum</t>
  </si>
  <si>
    <t>Concatenate</t>
  </si>
  <si>
    <t>Jane</t>
  </si>
  <si>
    <t>a</t>
  </si>
  <si>
    <t>n</t>
  </si>
  <si>
    <t>d</t>
  </si>
  <si>
    <t>If</t>
  </si>
  <si>
    <t>ChariS</t>
  </si>
  <si>
    <t>CountIf</t>
  </si>
  <si>
    <t>Vlookup</t>
  </si>
  <si>
    <t>Sumif</t>
  </si>
  <si>
    <t>Joshua</t>
  </si>
  <si>
    <t>John</t>
  </si>
  <si>
    <t>Juliet</t>
  </si>
  <si>
    <t>CurrentTime</t>
  </si>
  <si>
    <t>Today's Date</t>
  </si>
  <si>
    <t>Mean=Efx/f</t>
  </si>
  <si>
    <t>MOBILE PHONE COST CALCULATOR</t>
  </si>
  <si>
    <t>Free Minutes given</t>
  </si>
  <si>
    <t>Estimated minutes used</t>
  </si>
  <si>
    <t>Cost per minutes</t>
  </si>
  <si>
    <t>Total Cost</t>
  </si>
  <si>
    <t>C.A(15)</t>
  </si>
  <si>
    <t>Total(100)</t>
  </si>
  <si>
    <t>Grade</t>
  </si>
  <si>
    <t>80-100</t>
  </si>
  <si>
    <t>Excellent</t>
  </si>
  <si>
    <t>70 - 79</t>
  </si>
  <si>
    <t>Distinction</t>
  </si>
  <si>
    <t>60 - 69</t>
  </si>
  <si>
    <t>v. good</t>
  </si>
  <si>
    <t>55 - 59</t>
  </si>
  <si>
    <t>Good</t>
  </si>
  <si>
    <t>50 - 54</t>
  </si>
  <si>
    <t>Pass</t>
  </si>
  <si>
    <t xml:space="preserve">0 - 49 </t>
  </si>
  <si>
    <t>Fail</t>
  </si>
  <si>
    <t>Comment</t>
  </si>
  <si>
    <t>Rank(Position)</t>
  </si>
  <si>
    <t>AGGREGATE</t>
  </si>
  <si>
    <t>ITEMS</t>
  </si>
  <si>
    <t>Item 1</t>
  </si>
  <si>
    <t>Item 2</t>
  </si>
  <si>
    <t>Items</t>
  </si>
  <si>
    <t>Qty</t>
  </si>
  <si>
    <t>Price</t>
  </si>
  <si>
    <t xml:space="preserve">Item 1 </t>
  </si>
  <si>
    <t>Item 3</t>
  </si>
  <si>
    <t>Item 4</t>
  </si>
  <si>
    <t>Item 5</t>
  </si>
  <si>
    <t>ROUND</t>
  </si>
  <si>
    <t>SALARY</t>
  </si>
  <si>
    <t>Bonus</t>
  </si>
  <si>
    <t>Total Salary</t>
  </si>
  <si>
    <t>Round(2 digits)</t>
  </si>
  <si>
    <t>Round(whole Number)</t>
  </si>
  <si>
    <t>Round(Nearest 10)</t>
  </si>
  <si>
    <t>Round(Nearest 100)</t>
  </si>
  <si>
    <t>ROUNDDOWN</t>
  </si>
  <si>
    <t>ROUNDUP</t>
  </si>
  <si>
    <t>EOMONTH</t>
  </si>
  <si>
    <t>DATE</t>
  </si>
  <si>
    <t>END OF MONTH</t>
  </si>
  <si>
    <t>END OF NEXT MONTH</t>
  </si>
  <si>
    <t>EDATE</t>
  </si>
  <si>
    <t>Date</t>
  </si>
  <si>
    <t>Number of Months</t>
  </si>
  <si>
    <t>WORKDAY</t>
  </si>
  <si>
    <t>5 Business Day</t>
  </si>
  <si>
    <t>30 days</t>
  </si>
  <si>
    <t>1 year</t>
  </si>
  <si>
    <t>Score 1(10)</t>
  </si>
  <si>
    <t>Score 2(90)</t>
  </si>
  <si>
    <t>JOHN</t>
  </si>
  <si>
    <t>HANANA</t>
  </si>
  <si>
    <t>JOY</t>
  </si>
  <si>
    <t>PAUL</t>
  </si>
  <si>
    <t>JOSHUA</t>
  </si>
  <si>
    <t>KATE</t>
  </si>
  <si>
    <t>JANE</t>
  </si>
  <si>
    <t>RAPHAEL</t>
  </si>
  <si>
    <t>THEOHILUS</t>
  </si>
  <si>
    <t>Product 1</t>
  </si>
  <si>
    <t>Poduct 2</t>
  </si>
  <si>
    <t>Product 3</t>
  </si>
  <si>
    <t>Product 4</t>
  </si>
  <si>
    <t>Product 5</t>
  </si>
  <si>
    <t>Exams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</si>
</sst>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(&quot;$&quot;* #,##0.00_);_(&quot;$&quot;* \(#,##0.00\);_(&quot;$&quot;* &quot;-&quot;??_);_(@_)"/>
    <numFmt numFmtId="164" formatCode="0.0"/>
    <numFmt numFmtId="165" formatCode="yyyy\-mm\-dd;@"/>
    <numFmt numFmtId="166" formatCode="[$-409]dd\-mmm\-yy;@"/>
    <numFmt numFmtId="167" formatCode="[$-409]mmmm\ d\,\ yyyy;@"/>
    <numFmt numFmtId="168" formatCode="0##"/>
    <numFmt numFmtId="169" formatCode="0####"/>
    <numFmt numFmtId="170" formatCode="[$-F800]dddd\,\ mmmm\ dd\,\ yyyy"/>
    <numFmt numFmtId="171" formatCode="[$GHC]\ #,##0"/>
    <numFmt numFmtId="172" formatCode="_-[$₦-469]\ * #,##0.00_-;\-[$₦-469]\ * #,##0.00_-;_-[$₦-469]\ * &quot;-&quot;??_-;_-@_-"/>
    <numFmt numFmtId="173" formatCode="&quot;$&quot;#,##0.00"/>
    <numFmt numFmtId="174" formatCode="&quot;$&quot;#,##0.000"/>
  </numFmts>
  <fonts count="1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4"/>
      <color theme="1"/>
      <name val="Algerian"/>
      <family val="5"/>
    </font>
    <font>
      <sz val="24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B05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-0.249977111117893"/>
        <bgColor indexed="64"/>
      </patternFill>
    </fill>
  </fills>
  <borders count="9">
    <border>
      <left/>
      <right/>
      <top/>
      <bottom/>
      <diagonal/>
    </border>
    <border>
      <left/>
      <right style="thick">
        <color rgb="FF002060"/>
      </right>
      <top/>
      <bottom/>
      <diagonal/>
    </border>
    <border>
      <left/>
      <right/>
      <top/>
      <bottom style="thick">
        <color rgb="FF002060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ck">
        <color rgb="FF002060"/>
      </left>
      <right style="thick">
        <color rgb="FF002060"/>
      </right>
      <top style="thick">
        <color rgb="FF002060"/>
      </top>
      <bottom style="thick">
        <color rgb="FF002060"/>
      </bottom>
      <diagonal/>
    </border>
  </borders>
  <cellStyleXfs count="2">
    <xf numFmtId="0" fontId="0" fillId="0" borderId="0"/>
    <xf numFmtId="44" fontId="10" fillId="0" borderId="0" applyFont="0" applyFill="0" applyBorder="0" applyAlignment="0" applyProtection="0"/>
  </cellStyleXfs>
  <cellXfs count="79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>
      <alignment horizontal="center"/>
    </xf>
    <xf numFmtId="0" fontId="1" fillId="2" borderId="0" xfId="0" applyFont="1" applyFill="1"/>
    <xf numFmtId="0" fontId="2" fillId="3" borderId="0" xfId="0" applyFont="1" applyFill="1"/>
    <xf numFmtId="0" fontId="0" fillId="4" borderId="0" xfId="0" applyFill="1"/>
    <xf numFmtId="0" fontId="2" fillId="5" borderId="0" xfId="0" applyFont="1" applyFill="1"/>
    <xf numFmtId="0" fontId="3" fillId="0" borderId="0" xfId="0" applyFont="1"/>
    <xf numFmtId="0" fontId="1" fillId="6" borderId="0" xfId="0" applyFont="1" applyFill="1"/>
    <xf numFmtId="165" fontId="0" fillId="0" borderId="0" xfId="0" applyNumberFormat="1"/>
    <xf numFmtId="0" fontId="2" fillId="7" borderId="0" xfId="0" applyFont="1" applyFill="1"/>
    <xf numFmtId="0" fontId="0" fillId="0" borderId="0" xfId="0" applyAlignment="1">
      <alignment vertical="center" wrapText="1"/>
    </xf>
    <xf numFmtId="1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4" fillId="0" borderId="0" xfId="0" applyFont="1"/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/>
    <xf numFmtId="0" fontId="0" fillId="8" borderId="0" xfId="0" applyFill="1"/>
    <xf numFmtId="0" fontId="5" fillId="0" borderId="0" xfId="0" applyFont="1"/>
    <xf numFmtId="0" fontId="7" fillId="0" borderId="0" xfId="0" applyFont="1"/>
    <xf numFmtId="0" fontId="8" fillId="0" borderId="0" xfId="0" applyFont="1"/>
    <xf numFmtId="0" fontId="0" fillId="0" borderId="3" xfId="0" applyBorder="1"/>
    <xf numFmtId="171" fontId="0" fillId="0" borderId="0" xfId="0" applyNumberFormat="1" applyAlignment="1">
      <alignment horizontal="center"/>
    </xf>
    <xf numFmtId="0" fontId="0" fillId="0" borderId="0" xfId="0" quotePrefix="1"/>
    <xf numFmtId="168" fontId="0" fillId="0" borderId="0" xfId="0" applyNumberFormat="1"/>
    <xf numFmtId="169" fontId="0" fillId="0" borderId="0" xfId="0" quotePrefix="1" applyNumberFormat="1"/>
    <xf numFmtId="0" fontId="0" fillId="0" borderId="1" xfId="0" applyBorder="1"/>
    <xf numFmtId="0" fontId="0" fillId="0" borderId="2" xfId="0" applyBorder="1"/>
    <xf numFmtId="0" fontId="2" fillId="9" borderId="0" xfId="0" applyFont="1" applyFill="1"/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/>
    <xf numFmtId="44" fontId="1" fillId="0" borderId="0" xfId="1" applyFont="1"/>
    <xf numFmtId="0" fontId="12" fillId="0" borderId="0" xfId="0" applyFont="1"/>
    <xf numFmtId="172" fontId="12" fillId="0" borderId="0" xfId="1" applyNumberFormat="1" applyFont="1"/>
    <xf numFmtId="172" fontId="12" fillId="0" borderId="0" xfId="0" applyNumberFormat="1" applyFont="1"/>
    <xf numFmtId="14" fontId="0" fillId="0" borderId="0" xfId="0" applyNumberFormat="1" applyAlignment="1">
      <alignment horizontal="center"/>
    </xf>
    <xf numFmtId="0" fontId="5" fillId="6" borderId="0" xfId="0" applyFont="1" applyFill="1"/>
    <xf numFmtId="0" fontId="5" fillId="6" borderId="0" xfId="0" applyFont="1" applyFill="1" applyAlignment="1">
      <alignment horizontal="center" vertical="center"/>
    </xf>
    <xf numFmtId="164" fontId="5" fillId="6" borderId="0" xfId="0" applyNumberFormat="1" applyFont="1" applyFill="1" applyAlignment="1">
      <alignment horizontal="center" vertical="center"/>
    </xf>
    <xf numFmtId="0" fontId="0" fillId="6" borderId="0" xfId="0" applyFill="1"/>
    <xf numFmtId="0" fontId="5" fillId="6" borderId="3" xfId="0" applyFont="1" applyFill="1" applyBorder="1" applyAlignment="1">
      <alignment horizontal="center" vertical="center"/>
    </xf>
    <xf numFmtId="0" fontId="5" fillId="6" borderId="3" xfId="0" applyFont="1" applyFill="1" applyBorder="1"/>
    <xf numFmtId="164" fontId="5" fillId="6" borderId="3" xfId="0" applyNumberFormat="1" applyFont="1" applyFill="1" applyBorder="1" applyAlignment="1">
      <alignment horizontal="center" vertical="center"/>
    </xf>
    <xf numFmtId="164" fontId="0" fillId="0" borderId="0" xfId="0" applyNumberFormat="1"/>
    <xf numFmtId="0" fontId="13" fillId="10" borderId="4" xfId="0" applyFont="1" applyFill="1" applyBorder="1"/>
    <xf numFmtId="0" fontId="13" fillId="10" borderId="5" xfId="0" applyFont="1" applyFill="1" applyBorder="1"/>
    <xf numFmtId="0" fontId="13" fillId="10" borderId="0" xfId="0" applyFont="1" applyFill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3" fillId="10" borderId="6" xfId="0" applyFont="1" applyFill="1" applyBorder="1"/>
    <xf numFmtId="0" fontId="6" fillId="10" borderId="6" xfId="0" applyFont="1" applyFill="1" applyBorder="1"/>
    <xf numFmtId="0" fontId="13" fillId="10" borderId="7" xfId="0" applyFont="1" applyFill="1" applyBorder="1"/>
    <xf numFmtId="0" fontId="6" fillId="10" borderId="4" xfId="0" applyFont="1" applyFill="1" applyBorder="1"/>
    <xf numFmtId="173" fontId="0" fillId="0" borderId="0" xfId="0" applyNumberFormat="1"/>
    <xf numFmtId="10" fontId="0" fillId="0" borderId="0" xfId="0" applyNumberFormat="1"/>
    <xf numFmtId="174" fontId="0" fillId="0" borderId="0" xfId="0" applyNumberFormat="1"/>
    <xf numFmtId="0" fontId="17" fillId="11" borderId="0" xfId="0" applyFont="1" applyFill="1"/>
    <xf numFmtId="0" fontId="0" fillId="12" borderId="0" xfId="0" applyFill="1"/>
    <xf numFmtId="0" fontId="2" fillId="13" borderId="0" xfId="0" applyFont="1" applyFill="1"/>
    <xf numFmtId="14" fontId="0" fillId="0" borderId="0" xfId="0" applyNumberFormat="1"/>
    <xf numFmtId="14" fontId="0" fillId="12" borderId="0" xfId="0" applyNumberFormat="1" applyFill="1"/>
    <xf numFmtId="14" fontId="0" fillId="4" borderId="0" xfId="0" applyNumberFormat="1" applyFill="1"/>
    <xf numFmtId="17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 textRotation="180" wrapText="1"/>
    </xf>
    <xf numFmtId="0" fontId="9" fillId="6" borderId="0" xfId="0" applyFont="1" applyFill="1" applyAlignment="1">
      <alignment horizontal="center" vertical="center"/>
    </xf>
    <xf numFmtId="0" fontId="0" fillId="0" borderId="8" xfId="0" applyBorder="1"/>
    <xf numFmtId="0" fontId="0" fillId="0" borderId="8" xfId="0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0" fontId="2" fillId="14" borderId="8" xfId="0" applyFont="1" applyFill="1" applyBorder="1"/>
  </cellXfs>
  <cellStyles count="2">
    <cellStyle name="Currency" xfId="1" builtinId="4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548640</xdr:colOff>
      <xdr:row>0</xdr:row>
      <xdr:rowOff>76200</xdr:rowOff>
    </xdr:from>
    <xdr:to>
      <xdr:col>16</xdr:col>
      <xdr:colOff>15240</xdr:colOff>
      <xdr:row>3</xdr:row>
      <xdr:rowOff>167640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8BE4E547-1B33-4F66-4050-4B1DB933A84A}"/>
            </a:ext>
          </a:extLst>
        </xdr:cNvPr>
        <xdr:cNvSpPr/>
      </xdr:nvSpPr>
      <xdr:spPr>
        <a:xfrm>
          <a:off x="10157460" y="76200"/>
          <a:ext cx="3954780" cy="723900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  <a:ln w="28575"/>
        <a:effectLst>
          <a:reflection blurRad="6350" stA="52000" endA="300" endPos="35000" dir="5400000" sy="-100000" algn="bl" rotWithShape="0"/>
        </a:effectLst>
        <a:scene3d>
          <a:camera prst="obliqueBottomLeft"/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Algerian" panose="04020705040A02060702" pitchFamily="82" charset="0"/>
            </a:rPr>
            <a:t>ANALYSIS OF RESULT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23AA63-CF58-45F4-991E-E1E7887E23DD}" name="Table1" displayName="Table1" ref="A1:E179" totalsRowCount="1" headerRowDxfId="5">
  <autoFilter ref="A1:E178" xr:uid="{1A23AA63-CF58-45F4-991E-E1E7887E23DD}">
    <filterColumn colId="2">
      <filters>
        <filter val="Grade 8 Faith"/>
        <filter val="Grade 8 Honours Class B"/>
        <filter val="Grade 8 Joy"/>
      </filters>
    </filterColumn>
  </autoFilter>
  <tableColumns count="5">
    <tableColumn id="1" xr3:uid="{77F882DF-42C9-442E-8BCE-562C94D5EF81}" name="S/n" dataDxfId="4" totalsRowDxfId="3"/>
    <tableColumn id="2" xr3:uid="{502C3799-03D3-4034-B7C2-6D238E7FEFAF}" name="Names"/>
    <tableColumn id="3" xr3:uid="{1EB50A9A-4D9E-4B2B-B10D-1D8C662C9EE8}" name="Class"/>
    <tableColumn id="4" xr3:uid="{5A2E1ECD-373B-4866-A08A-3F8AB07D24AE}" name="Exam(65)" totalsRowFunction="custom" dataDxfId="2" totalsRowDxfId="1">
      <totalsRowFormula>_xlfn.AGGREGATE(9,5,Table1[Exam(65)])</totalsRowFormula>
    </tableColumn>
    <tableColumn id="5" xr3:uid="{275FE052-78F0-48BA-8BC8-FF4DAFDFB045}" name="Rank(Position)">
      <calculatedColumnFormula>RANK(D2,$D$2:$D$178)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FB28-2389-4A50-B039-9ABF9A22F566}">
  <sheetPr>
    <tabColor theme="4"/>
  </sheetPr>
  <dimension ref="A1:D208"/>
  <sheetViews>
    <sheetView workbookViewId="0">
      <selection activeCell="O11" sqref="O11"/>
    </sheetView>
  </sheetViews>
  <sheetFormatPr defaultRowHeight="14.4" x14ac:dyDescent="0.3"/>
  <cols>
    <col min="1" max="1" width="12.44140625" customWidth="1"/>
    <col min="2" max="2" width="37.88671875" bestFit="1" customWidth="1"/>
    <col min="3" max="3" width="21" bestFit="1" customWidth="1"/>
    <col min="4" max="4" width="14.33203125" bestFit="1" customWidth="1"/>
  </cols>
  <sheetData>
    <row r="1" spans="1:4" x14ac:dyDescent="0.3">
      <c r="A1" t="s">
        <v>1</v>
      </c>
      <c r="B1" t="s">
        <v>0</v>
      </c>
      <c r="C1" t="s">
        <v>2</v>
      </c>
      <c r="D1" t="s">
        <v>4</v>
      </c>
    </row>
    <row r="2" spans="1:4" x14ac:dyDescent="0.3">
      <c r="A2">
        <v>1</v>
      </c>
      <c r="B2" t="s">
        <v>5</v>
      </c>
      <c r="C2" t="s">
        <v>6</v>
      </c>
      <c r="D2" s="1">
        <v>40.299999999999997</v>
      </c>
    </row>
    <row r="3" spans="1:4" x14ac:dyDescent="0.3">
      <c r="A3">
        <v>2</v>
      </c>
      <c r="B3" t="s">
        <v>7</v>
      </c>
      <c r="C3" t="s">
        <v>6</v>
      </c>
      <c r="D3" s="1">
        <v>53</v>
      </c>
    </row>
    <row r="4" spans="1:4" x14ac:dyDescent="0.3">
      <c r="A4">
        <v>3</v>
      </c>
      <c r="B4" t="s">
        <v>8</v>
      </c>
      <c r="C4" t="s">
        <v>6</v>
      </c>
      <c r="D4" s="1">
        <v>42.375</v>
      </c>
    </row>
    <row r="5" spans="1:4" x14ac:dyDescent="0.3">
      <c r="A5">
        <v>4</v>
      </c>
      <c r="B5" t="s">
        <v>9</v>
      </c>
      <c r="C5" t="s">
        <v>6</v>
      </c>
      <c r="D5" s="1">
        <v>48.375</v>
      </c>
    </row>
    <row r="6" spans="1:4" x14ac:dyDescent="0.3">
      <c r="A6">
        <v>5</v>
      </c>
      <c r="B6" t="s">
        <v>10</v>
      </c>
      <c r="C6" t="s">
        <v>6</v>
      </c>
      <c r="D6" s="1">
        <v>54.625</v>
      </c>
    </row>
    <row r="7" spans="1:4" x14ac:dyDescent="0.3">
      <c r="A7">
        <v>6</v>
      </c>
      <c r="B7" t="s">
        <v>11</v>
      </c>
      <c r="C7" t="s">
        <v>6</v>
      </c>
      <c r="D7" s="1">
        <v>52.75</v>
      </c>
    </row>
    <row r="8" spans="1:4" x14ac:dyDescent="0.3">
      <c r="A8">
        <v>7</v>
      </c>
      <c r="B8" t="s">
        <v>12</v>
      </c>
      <c r="C8" t="s">
        <v>6</v>
      </c>
      <c r="D8" s="1">
        <v>46.25</v>
      </c>
    </row>
    <row r="9" spans="1:4" x14ac:dyDescent="0.3">
      <c r="A9">
        <v>8</v>
      </c>
      <c r="B9" t="s">
        <v>13</v>
      </c>
      <c r="C9" t="s">
        <v>6</v>
      </c>
      <c r="D9" s="1">
        <v>44.5</v>
      </c>
    </row>
    <row r="10" spans="1:4" x14ac:dyDescent="0.3">
      <c r="A10">
        <v>9</v>
      </c>
      <c r="B10" t="s">
        <v>14</v>
      </c>
      <c r="C10" t="s">
        <v>6</v>
      </c>
      <c r="D10" s="1">
        <v>58.375</v>
      </c>
    </row>
    <row r="11" spans="1:4" x14ac:dyDescent="0.3">
      <c r="A11">
        <v>10</v>
      </c>
      <c r="B11" t="s">
        <v>15</v>
      </c>
      <c r="C11" t="s">
        <v>6</v>
      </c>
      <c r="D11" s="1">
        <v>40.125</v>
      </c>
    </row>
    <row r="12" spans="1:4" x14ac:dyDescent="0.3">
      <c r="A12">
        <v>11</v>
      </c>
      <c r="B12" t="s">
        <v>16</v>
      </c>
      <c r="C12" t="s">
        <v>6</v>
      </c>
      <c r="D12" s="1">
        <v>54.625</v>
      </c>
    </row>
    <row r="13" spans="1:4" x14ac:dyDescent="0.3">
      <c r="A13">
        <v>12</v>
      </c>
      <c r="B13" t="s">
        <v>17</v>
      </c>
      <c r="C13" t="s">
        <v>6</v>
      </c>
      <c r="D13" s="1">
        <v>42</v>
      </c>
    </row>
    <row r="14" spans="1:4" x14ac:dyDescent="0.3">
      <c r="A14">
        <v>13</v>
      </c>
      <c r="B14" t="s">
        <v>18</v>
      </c>
      <c r="C14" t="s">
        <v>6</v>
      </c>
      <c r="D14" s="1">
        <v>36.0625</v>
      </c>
    </row>
    <row r="15" spans="1:4" x14ac:dyDescent="0.3">
      <c r="A15">
        <v>14</v>
      </c>
      <c r="B15" t="s">
        <v>19</v>
      </c>
      <c r="C15" t="s">
        <v>6</v>
      </c>
      <c r="D15" s="1">
        <v>43.5625</v>
      </c>
    </row>
    <row r="16" spans="1:4" x14ac:dyDescent="0.3">
      <c r="A16">
        <v>15</v>
      </c>
      <c r="B16" t="s">
        <v>20</v>
      </c>
      <c r="C16" t="s">
        <v>6</v>
      </c>
      <c r="D16" s="1">
        <v>52.8</v>
      </c>
    </row>
    <row r="17" spans="1:4" x14ac:dyDescent="0.3">
      <c r="A17">
        <v>16</v>
      </c>
      <c r="B17" t="s">
        <v>21</v>
      </c>
      <c r="C17" t="s">
        <v>6</v>
      </c>
      <c r="D17" s="1">
        <v>56.75</v>
      </c>
    </row>
    <row r="18" spans="1:4" x14ac:dyDescent="0.3">
      <c r="A18">
        <v>17</v>
      </c>
      <c r="B18" t="s">
        <v>22</v>
      </c>
      <c r="C18" t="s">
        <v>6</v>
      </c>
      <c r="D18" s="1">
        <v>49.3</v>
      </c>
    </row>
    <row r="19" spans="1:4" x14ac:dyDescent="0.3">
      <c r="A19">
        <v>18</v>
      </c>
      <c r="B19" t="s">
        <v>23</v>
      </c>
      <c r="C19" t="s">
        <v>6</v>
      </c>
      <c r="D19" s="1">
        <v>56.625</v>
      </c>
    </row>
    <row r="20" spans="1:4" x14ac:dyDescent="0.3">
      <c r="A20">
        <v>19</v>
      </c>
      <c r="B20" t="s">
        <v>24</v>
      </c>
      <c r="C20" t="s">
        <v>6</v>
      </c>
      <c r="D20" s="1">
        <v>42.25</v>
      </c>
    </row>
    <row r="21" spans="1:4" x14ac:dyDescent="0.3">
      <c r="A21">
        <v>20</v>
      </c>
      <c r="B21" t="s">
        <v>25</v>
      </c>
      <c r="C21" t="s">
        <v>26</v>
      </c>
      <c r="D21" s="1">
        <v>39.875</v>
      </c>
    </row>
    <row r="22" spans="1:4" x14ac:dyDescent="0.3">
      <c r="A22">
        <v>21</v>
      </c>
      <c r="B22" t="s">
        <v>27</v>
      </c>
      <c r="C22" t="s">
        <v>26</v>
      </c>
      <c r="D22" s="1">
        <v>61.4375</v>
      </c>
    </row>
    <row r="23" spans="1:4" x14ac:dyDescent="0.3">
      <c r="A23">
        <v>22</v>
      </c>
      <c r="B23" t="s">
        <v>28</v>
      </c>
      <c r="C23" t="s">
        <v>26</v>
      </c>
      <c r="D23" s="1">
        <v>43.125</v>
      </c>
    </row>
    <row r="24" spans="1:4" x14ac:dyDescent="0.3">
      <c r="A24">
        <v>23</v>
      </c>
      <c r="B24" t="s">
        <v>29</v>
      </c>
      <c r="C24" t="s">
        <v>26</v>
      </c>
      <c r="D24" s="1">
        <v>46.0625</v>
      </c>
    </row>
    <row r="25" spans="1:4" x14ac:dyDescent="0.3">
      <c r="A25">
        <v>24</v>
      </c>
      <c r="B25" t="s">
        <v>30</v>
      </c>
      <c r="C25" t="s">
        <v>26</v>
      </c>
      <c r="D25" s="1">
        <v>35</v>
      </c>
    </row>
    <row r="26" spans="1:4" x14ac:dyDescent="0.3">
      <c r="A26">
        <v>25</v>
      </c>
      <c r="B26" t="s">
        <v>31</v>
      </c>
      <c r="C26" t="s">
        <v>26</v>
      </c>
      <c r="D26" s="1">
        <v>57</v>
      </c>
    </row>
    <row r="27" spans="1:4" x14ac:dyDescent="0.3">
      <c r="A27">
        <v>26</v>
      </c>
      <c r="B27" t="s">
        <v>32</v>
      </c>
      <c r="C27" t="s">
        <v>26</v>
      </c>
      <c r="D27" s="1">
        <v>58.1875</v>
      </c>
    </row>
    <row r="28" spans="1:4" x14ac:dyDescent="0.3">
      <c r="A28">
        <v>27</v>
      </c>
      <c r="B28" t="s">
        <v>33</v>
      </c>
      <c r="C28" t="s">
        <v>26</v>
      </c>
      <c r="D28" s="1">
        <v>49.25</v>
      </c>
    </row>
    <row r="29" spans="1:4" x14ac:dyDescent="0.3">
      <c r="A29">
        <v>28</v>
      </c>
      <c r="B29" t="s">
        <v>34</v>
      </c>
      <c r="C29" t="s">
        <v>26</v>
      </c>
      <c r="D29" s="1">
        <v>48.8125</v>
      </c>
    </row>
    <row r="30" spans="1:4" x14ac:dyDescent="0.3">
      <c r="A30">
        <v>29</v>
      </c>
      <c r="B30" t="s">
        <v>35</v>
      </c>
      <c r="C30" t="s">
        <v>26</v>
      </c>
      <c r="D30" s="1">
        <v>63.5</v>
      </c>
    </row>
    <row r="31" spans="1:4" x14ac:dyDescent="0.3">
      <c r="A31">
        <v>30</v>
      </c>
      <c r="B31" t="s">
        <v>36</v>
      </c>
      <c r="C31" t="s">
        <v>26</v>
      </c>
      <c r="D31" s="1">
        <v>55.75</v>
      </c>
    </row>
    <row r="32" spans="1:4" x14ac:dyDescent="0.3">
      <c r="A32">
        <v>31</v>
      </c>
      <c r="B32" t="s">
        <v>37</v>
      </c>
      <c r="C32" t="s">
        <v>26</v>
      </c>
      <c r="D32" s="1">
        <v>49.625</v>
      </c>
    </row>
    <row r="33" spans="1:4" x14ac:dyDescent="0.3">
      <c r="A33">
        <v>32</v>
      </c>
      <c r="B33" t="s">
        <v>38</v>
      </c>
      <c r="C33" t="s">
        <v>26</v>
      </c>
      <c r="D33" s="1">
        <v>40</v>
      </c>
    </row>
    <row r="34" spans="1:4" x14ac:dyDescent="0.3">
      <c r="A34">
        <v>33</v>
      </c>
      <c r="B34" t="s">
        <v>39</v>
      </c>
      <c r="C34" t="s">
        <v>26</v>
      </c>
      <c r="D34" s="1">
        <v>61.25</v>
      </c>
    </row>
    <row r="35" spans="1:4" x14ac:dyDescent="0.3">
      <c r="A35">
        <v>34</v>
      </c>
      <c r="B35" t="s">
        <v>40</v>
      </c>
      <c r="C35" t="s">
        <v>26</v>
      </c>
      <c r="D35" s="1">
        <v>43.9375</v>
      </c>
    </row>
    <row r="36" spans="1:4" x14ac:dyDescent="0.3">
      <c r="A36">
        <v>35</v>
      </c>
      <c r="B36" t="s">
        <v>41</v>
      </c>
      <c r="C36" t="s">
        <v>26</v>
      </c>
      <c r="D36" s="1">
        <v>46.5625</v>
      </c>
    </row>
    <row r="37" spans="1:4" x14ac:dyDescent="0.3">
      <c r="A37">
        <v>36</v>
      </c>
      <c r="B37" t="s">
        <v>42</v>
      </c>
      <c r="C37" t="s">
        <v>26</v>
      </c>
      <c r="D37" s="1">
        <v>50.375</v>
      </c>
    </row>
    <row r="38" spans="1:4" x14ac:dyDescent="0.3">
      <c r="A38">
        <v>37</v>
      </c>
      <c r="B38" t="s">
        <v>43</v>
      </c>
      <c r="C38" t="s">
        <v>26</v>
      </c>
      <c r="D38" s="1">
        <v>52.0625</v>
      </c>
    </row>
    <row r="39" spans="1:4" x14ac:dyDescent="0.3">
      <c r="A39">
        <v>38</v>
      </c>
      <c r="B39" t="s">
        <v>43</v>
      </c>
      <c r="C39" t="s">
        <v>26</v>
      </c>
      <c r="D39" s="1">
        <v>52.0625</v>
      </c>
    </row>
    <row r="40" spans="1:4" x14ac:dyDescent="0.3">
      <c r="A40">
        <v>39</v>
      </c>
      <c r="B40" t="s">
        <v>44</v>
      </c>
      <c r="C40" t="s">
        <v>26</v>
      </c>
      <c r="D40" s="1">
        <v>54.75</v>
      </c>
    </row>
    <row r="41" spans="1:4" x14ac:dyDescent="0.3">
      <c r="A41">
        <v>40</v>
      </c>
      <c r="B41" t="s">
        <v>45</v>
      </c>
      <c r="C41" t="s">
        <v>26</v>
      </c>
      <c r="D41" s="1">
        <v>45.0625</v>
      </c>
    </row>
    <row r="42" spans="1:4" x14ac:dyDescent="0.3">
      <c r="A42">
        <v>41</v>
      </c>
      <c r="B42" t="s">
        <v>46</v>
      </c>
      <c r="C42" t="s">
        <v>26</v>
      </c>
      <c r="D42" s="1">
        <v>58.25</v>
      </c>
    </row>
    <row r="43" spans="1:4" x14ac:dyDescent="0.3">
      <c r="A43">
        <v>42</v>
      </c>
      <c r="B43" t="s">
        <v>47</v>
      </c>
      <c r="C43" t="s">
        <v>48</v>
      </c>
      <c r="D43" s="1">
        <v>56.375</v>
      </c>
    </row>
    <row r="44" spans="1:4" x14ac:dyDescent="0.3">
      <c r="A44">
        <v>43</v>
      </c>
      <c r="B44" t="s">
        <v>49</v>
      </c>
      <c r="C44" t="s">
        <v>48</v>
      </c>
      <c r="D44" s="1">
        <v>53.375</v>
      </c>
    </row>
    <row r="45" spans="1:4" x14ac:dyDescent="0.3">
      <c r="A45">
        <v>44</v>
      </c>
      <c r="B45" t="s">
        <v>50</v>
      </c>
      <c r="C45" t="s">
        <v>48</v>
      </c>
      <c r="D45" s="1">
        <v>47.6875</v>
      </c>
    </row>
    <row r="46" spans="1:4" x14ac:dyDescent="0.3">
      <c r="A46">
        <v>45</v>
      </c>
      <c r="B46" t="s">
        <v>51</v>
      </c>
      <c r="C46" t="s">
        <v>48</v>
      </c>
      <c r="D46" s="1">
        <v>63</v>
      </c>
    </row>
    <row r="47" spans="1:4" x14ac:dyDescent="0.3">
      <c r="A47">
        <v>46</v>
      </c>
      <c r="B47" t="s">
        <v>52</v>
      </c>
      <c r="C47" t="s">
        <v>48</v>
      </c>
      <c r="D47" s="1">
        <v>65</v>
      </c>
    </row>
    <row r="48" spans="1:4" x14ac:dyDescent="0.3">
      <c r="A48">
        <v>47</v>
      </c>
      <c r="B48" t="s">
        <v>53</v>
      </c>
      <c r="C48" t="s">
        <v>48</v>
      </c>
      <c r="D48" s="1">
        <v>0</v>
      </c>
    </row>
    <row r="49" spans="1:4" x14ac:dyDescent="0.3">
      <c r="A49">
        <v>48</v>
      </c>
      <c r="B49" t="s">
        <v>54</v>
      </c>
      <c r="C49" t="s">
        <v>48</v>
      </c>
      <c r="D49" s="1">
        <v>59.125</v>
      </c>
    </row>
    <row r="50" spans="1:4" x14ac:dyDescent="0.3">
      <c r="A50">
        <v>49</v>
      </c>
      <c r="B50" t="s">
        <v>55</v>
      </c>
      <c r="C50" t="s">
        <v>48</v>
      </c>
      <c r="D50" s="1">
        <v>56.125</v>
      </c>
    </row>
    <row r="51" spans="1:4" x14ac:dyDescent="0.3">
      <c r="A51">
        <v>50</v>
      </c>
      <c r="B51" t="s">
        <v>56</v>
      </c>
      <c r="C51" t="s">
        <v>48</v>
      </c>
      <c r="D51" s="1">
        <v>40.375</v>
      </c>
    </row>
    <row r="52" spans="1:4" x14ac:dyDescent="0.3">
      <c r="A52">
        <v>51</v>
      </c>
      <c r="B52" t="s">
        <v>57</v>
      </c>
      <c r="C52" t="s">
        <v>48</v>
      </c>
      <c r="D52" s="1">
        <v>59.75</v>
      </c>
    </row>
    <row r="53" spans="1:4" x14ac:dyDescent="0.3">
      <c r="A53">
        <v>52</v>
      </c>
      <c r="B53" t="s">
        <v>58</v>
      </c>
      <c r="C53" t="s">
        <v>48</v>
      </c>
      <c r="D53" s="1">
        <v>0</v>
      </c>
    </row>
    <row r="54" spans="1:4" x14ac:dyDescent="0.3">
      <c r="A54">
        <v>53</v>
      </c>
      <c r="B54" t="s">
        <v>59</v>
      </c>
      <c r="C54" t="s">
        <v>48</v>
      </c>
      <c r="D54" s="1">
        <v>62</v>
      </c>
    </row>
    <row r="55" spans="1:4" x14ac:dyDescent="0.3">
      <c r="A55">
        <v>54</v>
      </c>
      <c r="B55" t="s">
        <v>60</v>
      </c>
      <c r="C55" t="s">
        <v>48</v>
      </c>
      <c r="D55" s="1">
        <v>48.375</v>
      </c>
    </row>
    <row r="56" spans="1:4" x14ac:dyDescent="0.3">
      <c r="A56">
        <v>55</v>
      </c>
      <c r="B56" t="s">
        <v>61</v>
      </c>
      <c r="C56" t="s">
        <v>48</v>
      </c>
      <c r="D56" s="1">
        <v>60</v>
      </c>
    </row>
    <row r="57" spans="1:4" x14ac:dyDescent="0.3">
      <c r="A57">
        <v>56</v>
      </c>
      <c r="B57" t="s">
        <v>62</v>
      </c>
      <c r="C57" t="s">
        <v>48</v>
      </c>
      <c r="D57" s="1">
        <v>59</v>
      </c>
    </row>
    <row r="58" spans="1:4" x14ac:dyDescent="0.3">
      <c r="A58">
        <v>57</v>
      </c>
      <c r="B58" t="s">
        <v>63</v>
      </c>
      <c r="C58" t="s">
        <v>48</v>
      </c>
      <c r="D58" s="1">
        <v>62.25</v>
      </c>
    </row>
    <row r="59" spans="1:4" x14ac:dyDescent="0.3">
      <c r="A59">
        <v>58</v>
      </c>
      <c r="B59" t="s">
        <v>64</v>
      </c>
      <c r="C59" t="s">
        <v>48</v>
      </c>
      <c r="D59" s="1">
        <v>61</v>
      </c>
    </row>
    <row r="60" spans="1:4" x14ac:dyDescent="0.3">
      <c r="A60">
        <v>59</v>
      </c>
      <c r="B60" t="s">
        <v>65</v>
      </c>
      <c r="C60" t="s">
        <v>48</v>
      </c>
      <c r="D60" s="1">
        <v>57.25</v>
      </c>
    </row>
    <row r="61" spans="1:4" x14ac:dyDescent="0.3">
      <c r="A61">
        <v>60</v>
      </c>
      <c r="B61" t="s">
        <v>66</v>
      </c>
      <c r="C61" t="s">
        <v>48</v>
      </c>
      <c r="D61" s="1">
        <v>59.75</v>
      </c>
    </row>
    <row r="62" spans="1:4" x14ac:dyDescent="0.3">
      <c r="A62">
        <v>61</v>
      </c>
      <c r="B62" t="s">
        <v>67</v>
      </c>
      <c r="C62" t="s">
        <v>48</v>
      </c>
      <c r="D62" s="1">
        <v>59.0625</v>
      </c>
    </row>
    <row r="63" spans="1:4" x14ac:dyDescent="0.3">
      <c r="A63">
        <v>62</v>
      </c>
      <c r="B63" t="s">
        <v>68</v>
      </c>
      <c r="C63" t="s">
        <v>48</v>
      </c>
      <c r="D63" s="1">
        <v>54.875</v>
      </c>
    </row>
    <row r="64" spans="1:4" x14ac:dyDescent="0.3">
      <c r="A64">
        <v>63</v>
      </c>
      <c r="B64" t="s">
        <v>69</v>
      </c>
      <c r="C64" t="s">
        <v>48</v>
      </c>
      <c r="D64" s="1">
        <v>64.5</v>
      </c>
    </row>
    <row r="65" spans="1:4" x14ac:dyDescent="0.3">
      <c r="A65">
        <v>64</v>
      </c>
      <c r="B65" t="s">
        <v>70</v>
      </c>
      <c r="C65" t="s">
        <v>48</v>
      </c>
      <c r="D65" s="1">
        <v>59.375</v>
      </c>
    </row>
    <row r="66" spans="1:4" x14ac:dyDescent="0.3">
      <c r="A66">
        <v>65</v>
      </c>
      <c r="B66" t="s">
        <v>71</v>
      </c>
      <c r="C66" t="s">
        <v>72</v>
      </c>
      <c r="D66" s="1">
        <v>59.9375</v>
      </c>
    </row>
    <row r="67" spans="1:4" x14ac:dyDescent="0.3">
      <c r="A67">
        <v>66</v>
      </c>
      <c r="B67" t="s">
        <v>73</v>
      </c>
      <c r="C67" t="s">
        <v>72</v>
      </c>
      <c r="D67" s="1">
        <v>64</v>
      </c>
    </row>
    <row r="68" spans="1:4" x14ac:dyDescent="0.3">
      <c r="A68">
        <v>67</v>
      </c>
      <c r="B68" t="s">
        <v>74</v>
      </c>
      <c r="C68" t="s">
        <v>72</v>
      </c>
      <c r="D68" s="1">
        <v>54.625</v>
      </c>
    </row>
    <row r="69" spans="1:4" x14ac:dyDescent="0.3">
      <c r="A69">
        <v>68</v>
      </c>
      <c r="B69" t="s">
        <v>75</v>
      </c>
      <c r="C69" t="s">
        <v>72</v>
      </c>
      <c r="D69" s="1">
        <v>65</v>
      </c>
    </row>
    <row r="70" spans="1:4" x14ac:dyDescent="0.3">
      <c r="A70">
        <v>69</v>
      </c>
      <c r="B70" t="s">
        <v>76</v>
      </c>
      <c r="C70" t="s">
        <v>72</v>
      </c>
      <c r="D70" s="1">
        <v>54.5</v>
      </c>
    </row>
    <row r="71" spans="1:4" x14ac:dyDescent="0.3">
      <c r="A71">
        <v>70</v>
      </c>
      <c r="B71" t="s">
        <v>77</v>
      </c>
      <c r="C71" t="s">
        <v>72</v>
      </c>
      <c r="D71" s="1">
        <v>63.5</v>
      </c>
    </row>
    <row r="72" spans="1:4" x14ac:dyDescent="0.3">
      <c r="A72">
        <v>71</v>
      </c>
      <c r="B72" t="s">
        <v>78</v>
      </c>
      <c r="C72" t="s">
        <v>72</v>
      </c>
      <c r="D72" s="1">
        <v>24.9375</v>
      </c>
    </row>
    <row r="73" spans="1:4" x14ac:dyDescent="0.3">
      <c r="A73">
        <v>72</v>
      </c>
      <c r="B73" t="s">
        <v>79</v>
      </c>
      <c r="C73" t="s">
        <v>72</v>
      </c>
      <c r="D73" s="1">
        <v>65</v>
      </c>
    </row>
    <row r="74" spans="1:4" x14ac:dyDescent="0.3">
      <c r="A74">
        <v>73</v>
      </c>
      <c r="B74" t="s">
        <v>80</v>
      </c>
      <c r="C74" t="s">
        <v>72</v>
      </c>
      <c r="D74" s="1">
        <v>59.125</v>
      </c>
    </row>
    <row r="75" spans="1:4" x14ac:dyDescent="0.3">
      <c r="A75">
        <v>74</v>
      </c>
      <c r="B75" t="s">
        <v>81</v>
      </c>
      <c r="C75" t="s">
        <v>72</v>
      </c>
      <c r="D75" s="1">
        <v>58.625</v>
      </c>
    </row>
    <row r="76" spans="1:4" x14ac:dyDescent="0.3">
      <c r="A76">
        <v>75</v>
      </c>
      <c r="B76" t="s">
        <v>82</v>
      </c>
      <c r="C76" t="s">
        <v>72</v>
      </c>
      <c r="D76" s="1">
        <v>63</v>
      </c>
    </row>
    <row r="77" spans="1:4" x14ac:dyDescent="0.3">
      <c r="A77">
        <v>76</v>
      </c>
      <c r="B77" t="s">
        <v>83</v>
      </c>
      <c r="C77" t="s">
        <v>72</v>
      </c>
      <c r="D77" s="1">
        <v>58.0625</v>
      </c>
    </row>
    <row r="78" spans="1:4" x14ac:dyDescent="0.3">
      <c r="A78">
        <v>77</v>
      </c>
      <c r="B78" t="s">
        <v>84</v>
      </c>
      <c r="C78" t="s">
        <v>72</v>
      </c>
      <c r="D78" s="1">
        <v>47.875</v>
      </c>
    </row>
    <row r="79" spans="1:4" x14ac:dyDescent="0.3">
      <c r="A79">
        <v>78</v>
      </c>
      <c r="B79" t="s">
        <v>85</v>
      </c>
      <c r="C79" t="s">
        <v>72</v>
      </c>
      <c r="D79" s="1">
        <v>51.125</v>
      </c>
    </row>
    <row r="80" spans="1:4" x14ac:dyDescent="0.3">
      <c r="A80">
        <v>79</v>
      </c>
      <c r="B80" t="s">
        <v>86</v>
      </c>
      <c r="C80" t="s">
        <v>72</v>
      </c>
      <c r="D80" s="1">
        <v>47.125</v>
      </c>
    </row>
    <row r="81" spans="1:4" x14ac:dyDescent="0.3">
      <c r="A81">
        <v>80</v>
      </c>
      <c r="B81" t="s">
        <v>87</v>
      </c>
      <c r="C81" t="s">
        <v>72</v>
      </c>
      <c r="D81" s="1">
        <v>61.1</v>
      </c>
    </row>
    <row r="82" spans="1:4" x14ac:dyDescent="0.3">
      <c r="A82">
        <v>81</v>
      </c>
      <c r="B82" t="s">
        <v>88</v>
      </c>
      <c r="C82" t="s">
        <v>72</v>
      </c>
      <c r="D82" s="1">
        <v>63.5</v>
      </c>
    </row>
    <row r="83" spans="1:4" x14ac:dyDescent="0.3">
      <c r="A83">
        <v>82</v>
      </c>
      <c r="B83" t="s">
        <v>89</v>
      </c>
      <c r="C83" t="s">
        <v>72</v>
      </c>
      <c r="D83" s="1">
        <v>64</v>
      </c>
    </row>
    <row r="84" spans="1:4" x14ac:dyDescent="0.3">
      <c r="A84">
        <v>83</v>
      </c>
      <c r="B84" t="s">
        <v>90</v>
      </c>
      <c r="C84" t="s">
        <v>72</v>
      </c>
      <c r="D84" s="1">
        <v>54.5</v>
      </c>
    </row>
    <row r="85" spans="1:4" x14ac:dyDescent="0.3">
      <c r="A85">
        <v>84</v>
      </c>
      <c r="B85" t="s">
        <v>91</v>
      </c>
      <c r="C85" t="s">
        <v>72</v>
      </c>
      <c r="D85" s="1">
        <v>64.0625</v>
      </c>
    </row>
    <row r="86" spans="1:4" x14ac:dyDescent="0.3">
      <c r="A86">
        <v>85</v>
      </c>
      <c r="B86" t="s">
        <v>92</v>
      </c>
      <c r="C86" t="s">
        <v>72</v>
      </c>
      <c r="D86" s="1">
        <v>55.75</v>
      </c>
    </row>
    <row r="87" spans="1:4" x14ac:dyDescent="0.3">
      <c r="A87">
        <v>86</v>
      </c>
      <c r="B87" t="s">
        <v>93</v>
      </c>
      <c r="C87" t="s">
        <v>72</v>
      </c>
      <c r="D87" s="1">
        <v>61.5</v>
      </c>
    </row>
    <row r="88" spans="1:4" x14ac:dyDescent="0.3">
      <c r="A88">
        <v>87</v>
      </c>
      <c r="B88" t="s">
        <v>94</v>
      </c>
      <c r="C88" t="s">
        <v>72</v>
      </c>
      <c r="D88" s="1">
        <v>54.75</v>
      </c>
    </row>
    <row r="89" spans="1:4" x14ac:dyDescent="0.3">
      <c r="A89">
        <v>88</v>
      </c>
      <c r="B89" t="s">
        <v>95</v>
      </c>
      <c r="C89" t="s">
        <v>72</v>
      </c>
      <c r="D89" s="1">
        <v>64.5</v>
      </c>
    </row>
    <row r="90" spans="1:4" x14ac:dyDescent="0.3">
      <c r="A90">
        <v>89</v>
      </c>
      <c r="B90" t="s">
        <v>96</v>
      </c>
      <c r="C90" t="s">
        <v>97</v>
      </c>
      <c r="D90" s="1">
        <v>40.5</v>
      </c>
    </row>
    <row r="91" spans="1:4" x14ac:dyDescent="0.3">
      <c r="A91">
        <v>90</v>
      </c>
      <c r="B91" t="s">
        <v>98</v>
      </c>
      <c r="C91" t="s">
        <v>97</v>
      </c>
      <c r="D91" s="1">
        <v>36.6875</v>
      </c>
    </row>
    <row r="92" spans="1:4" x14ac:dyDescent="0.3">
      <c r="A92">
        <v>91</v>
      </c>
      <c r="B92" t="s">
        <v>99</v>
      </c>
      <c r="C92" t="s">
        <v>97</v>
      </c>
      <c r="D92" s="1">
        <v>47</v>
      </c>
    </row>
    <row r="93" spans="1:4" x14ac:dyDescent="0.3">
      <c r="A93">
        <v>92</v>
      </c>
      <c r="B93" t="s">
        <v>100</v>
      </c>
      <c r="C93" t="s">
        <v>97</v>
      </c>
      <c r="D93" s="1">
        <v>55.125</v>
      </c>
    </row>
    <row r="94" spans="1:4" x14ac:dyDescent="0.3">
      <c r="A94">
        <v>93</v>
      </c>
      <c r="B94" t="s">
        <v>101</v>
      </c>
      <c r="C94" t="s">
        <v>97</v>
      </c>
      <c r="D94" s="1">
        <v>20.25</v>
      </c>
    </row>
    <row r="95" spans="1:4" x14ac:dyDescent="0.3">
      <c r="A95">
        <v>94</v>
      </c>
      <c r="B95" t="s">
        <v>102</v>
      </c>
      <c r="C95" t="s">
        <v>97</v>
      </c>
      <c r="D95" s="1">
        <v>12.5</v>
      </c>
    </row>
    <row r="96" spans="1:4" x14ac:dyDescent="0.3">
      <c r="A96">
        <v>95</v>
      </c>
      <c r="B96" t="s">
        <v>103</v>
      </c>
      <c r="C96" t="s">
        <v>97</v>
      </c>
      <c r="D96" s="1">
        <v>53.6875</v>
      </c>
    </row>
    <row r="97" spans="1:4" x14ac:dyDescent="0.3">
      <c r="A97">
        <v>96</v>
      </c>
      <c r="B97" t="s">
        <v>104</v>
      </c>
      <c r="C97" t="s">
        <v>97</v>
      </c>
      <c r="D97" s="1">
        <v>35.5</v>
      </c>
    </row>
    <row r="98" spans="1:4" x14ac:dyDescent="0.3">
      <c r="A98">
        <v>97</v>
      </c>
      <c r="B98" t="s">
        <v>105</v>
      </c>
      <c r="C98" t="s">
        <v>97</v>
      </c>
      <c r="D98" s="1">
        <v>52.75</v>
      </c>
    </row>
    <row r="99" spans="1:4" x14ac:dyDescent="0.3">
      <c r="A99">
        <v>98</v>
      </c>
      <c r="B99" t="s">
        <v>106</v>
      </c>
      <c r="C99" t="s">
        <v>97</v>
      </c>
      <c r="D99" s="1">
        <v>46.625</v>
      </c>
    </row>
    <row r="100" spans="1:4" x14ac:dyDescent="0.3">
      <c r="A100">
        <v>99</v>
      </c>
      <c r="B100" t="s">
        <v>107</v>
      </c>
      <c r="C100" t="s">
        <v>97</v>
      </c>
      <c r="D100" s="1">
        <v>55.25</v>
      </c>
    </row>
    <row r="101" spans="1:4" x14ac:dyDescent="0.3">
      <c r="A101">
        <v>100</v>
      </c>
      <c r="B101" t="s">
        <v>108</v>
      </c>
      <c r="C101" t="s">
        <v>97</v>
      </c>
      <c r="D101" s="1">
        <v>41.9375</v>
      </c>
    </row>
    <row r="102" spans="1:4" x14ac:dyDescent="0.3">
      <c r="A102">
        <v>101</v>
      </c>
      <c r="B102" t="s">
        <v>109</v>
      </c>
      <c r="C102" t="s">
        <v>97</v>
      </c>
      <c r="D102" s="1">
        <v>60.375</v>
      </c>
    </row>
    <row r="103" spans="1:4" x14ac:dyDescent="0.3">
      <c r="A103">
        <v>102</v>
      </c>
      <c r="B103" t="s">
        <v>110</v>
      </c>
      <c r="C103" t="s">
        <v>97</v>
      </c>
      <c r="D103" s="1">
        <v>18.9375</v>
      </c>
    </row>
    <row r="104" spans="1:4" x14ac:dyDescent="0.3">
      <c r="A104">
        <v>103</v>
      </c>
      <c r="B104" t="s">
        <v>111</v>
      </c>
      <c r="C104" t="s">
        <v>97</v>
      </c>
      <c r="D104" s="1">
        <v>25.3125</v>
      </c>
    </row>
    <row r="105" spans="1:4" x14ac:dyDescent="0.3">
      <c r="A105">
        <v>104</v>
      </c>
      <c r="B105" t="s">
        <v>112</v>
      </c>
      <c r="C105" t="s">
        <v>97</v>
      </c>
      <c r="D105" s="1">
        <v>28.4375</v>
      </c>
    </row>
    <row r="106" spans="1:4" x14ac:dyDescent="0.3">
      <c r="A106">
        <v>105</v>
      </c>
      <c r="B106" t="s">
        <v>113</v>
      </c>
      <c r="C106" t="s">
        <v>114</v>
      </c>
      <c r="D106" s="1">
        <v>43.625</v>
      </c>
    </row>
    <row r="107" spans="1:4" x14ac:dyDescent="0.3">
      <c r="A107">
        <v>106</v>
      </c>
      <c r="B107" t="s">
        <v>115</v>
      </c>
      <c r="C107" t="s">
        <v>114</v>
      </c>
      <c r="D107" s="1">
        <v>52.5625</v>
      </c>
    </row>
    <row r="108" spans="1:4" x14ac:dyDescent="0.3">
      <c r="A108">
        <v>107</v>
      </c>
      <c r="B108" t="s">
        <v>116</v>
      </c>
      <c r="C108" t="s">
        <v>114</v>
      </c>
      <c r="D108" s="1">
        <v>46</v>
      </c>
    </row>
    <row r="109" spans="1:4" x14ac:dyDescent="0.3">
      <c r="A109">
        <v>108</v>
      </c>
      <c r="B109" t="s">
        <v>117</v>
      </c>
      <c r="C109" t="s">
        <v>114</v>
      </c>
      <c r="D109" s="1">
        <v>53.875</v>
      </c>
    </row>
    <row r="110" spans="1:4" x14ac:dyDescent="0.3">
      <c r="A110">
        <v>109</v>
      </c>
      <c r="B110" t="s">
        <v>118</v>
      </c>
      <c r="C110" t="s">
        <v>114</v>
      </c>
      <c r="D110" s="1">
        <v>52.5</v>
      </c>
    </row>
    <row r="111" spans="1:4" x14ac:dyDescent="0.3">
      <c r="A111">
        <v>110</v>
      </c>
      <c r="B111" t="s">
        <v>119</v>
      </c>
      <c r="C111" t="s">
        <v>114</v>
      </c>
      <c r="D111" s="1">
        <v>37.1875</v>
      </c>
    </row>
    <row r="112" spans="1:4" x14ac:dyDescent="0.3">
      <c r="A112">
        <v>111</v>
      </c>
      <c r="B112" t="s">
        <v>120</v>
      </c>
      <c r="C112" t="s">
        <v>114</v>
      </c>
      <c r="D112" s="1">
        <v>53.4375</v>
      </c>
    </row>
    <row r="113" spans="1:4" x14ac:dyDescent="0.3">
      <c r="A113">
        <v>112</v>
      </c>
      <c r="B113" t="s">
        <v>121</v>
      </c>
      <c r="C113" t="s">
        <v>114</v>
      </c>
      <c r="D113" s="1">
        <v>51.1</v>
      </c>
    </row>
    <row r="114" spans="1:4" x14ac:dyDescent="0.3">
      <c r="A114">
        <v>113</v>
      </c>
      <c r="B114" t="s">
        <v>122</v>
      </c>
      <c r="C114" t="s">
        <v>114</v>
      </c>
      <c r="D114" s="1">
        <v>41.6875</v>
      </c>
    </row>
    <row r="115" spans="1:4" x14ac:dyDescent="0.3">
      <c r="A115">
        <v>114</v>
      </c>
      <c r="B115" t="s">
        <v>123</v>
      </c>
      <c r="C115" t="s">
        <v>114</v>
      </c>
      <c r="D115" s="1">
        <v>35.25</v>
      </c>
    </row>
    <row r="116" spans="1:4" x14ac:dyDescent="0.3">
      <c r="A116">
        <v>115</v>
      </c>
      <c r="B116" t="s">
        <v>124</v>
      </c>
      <c r="C116" t="s">
        <v>114</v>
      </c>
      <c r="D116" s="1">
        <v>51.625</v>
      </c>
    </row>
    <row r="117" spans="1:4" x14ac:dyDescent="0.3">
      <c r="A117">
        <v>116</v>
      </c>
      <c r="B117" t="s">
        <v>125</v>
      </c>
      <c r="C117" t="s">
        <v>114</v>
      </c>
      <c r="D117" s="1">
        <v>35.25</v>
      </c>
    </row>
    <row r="118" spans="1:4" x14ac:dyDescent="0.3">
      <c r="A118">
        <v>117</v>
      </c>
      <c r="B118" t="s">
        <v>126</v>
      </c>
      <c r="C118" t="s">
        <v>114</v>
      </c>
      <c r="D118" s="1">
        <v>49.75</v>
      </c>
    </row>
    <row r="119" spans="1:4" x14ac:dyDescent="0.3">
      <c r="A119">
        <v>118</v>
      </c>
      <c r="B119" t="s">
        <v>127</v>
      </c>
      <c r="C119" t="s">
        <v>114</v>
      </c>
      <c r="D119" s="1">
        <v>46</v>
      </c>
    </row>
    <row r="120" spans="1:4" x14ac:dyDescent="0.3">
      <c r="A120">
        <v>119</v>
      </c>
      <c r="B120" t="s">
        <v>128</v>
      </c>
      <c r="C120" t="s">
        <v>114</v>
      </c>
      <c r="D120" s="1">
        <v>45.0625</v>
      </c>
    </row>
    <row r="121" spans="1:4" x14ac:dyDescent="0.3">
      <c r="A121">
        <v>120</v>
      </c>
      <c r="B121" t="s">
        <v>129</v>
      </c>
      <c r="C121" t="s">
        <v>114</v>
      </c>
      <c r="D121" s="1">
        <v>45.5</v>
      </c>
    </row>
    <row r="122" spans="1:4" x14ac:dyDescent="0.3">
      <c r="A122">
        <v>121</v>
      </c>
      <c r="B122" t="s">
        <v>130</v>
      </c>
      <c r="C122" t="s">
        <v>114</v>
      </c>
      <c r="D122" s="1">
        <v>52.125</v>
      </c>
    </row>
    <row r="123" spans="1:4" x14ac:dyDescent="0.3">
      <c r="A123">
        <v>122</v>
      </c>
      <c r="B123" t="s">
        <v>131</v>
      </c>
      <c r="C123" t="s">
        <v>114</v>
      </c>
      <c r="D123" s="1">
        <v>35.375</v>
      </c>
    </row>
    <row r="124" spans="1:4" x14ac:dyDescent="0.3">
      <c r="A124">
        <v>123</v>
      </c>
      <c r="B124" t="s">
        <v>132</v>
      </c>
      <c r="C124" t="s">
        <v>114</v>
      </c>
      <c r="D124" s="1">
        <v>36.5</v>
      </c>
    </row>
    <row r="125" spans="1:4" x14ac:dyDescent="0.3">
      <c r="A125">
        <v>124</v>
      </c>
      <c r="B125" t="s">
        <v>133</v>
      </c>
      <c r="C125" t="s">
        <v>114</v>
      </c>
      <c r="D125" s="1">
        <v>46.875</v>
      </c>
    </row>
    <row r="126" spans="1:4" x14ac:dyDescent="0.3">
      <c r="A126">
        <v>125</v>
      </c>
      <c r="B126" t="s">
        <v>134</v>
      </c>
      <c r="C126" t="s">
        <v>135</v>
      </c>
      <c r="D126" s="1">
        <v>62.125</v>
      </c>
    </row>
    <row r="127" spans="1:4" x14ac:dyDescent="0.3">
      <c r="A127">
        <v>126</v>
      </c>
      <c r="B127" t="s">
        <v>136</v>
      </c>
      <c r="C127" t="s">
        <v>135</v>
      </c>
      <c r="D127" s="1">
        <v>58.0625</v>
      </c>
    </row>
    <row r="128" spans="1:4" x14ac:dyDescent="0.3">
      <c r="A128">
        <v>127</v>
      </c>
      <c r="B128" t="s">
        <v>137</v>
      </c>
      <c r="C128" t="s">
        <v>135</v>
      </c>
      <c r="D128" s="1">
        <v>42.625</v>
      </c>
    </row>
    <row r="129" spans="1:4" x14ac:dyDescent="0.3">
      <c r="A129">
        <v>128</v>
      </c>
      <c r="B129" t="s">
        <v>138</v>
      </c>
      <c r="C129" t="s">
        <v>135</v>
      </c>
      <c r="D129" s="1">
        <v>40.5</v>
      </c>
    </row>
    <row r="130" spans="1:4" x14ac:dyDescent="0.3">
      <c r="A130">
        <v>129</v>
      </c>
      <c r="B130" t="s">
        <v>139</v>
      </c>
      <c r="C130" t="s">
        <v>135</v>
      </c>
      <c r="D130" s="1">
        <v>43.6875</v>
      </c>
    </row>
    <row r="131" spans="1:4" x14ac:dyDescent="0.3">
      <c r="A131">
        <v>130</v>
      </c>
      <c r="B131" t="s">
        <v>140</v>
      </c>
      <c r="C131" t="s">
        <v>135</v>
      </c>
      <c r="D131" s="1">
        <v>50.25</v>
      </c>
    </row>
    <row r="132" spans="1:4" x14ac:dyDescent="0.3">
      <c r="A132">
        <v>131</v>
      </c>
      <c r="B132" t="s">
        <v>141</v>
      </c>
      <c r="C132" t="s">
        <v>135</v>
      </c>
      <c r="D132" s="1">
        <v>46.8125</v>
      </c>
    </row>
    <row r="133" spans="1:4" x14ac:dyDescent="0.3">
      <c r="A133">
        <v>132</v>
      </c>
      <c r="B133" t="s">
        <v>142</v>
      </c>
      <c r="C133" t="s">
        <v>135</v>
      </c>
      <c r="D133" s="1">
        <v>55.125</v>
      </c>
    </row>
    <row r="134" spans="1:4" x14ac:dyDescent="0.3">
      <c r="A134">
        <v>133</v>
      </c>
      <c r="B134" t="s">
        <v>143</v>
      </c>
      <c r="C134" t="s">
        <v>135</v>
      </c>
      <c r="D134" s="1">
        <v>40.1875</v>
      </c>
    </row>
    <row r="135" spans="1:4" x14ac:dyDescent="0.3">
      <c r="A135">
        <v>134</v>
      </c>
      <c r="B135" t="s">
        <v>144</v>
      </c>
      <c r="C135" t="s">
        <v>135</v>
      </c>
      <c r="D135" s="1">
        <v>29</v>
      </c>
    </row>
    <row r="136" spans="1:4" x14ac:dyDescent="0.3">
      <c r="A136">
        <v>135</v>
      </c>
      <c r="B136" t="s">
        <v>145</v>
      </c>
      <c r="C136" t="s">
        <v>135</v>
      </c>
      <c r="D136" s="1">
        <v>53.25</v>
      </c>
    </row>
    <row r="137" spans="1:4" x14ac:dyDescent="0.3">
      <c r="A137">
        <v>136</v>
      </c>
      <c r="B137" t="s">
        <v>146</v>
      </c>
      <c r="C137" t="s">
        <v>135</v>
      </c>
      <c r="D137" s="1">
        <v>54</v>
      </c>
    </row>
    <row r="138" spans="1:4" x14ac:dyDescent="0.3">
      <c r="A138">
        <v>137</v>
      </c>
      <c r="B138" t="s">
        <v>147</v>
      </c>
      <c r="C138" t="s">
        <v>135</v>
      </c>
      <c r="D138" s="1">
        <v>31.4</v>
      </c>
    </row>
    <row r="139" spans="1:4" x14ac:dyDescent="0.3">
      <c r="A139">
        <v>138</v>
      </c>
      <c r="B139" t="s">
        <v>148</v>
      </c>
      <c r="C139" t="s">
        <v>135</v>
      </c>
      <c r="D139" s="1">
        <v>41.5</v>
      </c>
    </row>
    <row r="140" spans="1:4" x14ac:dyDescent="0.3">
      <c r="A140">
        <v>139</v>
      </c>
      <c r="B140" t="s">
        <v>149</v>
      </c>
      <c r="C140" t="s">
        <v>135</v>
      </c>
      <c r="D140" s="1">
        <v>63</v>
      </c>
    </row>
    <row r="141" spans="1:4" x14ac:dyDescent="0.3">
      <c r="A141">
        <v>140</v>
      </c>
      <c r="B141" t="s">
        <v>150</v>
      </c>
      <c r="C141" t="s">
        <v>135</v>
      </c>
      <c r="D141" s="1">
        <v>47.875</v>
      </c>
    </row>
    <row r="142" spans="1:4" x14ac:dyDescent="0.3">
      <c r="A142">
        <v>141</v>
      </c>
      <c r="B142" t="s">
        <v>151</v>
      </c>
      <c r="C142" t="s">
        <v>135</v>
      </c>
      <c r="D142" s="1">
        <v>56.1875</v>
      </c>
    </row>
    <row r="143" spans="1:4" x14ac:dyDescent="0.3">
      <c r="A143">
        <v>142</v>
      </c>
      <c r="B143" t="s">
        <v>152</v>
      </c>
      <c r="C143" t="s">
        <v>135</v>
      </c>
      <c r="D143" s="1">
        <v>46.4375</v>
      </c>
    </row>
    <row r="144" spans="1:4" x14ac:dyDescent="0.3">
      <c r="A144">
        <v>143</v>
      </c>
      <c r="B144" t="s">
        <v>153</v>
      </c>
      <c r="C144" t="s">
        <v>135</v>
      </c>
      <c r="D144" s="1">
        <v>61.5</v>
      </c>
    </row>
    <row r="145" spans="1:4" x14ac:dyDescent="0.3">
      <c r="A145">
        <v>144</v>
      </c>
      <c r="B145" t="s">
        <v>154</v>
      </c>
      <c r="C145" t="s">
        <v>135</v>
      </c>
      <c r="D145" s="1">
        <v>53.3125</v>
      </c>
    </row>
    <row r="146" spans="1:4" x14ac:dyDescent="0.3">
      <c r="A146">
        <v>145</v>
      </c>
      <c r="B146" t="s">
        <v>155</v>
      </c>
      <c r="C146" t="s">
        <v>135</v>
      </c>
      <c r="D146" s="1">
        <v>55.5</v>
      </c>
    </row>
    <row r="147" spans="1:4" x14ac:dyDescent="0.3">
      <c r="A147">
        <v>146</v>
      </c>
      <c r="B147" t="s">
        <v>156</v>
      </c>
      <c r="C147" t="s">
        <v>135</v>
      </c>
      <c r="D147" s="1">
        <v>45.3125</v>
      </c>
    </row>
    <row r="148" spans="1:4" x14ac:dyDescent="0.3">
      <c r="A148">
        <v>147</v>
      </c>
      <c r="B148" t="s">
        <v>157</v>
      </c>
      <c r="C148" t="s">
        <v>158</v>
      </c>
      <c r="D148" s="1">
        <v>37</v>
      </c>
    </row>
    <row r="149" spans="1:4" x14ac:dyDescent="0.3">
      <c r="A149">
        <v>148</v>
      </c>
      <c r="B149" t="s">
        <v>159</v>
      </c>
      <c r="C149" t="s">
        <v>158</v>
      </c>
      <c r="D149" s="1">
        <v>32</v>
      </c>
    </row>
    <row r="150" spans="1:4" x14ac:dyDescent="0.3">
      <c r="A150">
        <v>149</v>
      </c>
      <c r="B150" t="s">
        <v>160</v>
      </c>
      <c r="C150" t="s">
        <v>158</v>
      </c>
      <c r="D150" s="1">
        <v>0</v>
      </c>
    </row>
    <row r="151" spans="1:4" x14ac:dyDescent="0.3">
      <c r="A151">
        <v>150</v>
      </c>
      <c r="B151" t="s">
        <v>161</v>
      </c>
      <c r="C151" t="s">
        <v>158</v>
      </c>
      <c r="D151" s="1">
        <v>56.75</v>
      </c>
    </row>
    <row r="152" spans="1:4" x14ac:dyDescent="0.3">
      <c r="A152">
        <v>151</v>
      </c>
      <c r="B152" t="s">
        <v>162</v>
      </c>
      <c r="C152" t="s">
        <v>158</v>
      </c>
      <c r="D152" s="1">
        <v>39.875</v>
      </c>
    </row>
    <row r="153" spans="1:4" x14ac:dyDescent="0.3">
      <c r="A153">
        <v>152</v>
      </c>
      <c r="B153" t="s">
        <v>163</v>
      </c>
      <c r="C153" t="s">
        <v>158</v>
      </c>
      <c r="D153" s="1">
        <v>42.875</v>
      </c>
    </row>
    <row r="154" spans="1:4" x14ac:dyDescent="0.3">
      <c r="A154">
        <v>153</v>
      </c>
      <c r="B154" t="s">
        <v>164</v>
      </c>
      <c r="C154" t="s">
        <v>158</v>
      </c>
      <c r="D154" s="1">
        <v>14.25</v>
      </c>
    </row>
    <row r="155" spans="1:4" x14ac:dyDescent="0.3">
      <c r="A155">
        <v>154</v>
      </c>
      <c r="B155" t="s">
        <v>165</v>
      </c>
      <c r="C155" t="s">
        <v>158</v>
      </c>
      <c r="D155" s="1">
        <v>29.75</v>
      </c>
    </row>
    <row r="156" spans="1:4" x14ac:dyDescent="0.3">
      <c r="A156">
        <v>155</v>
      </c>
      <c r="B156" t="s">
        <v>166</v>
      </c>
      <c r="C156" t="s">
        <v>158</v>
      </c>
      <c r="D156" s="1">
        <v>43.4</v>
      </c>
    </row>
    <row r="157" spans="1:4" x14ac:dyDescent="0.3">
      <c r="A157">
        <v>156</v>
      </c>
      <c r="B157" t="s">
        <v>167</v>
      </c>
      <c r="C157" t="s">
        <v>158</v>
      </c>
      <c r="D157" s="1">
        <v>41</v>
      </c>
    </row>
    <row r="158" spans="1:4" x14ac:dyDescent="0.3">
      <c r="A158">
        <v>157</v>
      </c>
      <c r="B158" t="s">
        <v>168</v>
      </c>
      <c r="C158" t="s">
        <v>158</v>
      </c>
      <c r="D158" s="1">
        <v>24.6875</v>
      </c>
    </row>
    <row r="159" spans="1:4" x14ac:dyDescent="0.3">
      <c r="A159">
        <v>158</v>
      </c>
      <c r="B159" t="s">
        <v>169</v>
      </c>
      <c r="C159" t="s">
        <v>158</v>
      </c>
      <c r="D159" s="1">
        <v>49.5</v>
      </c>
    </row>
    <row r="160" spans="1:4" x14ac:dyDescent="0.3">
      <c r="A160">
        <v>159</v>
      </c>
      <c r="B160" t="s">
        <v>170</v>
      </c>
      <c r="C160" t="s">
        <v>158</v>
      </c>
      <c r="D160" s="1">
        <v>43.625</v>
      </c>
    </row>
    <row r="161" spans="1:4" x14ac:dyDescent="0.3">
      <c r="A161">
        <v>160</v>
      </c>
      <c r="B161" t="s">
        <v>171</v>
      </c>
      <c r="C161" t="s">
        <v>158</v>
      </c>
      <c r="D161" s="1">
        <v>43.5</v>
      </c>
    </row>
    <row r="162" spans="1:4" x14ac:dyDescent="0.3">
      <c r="A162">
        <v>161</v>
      </c>
      <c r="B162" t="s">
        <v>172</v>
      </c>
      <c r="C162" t="s">
        <v>173</v>
      </c>
      <c r="D162" s="1">
        <v>42.375</v>
      </c>
    </row>
    <row r="163" spans="1:4" x14ac:dyDescent="0.3">
      <c r="A163">
        <v>162</v>
      </c>
      <c r="B163" t="s">
        <v>174</v>
      </c>
      <c r="C163" t="s">
        <v>173</v>
      </c>
      <c r="D163" s="1">
        <v>42.625</v>
      </c>
    </row>
    <row r="164" spans="1:4" x14ac:dyDescent="0.3">
      <c r="A164">
        <v>163</v>
      </c>
      <c r="B164" t="s">
        <v>175</v>
      </c>
      <c r="C164" t="s">
        <v>173</v>
      </c>
      <c r="D164" s="1">
        <v>54.9</v>
      </c>
    </row>
    <row r="165" spans="1:4" x14ac:dyDescent="0.3">
      <c r="A165">
        <v>164</v>
      </c>
      <c r="B165" t="s">
        <v>176</v>
      </c>
      <c r="C165" t="s">
        <v>173</v>
      </c>
      <c r="D165" s="1">
        <v>42.625</v>
      </c>
    </row>
    <row r="166" spans="1:4" x14ac:dyDescent="0.3">
      <c r="A166">
        <v>165</v>
      </c>
      <c r="B166" t="s">
        <v>177</v>
      </c>
      <c r="C166" t="s">
        <v>173</v>
      </c>
      <c r="D166" s="1">
        <v>45.5625</v>
      </c>
    </row>
    <row r="167" spans="1:4" x14ac:dyDescent="0.3">
      <c r="A167">
        <v>166</v>
      </c>
      <c r="B167" t="s">
        <v>178</v>
      </c>
      <c r="C167" t="s">
        <v>173</v>
      </c>
      <c r="D167" s="1">
        <v>46.75</v>
      </c>
    </row>
    <row r="168" spans="1:4" x14ac:dyDescent="0.3">
      <c r="A168">
        <v>167</v>
      </c>
      <c r="B168" t="s">
        <v>179</v>
      </c>
      <c r="C168" t="s">
        <v>173</v>
      </c>
      <c r="D168" s="1">
        <v>45.375</v>
      </c>
    </row>
    <row r="169" spans="1:4" x14ac:dyDescent="0.3">
      <c r="A169">
        <v>168</v>
      </c>
      <c r="B169" t="s">
        <v>180</v>
      </c>
      <c r="C169" t="s">
        <v>173</v>
      </c>
      <c r="D169" s="1">
        <v>48.875</v>
      </c>
    </row>
    <row r="170" spans="1:4" x14ac:dyDescent="0.3">
      <c r="A170">
        <v>169</v>
      </c>
      <c r="B170" t="s">
        <v>181</v>
      </c>
      <c r="C170" t="s">
        <v>173</v>
      </c>
      <c r="D170" s="1">
        <v>55</v>
      </c>
    </row>
    <row r="171" spans="1:4" x14ac:dyDescent="0.3">
      <c r="A171">
        <v>170</v>
      </c>
      <c r="B171" t="s">
        <v>182</v>
      </c>
      <c r="C171" t="s">
        <v>173</v>
      </c>
      <c r="D171" s="1">
        <v>45.75</v>
      </c>
    </row>
    <row r="172" spans="1:4" x14ac:dyDescent="0.3">
      <c r="A172">
        <v>171</v>
      </c>
      <c r="B172" t="s">
        <v>183</v>
      </c>
      <c r="C172" t="s">
        <v>173</v>
      </c>
      <c r="D172" s="1">
        <v>42.1875</v>
      </c>
    </row>
    <row r="173" spans="1:4" x14ac:dyDescent="0.3">
      <c r="A173">
        <v>172</v>
      </c>
      <c r="B173" t="s">
        <v>184</v>
      </c>
      <c r="C173" t="s">
        <v>173</v>
      </c>
      <c r="D173" s="1">
        <v>29.9375</v>
      </c>
    </row>
    <row r="174" spans="1:4" x14ac:dyDescent="0.3">
      <c r="A174">
        <v>173</v>
      </c>
      <c r="B174" t="s">
        <v>185</v>
      </c>
      <c r="C174" t="s">
        <v>173</v>
      </c>
      <c r="D174" s="1">
        <v>34.875</v>
      </c>
    </row>
    <row r="175" spans="1:4" x14ac:dyDescent="0.3">
      <c r="A175">
        <v>174</v>
      </c>
      <c r="B175" t="s">
        <v>186</v>
      </c>
      <c r="C175" t="s">
        <v>173</v>
      </c>
      <c r="D175" s="1">
        <v>44.3125</v>
      </c>
    </row>
    <row r="176" spans="1:4" x14ac:dyDescent="0.3">
      <c r="A176">
        <v>175</v>
      </c>
      <c r="B176" t="s">
        <v>187</v>
      </c>
      <c r="C176" t="s">
        <v>173</v>
      </c>
      <c r="D176" s="1">
        <v>52.5</v>
      </c>
    </row>
    <row r="177" spans="1:4" x14ac:dyDescent="0.3">
      <c r="A177">
        <v>176</v>
      </c>
      <c r="B177" t="s">
        <v>188</v>
      </c>
      <c r="C177" t="s">
        <v>173</v>
      </c>
      <c r="D177" s="1">
        <v>51.0625</v>
      </c>
    </row>
    <row r="178" spans="1:4" x14ac:dyDescent="0.3">
      <c r="A178">
        <v>177</v>
      </c>
      <c r="B178" t="s">
        <v>189</v>
      </c>
      <c r="C178" t="s">
        <v>173</v>
      </c>
      <c r="D178" s="1">
        <v>48</v>
      </c>
    </row>
    <row r="179" spans="1:4" x14ac:dyDescent="0.3">
      <c r="A179">
        <v>178</v>
      </c>
      <c r="B179" t="s">
        <v>190</v>
      </c>
      <c r="C179" t="s">
        <v>191</v>
      </c>
      <c r="D179" s="2">
        <v>49</v>
      </c>
    </row>
    <row r="180" spans="1:4" x14ac:dyDescent="0.3">
      <c r="A180">
        <v>179</v>
      </c>
      <c r="B180" t="s">
        <v>192</v>
      </c>
      <c r="C180" t="s">
        <v>191</v>
      </c>
      <c r="D180" s="2">
        <v>43.4</v>
      </c>
    </row>
    <row r="181" spans="1:4" x14ac:dyDescent="0.3">
      <c r="A181">
        <v>180</v>
      </c>
      <c r="B181" t="s">
        <v>193</v>
      </c>
      <c r="C181" t="s">
        <v>191</v>
      </c>
      <c r="D181" s="2">
        <v>54.6</v>
      </c>
    </row>
    <row r="182" spans="1:4" x14ac:dyDescent="0.3">
      <c r="A182">
        <v>181</v>
      </c>
      <c r="B182" t="s">
        <v>194</v>
      </c>
      <c r="C182" t="s">
        <v>191</v>
      </c>
      <c r="D182" s="2">
        <v>43</v>
      </c>
    </row>
    <row r="183" spans="1:4" x14ac:dyDescent="0.3">
      <c r="A183">
        <v>182</v>
      </c>
      <c r="B183" t="s">
        <v>195</v>
      </c>
      <c r="C183" t="s">
        <v>191</v>
      </c>
      <c r="D183" s="2">
        <v>55.8</v>
      </c>
    </row>
    <row r="184" spans="1:4" x14ac:dyDescent="0.3">
      <c r="A184">
        <v>183</v>
      </c>
      <c r="B184" t="s">
        <v>196</v>
      </c>
      <c r="C184" t="s">
        <v>191</v>
      </c>
      <c r="D184" s="2">
        <v>36.299999999999997</v>
      </c>
    </row>
    <row r="185" spans="1:4" x14ac:dyDescent="0.3">
      <c r="A185">
        <v>184</v>
      </c>
      <c r="B185" t="s">
        <v>197</v>
      </c>
      <c r="C185" t="s">
        <v>191</v>
      </c>
      <c r="D185" s="2">
        <v>50.3</v>
      </c>
    </row>
    <row r="186" spans="1:4" x14ac:dyDescent="0.3">
      <c r="A186">
        <v>185</v>
      </c>
      <c r="B186" t="s">
        <v>198</v>
      </c>
      <c r="C186" t="s">
        <v>191</v>
      </c>
      <c r="D186" s="2">
        <v>37.9</v>
      </c>
    </row>
    <row r="187" spans="1:4" x14ac:dyDescent="0.3">
      <c r="A187">
        <v>186</v>
      </c>
      <c r="B187" t="s">
        <v>199</v>
      </c>
      <c r="C187" t="s">
        <v>191</v>
      </c>
      <c r="D187" s="2">
        <v>37.1</v>
      </c>
    </row>
    <row r="188" spans="1:4" x14ac:dyDescent="0.3">
      <c r="A188">
        <v>187</v>
      </c>
      <c r="B188" t="s">
        <v>200</v>
      </c>
      <c r="C188" t="s">
        <v>191</v>
      </c>
      <c r="D188" s="2">
        <v>46.4</v>
      </c>
    </row>
    <row r="189" spans="1:4" x14ac:dyDescent="0.3">
      <c r="A189">
        <v>188</v>
      </c>
      <c r="B189" t="s">
        <v>201</v>
      </c>
      <c r="C189" t="s">
        <v>191</v>
      </c>
      <c r="D189" s="2">
        <v>54.1</v>
      </c>
    </row>
    <row r="190" spans="1:4" x14ac:dyDescent="0.3">
      <c r="A190">
        <v>189</v>
      </c>
      <c r="B190" t="s">
        <v>202</v>
      </c>
      <c r="C190" t="s">
        <v>191</v>
      </c>
      <c r="D190" s="2">
        <v>55.9</v>
      </c>
    </row>
    <row r="191" spans="1:4" x14ac:dyDescent="0.3">
      <c r="A191">
        <v>190</v>
      </c>
      <c r="B191" t="s">
        <v>203</v>
      </c>
      <c r="C191" t="s">
        <v>191</v>
      </c>
      <c r="D191" s="2">
        <v>30.6</v>
      </c>
    </row>
    <row r="192" spans="1:4" x14ac:dyDescent="0.3">
      <c r="A192">
        <v>191</v>
      </c>
      <c r="B192" t="s">
        <v>204</v>
      </c>
      <c r="C192" t="s">
        <v>191</v>
      </c>
      <c r="D192" s="2">
        <v>34.5</v>
      </c>
    </row>
    <row r="193" spans="1:4" x14ac:dyDescent="0.3">
      <c r="A193">
        <v>192</v>
      </c>
      <c r="B193" t="s">
        <v>205</v>
      </c>
      <c r="C193" t="s">
        <v>191</v>
      </c>
      <c r="D193" s="2">
        <v>46.1</v>
      </c>
    </row>
    <row r="194" spans="1:4" x14ac:dyDescent="0.3">
      <c r="A194">
        <v>193</v>
      </c>
      <c r="B194" t="s">
        <v>206</v>
      </c>
      <c r="C194" t="s">
        <v>191</v>
      </c>
      <c r="D194" s="2">
        <v>12.1</v>
      </c>
    </row>
    <row r="195" spans="1:4" x14ac:dyDescent="0.3">
      <c r="A195">
        <v>194</v>
      </c>
      <c r="B195" t="s">
        <v>207</v>
      </c>
      <c r="C195" t="s">
        <v>191</v>
      </c>
      <c r="D195" s="2">
        <v>40.5</v>
      </c>
    </row>
    <row r="196" spans="1:4" x14ac:dyDescent="0.3">
      <c r="A196">
        <v>195</v>
      </c>
      <c r="B196" t="s">
        <v>208</v>
      </c>
      <c r="C196" t="s">
        <v>191</v>
      </c>
      <c r="D196" s="2">
        <v>38.4</v>
      </c>
    </row>
    <row r="197" spans="1:4" x14ac:dyDescent="0.3">
      <c r="A197">
        <v>196</v>
      </c>
      <c r="B197" t="s">
        <v>209</v>
      </c>
      <c r="C197" t="s">
        <v>191</v>
      </c>
      <c r="D197" s="2">
        <v>55.9</v>
      </c>
    </row>
    <row r="198" spans="1:4" x14ac:dyDescent="0.3">
      <c r="A198">
        <v>197</v>
      </c>
      <c r="B198" t="s">
        <v>210</v>
      </c>
      <c r="C198" t="s">
        <v>191</v>
      </c>
      <c r="D198" s="2">
        <v>46.7</v>
      </c>
    </row>
    <row r="199" spans="1:4" x14ac:dyDescent="0.3">
      <c r="A199">
        <v>198</v>
      </c>
      <c r="B199" t="s">
        <v>211</v>
      </c>
      <c r="C199" t="s">
        <v>191</v>
      </c>
      <c r="D199" s="2">
        <v>58.8</v>
      </c>
    </row>
    <row r="200" spans="1:4" x14ac:dyDescent="0.3">
      <c r="A200">
        <v>199</v>
      </c>
      <c r="B200" t="s">
        <v>212</v>
      </c>
      <c r="C200" t="s">
        <v>191</v>
      </c>
      <c r="D200" s="2">
        <v>41.9</v>
      </c>
    </row>
    <row r="201" spans="1:4" x14ac:dyDescent="0.3">
      <c r="A201">
        <v>200</v>
      </c>
      <c r="B201" t="s">
        <v>213</v>
      </c>
      <c r="C201" t="s">
        <v>191</v>
      </c>
      <c r="D201" s="2">
        <v>34.5</v>
      </c>
    </row>
    <row r="202" spans="1:4" x14ac:dyDescent="0.3">
      <c r="A202">
        <v>201</v>
      </c>
      <c r="B202" t="s">
        <v>214</v>
      </c>
      <c r="C202" t="s">
        <v>191</v>
      </c>
      <c r="D202" s="2">
        <v>34.6</v>
      </c>
    </row>
    <row r="203" spans="1:4" x14ac:dyDescent="0.3">
      <c r="A203">
        <v>202</v>
      </c>
      <c r="B203" t="s">
        <v>215</v>
      </c>
      <c r="C203" t="s">
        <v>191</v>
      </c>
      <c r="D203" s="2">
        <v>39.1</v>
      </c>
    </row>
    <row r="204" spans="1:4" x14ac:dyDescent="0.3">
      <c r="A204">
        <v>203</v>
      </c>
      <c r="B204" t="s">
        <v>216</v>
      </c>
      <c r="C204" t="s">
        <v>191</v>
      </c>
      <c r="D204" s="2">
        <v>25.4</v>
      </c>
    </row>
    <row r="205" spans="1:4" x14ac:dyDescent="0.3">
      <c r="A205">
        <v>204</v>
      </c>
      <c r="B205" t="s">
        <v>217</v>
      </c>
      <c r="C205" t="s">
        <v>191</v>
      </c>
      <c r="D205" s="2">
        <v>39.9</v>
      </c>
    </row>
    <row r="206" spans="1:4" x14ac:dyDescent="0.3">
      <c r="A206">
        <v>205</v>
      </c>
      <c r="B206" t="s">
        <v>218</v>
      </c>
      <c r="C206" t="s">
        <v>191</v>
      </c>
      <c r="D206" s="2">
        <v>43.8</v>
      </c>
    </row>
    <row r="207" spans="1:4" x14ac:dyDescent="0.3">
      <c r="A207">
        <v>206</v>
      </c>
      <c r="B207" t="s">
        <v>219</v>
      </c>
      <c r="C207" t="s">
        <v>191</v>
      </c>
      <c r="D207" s="2">
        <v>50</v>
      </c>
    </row>
    <row r="208" spans="1:4" x14ac:dyDescent="0.3">
      <c r="A208">
        <v>207</v>
      </c>
      <c r="B208" t="s">
        <v>220</v>
      </c>
      <c r="C208" t="s">
        <v>191</v>
      </c>
      <c r="D208" s="2">
        <v>50.4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D683D-FE38-45A1-85CD-EA2B640A0CB0}">
  <sheetPr>
    <tabColor theme="9"/>
  </sheetPr>
  <dimension ref="A1:T208"/>
  <sheetViews>
    <sheetView workbookViewId="0">
      <pane xSplit="2" ySplit="1" topLeftCell="C156" activePane="bottomRight" state="frozen"/>
      <selection pane="topRight" activeCell="C1" sqref="C1"/>
      <selection pane="bottomLeft" activeCell="A2" sqref="A2"/>
      <selection pane="bottomRight" sqref="A1:D178"/>
    </sheetView>
  </sheetViews>
  <sheetFormatPr defaultRowHeight="14.4" x14ac:dyDescent="0.3"/>
  <cols>
    <col min="2" max="2" width="40" bestFit="1" customWidth="1"/>
    <col min="3" max="3" width="22.5546875" bestFit="1" customWidth="1"/>
    <col min="5" max="5" width="12.109375" bestFit="1" customWidth="1"/>
    <col min="6" max="7" width="6" bestFit="1" customWidth="1"/>
    <col min="8" max="8" width="5" bestFit="1" customWidth="1"/>
    <col min="11" max="11" width="11" bestFit="1" customWidth="1"/>
    <col min="13" max="13" width="7.109375" customWidth="1"/>
    <col min="14" max="14" width="15.5546875" bestFit="1" customWidth="1"/>
  </cols>
  <sheetData>
    <row r="1" spans="1:20" x14ac:dyDescent="0.3">
      <c r="A1" t="s">
        <v>221</v>
      </c>
      <c r="B1" t="s">
        <v>222</v>
      </c>
      <c r="C1" t="s">
        <v>2</v>
      </c>
      <c r="D1" t="s">
        <v>3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20" x14ac:dyDescent="0.3">
      <c r="A2" s="3">
        <v>1</v>
      </c>
      <c r="B2" t="s">
        <v>5</v>
      </c>
      <c r="C2" t="s">
        <v>6</v>
      </c>
      <c r="D2" s="1">
        <v>40.299999999999997</v>
      </c>
      <c r="E2" s="2">
        <v>7.4999999999999991</v>
      </c>
      <c r="F2" s="2">
        <v>3.7</v>
      </c>
      <c r="G2" s="2">
        <v>4.1999999999999993</v>
      </c>
      <c r="H2" s="3">
        <f>(F2+G2)/2</f>
        <v>3.9499999999999997</v>
      </c>
      <c r="I2" s="1">
        <f>D2+E2+H2</f>
        <v>51.75</v>
      </c>
      <c r="J2" s="2">
        <v>5</v>
      </c>
      <c r="K2" s="1">
        <f>I2+J2</f>
        <v>56.75</v>
      </c>
      <c r="L2" s="3" t="str">
        <f>IF(K2&gt;=80,"A",IF(K2&gt;=70,"B",IF(K2&gt;=60,"C",IF(K2&gt;=55,"D",IF(K2&gt;=50,"E","F")))))</f>
        <v>D</v>
      </c>
      <c r="N2" s="3" t="s">
        <v>232</v>
      </c>
      <c r="O2" s="3" t="s">
        <v>233</v>
      </c>
      <c r="P2" s="3" t="s">
        <v>234</v>
      </c>
      <c r="Q2" s="3" t="s">
        <v>235</v>
      </c>
      <c r="R2" s="3" t="s">
        <v>231</v>
      </c>
      <c r="S2" s="3" t="s">
        <v>236</v>
      </c>
      <c r="T2" s="3" t="s">
        <v>237</v>
      </c>
    </row>
    <row r="3" spans="1:20" x14ac:dyDescent="0.3">
      <c r="A3" s="3">
        <v>2</v>
      </c>
      <c r="B3" t="s">
        <v>7</v>
      </c>
      <c r="C3" t="s">
        <v>6</v>
      </c>
      <c r="D3" s="1">
        <v>53</v>
      </c>
      <c r="E3" s="2">
        <v>11.2</v>
      </c>
      <c r="F3" s="2">
        <v>4.5</v>
      </c>
      <c r="G3" s="2">
        <v>8.2000000000000011</v>
      </c>
      <c r="H3" s="3">
        <f t="shared" ref="H3:H66" si="0">(F3+G3)/2</f>
        <v>6.3500000000000005</v>
      </c>
      <c r="I3" s="1">
        <f t="shared" ref="I3:I66" si="1">D3+E3+H3</f>
        <v>70.55</v>
      </c>
      <c r="J3" s="2">
        <v>5</v>
      </c>
      <c r="K3" s="1">
        <f>I3+J3</f>
        <v>75.55</v>
      </c>
      <c r="L3" s="3" t="str">
        <f t="shared" ref="L3:L66" si="2">IF(K3&gt;=80,"A",IF(K3&gt;=70,"B",IF(K3&gt;=60,"C",IF(K3&gt;=55,"D",IF(K3&gt;=50,"E","F")))))</f>
        <v>B</v>
      </c>
      <c r="N3" s="3" t="s">
        <v>238</v>
      </c>
      <c r="O3" s="3">
        <f>COUNTIF($L$2:$L$208,O2)</f>
        <v>53</v>
      </c>
      <c r="P3" s="3">
        <f t="shared" ref="P3:T3" si="3">COUNTIF($L$2:$L$208,P2)</f>
        <v>45</v>
      </c>
      <c r="Q3" s="3">
        <f t="shared" si="3"/>
        <v>61</v>
      </c>
      <c r="R3" s="3">
        <f t="shared" si="3"/>
        <v>15</v>
      </c>
      <c r="S3" s="3">
        <f t="shared" si="3"/>
        <v>12</v>
      </c>
      <c r="T3" s="3">
        <f t="shared" si="3"/>
        <v>20</v>
      </c>
    </row>
    <row r="4" spans="1:20" x14ac:dyDescent="0.3">
      <c r="A4" s="3">
        <v>3</v>
      </c>
      <c r="B4" t="s">
        <v>8</v>
      </c>
      <c r="C4" t="s">
        <v>6</v>
      </c>
      <c r="D4" s="1">
        <v>42.375</v>
      </c>
      <c r="E4" s="2">
        <v>11.5</v>
      </c>
      <c r="F4" s="2">
        <v>4.5</v>
      </c>
      <c r="G4" s="2">
        <v>5.5</v>
      </c>
      <c r="H4" s="3">
        <f t="shared" si="0"/>
        <v>5</v>
      </c>
      <c r="I4" s="1">
        <f t="shared" si="1"/>
        <v>58.875</v>
      </c>
      <c r="J4" s="2">
        <v>5</v>
      </c>
      <c r="K4" s="1">
        <f t="shared" ref="K4:K67" si="4">I4+J4</f>
        <v>63.875</v>
      </c>
      <c r="L4" s="3" t="str">
        <f t="shared" si="2"/>
        <v>C</v>
      </c>
    </row>
    <row r="5" spans="1:20" x14ac:dyDescent="0.3">
      <c r="A5" s="3">
        <v>4</v>
      </c>
      <c r="B5" t="s">
        <v>9</v>
      </c>
      <c r="C5" t="s">
        <v>6</v>
      </c>
      <c r="D5" s="1">
        <v>48.375</v>
      </c>
      <c r="E5" s="2">
        <v>6.6000000000000005</v>
      </c>
      <c r="F5" s="2">
        <v>4.8</v>
      </c>
      <c r="G5" s="2">
        <v>5.2</v>
      </c>
      <c r="H5" s="3">
        <f t="shared" si="0"/>
        <v>5</v>
      </c>
      <c r="I5" s="1">
        <f t="shared" si="1"/>
        <v>59.975000000000001</v>
      </c>
      <c r="J5" s="2">
        <v>5</v>
      </c>
      <c r="K5" s="1">
        <f t="shared" si="4"/>
        <v>64.974999999999994</v>
      </c>
      <c r="L5" s="3" t="str">
        <f t="shared" si="2"/>
        <v>C</v>
      </c>
    </row>
    <row r="6" spans="1:20" x14ac:dyDescent="0.3">
      <c r="A6" s="3">
        <v>5</v>
      </c>
      <c r="B6" t="s">
        <v>10</v>
      </c>
      <c r="C6" t="s">
        <v>6</v>
      </c>
      <c r="D6" s="1">
        <v>54.625</v>
      </c>
      <c r="E6" s="2">
        <v>13.899999999999999</v>
      </c>
      <c r="F6" s="2">
        <v>5.4</v>
      </c>
      <c r="G6" s="2">
        <v>5.9</v>
      </c>
      <c r="H6" s="3">
        <f t="shared" si="0"/>
        <v>5.65</v>
      </c>
      <c r="I6" s="1">
        <f t="shared" si="1"/>
        <v>74.175000000000011</v>
      </c>
      <c r="J6" s="2">
        <v>5</v>
      </c>
      <c r="K6" s="1">
        <f t="shared" si="4"/>
        <v>79.175000000000011</v>
      </c>
      <c r="L6" s="3" t="str">
        <f t="shared" si="2"/>
        <v>B</v>
      </c>
    </row>
    <row r="7" spans="1:20" x14ac:dyDescent="0.3">
      <c r="A7" s="3">
        <v>6</v>
      </c>
      <c r="B7" t="s">
        <v>11</v>
      </c>
      <c r="C7" t="s">
        <v>6</v>
      </c>
      <c r="D7" s="1">
        <v>52.75</v>
      </c>
      <c r="E7" s="2">
        <v>16.2</v>
      </c>
      <c r="F7" s="2">
        <v>6.5</v>
      </c>
      <c r="G7" s="2">
        <v>7.6000000000000005</v>
      </c>
      <c r="H7" s="3">
        <f t="shared" si="0"/>
        <v>7.0500000000000007</v>
      </c>
      <c r="I7" s="1">
        <f t="shared" si="1"/>
        <v>76</v>
      </c>
      <c r="J7" s="2">
        <v>5</v>
      </c>
      <c r="K7" s="1">
        <f t="shared" si="4"/>
        <v>81</v>
      </c>
      <c r="L7" s="3" t="str">
        <f t="shared" si="2"/>
        <v>A</v>
      </c>
      <c r="O7" s="3">
        <v>51</v>
      </c>
      <c r="P7" s="3">
        <v>40</v>
      </c>
      <c r="Q7" s="3">
        <v>52</v>
      </c>
      <c r="R7" s="3">
        <v>10</v>
      </c>
      <c r="S7" s="3">
        <v>8</v>
      </c>
      <c r="T7" s="3">
        <v>15</v>
      </c>
    </row>
    <row r="8" spans="1:20" x14ac:dyDescent="0.3">
      <c r="A8" s="3">
        <v>7</v>
      </c>
      <c r="B8" t="s">
        <v>12</v>
      </c>
      <c r="C8" t="s">
        <v>6</v>
      </c>
      <c r="D8" s="1">
        <v>46.25</v>
      </c>
      <c r="E8" s="2">
        <v>8.6999999999999993</v>
      </c>
      <c r="F8" s="2">
        <v>6.3</v>
      </c>
      <c r="G8" s="2">
        <v>3.3000000000000003</v>
      </c>
      <c r="H8" s="3">
        <f t="shared" si="0"/>
        <v>4.8</v>
      </c>
      <c r="I8" s="1">
        <f t="shared" si="1"/>
        <v>59.75</v>
      </c>
      <c r="J8" s="2">
        <v>5</v>
      </c>
      <c r="K8" s="1">
        <f t="shared" si="4"/>
        <v>64.75</v>
      </c>
      <c r="L8" s="3" t="str">
        <f t="shared" si="2"/>
        <v>C</v>
      </c>
      <c r="O8" t="s">
        <v>239</v>
      </c>
    </row>
    <row r="9" spans="1:20" x14ac:dyDescent="0.3">
      <c r="A9" s="3">
        <v>8</v>
      </c>
      <c r="B9" t="s">
        <v>13</v>
      </c>
      <c r="C9" t="s">
        <v>6</v>
      </c>
      <c r="D9" s="1">
        <v>44.5</v>
      </c>
      <c r="E9" s="2">
        <v>11.600000000000001</v>
      </c>
      <c r="F9" s="2">
        <v>6</v>
      </c>
      <c r="G9" s="2">
        <v>6.6</v>
      </c>
      <c r="H9" s="3">
        <f t="shared" si="0"/>
        <v>6.3</v>
      </c>
      <c r="I9" s="1">
        <f t="shared" si="1"/>
        <v>62.4</v>
      </c>
      <c r="J9" s="2">
        <v>5</v>
      </c>
      <c r="K9" s="1">
        <f t="shared" si="4"/>
        <v>67.400000000000006</v>
      </c>
      <c r="L9" s="3" t="str">
        <f t="shared" si="2"/>
        <v>C</v>
      </c>
    </row>
    <row r="10" spans="1:20" x14ac:dyDescent="0.3">
      <c r="A10" s="3">
        <v>9</v>
      </c>
      <c r="B10" t="s">
        <v>14</v>
      </c>
      <c r="C10" t="s">
        <v>6</v>
      </c>
      <c r="D10" s="1">
        <v>58.375</v>
      </c>
      <c r="E10" s="2">
        <v>13.2</v>
      </c>
      <c r="F10" s="2">
        <v>7.5</v>
      </c>
      <c r="G10" s="2">
        <v>5.7</v>
      </c>
      <c r="H10" s="3">
        <f t="shared" si="0"/>
        <v>6.6</v>
      </c>
      <c r="I10" s="1">
        <f t="shared" si="1"/>
        <v>78.174999999999997</v>
      </c>
      <c r="J10" s="2">
        <v>5</v>
      </c>
      <c r="K10" s="1">
        <f t="shared" si="4"/>
        <v>83.174999999999997</v>
      </c>
      <c r="L10" s="3" t="str">
        <f t="shared" si="2"/>
        <v>A</v>
      </c>
    </row>
    <row r="11" spans="1:20" x14ac:dyDescent="0.3">
      <c r="A11" s="3">
        <v>10</v>
      </c>
      <c r="B11" t="s">
        <v>15</v>
      </c>
      <c r="C11" t="s">
        <v>6</v>
      </c>
      <c r="D11" s="1">
        <v>40.125</v>
      </c>
      <c r="E11" s="2">
        <v>11.2</v>
      </c>
      <c r="F11" s="2">
        <v>6.7</v>
      </c>
      <c r="G11" s="2">
        <v>6.6</v>
      </c>
      <c r="H11" s="3">
        <f t="shared" si="0"/>
        <v>6.65</v>
      </c>
      <c r="I11" s="1">
        <f t="shared" si="1"/>
        <v>57.975000000000001</v>
      </c>
      <c r="J11" s="2">
        <v>5</v>
      </c>
      <c r="K11" s="1">
        <f t="shared" si="4"/>
        <v>62.975000000000001</v>
      </c>
      <c r="L11" s="3" t="str">
        <f t="shared" si="2"/>
        <v>C</v>
      </c>
    </row>
    <row r="12" spans="1:20" x14ac:dyDescent="0.3">
      <c r="A12" s="3">
        <v>11</v>
      </c>
      <c r="B12" t="s">
        <v>16</v>
      </c>
      <c r="C12" t="s">
        <v>6</v>
      </c>
      <c r="D12" s="1">
        <v>54.625</v>
      </c>
      <c r="E12" s="2">
        <v>12.100000000000001</v>
      </c>
      <c r="F12" s="2">
        <v>6.7</v>
      </c>
      <c r="G12" s="2">
        <v>6.4</v>
      </c>
      <c r="H12" s="3">
        <f t="shared" si="0"/>
        <v>6.5500000000000007</v>
      </c>
      <c r="I12" s="1">
        <f t="shared" si="1"/>
        <v>73.274999999999991</v>
      </c>
      <c r="J12" s="2">
        <v>5</v>
      </c>
      <c r="K12" s="1">
        <f t="shared" si="4"/>
        <v>78.274999999999991</v>
      </c>
      <c r="L12" s="3" t="str">
        <f t="shared" si="2"/>
        <v>B</v>
      </c>
    </row>
    <row r="13" spans="1:20" x14ac:dyDescent="0.3">
      <c r="A13" s="3">
        <v>12</v>
      </c>
      <c r="B13" t="s">
        <v>17</v>
      </c>
      <c r="C13" t="s">
        <v>6</v>
      </c>
      <c r="D13" s="1">
        <v>42</v>
      </c>
      <c r="E13" s="2">
        <v>9</v>
      </c>
      <c r="F13" s="2">
        <v>4</v>
      </c>
      <c r="G13" s="2">
        <v>4.1000000000000005</v>
      </c>
      <c r="H13" s="3">
        <f t="shared" si="0"/>
        <v>4.0500000000000007</v>
      </c>
      <c r="I13" s="1">
        <f t="shared" si="1"/>
        <v>55.05</v>
      </c>
      <c r="J13" s="2">
        <v>5</v>
      </c>
      <c r="K13" s="1">
        <f t="shared" si="4"/>
        <v>60.05</v>
      </c>
      <c r="L13" s="3" t="str">
        <f t="shared" si="2"/>
        <v>C</v>
      </c>
    </row>
    <row r="14" spans="1:20" x14ac:dyDescent="0.3">
      <c r="A14" s="3">
        <v>13</v>
      </c>
      <c r="B14" t="s">
        <v>18</v>
      </c>
      <c r="C14" t="s">
        <v>6</v>
      </c>
      <c r="D14" s="1">
        <v>36.0625</v>
      </c>
      <c r="E14" s="2">
        <v>11.600000000000001</v>
      </c>
      <c r="F14" s="2">
        <v>6.2</v>
      </c>
      <c r="G14" s="2">
        <v>5.8</v>
      </c>
      <c r="H14" s="3">
        <f t="shared" si="0"/>
        <v>6</v>
      </c>
      <c r="I14" s="1">
        <f t="shared" si="1"/>
        <v>53.662500000000001</v>
      </c>
      <c r="J14" s="2">
        <v>5</v>
      </c>
      <c r="K14" s="1">
        <f t="shared" si="4"/>
        <v>58.662500000000001</v>
      </c>
      <c r="L14" s="3" t="str">
        <f t="shared" si="2"/>
        <v>D</v>
      </c>
    </row>
    <row r="15" spans="1:20" x14ac:dyDescent="0.3">
      <c r="A15" s="3">
        <v>14</v>
      </c>
      <c r="B15" t="s">
        <v>19</v>
      </c>
      <c r="C15" t="s">
        <v>6</v>
      </c>
      <c r="D15" s="1">
        <v>43.5625</v>
      </c>
      <c r="E15" s="2">
        <v>8.4</v>
      </c>
      <c r="F15" s="2">
        <v>4</v>
      </c>
      <c r="G15" s="2">
        <v>3.8</v>
      </c>
      <c r="H15" s="3">
        <f t="shared" si="0"/>
        <v>3.9</v>
      </c>
      <c r="I15" s="1">
        <f t="shared" si="1"/>
        <v>55.862499999999997</v>
      </c>
      <c r="J15" s="2">
        <v>5</v>
      </c>
      <c r="K15" s="1">
        <f t="shared" si="4"/>
        <v>60.862499999999997</v>
      </c>
      <c r="L15" s="3" t="str">
        <f t="shared" si="2"/>
        <v>C</v>
      </c>
    </row>
    <row r="16" spans="1:20" x14ac:dyDescent="0.3">
      <c r="A16" s="3">
        <v>15</v>
      </c>
      <c r="B16" t="s">
        <v>20</v>
      </c>
      <c r="C16" t="s">
        <v>6</v>
      </c>
      <c r="D16" s="1">
        <v>52.8</v>
      </c>
      <c r="E16" s="2">
        <v>11.399999999999999</v>
      </c>
      <c r="F16" s="2">
        <v>5.2</v>
      </c>
      <c r="G16" s="2">
        <v>7.6</v>
      </c>
      <c r="H16" s="3">
        <f t="shared" si="0"/>
        <v>6.4</v>
      </c>
      <c r="I16" s="1">
        <f t="shared" si="1"/>
        <v>70.599999999999994</v>
      </c>
      <c r="J16" s="2">
        <v>5</v>
      </c>
      <c r="K16" s="1">
        <f t="shared" si="4"/>
        <v>75.599999999999994</v>
      </c>
      <c r="L16" s="3" t="str">
        <f t="shared" si="2"/>
        <v>B</v>
      </c>
    </row>
    <row r="17" spans="1:12" x14ac:dyDescent="0.3">
      <c r="A17" s="3">
        <v>16</v>
      </c>
      <c r="B17" t="s">
        <v>21</v>
      </c>
      <c r="C17" t="s">
        <v>6</v>
      </c>
      <c r="D17" s="1">
        <v>56.75</v>
      </c>
      <c r="E17" s="2">
        <v>14.8</v>
      </c>
      <c r="F17" s="2">
        <v>5.9</v>
      </c>
      <c r="G17" s="2">
        <v>8.4</v>
      </c>
      <c r="H17" s="3">
        <f t="shared" si="0"/>
        <v>7.15</v>
      </c>
      <c r="I17" s="1">
        <f t="shared" si="1"/>
        <v>78.7</v>
      </c>
      <c r="J17" s="2">
        <v>5</v>
      </c>
      <c r="K17" s="1">
        <f t="shared" si="4"/>
        <v>83.7</v>
      </c>
      <c r="L17" s="3" t="str">
        <f t="shared" si="2"/>
        <v>A</v>
      </c>
    </row>
    <row r="18" spans="1:12" x14ac:dyDescent="0.3">
      <c r="A18" s="3">
        <v>17</v>
      </c>
      <c r="B18" t="s">
        <v>22</v>
      </c>
      <c r="C18" t="s">
        <v>6</v>
      </c>
      <c r="D18" s="1">
        <v>49.3</v>
      </c>
      <c r="E18" s="2">
        <v>12.1</v>
      </c>
      <c r="F18" s="2">
        <v>4.3</v>
      </c>
      <c r="G18" s="2">
        <v>4.8</v>
      </c>
      <c r="H18" s="3">
        <f t="shared" si="0"/>
        <v>4.55</v>
      </c>
      <c r="I18" s="1">
        <f t="shared" si="1"/>
        <v>65.95</v>
      </c>
      <c r="J18" s="2">
        <v>5</v>
      </c>
      <c r="K18" s="1">
        <f t="shared" si="4"/>
        <v>70.95</v>
      </c>
      <c r="L18" s="3" t="str">
        <f t="shared" si="2"/>
        <v>B</v>
      </c>
    </row>
    <row r="19" spans="1:12" x14ac:dyDescent="0.3">
      <c r="A19" s="3">
        <v>18</v>
      </c>
      <c r="B19" t="s">
        <v>23</v>
      </c>
      <c r="C19" t="s">
        <v>6</v>
      </c>
      <c r="D19" s="1">
        <v>56.625</v>
      </c>
      <c r="E19" s="2">
        <v>11.3</v>
      </c>
      <c r="F19" s="2">
        <v>5.0999999999999996</v>
      </c>
      <c r="G19" s="2">
        <v>6.8000000000000007</v>
      </c>
      <c r="H19" s="3">
        <f t="shared" si="0"/>
        <v>5.95</v>
      </c>
      <c r="I19" s="1">
        <f t="shared" si="1"/>
        <v>73.875</v>
      </c>
      <c r="J19" s="2">
        <v>5</v>
      </c>
      <c r="K19" s="1">
        <f t="shared" si="4"/>
        <v>78.875</v>
      </c>
      <c r="L19" s="3" t="str">
        <f t="shared" si="2"/>
        <v>B</v>
      </c>
    </row>
    <row r="20" spans="1:12" x14ac:dyDescent="0.3">
      <c r="A20" s="3">
        <v>19</v>
      </c>
      <c r="B20" t="s">
        <v>24</v>
      </c>
      <c r="C20" t="s">
        <v>6</v>
      </c>
      <c r="D20" s="1">
        <v>42.25</v>
      </c>
      <c r="E20" s="2">
        <v>11.999999999999998</v>
      </c>
      <c r="F20" s="2">
        <v>4.4000000000000004</v>
      </c>
      <c r="G20" s="2">
        <v>6.3</v>
      </c>
      <c r="H20" s="3">
        <f t="shared" si="0"/>
        <v>5.35</v>
      </c>
      <c r="I20" s="1">
        <f t="shared" si="1"/>
        <v>59.6</v>
      </c>
      <c r="J20" s="2">
        <v>5</v>
      </c>
      <c r="K20" s="1">
        <f t="shared" si="4"/>
        <v>64.599999999999994</v>
      </c>
      <c r="L20" s="3" t="str">
        <f t="shared" si="2"/>
        <v>C</v>
      </c>
    </row>
    <row r="21" spans="1:12" x14ac:dyDescent="0.3">
      <c r="A21" s="3">
        <v>20</v>
      </c>
      <c r="B21" t="s">
        <v>25</v>
      </c>
      <c r="C21" t="s">
        <v>26</v>
      </c>
      <c r="D21" s="1">
        <v>39.875</v>
      </c>
      <c r="E21" s="2">
        <v>7.2000000000000011</v>
      </c>
      <c r="F21" s="2">
        <v>4.3</v>
      </c>
      <c r="G21" s="2">
        <v>2.4999999999999996</v>
      </c>
      <c r="H21" s="3">
        <f t="shared" si="0"/>
        <v>3.3999999999999995</v>
      </c>
      <c r="I21" s="1">
        <f t="shared" si="1"/>
        <v>50.475000000000001</v>
      </c>
      <c r="J21" s="2">
        <v>5</v>
      </c>
      <c r="K21" s="1">
        <f t="shared" si="4"/>
        <v>55.475000000000001</v>
      </c>
      <c r="L21" s="3" t="str">
        <f t="shared" si="2"/>
        <v>D</v>
      </c>
    </row>
    <row r="22" spans="1:12" x14ac:dyDescent="0.3">
      <c r="A22" s="3">
        <v>21</v>
      </c>
      <c r="B22" t="s">
        <v>27</v>
      </c>
      <c r="C22" t="s">
        <v>26</v>
      </c>
      <c r="D22" s="1">
        <v>61.4375</v>
      </c>
      <c r="E22" s="2">
        <v>17</v>
      </c>
      <c r="F22" s="2">
        <v>6</v>
      </c>
      <c r="G22" s="2">
        <v>9.1</v>
      </c>
      <c r="H22" s="3">
        <f t="shared" si="0"/>
        <v>7.55</v>
      </c>
      <c r="I22" s="1">
        <f t="shared" si="1"/>
        <v>85.987499999999997</v>
      </c>
      <c r="J22" s="2">
        <v>5</v>
      </c>
      <c r="K22" s="1">
        <f t="shared" si="4"/>
        <v>90.987499999999997</v>
      </c>
      <c r="L22" s="3" t="str">
        <f t="shared" si="2"/>
        <v>A</v>
      </c>
    </row>
    <row r="23" spans="1:12" x14ac:dyDescent="0.3">
      <c r="A23" s="3">
        <v>22</v>
      </c>
      <c r="B23" t="s">
        <v>28</v>
      </c>
      <c r="C23" t="s">
        <v>26</v>
      </c>
      <c r="D23" s="1">
        <v>43.125</v>
      </c>
      <c r="E23" s="2">
        <v>10.799999999999999</v>
      </c>
      <c r="F23" s="2">
        <v>2.6</v>
      </c>
      <c r="G23" s="2">
        <v>4.3</v>
      </c>
      <c r="H23" s="3">
        <f t="shared" si="0"/>
        <v>3.45</v>
      </c>
      <c r="I23" s="1">
        <f t="shared" si="1"/>
        <v>57.375</v>
      </c>
      <c r="J23" s="2">
        <v>5</v>
      </c>
      <c r="K23" s="1">
        <f t="shared" si="4"/>
        <v>62.375</v>
      </c>
      <c r="L23" s="3" t="str">
        <f t="shared" si="2"/>
        <v>C</v>
      </c>
    </row>
    <row r="24" spans="1:12" x14ac:dyDescent="0.3">
      <c r="A24" s="3">
        <v>23</v>
      </c>
      <c r="B24" t="s">
        <v>29</v>
      </c>
      <c r="C24" t="s">
        <v>26</v>
      </c>
      <c r="D24" s="1">
        <v>46.0625</v>
      </c>
      <c r="E24" s="2">
        <v>13</v>
      </c>
      <c r="F24" s="2">
        <v>3.8</v>
      </c>
      <c r="G24" s="2">
        <v>7.1999999999999993</v>
      </c>
      <c r="H24" s="3">
        <f t="shared" si="0"/>
        <v>5.5</v>
      </c>
      <c r="I24" s="1">
        <f t="shared" si="1"/>
        <v>64.5625</v>
      </c>
      <c r="J24" s="2">
        <v>5</v>
      </c>
      <c r="K24" s="1">
        <f t="shared" si="4"/>
        <v>69.5625</v>
      </c>
      <c r="L24" s="3" t="str">
        <f t="shared" si="2"/>
        <v>C</v>
      </c>
    </row>
    <row r="25" spans="1:12" x14ac:dyDescent="0.3">
      <c r="A25" s="3">
        <v>24</v>
      </c>
      <c r="B25" t="s">
        <v>30</v>
      </c>
      <c r="C25" t="s">
        <v>26</v>
      </c>
      <c r="D25" s="1">
        <v>35</v>
      </c>
      <c r="E25" s="2">
        <v>9.6999999999999993</v>
      </c>
      <c r="F25" s="2">
        <v>3.1</v>
      </c>
      <c r="G25" s="2">
        <v>5.4</v>
      </c>
      <c r="H25" s="3">
        <f t="shared" si="0"/>
        <v>4.25</v>
      </c>
      <c r="I25" s="1">
        <f t="shared" si="1"/>
        <v>48.95</v>
      </c>
      <c r="J25" s="2">
        <v>5</v>
      </c>
      <c r="K25" s="1">
        <f t="shared" si="4"/>
        <v>53.95</v>
      </c>
      <c r="L25" s="3" t="str">
        <f t="shared" si="2"/>
        <v>E</v>
      </c>
    </row>
    <row r="26" spans="1:12" x14ac:dyDescent="0.3">
      <c r="A26" s="3">
        <v>25</v>
      </c>
      <c r="B26" t="s">
        <v>31</v>
      </c>
      <c r="C26" t="s">
        <v>26</v>
      </c>
      <c r="D26" s="1">
        <v>57</v>
      </c>
      <c r="E26" s="2">
        <v>15.6</v>
      </c>
      <c r="F26" s="2">
        <v>5.2</v>
      </c>
      <c r="G26" s="2">
        <v>6.5</v>
      </c>
      <c r="H26" s="3">
        <f t="shared" si="0"/>
        <v>5.85</v>
      </c>
      <c r="I26" s="1">
        <f t="shared" si="1"/>
        <v>78.449999999999989</v>
      </c>
      <c r="J26" s="2">
        <v>5</v>
      </c>
      <c r="K26" s="1">
        <f t="shared" si="4"/>
        <v>83.449999999999989</v>
      </c>
      <c r="L26" s="3" t="str">
        <f t="shared" si="2"/>
        <v>A</v>
      </c>
    </row>
    <row r="27" spans="1:12" x14ac:dyDescent="0.3">
      <c r="A27" s="3">
        <v>26</v>
      </c>
      <c r="B27" t="s">
        <v>32</v>
      </c>
      <c r="C27" t="s">
        <v>26</v>
      </c>
      <c r="D27" s="1">
        <v>58.1875</v>
      </c>
      <c r="E27" s="2">
        <v>12.6</v>
      </c>
      <c r="F27" s="2">
        <v>4.0999999999999996</v>
      </c>
      <c r="G27" s="2">
        <v>7.3</v>
      </c>
      <c r="H27" s="3">
        <f t="shared" si="0"/>
        <v>5.6999999999999993</v>
      </c>
      <c r="I27" s="1">
        <f t="shared" si="1"/>
        <v>76.487499999999997</v>
      </c>
      <c r="J27" s="2">
        <v>5</v>
      </c>
      <c r="K27" s="1">
        <f t="shared" si="4"/>
        <v>81.487499999999997</v>
      </c>
      <c r="L27" s="3" t="str">
        <f t="shared" si="2"/>
        <v>A</v>
      </c>
    </row>
    <row r="28" spans="1:12" x14ac:dyDescent="0.3">
      <c r="A28" s="3">
        <v>27</v>
      </c>
      <c r="B28" t="s">
        <v>33</v>
      </c>
      <c r="C28" t="s">
        <v>26</v>
      </c>
      <c r="D28" s="1">
        <v>49.25</v>
      </c>
      <c r="E28" s="2">
        <v>11.799999999999999</v>
      </c>
      <c r="F28" s="2">
        <v>5.7</v>
      </c>
      <c r="G28" s="2">
        <v>7.9</v>
      </c>
      <c r="H28" s="3">
        <f t="shared" si="0"/>
        <v>6.8000000000000007</v>
      </c>
      <c r="I28" s="1">
        <f t="shared" si="1"/>
        <v>67.849999999999994</v>
      </c>
      <c r="J28" s="2">
        <v>5</v>
      </c>
      <c r="K28" s="1">
        <f t="shared" si="4"/>
        <v>72.849999999999994</v>
      </c>
      <c r="L28" s="3" t="str">
        <f t="shared" si="2"/>
        <v>B</v>
      </c>
    </row>
    <row r="29" spans="1:12" x14ac:dyDescent="0.3">
      <c r="A29" s="3">
        <v>28</v>
      </c>
      <c r="B29" t="s">
        <v>34</v>
      </c>
      <c r="C29" t="s">
        <v>26</v>
      </c>
      <c r="D29" s="1">
        <v>48.8125</v>
      </c>
      <c r="E29" s="2">
        <v>10.7</v>
      </c>
      <c r="F29" s="2">
        <v>4.8</v>
      </c>
      <c r="G29" s="2">
        <v>5.7999999999999989</v>
      </c>
      <c r="H29" s="3">
        <f t="shared" si="0"/>
        <v>5.2999999999999989</v>
      </c>
      <c r="I29" s="1">
        <f t="shared" si="1"/>
        <v>64.8125</v>
      </c>
      <c r="J29" s="2">
        <v>5</v>
      </c>
      <c r="K29" s="1">
        <f t="shared" si="4"/>
        <v>69.8125</v>
      </c>
      <c r="L29" s="3" t="str">
        <f t="shared" si="2"/>
        <v>C</v>
      </c>
    </row>
    <row r="30" spans="1:12" x14ac:dyDescent="0.3">
      <c r="A30" s="3">
        <v>29</v>
      </c>
      <c r="B30" t="s">
        <v>35</v>
      </c>
      <c r="C30" t="s">
        <v>26</v>
      </c>
      <c r="D30" s="1">
        <v>63.5</v>
      </c>
      <c r="E30" s="2">
        <v>18.8</v>
      </c>
      <c r="F30" s="2">
        <v>8.1999999999999993</v>
      </c>
      <c r="G30" s="2">
        <v>8.1</v>
      </c>
      <c r="H30" s="3">
        <f t="shared" si="0"/>
        <v>8.1499999999999986</v>
      </c>
      <c r="I30" s="1">
        <f t="shared" si="1"/>
        <v>90.449999999999989</v>
      </c>
      <c r="J30" s="2">
        <v>5</v>
      </c>
      <c r="K30" s="1">
        <f t="shared" si="4"/>
        <v>95.449999999999989</v>
      </c>
      <c r="L30" s="3" t="str">
        <f t="shared" si="2"/>
        <v>A</v>
      </c>
    </row>
    <row r="31" spans="1:12" x14ac:dyDescent="0.3">
      <c r="A31" s="3">
        <v>30</v>
      </c>
      <c r="B31" t="s">
        <v>36</v>
      </c>
      <c r="C31" t="s">
        <v>26</v>
      </c>
      <c r="D31" s="1">
        <v>55.75</v>
      </c>
      <c r="E31" s="2">
        <v>14.4</v>
      </c>
      <c r="F31" s="2">
        <v>5</v>
      </c>
      <c r="G31" s="2">
        <v>7.5</v>
      </c>
      <c r="H31" s="3">
        <f t="shared" si="0"/>
        <v>6.25</v>
      </c>
      <c r="I31" s="1">
        <f t="shared" si="1"/>
        <v>76.400000000000006</v>
      </c>
      <c r="J31" s="2">
        <v>5</v>
      </c>
      <c r="K31" s="1">
        <f t="shared" si="4"/>
        <v>81.400000000000006</v>
      </c>
      <c r="L31" s="3" t="str">
        <f t="shared" si="2"/>
        <v>A</v>
      </c>
    </row>
    <row r="32" spans="1:12" x14ac:dyDescent="0.3">
      <c r="A32" s="3">
        <v>31</v>
      </c>
      <c r="B32" t="s">
        <v>37</v>
      </c>
      <c r="C32" t="s">
        <v>26</v>
      </c>
      <c r="D32" s="1">
        <v>49.625</v>
      </c>
      <c r="E32" s="2">
        <v>11.6</v>
      </c>
      <c r="F32" s="2">
        <v>5.7</v>
      </c>
      <c r="G32" s="2">
        <v>3.0999999999999996</v>
      </c>
      <c r="H32" s="3">
        <f t="shared" si="0"/>
        <v>4.4000000000000004</v>
      </c>
      <c r="I32" s="1">
        <f t="shared" si="1"/>
        <v>65.625</v>
      </c>
      <c r="J32" s="2">
        <v>5</v>
      </c>
      <c r="K32" s="1">
        <f t="shared" si="4"/>
        <v>70.625</v>
      </c>
      <c r="L32" s="3" t="str">
        <f t="shared" si="2"/>
        <v>B</v>
      </c>
    </row>
    <row r="33" spans="1:12" x14ac:dyDescent="0.3">
      <c r="A33" s="3">
        <v>32</v>
      </c>
      <c r="B33" t="s">
        <v>38</v>
      </c>
      <c r="C33" t="s">
        <v>26</v>
      </c>
      <c r="D33" s="1">
        <v>40</v>
      </c>
      <c r="E33" s="2">
        <v>10.1</v>
      </c>
      <c r="F33" s="2">
        <v>4.2</v>
      </c>
      <c r="G33" s="2">
        <v>6.3</v>
      </c>
      <c r="H33" s="3">
        <f t="shared" si="0"/>
        <v>5.25</v>
      </c>
      <c r="I33" s="1">
        <f t="shared" si="1"/>
        <v>55.35</v>
      </c>
      <c r="J33" s="2">
        <v>5</v>
      </c>
      <c r="K33" s="1">
        <f t="shared" si="4"/>
        <v>60.35</v>
      </c>
      <c r="L33" s="3" t="str">
        <f t="shared" si="2"/>
        <v>C</v>
      </c>
    </row>
    <row r="34" spans="1:12" x14ac:dyDescent="0.3">
      <c r="A34" s="3">
        <v>33</v>
      </c>
      <c r="B34" t="s">
        <v>39</v>
      </c>
      <c r="C34" t="s">
        <v>26</v>
      </c>
      <c r="D34" s="1">
        <v>61.25</v>
      </c>
      <c r="E34" s="2">
        <v>13.900000000000002</v>
      </c>
      <c r="F34" s="2">
        <v>6.7</v>
      </c>
      <c r="G34" s="2">
        <v>9.4</v>
      </c>
      <c r="H34" s="3">
        <f t="shared" si="0"/>
        <v>8.0500000000000007</v>
      </c>
      <c r="I34" s="1">
        <f t="shared" si="1"/>
        <v>83.2</v>
      </c>
      <c r="J34" s="2">
        <v>5</v>
      </c>
      <c r="K34" s="1">
        <f t="shared" si="4"/>
        <v>88.2</v>
      </c>
      <c r="L34" s="3" t="str">
        <f t="shared" si="2"/>
        <v>A</v>
      </c>
    </row>
    <row r="35" spans="1:12" x14ac:dyDescent="0.3">
      <c r="A35" s="3">
        <v>34</v>
      </c>
      <c r="B35" t="s">
        <v>40</v>
      </c>
      <c r="C35" t="s">
        <v>26</v>
      </c>
      <c r="D35" s="1">
        <v>43.9375</v>
      </c>
      <c r="E35" s="2">
        <v>9.5</v>
      </c>
      <c r="F35" s="2">
        <v>3.7</v>
      </c>
      <c r="G35" s="2">
        <v>4.5</v>
      </c>
      <c r="H35" s="3">
        <f t="shared" si="0"/>
        <v>4.0999999999999996</v>
      </c>
      <c r="I35" s="1">
        <f t="shared" si="1"/>
        <v>57.537500000000001</v>
      </c>
      <c r="J35" s="2">
        <v>5</v>
      </c>
      <c r="K35" s="1">
        <f t="shared" si="4"/>
        <v>62.537500000000001</v>
      </c>
      <c r="L35" s="3" t="str">
        <f t="shared" si="2"/>
        <v>C</v>
      </c>
    </row>
    <row r="36" spans="1:12" x14ac:dyDescent="0.3">
      <c r="A36" s="3">
        <v>35</v>
      </c>
      <c r="B36" t="s">
        <v>41</v>
      </c>
      <c r="C36" t="s">
        <v>26</v>
      </c>
      <c r="D36" s="1">
        <v>46.5625</v>
      </c>
      <c r="E36" s="2">
        <v>6.8000000000000007</v>
      </c>
      <c r="F36" s="2">
        <v>5</v>
      </c>
      <c r="G36" s="2">
        <v>5.9999999999999991</v>
      </c>
      <c r="H36" s="3">
        <f t="shared" si="0"/>
        <v>5.5</v>
      </c>
      <c r="I36" s="1">
        <f t="shared" si="1"/>
        <v>58.862499999999997</v>
      </c>
      <c r="J36" s="2">
        <v>5</v>
      </c>
      <c r="K36" s="1">
        <f t="shared" si="4"/>
        <v>63.862499999999997</v>
      </c>
      <c r="L36" s="3" t="str">
        <f t="shared" si="2"/>
        <v>C</v>
      </c>
    </row>
    <row r="37" spans="1:12" x14ac:dyDescent="0.3">
      <c r="A37" s="3">
        <v>36</v>
      </c>
      <c r="B37" t="s">
        <v>42</v>
      </c>
      <c r="C37" t="s">
        <v>26</v>
      </c>
      <c r="D37" s="1">
        <v>50.375</v>
      </c>
      <c r="E37" s="2">
        <v>13.5</v>
      </c>
      <c r="F37" s="2">
        <v>5.8</v>
      </c>
      <c r="G37" s="2">
        <v>7.3</v>
      </c>
      <c r="H37" s="3">
        <f t="shared" si="0"/>
        <v>6.55</v>
      </c>
      <c r="I37" s="1">
        <f t="shared" si="1"/>
        <v>70.424999999999997</v>
      </c>
      <c r="J37" s="2">
        <v>5</v>
      </c>
      <c r="K37" s="1">
        <f t="shared" si="4"/>
        <v>75.424999999999997</v>
      </c>
      <c r="L37" s="3" t="str">
        <f t="shared" si="2"/>
        <v>B</v>
      </c>
    </row>
    <row r="38" spans="1:12" x14ac:dyDescent="0.3">
      <c r="A38" s="3">
        <v>37</v>
      </c>
      <c r="B38" t="s">
        <v>43</v>
      </c>
      <c r="C38" t="s">
        <v>26</v>
      </c>
      <c r="D38" s="1">
        <v>52.0625</v>
      </c>
      <c r="E38" s="2">
        <v>11.5</v>
      </c>
      <c r="F38" s="2">
        <v>2.9</v>
      </c>
      <c r="G38" s="2">
        <v>5.3000000000000007</v>
      </c>
      <c r="H38" s="3">
        <f t="shared" si="0"/>
        <v>4.1000000000000005</v>
      </c>
      <c r="I38" s="1">
        <f t="shared" si="1"/>
        <v>67.662499999999994</v>
      </c>
      <c r="J38" s="2">
        <v>5</v>
      </c>
      <c r="K38" s="1">
        <f t="shared" si="4"/>
        <v>72.662499999999994</v>
      </c>
      <c r="L38" s="3" t="str">
        <f t="shared" si="2"/>
        <v>B</v>
      </c>
    </row>
    <row r="39" spans="1:12" x14ac:dyDescent="0.3">
      <c r="A39" s="3">
        <v>38</v>
      </c>
      <c r="B39" t="s">
        <v>43</v>
      </c>
      <c r="C39" t="s">
        <v>26</v>
      </c>
      <c r="D39" s="1">
        <v>52.0625</v>
      </c>
      <c r="E39" s="2">
        <v>0</v>
      </c>
      <c r="F39" s="2">
        <v>0</v>
      </c>
      <c r="G39" s="2">
        <v>0</v>
      </c>
      <c r="H39" s="3">
        <f t="shared" si="0"/>
        <v>0</v>
      </c>
      <c r="I39" s="1">
        <f t="shared" si="1"/>
        <v>52.0625</v>
      </c>
      <c r="J39" s="2">
        <v>5</v>
      </c>
      <c r="K39" s="1">
        <f t="shared" si="4"/>
        <v>57.0625</v>
      </c>
      <c r="L39" s="3" t="str">
        <f t="shared" si="2"/>
        <v>D</v>
      </c>
    </row>
    <row r="40" spans="1:12" x14ac:dyDescent="0.3">
      <c r="A40" s="3">
        <v>39</v>
      </c>
      <c r="B40" t="s">
        <v>44</v>
      </c>
      <c r="C40" t="s">
        <v>26</v>
      </c>
      <c r="D40" s="1">
        <v>54.75</v>
      </c>
      <c r="E40" s="2">
        <v>12</v>
      </c>
      <c r="F40" s="2">
        <v>6.9</v>
      </c>
      <c r="G40" s="2">
        <v>7</v>
      </c>
      <c r="H40" s="3">
        <f t="shared" si="0"/>
        <v>6.95</v>
      </c>
      <c r="I40" s="1">
        <f t="shared" si="1"/>
        <v>73.7</v>
      </c>
      <c r="J40" s="2">
        <v>5</v>
      </c>
      <c r="K40" s="1">
        <f t="shared" si="4"/>
        <v>78.7</v>
      </c>
      <c r="L40" s="3" t="str">
        <f t="shared" si="2"/>
        <v>B</v>
      </c>
    </row>
    <row r="41" spans="1:12" x14ac:dyDescent="0.3">
      <c r="A41" s="3">
        <v>40</v>
      </c>
      <c r="B41" t="s">
        <v>45</v>
      </c>
      <c r="C41" t="s">
        <v>26</v>
      </c>
      <c r="D41" s="1">
        <v>45.0625</v>
      </c>
      <c r="E41" s="2">
        <v>8.1999999999999993</v>
      </c>
      <c r="F41" s="2">
        <v>5.6</v>
      </c>
      <c r="G41" s="2">
        <v>6.8</v>
      </c>
      <c r="H41" s="3">
        <f t="shared" si="0"/>
        <v>6.1999999999999993</v>
      </c>
      <c r="I41" s="1">
        <f t="shared" si="1"/>
        <v>59.462500000000006</v>
      </c>
      <c r="J41" s="2">
        <v>5</v>
      </c>
      <c r="K41" s="1">
        <f t="shared" si="4"/>
        <v>64.462500000000006</v>
      </c>
      <c r="L41" s="3" t="str">
        <f t="shared" si="2"/>
        <v>C</v>
      </c>
    </row>
    <row r="42" spans="1:12" x14ac:dyDescent="0.3">
      <c r="A42" s="3">
        <v>41</v>
      </c>
      <c r="B42" t="s">
        <v>46</v>
      </c>
      <c r="C42" t="s">
        <v>26</v>
      </c>
      <c r="D42" s="1">
        <v>58.25</v>
      </c>
      <c r="E42" s="2">
        <v>9.8000000000000007</v>
      </c>
      <c r="F42" s="2">
        <v>6.7</v>
      </c>
      <c r="G42" s="2">
        <v>7.3999999999999995</v>
      </c>
      <c r="H42" s="3">
        <f t="shared" si="0"/>
        <v>7.05</v>
      </c>
      <c r="I42" s="1">
        <f t="shared" si="1"/>
        <v>75.099999999999994</v>
      </c>
      <c r="J42" s="2">
        <v>5</v>
      </c>
      <c r="K42" s="1">
        <f t="shared" si="4"/>
        <v>80.099999999999994</v>
      </c>
      <c r="L42" s="3" t="str">
        <f t="shared" si="2"/>
        <v>A</v>
      </c>
    </row>
    <row r="43" spans="1:12" x14ac:dyDescent="0.3">
      <c r="A43" s="3">
        <v>42</v>
      </c>
      <c r="B43" t="s">
        <v>47</v>
      </c>
      <c r="C43" t="s">
        <v>48</v>
      </c>
      <c r="D43" s="1">
        <v>56.375</v>
      </c>
      <c r="E43" s="2">
        <v>10.799999999999999</v>
      </c>
      <c r="F43" s="2">
        <v>6.5</v>
      </c>
      <c r="G43" s="2">
        <v>7.6000000000000005</v>
      </c>
      <c r="H43" s="3">
        <f t="shared" si="0"/>
        <v>7.0500000000000007</v>
      </c>
      <c r="I43" s="1">
        <f t="shared" si="1"/>
        <v>74.224999999999994</v>
      </c>
      <c r="J43" s="2">
        <v>5</v>
      </c>
      <c r="K43" s="1">
        <f t="shared" si="4"/>
        <v>79.224999999999994</v>
      </c>
      <c r="L43" s="3" t="str">
        <f t="shared" si="2"/>
        <v>B</v>
      </c>
    </row>
    <row r="44" spans="1:12" x14ac:dyDescent="0.3">
      <c r="A44" s="3">
        <v>43</v>
      </c>
      <c r="B44" t="s">
        <v>49</v>
      </c>
      <c r="C44" t="s">
        <v>48</v>
      </c>
      <c r="D44" s="1">
        <v>53.375</v>
      </c>
      <c r="E44" s="2">
        <v>13.700000000000001</v>
      </c>
      <c r="F44" s="2">
        <v>6.2</v>
      </c>
      <c r="G44" s="2">
        <v>8.1</v>
      </c>
      <c r="H44" s="3">
        <f t="shared" si="0"/>
        <v>7.15</v>
      </c>
      <c r="I44" s="1">
        <f t="shared" si="1"/>
        <v>74.225000000000009</v>
      </c>
      <c r="J44" s="2">
        <v>5</v>
      </c>
      <c r="K44" s="1">
        <f t="shared" si="4"/>
        <v>79.225000000000009</v>
      </c>
      <c r="L44" s="3" t="str">
        <f t="shared" si="2"/>
        <v>B</v>
      </c>
    </row>
    <row r="45" spans="1:12" x14ac:dyDescent="0.3">
      <c r="A45" s="3">
        <v>44</v>
      </c>
      <c r="B45" t="s">
        <v>50</v>
      </c>
      <c r="C45" t="s">
        <v>48</v>
      </c>
      <c r="D45" s="1">
        <v>47.6875</v>
      </c>
      <c r="E45" s="2">
        <v>15.7</v>
      </c>
      <c r="F45" s="2">
        <v>6.3</v>
      </c>
      <c r="G45" s="2">
        <v>6.3999999999999995</v>
      </c>
      <c r="H45" s="3">
        <f t="shared" si="0"/>
        <v>6.35</v>
      </c>
      <c r="I45" s="1">
        <f t="shared" si="1"/>
        <v>69.737499999999997</v>
      </c>
      <c r="J45" s="2">
        <v>5</v>
      </c>
      <c r="K45" s="1">
        <f t="shared" si="4"/>
        <v>74.737499999999997</v>
      </c>
      <c r="L45" s="3" t="str">
        <f t="shared" si="2"/>
        <v>B</v>
      </c>
    </row>
    <row r="46" spans="1:12" x14ac:dyDescent="0.3">
      <c r="A46" s="3">
        <v>45</v>
      </c>
      <c r="B46" t="s">
        <v>51</v>
      </c>
      <c r="C46" t="s">
        <v>48</v>
      </c>
      <c r="D46" s="1">
        <v>63</v>
      </c>
      <c r="E46" s="2">
        <v>16</v>
      </c>
      <c r="F46" s="2">
        <v>6.5</v>
      </c>
      <c r="G46" s="2">
        <v>8.6000000000000014</v>
      </c>
      <c r="H46" s="3">
        <f t="shared" si="0"/>
        <v>7.5500000000000007</v>
      </c>
      <c r="I46" s="1">
        <f t="shared" si="1"/>
        <v>86.55</v>
      </c>
      <c r="J46" s="2">
        <v>5</v>
      </c>
      <c r="K46" s="1">
        <f t="shared" si="4"/>
        <v>91.55</v>
      </c>
      <c r="L46" s="3" t="str">
        <f t="shared" si="2"/>
        <v>A</v>
      </c>
    </row>
    <row r="47" spans="1:12" x14ac:dyDescent="0.3">
      <c r="A47" s="3">
        <v>46</v>
      </c>
      <c r="B47" t="s">
        <v>52</v>
      </c>
      <c r="C47" t="s">
        <v>48</v>
      </c>
      <c r="D47" s="1">
        <v>65</v>
      </c>
      <c r="E47" s="2">
        <v>18.5</v>
      </c>
      <c r="F47" s="2">
        <v>7.9</v>
      </c>
      <c r="G47" s="2">
        <v>10</v>
      </c>
      <c r="H47" s="3">
        <f t="shared" si="0"/>
        <v>8.9499999999999993</v>
      </c>
      <c r="I47" s="1">
        <f t="shared" si="1"/>
        <v>92.45</v>
      </c>
      <c r="J47" s="2">
        <v>5</v>
      </c>
      <c r="K47" s="1">
        <f t="shared" si="4"/>
        <v>97.45</v>
      </c>
      <c r="L47" s="3" t="str">
        <f t="shared" si="2"/>
        <v>A</v>
      </c>
    </row>
    <row r="48" spans="1:12" x14ac:dyDescent="0.3">
      <c r="A48" s="3">
        <v>47</v>
      </c>
      <c r="B48" t="s">
        <v>53</v>
      </c>
      <c r="C48" t="s">
        <v>48</v>
      </c>
      <c r="D48" s="1">
        <v>0</v>
      </c>
      <c r="E48" s="2">
        <v>0</v>
      </c>
      <c r="F48" s="2">
        <v>0</v>
      </c>
      <c r="G48" s="2">
        <v>0</v>
      </c>
      <c r="H48" s="3">
        <f t="shared" si="0"/>
        <v>0</v>
      </c>
      <c r="I48" s="1">
        <f t="shared" si="1"/>
        <v>0</v>
      </c>
      <c r="J48" s="2"/>
      <c r="K48" s="1"/>
      <c r="L48" s="3"/>
    </row>
    <row r="49" spans="1:12" x14ac:dyDescent="0.3">
      <c r="A49" s="3">
        <v>48</v>
      </c>
      <c r="B49" t="s">
        <v>54</v>
      </c>
      <c r="C49" t="s">
        <v>48</v>
      </c>
      <c r="D49" s="1">
        <v>59.125</v>
      </c>
      <c r="E49" s="2">
        <v>14.5</v>
      </c>
      <c r="F49" s="2">
        <v>6.8</v>
      </c>
      <c r="G49" s="2">
        <v>9.6999999999999993</v>
      </c>
      <c r="H49" s="3">
        <f t="shared" si="0"/>
        <v>8.25</v>
      </c>
      <c r="I49" s="1">
        <f t="shared" si="1"/>
        <v>81.875</v>
      </c>
      <c r="J49" s="2">
        <v>5</v>
      </c>
      <c r="K49" s="1">
        <f t="shared" si="4"/>
        <v>86.875</v>
      </c>
      <c r="L49" s="3" t="str">
        <f t="shared" si="2"/>
        <v>A</v>
      </c>
    </row>
    <row r="50" spans="1:12" x14ac:dyDescent="0.3">
      <c r="A50" s="3">
        <v>49</v>
      </c>
      <c r="B50" t="s">
        <v>55</v>
      </c>
      <c r="C50" t="s">
        <v>48</v>
      </c>
      <c r="D50" s="1">
        <v>56.125</v>
      </c>
      <c r="E50" s="2">
        <v>15.5</v>
      </c>
      <c r="F50" s="2">
        <v>6.2</v>
      </c>
      <c r="G50" s="2">
        <v>9.5</v>
      </c>
      <c r="H50" s="3">
        <f t="shared" si="0"/>
        <v>7.85</v>
      </c>
      <c r="I50" s="1">
        <f t="shared" si="1"/>
        <v>79.474999999999994</v>
      </c>
      <c r="J50" s="2">
        <v>5</v>
      </c>
      <c r="K50" s="1">
        <f t="shared" si="4"/>
        <v>84.474999999999994</v>
      </c>
      <c r="L50" s="3" t="str">
        <f t="shared" si="2"/>
        <v>A</v>
      </c>
    </row>
    <row r="51" spans="1:12" x14ac:dyDescent="0.3">
      <c r="A51" s="3">
        <v>50</v>
      </c>
      <c r="B51" t="s">
        <v>56</v>
      </c>
      <c r="C51" t="s">
        <v>48</v>
      </c>
      <c r="D51" s="1">
        <v>40.375</v>
      </c>
      <c r="E51" s="2">
        <v>9.3999999999999986</v>
      </c>
      <c r="F51" s="2">
        <v>4</v>
      </c>
      <c r="G51" s="2">
        <v>5.3000000000000007</v>
      </c>
      <c r="H51" s="3">
        <f t="shared" si="0"/>
        <v>4.6500000000000004</v>
      </c>
      <c r="I51" s="1">
        <f t="shared" si="1"/>
        <v>54.424999999999997</v>
      </c>
      <c r="J51" s="2">
        <v>5</v>
      </c>
      <c r="K51" s="1">
        <f t="shared" si="4"/>
        <v>59.424999999999997</v>
      </c>
      <c r="L51" s="3" t="str">
        <f t="shared" si="2"/>
        <v>D</v>
      </c>
    </row>
    <row r="52" spans="1:12" x14ac:dyDescent="0.3">
      <c r="A52" s="3">
        <v>51</v>
      </c>
      <c r="B52" t="s">
        <v>57</v>
      </c>
      <c r="C52" t="s">
        <v>48</v>
      </c>
      <c r="D52" s="1">
        <v>59.75</v>
      </c>
      <c r="E52" s="2">
        <v>16.600000000000001</v>
      </c>
      <c r="F52" s="2">
        <v>7.6</v>
      </c>
      <c r="G52" s="2">
        <v>9.6999999999999993</v>
      </c>
      <c r="H52" s="3">
        <f t="shared" si="0"/>
        <v>8.6499999999999986</v>
      </c>
      <c r="I52" s="1">
        <f t="shared" si="1"/>
        <v>85</v>
      </c>
      <c r="J52" s="2">
        <v>5</v>
      </c>
      <c r="K52" s="1">
        <f t="shared" si="4"/>
        <v>90</v>
      </c>
      <c r="L52" s="3" t="str">
        <f t="shared" si="2"/>
        <v>A</v>
      </c>
    </row>
    <row r="53" spans="1:12" x14ac:dyDescent="0.3">
      <c r="A53" s="3">
        <v>52</v>
      </c>
      <c r="B53" t="s">
        <v>58</v>
      </c>
      <c r="C53" t="s">
        <v>48</v>
      </c>
      <c r="D53" s="1">
        <v>0</v>
      </c>
      <c r="E53" s="2">
        <v>18.100000000000001</v>
      </c>
      <c r="F53" s="2">
        <v>7.1</v>
      </c>
      <c r="G53" s="2">
        <v>9.4</v>
      </c>
      <c r="H53" s="3">
        <f t="shared" si="0"/>
        <v>8.25</v>
      </c>
      <c r="I53" s="1">
        <f t="shared" si="1"/>
        <v>26.35</v>
      </c>
      <c r="J53" s="2">
        <v>5</v>
      </c>
      <c r="K53" s="1">
        <f t="shared" si="4"/>
        <v>31.35</v>
      </c>
      <c r="L53" s="3" t="str">
        <f t="shared" si="2"/>
        <v>F</v>
      </c>
    </row>
    <row r="54" spans="1:12" x14ac:dyDescent="0.3">
      <c r="A54" s="3">
        <v>53</v>
      </c>
      <c r="B54" t="s">
        <v>59</v>
      </c>
      <c r="C54" t="s">
        <v>48</v>
      </c>
      <c r="D54" s="1">
        <v>62</v>
      </c>
      <c r="E54" s="2">
        <v>18.8</v>
      </c>
      <c r="F54" s="2">
        <v>8.8000000000000007</v>
      </c>
      <c r="G54" s="2">
        <v>9.4</v>
      </c>
      <c r="H54" s="3">
        <f t="shared" si="0"/>
        <v>9.1000000000000014</v>
      </c>
      <c r="I54" s="1">
        <f t="shared" si="1"/>
        <v>89.9</v>
      </c>
      <c r="J54" s="2">
        <v>5</v>
      </c>
      <c r="K54" s="1">
        <f t="shared" si="4"/>
        <v>94.9</v>
      </c>
      <c r="L54" s="3" t="str">
        <f t="shared" si="2"/>
        <v>A</v>
      </c>
    </row>
    <row r="55" spans="1:12" x14ac:dyDescent="0.3">
      <c r="A55" s="3">
        <v>54</v>
      </c>
      <c r="B55" t="s">
        <v>60</v>
      </c>
      <c r="C55" t="s">
        <v>48</v>
      </c>
      <c r="D55" s="1">
        <v>48.375</v>
      </c>
      <c r="E55" s="2">
        <v>11.4</v>
      </c>
      <c r="F55" s="2">
        <v>5.5</v>
      </c>
      <c r="G55" s="2">
        <v>6.4</v>
      </c>
      <c r="H55" s="3">
        <f t="shared" si="0"/>
        <v>5.95</v>
      </c>
      <c r="I55" s="1">
        <f t="shared" si="1"/>
        <v>65.724999999999994</v>
      </c>
      <c r="J55" s="2">
        <v>5</v>
      </c>
      <c r="K55" s="1">
        <f t="shared" si="4"/>
        <v>70.724999999999994</v>
      </c>
      <c r="L55" s="3" t="str">
        <f t="shared" si="2"/>
        <v>B</v>
      </c>
    </row>
    <row r="56" spans="1:12" x14ac:dyDescent="0.3">
      <c r="A56" s="3">
        <v>55</v>
      </c>
      <c r="B56" t="s">
        <v>61</v>
      </c>
      <c r="C56" t="s">
        <v>48</v>
      </c>
      <c r="D56" s="1">
        <v>60</v>
      </c>
      <c r="E56" s="2">
        <v>15.8</v>
      </c>
      <c r="F56" s="2">
        <v>7.6</v>
      </c>
      <c r="G56" s="2">
        <v>9.6999999999999993</v>
      </c>
      <c r="H56" s="3">
        <f t="shared" si="0"/>
        <v>8.6499999999999986</v>
      </c>
      <c r="I56" s="1">
        <f t="shared" si="1"/>
        <v>84.449999999999989</v>
      </c>
      <c r="J56" s="2">
        <v>5</v>
      </c>
      <c r="K56" s="1">
        <f t="shared" si="4"/>
        <v>89.449999999999989</v>
      </c>
      <c r="L56" s="3" t="str">
        <f t="shared" si="2"/>
        <v>A</v>
      </c>
    </row>
    <row r="57" spans="1:12" x14ac:dyDescent="0.3">
      <c r="A57" s="3">
        <v>56</v>
      </c>
      <c r="B57" t="s">
        <v>62</v>
      </c>
      <c r="C57" t="s">
        <v>48</v>
      </c>
      <c r="D57" s="1">
        <v>59</v>
      </c>
      <c r="E57" s="2">
        <v>13.5</v>
      </c>
      <c r="F57" s="2">
        <v>7.2</v>
      </c>
      <c r="G57" s="2">
        <v>7.8000000000000007</v>
      </c>
      <c r="H57" s="3">
        <f t="shared" si="0"/>
        <v>7.5</v>
      </c>
      <c r="I57" s="1">
        <f t="shared" si="1"/>
        <v>80</v>
      </c>
      <c r="J57" s="2">
        <v>5</v>
      </c>
      <c r="K57" s="1">
        <f t="shared" si="4"/>
        <v>85</v>
      </c>
      <c r="L57" s="3" t="str">
        <f t="shared" si="2"/>
        <v>A</v>
      </c>
    </row>
    <row r="58" spans="1:12" x14ac:dyDescent="0.3">
      <c r="A58" s="3">
        <v>57</v>
      </c>
      <c r="B58" t="s">
        <v>63</v>
      </c>
      <c r="C58" t="s">
        <v>48</v>
      </c>
      <c r="D58" s="1">
        <v>62.25</v>
      </c>
      <c r="E58" s="2">
        <v>17.600000000000001</v>
      </c>
      <c r="F58" s="2">
        <v>7.4</v>
      </c>
      <c r="G58" s="2">
        <v>9.6999999999999993</v>
      </c>
      <c r="H58" s="3">
        <f t="shared" si="0"/>
        <v>8.5500000000000007</v>
      </c>
      <c r="I58" s="1">
        <f t="shared" si="1"/>
        <v>88.399999999999991</v>
      </c>
      <c r="J58" s="2">
        <v>5</v>
      </c>
      <c r="K58" s="1">
        <f t="shared" si="4"/>
        <v>93.399999999999991</v>
      </c>
      <c r="L58" s="3" t="str">
        <f t="shared" si="2"/>
        <v>A</v>
      </c>
    </row>
    <row r="59" spans="1:12" x14ac:dyDescent="0.3">
      <c r="A59" s="3">
        <v>58</v>
      </c>
      <c r="B59" t="s">
        <v>64</v>
      </c>
      <c r="C59" t="s">
        <v>48</v>
      </c>
      <c r="D59" s="1">
        <v>61</v>
      </c>
      <c r="E59" s="2">
        <v>16.899999999999999</v>
      </c>
      <c r="F59" s="2">
        <v>6.9</v>
      </c>
      <c r="G59" s="2">
        <v>7.8000000000000007</v>
      </c>
      <c r="H59" s="3">
        <f t="shared" si="0"/>
        <v>7.3500000000000005</v>
      </c>
      <c r="I59" s="1">
        <f t="shared" si="1"/>
        <v>85.25</v>
      </c>
      <c r="J59" s="2">
        <v>5</v>
      </c>
      <c r="K59" s="1">
        <f t="shared" si="4"/>
        <v>90.25</v>
      </c>
      <c r="L59" s="3" t="str">
        <f t="shared" si="2"/>
        <v>A</v>
      </c>
    </row>
    <row r="60" spans="1:12" x14ac:dyDescent="0.3">
      <c r="A60" s="3">
        <v>59</v>
      </c>
      <c r="B60" t="s">
        <v>65</v>
      </c>
      <c r="C60" t="s">
        <v>48</v>
      </c>
      <c r="D60" s="1">
        <v>57.25</v>
      </c>
      <c r="E60" s="2">
        <v>13.700000000000001</v>
      </c>
      <c r="F60" s="2">
        <v>7.9</v>
      </c>
      <c r="G60" s="2">
        <v>9.4</v>
      </c>
      <c r="H60" s="3">
        <f t="shared" si="0"/>
        <v>8.65</v>
      </c>
      <c r="I60" s="1">
        <f t="shared" si="1"/>
        <v>79.600000000000009</v>
      </c>
      <c r="J60" s="2">
        <v>5</v>
      </c>
      <c r="K60" s="1">
        <f t="shared" si="4"/>
        <v>84.600000000000009</v>
      </c>
      <c r="L60" s="3" t="str">
        <f t="shared" si="2"/>
        <v>A</v>
      </c>
    </row>
    <row r="61" spans="1:12" x14ac:dyDescent="0.3">
      <c r="A61" s="3">
        <v>60</v>
      </c>
      <c r="B61" t="s">
        <v>66</v>
      </c>
      <c r="C61" t="s">
        <v>48</v>
      </c>
      <c r="D61" s="1">
        <v>59.75</v>
      </c>
      <c r="E61" s="2">
        <v>17.899999999999999</v>
      </c>
      <c r="F61" s="2">
        <v>8</v>
      </c>
      <c r="G61" s="2">
        <v>8.8999999999999986</v>
      </c>
      <c r="H61" s="3">
        <f t="shared" si="0"/>
        <v>8.4499999999999993</v>
      </c>
      <c r="I61" s="1">
        <f t="shared" si="1"/>
        <v>86.100000000000009</v>
      </c>
      <c r="J61" s="2">
        <v>5</v>
      </c>
      <c r="K61" s="1">
        <f t="shared" si="4"/>
        <v>91.100000000000009</v>
      </c>
      <c r="L61" s="3" t="str">
        <f t="shared" si="2"/>
        <v>A</v>
      </c>
    </row>
    <row r="62" spans="1:12" x14ac:dyDescent="0.3">
      <c r="A62" s="3">
        <v>61</v>
      </c>
      <c r="B62" t="s">
        <v>67</v>
      </c>
      <c r="C62" t="s">
        <v>48</v>
      </c>
      <c r="D62" s="1">
        <v>59.0625</v>
      </c>
      <c r="E62" s="2">
        <v>15.9</v>
      </c>
      <c r="F62" s="2">
        <v>7</v>
      </c>
      <c r="G62" s="2">
        <v>9.8000000000000007</v>
      </c>
      <c r="H62" s="3">
        <f t="shared" si="0"/>
        <v>8.4</v>
      </c>
      <c r="I62" s="1">
        <f t="shared" si="1"/>
        <v>83.362500000000011</v>
      </c>
      <c r="J62" s="2">
        <v>5</v>
      </c>
      <c r="K62" s="1">
        <f t="shared" si="4"/>
        <v>88.362500000000011</v>
      </c>
      <c r="L62" s="3" t="str">
        <f t="shared" si="2"/>
        <v>A</v>
      </c>
    </row>
    <row r="63" spans="1:12" x14ac:dyDescent="0.3">
      <c r="A63" s="3">
        <v>62</v>
      </c>
      <c r="B63" t="s">
        <v>68</v>
      </c>
      <c r="C63" t="s">
        <v>48</v>
      </c>
      <c r="D63" s="1">
        <v>54.875</v>
      </c>
      <c r="E63" s="2">
        <v>11.899999999999999</v>
      </c>
      <c r="F63" s="2">
        <v>5.7</v>
      </c>
      <c r="G63" s="2">
        <v>6.3</v>
      </c>
      <c r="H63" s="3">
        <f t="shared" si="0"/>
        <v>6</v>
      </c>
      <c r="I63" s="1">
        <f t="shared" si="1"/>
        <v>72.775000000000006</v>
      </c>
      <c r="J63" s="2">
        <v>5</v>
      </c>
      <c r="K63" s="1">
        <f t="shared" si="4"/>
        <v>77.775000000000006</v>
      </c>
      <c r="L63" s="3" t="str">
        <f t="shared" si="2"/>
        <v>B</v>
      </c>
    </row>
    <row r="64" spans="1:12" x14ac:dyDescent="0.3">
      <c r="A64" s="3">
        <v>63</v>
      </c>
      <c r="B64" t="s">
        <v>69</v>
      </c>
      <c r="C64" t="s">
        <v>48</v>
      </c>
      <c r="D64" s="1">
        <v>64.5</v>
      </c>
      <c r="E64" s="2">
        <v>19.7</v>
      </c>
      <c r="F64" s="2">
        <v>9.4</v>
      </c>
      <c r="G64" s="2">
        <v>9.4</v>
      </c>
      <c r="H64" s="3">
        <f t="shared" si="0"/>
        <v>9.4</v>
      </c>
      <c r="I64" s="1">
        <f t="shared" si="1"/>
        <v>93.600000000000009</v>
      </c>
      <c r="J64" s="2">
        <v>5</v>
      </c>
      <c r="K64" s="1">
        <f t="shared" si="4"/>
        <v>98.600000000000009</v>
      </c>
      <c r="L64" s="3" t="str">
        <f t="shared" si="2"/>
        <v>A</v>
      </c>
    </row>
    <row r="65" spans="1:12" x14ac:dyDescent="0.3">
      <c r="A65" s="3">
        <v>64</v>
      </c>
      <c r="B65" t="s">
        <v>70</v>
      </c>
      <c r="C65" t="s">
        <v>48</v>
      </c>
      <c r="D65" s="1">
        <v>59.375</v>
      </c>
      <c r="E65" s="2">
        <v>17</v>
      </c>
      <c r="F65" s="2">
        <v>7.6</v>
      </c>
      <c r="G65" s="2">
        <v>9.4</v>
      </c>
      <c r="H65" s="3">
        <f t="shared" si="0"/>
        <v>8.5</v>
      </c>
      <c r="I65" s="1">
        <f t="shared" si="1"/>
        <v>84.875</v>
      </c>
      <c r="J65" s="2">
        <v>5</v>
      </c>
      <c r="K65" s="1">
        <f t="shared" si="4"/>
        <v>89.875</v>
      </c>
      <c r="L65" s="3" t="str">
        <f t="shared" si="2"/>
        <v>A</v>
      </c>
    </row>
    <row r="66" spans="1:12" x14ac:dyDescent="0.3">
      <c r="A66" s="3">
        <v>65</v>
      </c>
      <c r="B66" t="s">
        <v>71</v>
      </c>
      <c r="C66" t="s">
        <v>72</v>
      </c>
      <c r="D66" s="1">
        <v>59.9375</v>
      </c>
      <c r="E66" s="2">
        <v>18.599999999999998</v>
      </c>
      <c r="F66" s="2">
        <v>7.7</v>
      </c>
      <c r="G66" s="2">
        <v>10</v>
      </c>
      <c r="H66" s="3">
        <f t="shared" si="0"/>
        <v>8.85</v>
      </c>
      <c r="I66" s="1">
        <f t="shared" si="1"/>
        <v>87.387499999999989</v>
      </c>
      <c r="J66" s="2">
        <v>5</v>
      </c>
      <c r="K66" s="1">
        <f t="shared" si="4"/>
        <v>92.387499999999989</v>
      </c>
      <c r="L66" s="3" t="str">
        <f t="shared" si="2"/>
        <v>A</v>
      </c>
    </row>
    <row r="67" spans="1:12" x14ac:dyDescent="0.3">
      <c r="A67" s="3">
        <v>66</v>
      </c>
      <c r="B67" t="s">
        <v>73</v>
      </c>
      <c r="C67" t="s">
        <v>72</v>
      </c>
      <c r="D67" s="1">
        <v>64</v>
      </c>
      <c r="E67" s="2">
        <v>19.299999999999997</v>
      </c>
      <c r="F67" s="2">
        <v>6.7</v>
      </c>
      <c r="G67" s="2">
        <v>10</v>
      </c>
      <c r="H67" s="3">
        <f t="shared" ref="H67:H130" si="5">(F67+G67)/2</f>
        <v>8.35</v>
      </c>
      <c r="I67" s="1">
        <f t="shared" ref="I67:I130" si="6">D67+E67+H67</f>
        <v>91.649999999999991</v>
      </c>
      <c r="J67" s="2">
        <v>5</v>
      </c>
      <c r="K67" s="1">
        <f t="shared" si="4"/>
        <v>96.649999999999991</v>
      </c>
      <c r="L67" s="3" t="str">
        <f t="shared" ref="L67:L130" si="7">IF(K67&gt;=80,"A",IF(K67&gt;=70,"B",IF(K67&gt;=60,"C",IF(K67&gt;=55,"D",IF(K67&gt;=50,"E","F")))))</f>
        <v>A</v>
      </c>
    </row>
    <row r="68" spans="1:12" x14ac:dyDescent="0.3">
      <c r="A68" s="3">
        <v>67</v>
      </c>
      <c r="B68" t="s">
        <v>74</v>
      </c>
      <c r="C68" t="s">
        <v>72</v>
      </c>
      <c r="D68" s="1">
        <v>54.625</v>
      </c>
      <c r="E68" s="2">
        <v>12.3</v>
      </c>
      <c r="F68" s="2">
        <v>5.6</v>
      </c>
      <c r="G68" s="2">
        <v>6.1999999999999993</v>
      </c>
      <c r="H68" s="3">
        <f t="shared" si="5"/>
        <v>5.8999999999999995</v>
      </c>
      <c r="I68" s="1">
        <f t="shared" si="6"/>
        <v>72.825000000000003</v>
      </c>
      <c r="J68" s="2">
        <v>5</v>
      </c>
      <c r="K68" s="1">
        <f t="shared" ref="K68:K131" si="8">I68+J68</f>
        <v>77.825000000000003</v>
      </c>
      <c r="L68" s="3" t="str">
        <f t="shared" si="7"/>
        <v>B</v>
      </c>
    </row>
    <row r="69" spans="1:12" x14ac:dyDescent="0.3">
      <c r="A69" s="3">
        <v>68</v>
      </c>
      <c r="B69" t="s">
        <v>75</v>
      </c>
      <c r="C69" t="s">
        <v>72</v>
      </c>
      <c r="D69" s="1">
        <v>65</v>
      </c>
      <c r="E69" s="2">
        <v>19.399999999999999</v>
      </c>
      <c r="F69" s="2">
        <v>7.7</v>
      </c>
      <c r="G69" s="2">
        <v>9.6999999999999993</v>
      </c>
      <c r="H69" s="3">
        <f t="shared" si="5"/>
        <v>8.6999999999999993</v>
      </c>
      <c r="I69" s="1">
        <f t="shared" si="6"/>
        <v>93.100000000000009</v>
      </c>
      <c r="J69" s="2">
        <v>5</v>
      </c>
      <c r="K69" s="1">
        <f t="shared" si="8"/>
        <v>98.100000000000009</v>
      </c>
      <c r="L69" s="3" t="str">
        <f t="shared" si="7"/>
        <v>A</v>
      </c>
    </row>
    <row r="70" spans="1:12" x14ac:dyDescent="0.3">
      <c r="A70" s="3">
        <v>69</v>
      </c>
      <c r="B70" t="s">
        <v>76</v>
      </c>
      <c r="C70" t="s">
        <v>72</v>
      </c>
      <c r="D70" s="1">
        <v>54.5</v>
      </c>
      <c r="E70" s="2">
        <v>12.5</v>
      </c>
      <c r="F70" s="2">
        <v>8.1</v>
      </c>
      <c r="G70" s="2">
        <v>7</v>
      </c>
      <c r="H70" s="3">
        <f t="shared" si="5"/>
        <v>7.55</v>
      </c>
      <c r="I70" s="1">
        <f t="shared" si="6"/>
        <v>74.55</v>
      </c>
      <c r="J70" s="2">
        <v>5</v>
      </c>
      <c r="K70" s="1">
        <f t="shared" si="8"/>
        <v>79.55</v>
      </c>
      <c r="L70" s="3" t="str">
        <f t="shared" si="7"/>
        <v>B</v>
      </c>
    </row>
    <row r="71" spans="1:12" x14ac:dyDescent="0.3">
      <c r="A71" s="3">
        <v>70</v>
      </c>
      <c r="B71" t="s">
        <v>77</v>
      </c>
      <c r="C71" t="s">
        <v>72</v>
      </c>
      <c r="D71" s="1">
        <v>63.5</v>
      </c>
      <c r="E71" s="2">
        <v>18.2</v>
      </c>
      <c r="F71" s="2">
        <v>9.1</v>
      </c>
      <c r="G71" s="2">
        <v>9.6999999999999993</v>
      </c>
      <c r="H71" s="3">
        <f t="shared" si="5"/>
        <v>9.3999999999999986</v>
      </c>
      <c r="I71" s="1">
        <f t="shared" si="6"/>
        <v>91.1</v>
      </c>
      <c r="J71" s="2">
        <v>5</v>
      </c>
      <c r="K71" s="1">
        <f t="shared" si="8"/>
        <v>96.1</v>
      </c>
      <c r="L71" s="3" t="str">
        <f t="shared" si="7"/>
        <v>A</v>
      </c>
    </row>
    <row r="72" spans="1:12" x14ac:dyDescent="0.3">
      <c r="A72" s="3">
        <v>71</v>
      </c>
      <c r="B72" t="s">
        <v>78</v>
      </c>
      <c r="C72" t="s">
        <v>72</v>
      </c>
      <c r="D72" s="1">
        <v>24.9375</v>
      </c>
      <c r="E72" s="2">
        <v>10</v>
      </c>
      <c r="F72" s="2">
        <v>6</v>
      </c>
      <c r="G72" s="2">
        <v>8.1999999999999993</v>
      </c>
      <c r="H72" s="3">
        <f t="shared" si="5"/>
        <v>7.1</v>
      </c>
      <c r="I72" s="1">
        <f t="shared" si="6"/>
        <v>42.037500000000001</v>
      </c>
      <c r="J72" s="2">
        <v>5</v>
      </c>
      <c r="K72" s="1">
        <f t="shared" si="8"/>
        <v>47.037500000000001</v>
      </c>
      <c r="L72" s="3" t="str">
        <f t="shared" si="7"/>
        <v>F</v>
      </c>
    </row>
    <row r="73" spans="1:12" x14ac:dyDescent="0.3">
      <c r="A73" s="3">
        <v>72</v>
      </c>
      <c r="B73" t="s">
        <v>79</v>
      </c>
      <c r="C73" t="s">
        <v>72</v>
      </c>
      <c r="D73" s="1">
        <v>65</v>
      </c>
      <c r="E73" s="2">
        <v>20</v>
      </c>
      <c r="F73" s="2">
        <v>7.6</v>
      </c>
      <c r="G73" s="2">
        <v>9.4</v>
      </c>
      <c r="H73" s="3">
        <f t="shared" si="5"/>
        <v>8.5</v>
      </c>
      <c r="I73" s="1">
        <f t="shared" si="6"/>
        <v>93.5</v>
      </c>
      <c r="J73" s="2">
        <v>5</v>
      </c>
      <c r="K73" s="1">
        <f t="shared" si="8"/>
        <v>98.5</v>
      </c>
      <c r="L73" s="3" t="str">
        <f t="shared" si="7"/>
        <v>A</v>
      </c>
    </row>
    <row r="74" spans="1:12" x14ac:dyDescent="0.3">
      <c r="A74" s="3">
        <v>73</v>
      </c>
      <c r="B74" t="s">
        <v>80</v>
      </c>
      <c r="C74" t="s">
        <v>72</v>
      </c>
      <c r="D74" s="1">
        <v>59.125</v>
      </c>
      <c r="E74" s="2">
        <v>19.399999999999999</v>
      </c>
      <c r="F74" s="2">
        <v>7</v>
      </c>
      <c r="G74" s="2">
        <v>10</v>
      </c>
      <c r="H74" s="3">
        <f t="shared" si="5"/>
        <v>8.5</v>
      </c>
      <c r="I74" s="1">
        <f t="shared" si="6"/>
        <v>87.025000000000006</v>
      </c>
      <c r="J74" s="2">
        <v>5</v>
      </c>
      <c r="K74" s="1">
        <f t="shared" si="8"/>
        <v>92.025000000000006</v>
      </c>
      <c r="L74" s="3" t="str">
        <f t="shared" si="7"/>
        <v>A</v>
      </c>
    </row>
    <row r="75" spans="1:12" x14ac:dyDescent="0.3">
      <c r="A75" s="3">
        <v>74</v>
      </c>
      <c r="B75" t="s">
        <v>81</v>
      </c>
      <c r="C75" t="s">
        <v>72</v>
      </c>
      <c r="D75" s="1">
        <v>58.625</v>
      </c>
      <c r="E75" s="2">
        <v>17.7</v>
      </c>
      <c r="F75" s="2">
        <v>7.6</v>
      </c>
      <c r="G75" s="2">
        <v>9.6999999999999993</v>
      </c>
      <c r="H75" s="3">
        <f t="shared" si="5"/>
        <v>8.6499999999999986</v>
      </c>
      <c r="I75" s="1">
        <f t="shared" si="6"/>
        <v>84.974999999999994</v>
      </c>
      <c r="J75" s="2">
        <v>5</v>
      </c>
      <c r="K75" s="1">
        <f t="shared" si="8"/>
        <v>89.974999999999994</v>
      </c>
      <c r="L75" s="3" t="str">
        <f t="shared" si="7"/>
        <v>A</v>
      </c>
    </row>
    <row r="76" spans="1:12" x14ac:dyDescent="0.3">
      <c r="A76" s="3">
        <v>75</v>
      </c>
      <c r="B76" t="s">
        <v>82</v>
      </c>
      <c r="C76" t="s">
        <v>72</v>
      </c>
      <c r="D76" s="1">
        <v>63</v>
      </c>
      <c r="E76" s="2">
        <v>18.799999999999997</v>
      </c>
      <c r="F76" s="2">
        <v>7.9</v>
      </c>
      <c r="G76" s="2">
        <v>10</v>
      </c>
      <c r="H76" s="3">
        <f t="shared" si="5"/>
        <v>8.9499999999999993</v>
      </c>
      <c r="I76" s="1">
        <f t="shared" si="6"/>
        <v>90.75</v>
      </c>
      <c r="J76" s="2">
        <v>5</v>
      </c>
      <c r="K76" s="1">
        <f t="shared" si="8"/>
        <v>95.75</v>
      </c>
      <c r="L76" s="3" t="str">
        <f t="shared" si="7"/>
        <v>A</v>
      </c>
    </row>
    <row r="77" spans="1:12" x14ac:dyDescent="0.3">
      <c r="A77" s="3">
        <v>76</v>
      </c>
      <c r="B77" t="s">
        <v>83</v>
      </c>
      <c r="C77" t="s">
        <v>72</v>
      </c>
      <c r="D77" s="1">
        <v>58.0625</v>
      </c>
      <c r="E77" s="2">
        <v>12.9</v>
      </c>
      <c r="F77" s="2">
        <v>8.1</v>
      </c>
      <c r="G77" s="2">
        <v>9.4</v>
      </c>
      <c r="H77" s="3">
        <f t="shared" si="5"/>
        <v>8.75</v>
      </c>
      <c r="I77" s="1">
        <f t="shared" si="6"/>
        <v>79.712500000000006</v>
      </c>
      <c r="J77" s="2">
        <v>5</v>
      </c>
      <c r="K77" s="1">
        <f t="shared" si="8"/>
        <v>84.712500000000006</v>
      </c>
      <c r="L77" s="3" t="str">
        <f t="shared" si="7"/>
        <v>A</v>
      </c>
    </row>
    <row r="78" spans="1:12" x14ac:dyDescent="0.3">
      <c r="A78" s="3">
        <v>77</v>
      </c>
      <c r="B78" t="s">
        <v>84</v>
      </c>
      <c r="C78" t="s">
        <v>72</v>
      </c>
      <c r="D78" s="1">
        <v>47.875</v>
      </c>
      <c r="E78" s="2">
        <v>13.7</v>
      </c>
      <c r="F78" s="2">
        <v>4.5999999999999996</v>
      </c>
      <c r="G78" s="2">
        <v>8</v>
      </c>
      <c r="H78" s="3">
        <f t="shared" si="5"/>
        <v>6.3</v>
      </c>
      <c r="I78" s="1">
        <f t="shared" si="6"/>
        <v>67.875</v>
      </c>
      <c r="J78" s="2">
        <v>5</v>
      </c>
      <c r="K78" s="1">
        <f t="shared" si="8"/>
        <v>72.875</v>
      </c>
      <c r="L78" s="3" t="str">
        <f t="shared" si="7"/>
        <v>B</v>
      </c>
    </row>
    <row r="79" spans="1:12" x14ac:dyDescent="0.3">
      <c r="A79" s="3">
        <v>78</v>
      </c>
      <c r="B79" t="s">
        <v>85</v>
      </c>
      <c r="C79" t="s">
        <v>72</v>
      </c>
      <c r="D79" s="1">
        <v>51.125</v>
      </c>
      <c r="E79" s="2">
        <v>13.2</v>
      </c>
      <c r="F79" s="2">
        <v>5.9</v>
      </c>
      <c r="G79" s="2">
        <v>7.1</v>
      </c>
      <c r="H79" s="3">
        <f t="shared" si="5"/>
        <v>6.5</v>
      </c>
      <c r="I79" s="1">
        <f t="shared" si="6"/>
        <v>70.825000000000003</v>
      </c>
      <c r="J79" s="2">
        <v>5</v>
      </c>
      <c r="K79" s="1">
        <f t="shared" si="8"/>
        <v>75.825000000000003</v>
      </c>
      <c r="L79" s="3" t="str">
        <f t="shared" si="7"/>
        <v>B</v>
      </c>
    </row>
    <row r="80" spans="1:12" x14ac:dyDescent="0.3">
      <c r="A80" s="3">
        <v>79</v>
      </c>
      <c r="B80" t="s">
        <v>86</v>
      </c>
      <c r="C80" t="s">
        <v>72</v>
      </c>
      <c r="D80" s="1">
        <v>47.125</v>
      </c>
      <c r="E80" s="2">
        <v>11.399999999999999</v>
      </c>
      <c r="F80" s="2">
        <v>4.0999999999999996</v>
      </c>
      <c r="G80" s="2">
        <v>5.7</v>
      </c>
      <c r="H80" s="3">
        <f t="shared" si="5"/>
        <v>4.9000000000000004</v>
      </c>
      <c r="I80" s="1">
        <f t="shared" si="6"/>
        <v>63.424999999999997</v>
      </c>
      <c r="J80" s="2">
        <v>5</v>
      </c>
      <c r="K80" s="1">
        <f t="shared" si="8"/>
        <v>68.424999999999997</v>
      </c>
      <c r="L80" s="3" t="str">
        <f t="shared" si="7"/>
        <v>C</v>
      </c>
    </row>
    <row r="81" spans="1:12" x14ac:dyDescent="0.3">
      <c r="A81" s="3">
        <v>80</v>
      </c>
      <c r="B81" t="s">
        <v>87</v>
      </c>
      <c r="C81" t="s">
        <v>72</v>
      </c>
      <c r="D81" s="1">
        <v>61.1</v>
      </c>
      <c r="E81" s="2">
        <v>13.3</v>
      </c>
      <c r="F81" s="2">
        <v>7</v>
      </c>
      <c r="G81" s="2">
        <v>9.4</v>
      </c>
      <c r="H81" s="3">
        <f t="shared" si="5"/>
        <v>8.1999999999999993</v>
      </c>
      <c r="I81" s="1">
        <f t="shared" si="6"/>
        <v>82.600000000000009</v>
      </c>
      <c r="J81" s="2">
        <v>5</v>
      </c>
      <c r="K81" s="1">
        <f t="shared" si="8"/>
        <v>87.600000000000009</v>
      </c>
      <c r="L81" s="3" t="str">
        <f t="shared" si="7"/>
        <v>A</v>
      </c>
    </row>
    <row r="82" spans="1:12" x14ac:dyDescent="0.3">
      <c r="A82" s="3">
        <v>81</v>
      </c>
      <c r="B82" t="s">
        <v>88</v>
      </c>
      <c r="C82" t="s">
        <v>72</v>
      </c>
      <c r="D82" s="1">
        <v>63.5</v>
      </c>
      <c r="E82" s="2">
        <v>19.399999999999999</v>
      </c>
      <c r="F82" s="2">
        <v>6.7</v>
      </c>
      <c r="G82" s="2">
        <v>9.6999999999999993</v>
      </c>
      <c r="H82" s="3">
        <f t="shared" si="5"/>
        <v>8.1999999999999993</v>
      </c>
      <c r="I82" s="1">
        <f t="shared" si="6"/>
        <v>91.100000000000009</v>
      </c>
      <c r="J82" s="2">
        <v>5</v>
      </c>
      <c r="K82" s="1">
        <f t="shared" si="8"/>
        <v>96.100000000000009</v>
      </c>
      <c r="L82" s="3" t="str">
        <f t="shared" si="7"/>
        <v>A</v>
      </c>
    </row>
    <row r="83" spans="1:12" x14ac:dyDescent="0.3">
      <c r="A83" s="3">
        <v>82</v>
      </c>
      <c r="B83" t="s">
        <v>89</v>
      </c>
      <c r="C83" t="s">
        <v>72</v>
      </c>
      <c r="D83" s="1">
        <v>64</v>
      </c>
      <c r="E83" s="2">
        <v>18.399999999999999</v>
      </c>
      <c r="F83" s="2">
        <v>6.3</v>
      </c>
      <c r="G83" s="2">
        <v>8.4</v>
      </c>
      <c r="H83" s="3">
        <f t="shared" si="5"/>
        <v>7.35</v>
      </c>
      <c r="I83" s="1">
        <f t="shared" si="6"/>
        <v>89.75</v>
      </c>
      <c r="J83" s="2">
        <v>5</v>
      </c>
      <c r="K83" s="1">
        <f t="shared" si="8"/>
        <v>94.75</v>
      </c>
      <c r="L83" s="3" t="str">
        <f t="shared" si="7"/>
        <v>A</v>
      </c>
    </row>
    <row r="84" spans="1:12" x14ac:dyDescent="0.3">
      <c r="A84" s="3">
        <v>83</v>
      </c>
      <c r="B84" t="s">
        <v>90</v>
      </c>
      <c r="C84" t="s">
        <v>72</v>
      </c>
      <c r="D84" s="1">
        <v>54.5</v>
      </c>
      <c r="E84" s="2">
        <v>11.500000000000002</v>
      </c>
      <c r="F84" s="2">
        <v>4.3</v>
      </c>
      <c r="G84" s="2">
        <v>6.1999999999999993</v>
      </c>
      <c r="H84" s="3">
        <f t="shared" si="5"/>
        <v>5.25</v>
      </c>
      <c r="I84" s="1">
        <f t="shared" si="6"/>
        <v>71.25</v>
      </c>
      <c r="J84" s="2">
        <v>5</v>
      </c>
      <c r="K84" s="1">
        <f t="shared" si="8"/>
        <v>76.25</v>
      </c>
      <c r="L84" s="3" t="str">
        <f t="shared" si="7"/>
        <v>B</v>
      </c>
    </row>
    <row r="85" spans="1:12" x14ac:dyDescent="0.3">
      <c r="A85" s="3">
        <v>84</v>
      </c>
      <c r="B85" t="s">
        <v>91</v>
      </c>
      <c r="C85" t="s">
        <v>72</v>
      </c>
      <c r="D85" s="1">
        <v>64.0625</v>
      </c>
      <c r="E85" s="2">
        <v>18.2</v>
      </c>
      <c r="F85" s="2">
        <v>5.5</v>
      </c>
      <c r="G85" s="2">
        <v>9.4</v>
      </c>
      <c r="H85" s="3">
        <f t="shared" si="5"/>
        <v>7.45</v>
      </c>
      <c r="I85" s="1">
        <f t="shared" si="6"/>
        <v>89.712500000000006</v>
      </c>
      <c r="J85" s="2">
        <v>5</v>
      </c>
      <c r="K85" s="1">
        <f t="shared" si="8"/>
        <v>94.712500000000006</v>
      </c>
      <c r="L85" s="3" t="str">
        <f t="shared" si="7"/>
        <v>A</v>
      </c>
    </row>
    <row r="86" spans="1:12" x14ac:dyDescent="0.3">
      <c r="A86" s="3">
        <v>85</v>
      </c>
      <c r="B86" t="s">
        <v>92</v>
      </c>
      <c r="C86" t="s">
        <v>72</v>
      </c>
      <c r="D86" s="1">
        <v>55.75</v>
      </c>
      <c r="E86" s="2">
        <v>16.5</v>
      </c>
      <c r="F86" s="2">
        <v>8.1999999999999993</v>
      </c>
      <c r="G86" s="2">
        <v>9.6999999999999993</v>
      </c>
      <c r="H86" s="3">
        <f t="shared" si="5"/>
        <v>8.9499999999999993</v>
      </c>
      <c r="I86" s="1">
        <f t="shared" si="6"/>
        <v>81.2</v>
      </c>
      <c r="J86" s="2">
        <v>5</v>
      </c>
      <c r="K86" s="1">
        <f t="shared" si="8"/>
        <v>86.2</v>
      </c>
      <c r="L86" s="3" t="str">
        <f t="shared" si="7"/>
        <v>A</v>
      </c>
    </row>
    <row r="87" spans="1:12" x14ac:dyDescent="0.3">
      <c r="A87" s="3">
        <v>86</v>
      </c>
      <c r="B87" t="s">
        <v>93</v>
      </c>
      <c r="C87" t="s">
        <v>72</v>
      </c>
      <c r="D87" s="1">
        <v>61.5</v>
      </c>
      <c r="E87" s="2">
        <v>16.3</v>
      </c>
      <c r="F87" s="2">
        <v>8.3000000000000007</v>
      </c>
      <c r="G87" s="2">
        <v>9.6999999999999993</v>
      </c>
      <c r="H87" s="3">
        <f t="shared" si="5"/>
        <v>9</v>
      </c>
      <c r="I87" s="1">
        <f t="shared" si="6"/>
        <v>86.8</v>
      </c>
      <c r="J87" s="2">
        <v>5</v>
      </c>
      <c r="K87" s="1">
        <f t="shared" si="8"/>
        <v>91.8</v>
      </c>
      <c r="L87" s="3" t="str">
        <f t="shared" si="7"/>
        <v>A</v>
      </c>
    </row>
    <row r="88" spans="1:12" x14ac:dyDescent="0.3">
      <c r="A88" s="3">
        <v>87</v>
      </c>
      <c r="B88" t="s">
        <v>94</v>
      </c>
      <c r="C88" t="s">
        <v>72</v>
      </c>
      <c r="D88" s="1">
        <v>54.75</v>
      </c>
      <c r="E88" s="2">
        <v>9.6000000000000014</v>
      </c>
      <c r="F88" s="2">
        <v>6.7</v>
      </c>
      <c r="G88" s="2">
        <v>7.1999999999999993</v>
      </c>
      <c r="H88" s="3">
        <f t="shared" si="5"/>
        <v>6.9499999999999993</v>
      </c>
      <c r="I88" s="1">
        <f t="shared" si="6"/>
        <v>71.3</v>
      </c>
      <c r="J88" s="2">
        <v>5</v>
      </c>
      <c r="K88" s="1">
        <f t="shared" si="8"/>
        <v>76.3</v>
      </c>
      <c r="L88" s="3" t="str">
        <f t="shared" si="7"/>
        <v>B</v>
      </c>
    </row>
    <row r="89" spans="1:12" x14ac:dyDescent="0.3">
      <c r="A89" s="3">
        <v>88</v>
      </c>
      <c r="B89" t="s">
        <v>95</v>
      </c>
      <c r="C89" t="s">
        <v>72</v>
      </c>
      <c r="D89" s="1">
        <v>64.5</v>
      </c>
      <c r="E89" s="2">
        <v>19</v>
      </c>
      <c r="F89" s="2">
        <v>7.3</v>
      </c>
      <c r="G89" s="2">
        <v>10</v>
      </c>
      <c r="H89" s="3">
        <f t="shared" si="5"/>
        <v>8.65</v>
      </c>
      <c r="I89" s="1">
        <f t="shared" si="6"/>
        <v>92.15</v>
      </c>
      <c r="J89" s="2">
        <v>5</v>
      </c>
      <c r="K89" s="1">
        <f t="shared" si="8"/>
        <v>97.15</v>
      </c>
      <c r="L89" s="3" t="str">
        <f t="shared" si="7"/>
        <v>A</v>
      </c>
    </row>
    <row r="90" spans="1:12" x14ac:dyDescent="0.3">
      <c r="A90" s="3">
        <v>89</v>
      </c>
      <c r="B90" t="s">
        <v>96</v>
      </c>
      <c r="C90" t="s">
        <v>97</v>
      </c>
      <c r="D90" s="1">
        <v>40.5</v>
      </c>
      <c r="E90" s="2">
        <v>10.4</v>
      </c>
      <c r="F90" s="2">
        <v>6.7</v>
      </c>
      <c r="G90" s="2">
        <v>3.6</v>
      </c>
      <c r="H90" s="3">
        <f t="shared" si="5"/>
        <v>5.15</v>
      </c>
      <c r="I90" s="1">
        <f t="shared" si="6"/>
        <v>56.05</v>
      </c>
      <c r="J90" s="2">
        <v>5</v>
      </c>
      <c r="K90" s="1">
        <f t="shared" si="8"/>
        <v>61.05</v>
      </c>
      <c r="L90" s="3" t="str">
        <f t="shared" si="7"/>
        <v>C</v>
      </c>
    </row>
    <row r="91" spans="1:12" x14ac:dyDescent="0.3">
      <c r="A91" s="3">
        <v>90</v>
      </c>
      <c r="B91" t="s">
        <v>98</v>
      </c>
      <c r="C91" t="s">
        <v>97</v>
      </c>
      <c r="D91" s="1">
        <v>36.6875</v>
      </c>
      <c r="E91" s="2">
        <v>10</v>
      </c>
      <c r="F91" s="2">
        <v>5.5</v>
      </c>
      <c r="G91" s="2">
        <v>2.6999999999999997</v>
      </c>
      <c r="H91" s="3">
        <f t="shared" si="5"/>
        <v>4.0999999999999996</v>
      </c>
      <c r="I91" s="1">
        <f t="shared" si="6"/>
        <v>50.787500000000001</v>
      </c>
      <c r="J91" s="2">
        <v>5</v>
      </c>
      <c r="K91" s="1">
        <f t="shared" si="8"/>
        <v>55.787500000000001</v>
      </c>
      <c r="L91" s="3" t="str">
        <f t="shared" si="7"/>
        <v>D</v>
      </c>
    </row>
    <row r="92" spans="1:12" x14ac:dyDescent="0.3">
      <c r="A92" s="3">
        <v>91</v>
      </c>
      <c r="B92" t="s">
        <v>99</v>
      </c>
      <c r="C92" t="s">
        <v>97</v>
      </c>
      <c r="D92" s="1">
        <v>47</v>
      </c>
      <c r="E92" s="2">
        <v>11.700000000000001</v>
      </c>
      <c r="F92" s="2">
        <v>5.5</v>
      </c>
      <c r="G92" s="2">
        <v>6.3999999999999995</v>
      </c>
      <c r="H92" s="3">
        <f t="shared" si="5"/>
        <v>5.9499999999999993</v>
      </c>
      <c r="I92" s="1">
        <f t="shared" si="6"/>
        <v>64.650000000000006</v>
      </c>
      <c r="J92" s="2">
        <v>5</v>
      </c>
      <c r="K92" s="1">
        <f t="shared" si="8"/>
        <v>69.650000000000006</v>
      </c>
      <c r="L92" s="3" t="str">
        <f t="shared" si="7"/>
        <v>C</v>
      </c>
    </row>
    <row r="93" spans="1:12" x14ac:dyDescent="0.3">
      <c r="A93" s="3">
        <v>92</v>
      </c>
      <c r="B93" t="s">
        <v>100</v>
      </c>
      <c r="C93" t="s">
        <v>97</v>
      </c>
      <c r="D93" s="1">
        <v>55.125</v>
      </c>
      <c r="E93" s="2">
        <v>13.599999999999998</v>
      </c>
      <c r="F93" s="2">
        <v>7</v>
      </c>
      <c r="G93" s="2">
        <v>6.2000000000000011</v>
      </c>
      <c r="H93" s="3">
        <f t="shared" si="5"/>
        <v>6.6000000000000005</v>
      </c>
      <c r="I93" s="1">
        <f t="shared" si="6"/>
        <v>75.324999999999989</v>
      </c>
      <c r="J93" s="2">
        <v>5</v>
      </c>
      <c r="K93" s="1">
        <f t="shared" si="8"/>
        <v>80.324999999999989</v>
      </c>
      <c r="L93" s="3" t="str">
        <f t="shared" si="7"/>
        <v>A</v>
      </c>
    </row>
    <row r="94" spans="1:12" x14ac:dyDescent="0.3">
      <c r="A94" s="3">
        <v>93</v>
      </c>
      <c r="B94" t="s">
        <v>101</v>
      </c>
      <c r="C94" t="s">
        <v>97</v>
      </c>
      <c r="D94" s="1">
        <v>20.25</v>
      </c>
      <c r="E94" s="2">
        <v>4.9999999999999991</v>
      </c>
      <c r="F94" s="2">
        <v>4.3</v>
      </c>
      <c r="G94" s="2">
        <v>2.7</v>
      </c>
      <c r="H94" s="3">
        <f t="shared" si="5"/>
        <v>3.5</v>
      </c>
      <c r="I94" s="1">
        <f t="shared" si="6"/>
        <v>28.75</v>
      </c>
      <c r="J94" s="2">
        <v>5</v>
      </c>
      <c r="K94" s="1">
        <f t="shared" si="8"/>
        <v>33.75</v>
      </c>
      <c r="L94" s="3" t="str">
        <f t="shared" si="7"/>
        <v>F</v>
      </c>
    </row>
    <row r="95" spans="1:12" x14ac:dyDescent="0.3">
      <c r="A95" s="3">
        <v>94</v>
      </c>
      <c r="B95" t="s">
        <v>102</v>
      </c>
      <c r="C95" t="s">
        <v>97</v>
      </c>
      <c r="D95" s="1">
        <v>12.5</v>
      </c>
      <c r="E95" s="2">
        <v>5.1000000000000005</v>
      </c>
      <c r="F95" s="2">
        <v>2.6</v>
      </c>
      <c r="G95" s="2">
        <v>1.9</v>
      </c>
      <c r="H95" s="3">
        <f t="shared" si="5"/>
        <v>2.25</v>
      </c>
      <c r="I95" s="1">
        <f t="shared" si="6"/>
        <v>19.850000000000001</v>
      </c>
      <c r="J95" s="2">
        <v>5</v>
      </c>
      <c r="K95" s="1">
        <f t="shared" si="8"/>
        <v>24.85</v>
      </c>
      <c r="L95" s="3" t="str">
        <f t="shared" si="7"/>
        <v>F</v>
      </c>
    </row>
    <row r="96" spans="1:12" x14ac:dyDescent="0.3">
      <c r="A96" s="3">
        <v>95</v>
      </c>
      <c r="B96" t="s">
        <v>103</v>
      </c>
      <c r="C96" t="s">
        <v>97</v>
      </c>
      <c r="D96" s="1">
        <v>53.6875</v>
      </c>
      <c r="E96" s="2">
        <v>8.4</v>
      </c>
      <c r="F96" s="2">
        <v>5.0999999999999996</v>
      </c>
      <c r="G96" s="2">
        <v>6.5</v>
      </c>
      <c r="H96" s="3">
        <f t="shared" si="5"/>
        <v>5.8</v>
      </c>
      <c r="I96" s="1">
        <f t="shared" si="6"/>
        <v>67.887500000000003</v>
      </c>
      <c r="J96" s="2">
        <v>5</v>
      </c>
      <c r="K96" s="1">
        <f t="shared" si="8"/>
        <v>72.887500000000003</v>
      </c>
      <c r="L96" s="3" t="str">
        <f t="shared" si="7"/>
        <v>B</v>
      </c>
    </row>
    <row r="97" spans="1:12" x14ac:dyDescent="0.3">
      <c r="A97" s="3">
        <v>96</v>
      </c>
      <c r="B97" t="s">
        <v>104</v>
      </c>
      <c r="C97" t="s">
        <v>97</v>
      </c>
      <c r="D97" s="1">
        <v>35.5</v>
      </c>
      <c r="E97" s="2">
        <v>8.3000000000000007</v>
      </c>
      <c r="F97" s="2">
        <v>3.7</v>
      </c>
      <c r="G97" s="2">
        <v>5</v>
      </c>
      <c r="H97" s="3">
        <f t="shared" si="5"/>
        <v>4.3499999999999996</v>
      </c>
      <c r="I97" s="1">
        <f t="shared" si="6"/>
        <v>48.15</v>
      </c>
      <c r="J97" s="2">
        <v>5</v>
      </c>
      <c r="K97" s="1">
        <f t="shared" si="8"/>
        <v>53.15</v>
      </c>
      <c r="L97" s="3" t="str">
        <f t="shared" si="7"/>
        <v>E</v>
      </c>
    </row>
    <row r="98" spans="1:12" x14ac:dyDescent="0.3">
      <c r="A98" s="3">
        <v>97</v>
      </c>
      <c r="B98" t="s">
        <v>105</v>
      </c>
      <c r="C98" t="s">
        <v>97</v>
      </c>
      <c r="D98" s="1">
        <v>52.75</v>
      </c>
      <c r="E98" s="2">
        <v>15.299999999999999</v>
      </c>
      <c r="F98" s="2">
        <v>7.5</v>
      </c>
      <c r="G98" s="2">
        <v>8.8000000000000007</v>
      </c>
      <c r="H98" s="3">
        <f t="shared" si="5"/>
        <v>8.15</v>
      </c>
      <c r="I98" s="1">
        <f t="shared" si="6"/>
        <v>76.2</v>
      </c>
      <c r="J98" s="2">
        <v>5</v>
      </c>
      <c r="K98" s="1">
        <f t="shared" si="8"/>
        <v>81.2</v>
      </c>
      <c r="L98" s="3" t="str">
        <f t="shared" si="7"/>
        <v>A</v>
      </c>
    </row>
    <row r="99" spans="1:12" x14ac:dyDescent="0.3">
      <c r="A99" s="3">
        <v>98</v>
      </c>
      <c r="B99" t="s">
        <v>106</v>
      </c>
      <c r="C99" t="s">
        <v>97</v>
      </c>
      <c r="D99" s="1">
        <v>46.625</v>
      </c>
      <c r="E99" s="2">
        <v>8.6</v>
      </c>
      <c r="F99" s="2">
        <v>5.7</v>
      </c>
      <c r="G99" s="2">
        <v>3.6</v>
      </c>
      <c r="H99" s="3">
        <f t="shared" si="5"/>
        <v>4.6500000000000004</v>
      </c>
      <c r="I99" s="1">
        <f t="shared" si="6"/>
        <v>59.875</v>
      </c>
      <c r="J99" s="2">
        <v>5</v>
      </c>
      <c r="K99" s="1">
        <f t="shared" si="8"/>
        <v>64.875</v>
      </c>
      <c r="L99" s="3" t="str">
        <f t="shared" si="7"/>
        <v>C</v>
      </c>
    </row>
    <row r="100" spans="1:12" x14ac:dyDescent="0.3">
      <c r="A100" s="3">
        <v>99</v>
      </c>
      <c r="B100" t="s">
        <v>107</v>
      </c>
      <c r="C100" t="s">
        <v>97</v>
      </c>
      <c r="D100" s="1">
        <v>55.25</v>
      </c>
      <c r="E100" s="2">
        <v>12.5</v>
      </c>
      <c r="F100" s="2">
        <v>3.5</v>
      </c>
      <c r="G100" s="2">
        <v>6.1</v>
      </c>
      <c r="H100" s="3">
        <f t="shared" si="5"/>
        <v>4.8</v>
      </c>
      <c r="I100" s="1">
        <f t="shared" si="6"/>
        <v>72.55</v>
      </c>
      <c r="J100" s="2">
        <v>5</v>
      </c>
      <c r="K100" s="1">
        <f t="shared" si="8"/>
        <v>77.55</v>
      </c>
      <c r="L100" s="3" t="str">
        <f t="shared" si="7"/>
        <v>B</v>
      </c>
    </row>
    <row r="101" spans="1:12" x14ac:dyDescent="0.3">
      <c r="A101" s="3">
        <v>100</v>
      </c>
      <c r="B101" t="s">
        <v>108</v>
      </c>
      <c r="C101" t="s">
        <v>97</v>
      </c>
      <c r="D101" s="1">
        <v>41.9375</v>
      </c>
      <c r="E101" s="2">
        <v>9.6999999999999993</v>
      </c>
      <c r="F101" s="2">
        <v>3.9</v>
      </c>
      <c r="G101" s="2">
        <v>2.6000000000000005</v>
      </c>
      <c r="H101" s="3">
        <f t="shared" si="5"/>
        <v>3.25</v>
      </c>
      <c r="I101" s="1">
        <f t="shared" si="6"/>
        <v>54.887500000000003</v>
      </c>
      <c r="J101" s="2">
        <v>5</v>
      </c>
      <c r="K101" s="1">
        <f t="shared" si="8"/>
        <v>59.887500000000003</v>
      </c>
      <c r="L101" s="3" t="str">
        <f t="shared" si="7"/>
        <v>D</v>
      </c>
    </row>
    <row r="102" spans="1:12" x14ac:dyDescent="0.3">
      <c r="A102" s="3">
        <v>101</v>
      </c>
      <c r="B102" t="s">
        <v>109</v>
      </c>
      <c r="C102" t="s">
        <v>97</v>
      </c>
      <c r="D102" s="1">
        <v>60.375</v>
      </c>
      <c r="E102" s="2">
        <v>19.7</v>
      </c>
      <c r="F102" s="2">
        <v>9.6999999999999993</v>
      </c>
      <c r="G102" s="2">
        <v>9.1999999999999993</v>
      </c>
      <c r="H102" s="3">
        <f t="shared" si="5"/>
        <v>9.4499999999999993</v>
      </c>
      <c r="I102" s="1">
        <f t="shared" si="6"/>
        <v>89.525000000000006</v>
      </c>
      <c r="J102" s="2">
        <v>5</v>
      </c>
      <c r="K102" s="1">
        <f t="shared" si="8"/>
        <v>94.525000000000006</v>
      </c>
      <c r="L102" s="3" t="str">
        <f t="shared" si="7"/>
        <v>A</v>
      </c>
    </row>
    <row r="103" spans="1:12" x14ac:dyDescent="0.3">
      <c r="A103" s="3">
        <v>102</v>
      </c>
      <c r="B103" t="s">
        <v>110</v>
      </c>
      <c r="C103" t="s">
        <v>97</v>
      </c>
      <c r="D103" s="1">
        <v>18.9375</v>
      </c>
      <c r="E103" s="2">
        <v>4.2</v>
      </c>
      <c r="F103" s="2">
        <v>3.3</v>
      </c>
      <c r="G103" s="2">
        <v>1.5</v>
      </c>
      <c r="H103" s="3">
        <f t="shared" si="5"/>
        <v>2.4</v>
      </c>
      <c r="I103" s="1">
        <f t="shared" si="6"/>
        <v>25.537499999999998</v>
      </c>
      <c r="J103" s="2">
        <v>5</v>
      </c>
      <c r="K103" s="1">
        <f t="shared" si="8"/>
        <v>30.537499999999998</v>
      </c>
      <c r="L103" s="3" t="str">
        <f t="shared" si="7"/>
        <v>F</v>
      </c>
    </row>
    <row r="104" spans="1:12" x14ac:dyDescent="0.3">
      <c r="A104" s="3">
        <v>103</v>
      </c>
      <c r="B104" t="s">
        <v>111</v>
      </c>
      <c r="C104" t="s">
        <v>97</v>
      </c>
      <c r="D104" s="1">
        <v>25.3125</v>
      </c>
      <c r="E104" s="2">
        <v>6.6000000000000005</v>
      </c>
      <c r="F104" s="2">
        <v>3.9</v>
      </c>
      <c r="G104" s="2">
        <v>4.4000000000000004</v>
      </c>
      <c r="H104" s="3">
        <f t="shared" si="5"/>
        <v>4.1500000000000004</v>
      </c>
      <c r="I104" s="1">
        <f t="shared" si="6"/>
        <v>36.0625</v>
      </c>
      <c r="J104" s="2">
        <v>5</v>
      </c>
      <c r="K104" s="1">
        <f t="shared" si="8"/>
        <v>41.0625</v>
      </c>
      <c r="L104" s="3" t="str">
        <f t="shared" si="7"/>
        <v>F</v>
      </c>
    </row>
    <row r="105" spans="1:12" x14ac:dyDescent="0.3">
      <c r="A105" s="3">
        <v>104</v>
      </c>
      <c r="B105" t="s">
        <v>112</v>
      </c>
      <c r="C105" t="s">
        <v>97</v>
      </c>
      <c r="D105" s="1">
        <v>28.4375</v>
      </c>
      <c r="E105" s="2">
        <v>4.2</v>
      </c>
      <c r="F105" s="2">
        <v>3.4</v>
      </c>
      <c r="G105" s="2">
        <v>2.8</v>
      </c>
      <c r="H105" s="3">
        <f t="shared" si="5"/>
        <v>3.0999999999999996</v>
      </c>
      <c r="I105" s="1">
        <f t="shared" si="6"/>
        <v>35.737500000000004</v>
      </c>
      <c r="J105" s="2">
        <v>5</v>
      </c>
      <c r="K105" s="1">
        <f t="shared" si="8"/>
        <v>40.737500000000004</v>
      </c>
      <c r="L105" s="3" t="str">
        <f t="shared" si="7"/>
        <v>F</v>
      </c>
    </row>
    <row r="106" spans="1:12" x14ac:dyDescent="0.3">
      <c r="A106" s="3">
        <v>105</v>
      </c>
      <c r="B106" t="s">
        <v>113</v>
      </c>
      <c r="C106" t="s">
        <v>114</v>
      </c>
      <c r="D106" s="1">
        <v>43.625</v>
      </c>
      <c r="E106" s="2">
        <v>8.2000000000000011</v>
      </c>
      <c r="F106" s="2">
        <v>5.0999999999999996</v>
      </c>
      <c r="G106" s="2">
        <v>4.7</v>
      </c>
      <c r="H106" s="3">
        <f t="shared" si="5"/>
        <v>4.9000000000000004</v>
      </c>
      <c r="I106" s="1">
        <f t="shared" si="6"/>
        <v>56.725000000000001</v>
      </c>
      <c r="J106" s="2">
        <v>5</v>
      </c>
      <c r="K106" s="1">
        <f t="shared" si="8"/>
        <v>61.725000000000001</v>
      </c>
      <c r="L106" s="3" t="str">
        <f t="shared" si="7"/>
        <v>C</v>
      </c>
    </row>
    <row r="107" spans="1:12" x14ac:dyDescent="0.3">
      <c r="A107" s="3">
        <v>106</v>
      </c>
      <c r="B107" t="s">
        <v>115</v>
      </c>
      <c r="C107" t="s">
        <v>114</v>
      </c>
      <c r="D107" s="1">
        <v>52.5625</v>
      </c>
      <c r="E107" s="2">
        <v>10.899999999999999</v>
      </c>
      <c r="F107" s="2">
        <v>5.9</v>
      </c>
      <c r="G107" s="2">
        <v>4.9000000000000004</v>
      </c>
      <c r="H107" s="3">
        <f t="shared" si="5"/>
        <v>5.4</v>
      </c>
      <c r="I107" s="1">
        <f t="shared" si="6"/>
        <v>68.862499999999997</v>
      </c>
      <c r="J107" s="2">
        <v>5</v>
      </c>
      <c r="K107" s="1">
        <f t="shared" si="8"/>
        <v>73.862499999999997</v>
      </c>
      <c r="L107" s="3" t="str">
        <f t="shared" si="7"/>
        <v>B</v>
      </c>
    </row>
    <row r="108" spans="1:12" x14ac:dyDescent="0.3">
      <c r="A108" s="3">
        <v>107</v>
      </c>
      <c r="B108" t="s">
        <v>116</v>
      </c>
      <c r="C108" t="s">
        <v>114</v>
      </c>
      <c r="D108" s="1">
        <v>46</v>
      </c>
      <c r="E108" s="2">
        <v>15.299999999999999</v>
      </c>
      <c r="F108" s="2">
        <v>4.5999999999999996</v>
      </c>
      <c r="G108" s="2"/>
      <c r="H108" s="3">
        <f t="shared" si="5"/>
        <v>2.2999999999999998</v>
      </c>
      <c r="I108" s="1">
        <f t="shared" si="6"/>
        <v>63.599999999999994</v>
      </c>
      <c r="J108" s="2">
        <v>5</v>
      </c>
      <c r="K108" s="1">
        <f t="shared" si="8"/>
        <v>68.599999999999994</v>
      </c>
      <c r="L108" s="3" t="str">
        <f t="shared" si="7"/>
        <v>C</v>
      </c>
    </row>
    <row r="109" spans="1:12" x14ac:dyDescent="0.3">
      <c r="A109" s="3">
        <v>108</v>
      </c>
      <c r="B109" t="s">
        <v>117</v>
      </c>
      <c r="C109" t="s">
        <v>114</v>
      </c>
      <c r="D109" s="1">
        <v>53.875</v>
      </c>
      <c r="E109" s="2">
        <v>12.2</v>
      </c>
      <c r="F109" s="2">
        <v>7.1</v>
      </c>
      <c r="G109" s="2">
        <v>4.3999999999999995</v>
      </c>
      <c r="H109" s="3">
        <f t="shared" si="5"/>
        <v>5.75</v>
      </c>
      <c r="I109" s="1">
        <f t="shared" si="6"/>
        <v>71.825000000000003</v>
      </c>
      <c r="J109" s="2">
        <v>5</v>
      </c>
      <c r="K109" s="1">
        <f t="shared" si="8"/>
        <v>76.825000000000003</v>
      </c>
      <c r="L109" s="3" t="str">
        <f t="shared" si="7"/>
        <v>B</v>
      </c>
    </row>
    <row r="110" spans="1:12" x14ac:dyDescent="0.3">
      <c r="A110" s="3">
        <v>109</v>
      </c>
      <c r="B110" t="s">
        <v>118</v>
      </c>
      <c r="C110" t="s">
        <v>114</v>
      </c>
      <c r="D110" s="1">
        <v>52.5</v>
      </c>
      <c r="E110" s="2">
        <v>14.500000000000002</v>
      </c>
      <c r="F110" s="2">
        <v>5.4</v>
      </c>
      <c r="G110" s="2">
        <v>8</v>
      </c>
      <c r="H110" s="3">
        <f t="shared" si="5"/>
        <v>6.7</v>
      </c>
      <c r="I110" s="1">
        <f t="shared" si="6"/>
        <v>73.7</v>
      </c>
      <c r="J110" s="2">
        <v>5</v>
      </c>
      <c r="K110" s="1">
        <f t="shared" si="8"/>
        <v>78.7</v>
      </c>
      <c r="L110" s="3" t="str">
        <f t="shared" si="7"/>
        <v>B</v>
      </c>
    </row>
    <row r="111" spans="1:12" x14ac:dyDescent="0.3">
      <c r="A111" s="3">
        <v>110</v>
      </c>
      <c r="B111" t="s">
        <v>119</v>
      </c>
      <c r="C111" t="s">
        <v>114</v>
      </c>
      <c r="D111" s="1">
        <v>37.1875</v>
      </c>
      <c r="E111" s="2">
        <v>0</v>
      </c>
      <c r="F111" s="2">
        <v>4.0999999999999996</v>
      </c>
      <c r="G111" s="2">
        <v>5.9999999999999991</v>
      </c>
      <c r="H111" s="3">
        <f t="shared" si="5"/>
        <v>5.0499999999999989</v>
      </c>
      <c r="I111" s="1">
        <f t="shared" si="6"/>
        <v>42.237499999999997</v>
      </c>
      <c r="J111" s="2">
        <v>5</v>
      </c>
      <c r="K111" s="1">
        <f t="shared" si="8"/>
        <v>47.237499999999997</v>
      </c>
      <c r="L111" s="3" t="str">
        <f t="shared" si="7"/>
        <v>F</v>
      </c>
    </row>
    <row r="112" spans="1:12" x14ac:dyDescent="0.3">
      <c r="A112" s="3">
        <v>111</v>
      </c>
      <c r="B112" t="s">
        <v>120</v>
      </c>
      <c r="C112" t="s">
        <v>114</v>
      </c>
      <c r="D112" s="1">
        <v>53.4375</v>
      </c>
      <c r="E112" s="2">
        <v>12</v>
      </c>
      <c r="F112" s="2">
        <v>5.0999999999999996</v>
      </c>
      <c r="G112" s="2">
        <v>6.1</v>
      </c>
      <c r="H112" s="3">
        <f t="shared" si="5"/>
        <v>5.6</v>
      </c>
      <c r="I112" s="1">
        <f t="shared" si="6"/>
        <v>71.037499999999994</v>
      </c>
      <c r="J112" s="2">
        <v>5</v>
      </c>
      <c r="K112" s="1">
        <f t="shared" si="8"/>
        <v>76.037499999999994</v>
      </c>
      <c r="L112" s="3" t="str">
        <f t="shared" si="7"/>
        <v>B</v>
      </c>
    </row>
    <row r="113" spans="1:12" x14ac:dyDescent="0.3">
      <c r="A113" s="3">
        <v>112</v>
      </c>
      <c r="B113" t="s">
        <v>121</v>
      </c>
      <c r="C113" t="s">
        <v>114</v>
      </c>
      <c r="D113" s="1">
        <v>51.1</v>
      </c>
      <c r="E113" s="2">
        <v>11.8</v>
      </c>
      <c r="F113" s="2">
        <v>4.7</v>
      </c>
      <c r="G113" s="2">
        <v>5.7</v>
      </c>
      <c r="H113" s="3">
        <f t="shared" si="5"/>
        <v>5.2</v>
      </c>
      <c r="I113" s="1">
        <f t="shared" si="6"/>
        <v>68.100000000000009</v>
      </c>
      <c r="J113" s="2">
        <v>5</v>
      </c>
      <c r="K113" s="1">
        <f t="shared" si="8"/>
        <v>73.100000000000009</v>
      </c>
      <c r="L113" s="3" t="str">
        <f t="shared" si="7"/>
        <v>B</v>
      </c>
    </row>
    <row r="114" spans="1:12" x14ac:dyDescent="0.3">
      <c r="A114" s="3">
        <v>113</v>
      </c>
      <c r="B114" t="s">
        <v>122</v>
      </c>
      <c r="C114" t="s">
        <v>114</v>
      </c>
      <c r="D114" s="1">
        <v>41.6875</v>
      </c>
      <c r="E114" s="2">
        <v>10.700000000000001</v>
      </c>
      <c r="F114" s="2">
        <v>5.5</v>
      </c>
      <c r="G114" s="2">
        <v>6.4</v>
      </c>
      <c r="H114" s="3">
        <f t="shared" si="5"/>
        <v>5.95</v>
      </c>
      <c r="I114" s="1">
        <f t="shared" si="6"/>
        <v>58.337500000000006</v>
      </c>
      <c r="J114" s="2">
        <v>5</v>
      </c>
      <c r="K114" s="1">
        <f t="shared" si="8"/>
        <v>63.337500000000006</v>
      </c>
      <c r="L114" s="3" t="str">
        <f t="shared" si="7"/>
        <v>C</v>
      </c>
    </row>
    <row r="115" spans="1:12" x14ac:dyDescent="0.3">
      <c r="A115" s="3">
        <v>114</v>
      </c>
      <c r="B115" t="s">
        <v>123</v>
      </c>
      <c r="C115" t="s">
        <v>114</v>
      </c>
      <c r="D115" s="1">
        <v>35.25</v>
      </c>
      <c r="E115" s="2">
        <v>9.3000000000000007</v>
      </c>
      <c r="F115" s="2">
        <v>2.9</v>
      </c>
      <c r="G115" s="2">
        <v>6.6</v>
      </c>
      <c r="H115" s="3">
        <f t="shared" si="5"/>
        <v>4.75</v>
      </c>
      <c r="I115" s="1">
        <f t="shared" si="6"/>
        <v>49.3</v>
      </c>
      <c r="J115" s="2">
        <v>5</v>
      </c>
      <c r="K115" s="1">
        <f t="shared" si="8"/>
        <v>54.3</v>
      </c>
      <c r="L115" s="3" t="str">
        <f t="shared" si="7"/>
        <v>E</v>
      </c>
    </row>
    <row r="116" spans="1:12" x14ac:dyDescent="0.3">
      <c r="A116" s="3">
        <v>115</v>
      </c>
      <c r="B116" t="s">
        <v>124</v>
      </c>
      <c r="C116" t="s">
        <v>114</v>
      </c>
      <c r="D116" s="1">
        <v>51.625</v>
      </c>
      <c r="E116" s="2">
        <v>8.3000000000000007</v>
      </c>
      <c r="F116" s="2">
        <v>4.5</v>
      </c>
      <c r="G116" s="2">
        <v>4.5999999999999996</v>
      </c>
      <c r="H116" s="3">
        <f t="shared" si="5"/>
        <v>4.55</v>
      </c>
      <c r="I116" s="1">
        <f t="shared" si="6"/>
        <v>64.474999999999994</v>
      </c>
      <c r="J116" s="2">
        <v>5</v>
      </c>
      <c r="K116" s="1">
        <f t="shared" si="8"/>
        <v>69.474999999999994</v>
      </c>
      <c r="L116" s="3" t="str">
        <f t="shared" si="7"/>
        <v>C</v>
      </c>
    </row>
    <row r="117" spans="1:12" x14ac:dyDescent="0.3">
      <c r="A117" s="3">
        <v>116</v>
      </c>
      <c r="B117" t="s">
        <v>125</v>
      </c>
      <c r="C117" t="s">
        <v>114</v>
      </c>
      <c r="D117" s="1">
        <v>35.25</v>
      </c>
      <c r="E117" s="2">
        <v>8</v>
      </c>
      <c r="F117" s="2">
        <v>4.0999999999999996</v>
      </c>
      <c r="G117" s="2">
        <v>4.2</v>
      </c>
      <c r="H117" s="3">
        <f t="shared" si="5"/>
        <v>4.1500000000000004</v>
      </c>
      <c r="I117" s="1">
        <f t="shared" si="6"/>
        <v>47.4</v>
      </c>
      <c r="J117" s="2">
        <v>5</v>
      </c>
      <c r="K117" s="1">
        <f t="shared" si="8"/>
        <v>52.4</v>
      </c>
      <c r="L117" s="3" t="str">
        <f t="shared" si="7"/>
        <v>E</v>
      </c>
    </row>
    <row r="118" spans="1:12" x14ac:dyDescent="0.3">
      <c r="A118" s="3">
        <v>117</v>
      </c>
      <c r="B118" t="s">
        <v>126</v>
      </c>
      <c r="C118" t="s">
        <v>114</v>
      </c>
      <c r="D118" s="1">
        <v>49.75</v>
      </c>
      <c r="E118" s="2">
        <v>9.4</v>
      </c>
      <c r="F118" s="2">
        <v>5.8</v>
      </c>
      <c r="G118" s="2">
        <v>4.7</v>
      </c>
      <c r="H118" s="3">
        <f t="shared" si="5"/>
        <v>5.25</v>
      </c>
      <c r="I118" s="1">
        <f t="shared" si="6"/>
        <v>64.400000000000006</v>
      </c>
      <c r="J118" s="2">
        <v>5</v>
      </c>
      <c r="K118" s="1">
        <f t="shared" si="8"/>
        <v>69.400000000000006</v>
      </c>
      <c r="L118" s="3" t="str">
        <f t="shared" si="7"/>
        <v>C</v>
      </c>
    </row>
    <row r="119" spans="1:12" x14ac:dyDescent="0.3">
      <c r="A119" s="3">
        <v>118</v>
      </c>
      <c r="B119" t="s">
        <v>127</v>
      </c>
      <c r="C119" t="s">
        <v>114</v>
      </c>
      <c r="D119" s="1">
        <v>46</v>
      </c>
      <c r="E119" s="2">
        <v>8.6000000000000014</v>
      </c>
      <c r="F119" s="2">
        <v>2.9</v>
      </c>
      <c r="G119" s="2">
        <v>4.5</v>
      </c>
      <c r="H119" s="3">
        <f t="shared" si="5"/>
        <v>3.7</v>
      </c>
      <c r="I119" s="1">
        <f t="shared" si="6"/>
        <v>58.300000000000004</v>
      </c>
      <c r="J119" s="2">
        <v>5</v>
      </c>
      <c r="K119" s="1">
        <f t="shared" si="8"/>
        <v>63.300000000000004</v>
      </c>
      <c r="L119" s="3" t="str">
        <f t="shared" si="7"/>
        <v>C</v>
      </c>
    </row>
    <row r="120" spans="1:12" x14ac:dyDescent="0.3">
      <c r="A120" s="3">
        <v>119</v>
      </c>
      <c r="B120" t="s">
        <v>128</v>
      </c>
      <c r="C120" t="s">
        <v>114</v>
      </c>
      <c r="D120" s="1">
        <v>45.0625</v>
      </c>
      <c r="E120" s="2">
        <v>10.200000000000001</v>
      </c>
      <c r="F120" s="2">
        <v>4.3</v>
      </c>
      <c r="G120" s="2">
        <v>6.7</v>
      </c>
      <c r="H120" s="3">
        <f t="shared" si="5"/>
        <v>5.5</v>
      </c>
      <c r="I120" s="1">
        <f t="shared" si="6"/>
        <v>60.762500000000003</v>
      </c>
      <c r="J120" s="2">
        <v>5</v>
      </c>
      <c r="K120" s="1">
        <f t="shared" si="8"/>
        <v>65.762500000000003</v>
      </c>
      <c r="L120" s="3" t="str">
        <f t="shared" si="7"/>
        <v>C</v>
      </c>
    </row>
    <row r="121" spans="1:12" x14ac:dyDescent="0.3">
      <c r="A121" s="3">
        <v>120</v>
      </c>
      <c r="B121" t="s">
        <v>129</v>
      </c>
      <c r="C121" t="s">
        <v>114</v>
      </c>
      <c r="D121" s="1">
        <v>45.5</v>
      </c>
      <c r="E121" s="2">
        <v>12.499999999999998</v>
      </c>
      <c r="F121" s="2">
        <v>6.4</v>
      </c>
      <c r="G121" s="2">
        <v>6.7999999999999989</v>
      </c>
      <c r="H121" s="3">
        <f t="shared" si="5"/>
        <v>6.6</v>
      </c>
      <c r="I121" s="1">
        <f t="shared" si="6"/>
        <v>64.599999999999994</v>
      </c>
      <c r="J121" s="2">
        <v>5</v>
      </c>
      <c r="K121" s="1">
        <f t="shared" si="8"/>
        <v>69.599999999999994</v>
      </c>
      <c r="L121" s="3" t="str">
        <f t="shared" si="7"/>
        <v>C</v>
      </c>
    </row>
    <row r="122" spans="1:12" x14ac:dyDescent="0.3">
      <c r="A122" s="3">
        <v>121</v>
      </c>
      <c r="B122" t="s">
        <v>130</v>
      </c>
      <c r="C122" t="s">
        <v>114</v>
      </c>
      <c r="D122" s="1">
        <v>52.125</v>
      </c>
      <c r="E122" s="2">
        <v>10.9</v>
      </c>
      <c r="F122" s="2">
        <v>5.6</v>
      </c>
      <c r="G122" s="2">
        <v>6.7999999999999989</v>
      </c>
      <c r="H122" s="3">
        <f t="shared" si="5"/>
        <v>6.1999999999999993</v>
      </c>
      <c r="I122" s="1">
        <f t="shared" si="6"/>
        <v>69.224999999999994</v>
      </c>
      <c r="J122" s="2">
        <v>5</v>
      </c>
      <c r="K122" s="1">
        <f t="shared" si="8"/>
        <v>74.224999999999994</v>
      </c>
      <c r="L122" s="3" t="str">
        <f t="shared" si="7"/>
        <v>B</v>
      </c>
    </row>
    <row r="123" spans="1:12" x14ac:dyDescent="0.3">
      <c r="A123" s="3">
        <v>122</v>
      </c>
      <c r="B123" t="s">
        <v>131</v>
      </c>
      <c r="C123" t="s">
        <v>114</v>
      </c>
      <c r="D123" s="1">
        <v>35.375</v>
      </c>
      <c r="E123" s="2">
        <v>9.6000000000000014</v>
      </c>
      <c r="F123" s="2">
        <v>3.8</v>
      </c>
      <c r="G123" s="2">
        <v>3.2</v>
      </c>
      <c r="H123" s="3">
        <f t="shared" si="5"/>
        <v>3.5</v>
      </c>
      <c r="I123" s="1">
        <f t="shared" si="6"/>
        <v>48.475000000000001</v>
      </c>
      <c r="J123" s="2">
        <v>5</v>
      </c>
      <c r="K123" s="1">
        <f t="shared" si="8"/>
        <v>53.475000000000001</v>
      </c>
      <c r="L123" s="3" t="str">
        <f t="shared" si="7"/>
        <v>E</v>
      </c>
    </row>
    <row r="124" spans="1:12" x14ac:dyDescent="0.3">
      <c r="A124" s="3">
        <v>123</v>
      </c>
      <c r="B124" t="s">
        <v>132</v>
      </c>
      <c r="C124" t="s">
        <v>114</v>
      </c>
      <c r="D124" s="1">
        <v>36.5</v>
      </c>
      <c r="E124" s="2">
        <v>12.3</v>
      </c>
      <c r="F124" s="2">
        <v>3.8</v>
      </c>
      <c r="G124" s="2">
        <v>6.7</v>
      </c>
      <c r="H124" s="3">
        <f t="shared" si="5"/>
        <v>5.25</v>
      </c>
      <c r="I124" s="1">
        <f t="shared" si="6"/>
        <v>54.05</v>
      </c>
      <c r="J124" s="2">
        <v>5</v>
      </c>
      <c r="K124" s="1">
        <f t="shared" si="8"/>
        <v>59.05</v>
      </c>
      <c r="L124" s="3" t="str">
        <f t="shared" si="7"/>
        <v>D</v>
      </c>
    </row>
    <row r="125" spans="1:12" x14ac:dyDescent="0.3">
      <c r="A125" s="3">
        <v>124</v>
      </c>
      <c r="B125" t="s">
        <v>133</v>
      </c>
      <c r="C125" t="s">
        <v>114</v>
      </c>
      <c r="D125" s="1">
        <v>46.875</v>
      </c>
      <c r="E125" s="2">
        <v>7.3</v>
      </c>
      <c r="F125" s="2">
        <v>4.9000000000000004</v>
      </c>
      <c r="G125" s="2">
        <v>7.1999999999999993</v>
      </c>
      <c r="H125" s="3">
        <f t="shared" si="5"/>
        <v>6.05</v>
      </c>
      <c r="I125" s="1">
        <f t="shared" si="6"/>
        <v>60.224999999999994</v>
      </c>
      <c r="J125" s="2">
        <v>5</v>
      </c>
      <c r="K125" s="1">
        <f t="shared" si="8"/>
        <v>65.224999999999994</v>
      </c>
      <c r="L125" s="3" t="str">
        <f t="shared" si="7"/>
        <v>C</v>
      </c>
    </row>
    <row r="126" spans="1:12" x14ac:dyDescent="0.3">
      <c r="A126" s="3">
        <v>125</v>
      </c>
      <c r="B126" t="s">
        <v>134</v>
      </c>
      <c r="C126" t="s">
        <v>135</v>
      </c>
      <c r="D126" s="1">
        <v>62.125</v>
      </c>
      <c r="E126" s="2">
        <v>16.5</v>
      </c>
      <c r="F126" s="2">
        <v>5.7</v>
      </c>
      <c r="G126" s="2">
        <v>9.1</v>
      </c>
      <c r="H126" s="3">
        <f t="shared" si="5"/>
        <v>7.4</v>
      </c>
      <c r="I126" s="1">
        <f t="shared" si="6"/>
        <v>86.025000000000006</v>
      </c>
      <c r="J126" s="2">
        <v>5</v>
      </c>
      <c r="K126" s="1">
        <f t="shared" si="8"/>
        <v>91.025000000000006</v>
      </c>
      <c r="L126" s="3" t="str">
        <f t="shared" si="7"/>
        <v>A</v>
      </c>
    </row>
    <row r="127" spans="1:12" x14ac:dyDescent="0.3">
      <c r="A127" s="3">
        <v>126</v>
      </c>
      <c r="B127" t="s">
        <v>136</v>
      </c>
      <c r="C127" t="s">
        <v>135</v>
      </c>
      <c r="D127" s="1">
        <v>58.0625</v>
      </c>
      <c r="E127" s="2">
        <v>17.099999999999998</v>
      </c>
      <c r="F127" s="2">
        <v>6.5</v>
      </c>
      <c r="G127" s="2">
        <v>8.6000000000000014</v>
      </c>
      <c r="H127" s="3">
        <f t="shared" si="5"/>
        <v>7.5500000000000007</v>
      </c>
      <c r="I127" s="1">
        <f t="shared" si="6"/>
        <v>82.712499999999991</v>
      </c>
      <c r="J127" s="2">
        <v>5</v>
      </c>
      <c r="K127" s="1">
        <f t="shared" si="8"/>
        <v>87.712499999999991</v>
      </c>
      <c r="L127" s="3" t="str">
        <f t="shared" si="7"/>
        <v>A</v>
      </c>
    </row>
    <row r="128" spans="1:12" x14ac:dyDescent="0.3">
      <c r="A128" s="3">
        <v>127</v>
      </c>
      <c r="B128" t="s">
        <v>137</v>
      </c>
      <c r="C128" t="s">
        <v>135</v>
      </c>
      <c r="D128" s="1">
        <v>42.625</v>
      </c>
      <c r="E128" s="2">
        <v>10.100000000000001</v>
      </c>
      <c r="F128" s="2">
        <v>6.4</v>
      </c>
      <c r="G128" s="2">
        <v>5.7</v>
      </c>
      <c r="H128" s="3">
        <f t="shared" si="5"/>
        <v>6.0500000000000007</v>
      </c>
      <c r="I128" s="1">
        <f t="shared" si="6"/>
        <v>58.775000000000006</v>
      </c>
      <c r="J128" s="2">
        <v>5</v>
      </c>
      <c r="K128" s="1">
        <f t="shared" si="8"/>
        <v>63.775000000000006</v>
      </c>
      <c r="L128" s="3" t="str">
        <f t="shared" si="7"/>
        <v>C</v>
      </c>
    </row>
    <row r="129" spans="1:12" x14ac:dyDescent="0.3">
      <c r="A129" s="3">
        <v>128</v>
      </c>
      <c r="B129" t="s">
        <v>138</v>
      </c>
      <c r="C129" t="s">
        <v>135</v>
      </c>
      <c r="D129" s="1">
        <v>40.5</v>
      </c>
      <c r="E129" s="2">
        <v>9.2999999999999989</v>
      </c>
      <c r="F129" s="2">
        <v>5.2</v>
      </c>
      <c r="G129" s="2">
        <v>5.8</v>
      </c>
      <c r="H129" s="3">
        <f t="shared" si="5"/>
        <v>5.5</v>
      </c>
      <c r="I129" s="1">
        <f t="shared" si="6"/>
        <v>55.3</v>
      </c>
      <c r="J129" s="2">
        <v>5</v>
      </c>
      <c r="K129" s="1">
        <f t="shared" si="8"/>
        <v>60.3</v>
      </c>
      <c r="L129" s="3" t="str">
        <f t="shared" si="7"/>
        <v>C</v>
      </c>
    </row>
    <row r="130" spans="1:12" x14ac:dyDescent="0.3">
      <c r="A130" s="3">
        <v>129</v>
      </c>
      <c r="B130" t="s">
        <v>139</v>
      </c>
      <c r="C130" t="s">
        <v>135</v>
      </c>
      <c r="D130" s="1">
        <v>43.6875</v>
      </c>
      <c r="E130" s="2">
        <v>14.499999999999998</v>
      </c>
      <c r="F130" s="2">
        <v>4.7</v>
      </c>
      <c r="G130" s="2">
        <v>7.2</v>
      </c>
      <c r="H130" s="3">
        <f t="shared" si="5"/>
        <v>5.95</v>
      </c>
      <c r="I130" s="1">
        <f t="shared" si="6"/>
        <v>64.137500000000003</v>
      </c>
      <c r="J130" s="2">
        <v>5</v>
      </c>
      <c r="K130" s="1">
        <f t="shared" si="8"/>
        <v>69.137500000000003</v>
      </c>
      <c r="L130" s="3" t="str">
        <f t="shared" si="7"/>
        <v>C</v>
      </c>
    </row>
    <row r="131" spans="1:12" x14ac:dyDescent="0.3">
      <c r="A131" s="3">
        <v>130</v>
      </c>
      <c r="B131" t="s">
        <v>140</v>
      </c>
      <c r="C131" t="s">
        <v>135</v>
      </c>
      <c r="D131" s="1">
        <v>50.25</v>
      </c>
      <c r="E131" s="2">
        <v>7.7000000000000011</v>
      </c>
      <c r="F131" s="2">
        <v>5.9</v>
      </c>
      <c r="G131" s="2">
        <v>4.4000000000000004</v>
      </c>
      <c r="H131" s="3">
        <f t="shared" ref="H131:H194" si="9">(F131+G131)/2</f>
        <v>5.15</v>
      </c>
      <c r="I131" s="1">
        <f t="shared" ref="I131:I194" si="10">D131+E131+H131</f>
        <v>63.1</v>
      </c>
      <c r="J131" s="2">
        <v>5</v>
      </c>
      <c r="K131" s="1">
        <f t="shared" si="8"/>
        <v>68.099999999999994</v>
      </c>
      <c r="L131" s="3" t="str">
        <f t="shared" ref="L131:L194" si="11">IF(K131&gt;=80,"A",IF(K131&gt;=70,"B",IF(K131&gt;=60,"C",IF(K131&gt;=55,"D",IF(K131&gt;=50,"E","F")))))</f>
        <v>C</v>
      </c>
    </row>
    <row r="132" spans="1:12" x14ac:dyDescent="0.3">
      <c r="A132" s="3">
        <v>131</v>
      </c>
      <c r="B132" t="s">
        <v>141</v>
      </c>
      <c r="C132" t="s">
        <v>135</v>
      </c>
      <c r="D132" s="1">
        <v>46.8125</v>
      </c>
      <c r="E132" s="2">
        <v>10.1</v>
      </c>
      <c r="F132" s="2">
        <v>5.3</v>
      </c>
      <c r="G132" s="2">
        <v>4.9000000000000004</v>
      </c>
      <c r="H132" s="3">
        <f t="shared" si="9"/>
        <v>5.0999999999999996</v>
      </c>
      <c r="I132" s="1">
        <f t="shared" si="10"/>
        <v>62.012500000000003</v>
      </c>
      <c r="J132" s="2">
        <v>5</v>
      </c>
      <c r="K132" s="1">
        <f t="shared" ref="K132:K195" si="12">I132+J132</f>
        <v>67.012500000000003</v>
      </c>
      <c r="L132" s="3" t="str">
        <f t="shared" si="11"/>
        <v>C</v>
      </c>
    </row>
    <row r="133" spans="1:12" x14ac:dyDescent="0.3">
      <c r="A133" s="3">
        <v>132</v>
      </c>
      <c r="B133" t="s">
        <v>142</v>
      </c>
      <c r="C133" t="s">
        <v>135</v>
      </c>
      <c r="D133" s="1">
        <v>55.125</v>
      </c>
      <c r="E133" s="2">
        <v>12.399999999999999</v>
      </c>
      <c r="F133" s="2">
        <v>7.2</v>
      </c>
      <c r="G133" s="2">
        <v>7.6000000000000005</v>
      </c>
      <c r="H133" s="3">
        <f t="shared" si="9"/>
        <v>7.4</v>
      </c>
      <c r="I133" s="1">
        <f t="shared" si="10"/>
        <v>74.925000000000011</v>
      </c>
      <c r="J133" s="2">
        <v>5</v>
      </c>
      <c r="K133" s="1">
        <f t="shared" si="12"/>
        <v>79.925000000000011</v>
      </c>
      <c r="L133" s="3" t="str">
        <f t="shared" si="11"/>
        <v>B</v>
      </c>
    </row>
    <row r="134" spans="1:12" x14ac:dyDescent="0.3">
      <c r="A134" s="3">
        <v>133</v>
      </c>
      <c r="B134" t="s">
        <v>143</v>
      </c>
      <c r="C134" t="s">
        <v>135</v>
      </c>
      <c r="D134" s="1">
        <v>40.1875</v>
      </c>
      <c r="E134" s="2">
        <v>10.3</v>
      </c>
      <c r="F134" s="2">
        <v>4.4000000000000004</v>
      </c>
      <c r="G134" s="2">
        <v>5.1000000000000005</v>
      </c>
      <c r="H134" s="3">
        <f t="shared" si="9"/>
        <v>4.75</v>
      </c>
      <c r="I134" s="1">
        <f t="shared" si="10"/>
        <v>55.237499999999997</v>
      </c>
      <c r="J134" s="2">
        <v>5</v>
      </c>
      <c r="K134" s="1">
        <f t="shared" si="12"/>
        <v>60.237499999999997</v>
      </c>
      <c r="L134" s="3" t="str">
        <f t="shared" si="11"/>
        <v>C</v>
      </c>
    </row>
    <row r="135" spans="1:12" x14ac:dyDescent="0.3">
      <c r="A135" s="3">
        <v>134</v>
      </c>
      <c r="B135" t="s">
        <v>144</v>
      </c>
      <c r="C135" t="s">
        <v>135</v>
      </c>
      <c r="D135" s="1">
        <v>29</v>
      </c>
      <c r="E135" s="2">
        <v>7.9999999999999991</v>
      </c>
      <c r="F135" s="2">
        <v>4.5</v>
      </c>
      <c r="G135" s="2">
        <v>5.0999999999999996</v>
      </c>
      <c r="H135" s="3">
        <f t="shared" si="9"/>
        <v>4.8</v>
      </c>
      <c r="I135" s="1">
        <f t="shared" si="10"/>
        <v>41.8</v>
      </c>
      <c r="J135" s="2">
        <v>5</v>
      </c>
      <c r="K135" s="1">
        <f t="shared" si="12"/>
        <v>46.8</v>
      </c>
      <c r="L135" s="3" t="str">
        <f t="shared" si="11"/>
        <v>F</v>
      </c>
    </row>
    <row r="136" spans="1:12" x14ac:dyDescent="0.3">
      <c r="A136" s="3">
        <v>135</v>
      </c>
      <c r="B136" t="s">
        <v>145</v>
      </c>
      <c r="C136" t="s">
        <v>135</v>
      </c>
      <c r="D136" s="1">
        <v>53.25</v>
      </c>
      <c r="E136" s="2">
        <v>10.1</v>
      </c>
      <c r="F136" s="2">
        <v>6.5</v>
      </c>
      <c r="G136" s="2">
        <v>6.3</v>
      </c>
      <c r="H136" s="3">
        <f t="shared" si="9"/>
        <v>6.4</v>
      </c>
      <c r="I136" s="1">
        <f t="shared" si="10"/>
        <v>69.75</v>
      </c>
      <c r="J136" s="2">
        <v>5</v>
      </c>
      <c r="K136" s="1">
        <f t="shared" si="12"/>
        <v>74.75</v>
      </c>
      <c r="L136" s="3" t="str">
        <f t="shared" si="11"/>
        <v>B</v>
      </c>
    </row>
    <row r="137" spans="1:12" x14ac:dyDescent="0.3">
      <c r="A137" s="3">
        <v>136</v>
      </c>
      <c r="B137" t="s">
        <v>146</v>
      </c>
      <c r="C137" t="s">
        <v>135</v>
      </c>
      <c r="D137" s="1">
        <v>54</v>
      </c>
      <c r="E137" s="2">
        <v>9.8000000000000007</v>
      </c>
      <c r="F137" s="2">
        <v>4.5999999999999996</v>
      </c>
      <c r="G137" s="2">
        <v>6.3000000000000007</v>
      </c>
      <c r="H137" s="3">
        <f t="shared" si="9"/>
        <v>5.45</v>
      </c>
      <c r="I137" s="1">
        <f t="shared" si="10"/>
        <v>69.25</v>
      </c>
      <c r="J137" s="2">
        <v>5</v>
      </c>
      <c r="K137" s="1">
        <f t="shared" si="12"/>
        <v>74.25</v>
      </c>
      <c r="L137" s="3" t="str">
        <f t="shared" si="11"/>
        <v>B</v>
      </c>
    </row>
    <row r="138" spans="1:12" x14ac:dyDescent="0.3">
      <c r="A138" s="3">
        <v>137</v>
      </c>
      <c r="B138" t="s">
        <v>147</v>
      </c>
      <c r="C138" t="s">
        <v>135</v>
      </c>
      <c r="D138" s="1">
        <v>31.4</v>
      </c>
      <c r="E138" s="2">
        <v>8.1999999999999993</v>
      </c>
      <c r="F138" s="2">
        <v>3.9</v>
      </c>
      <c r="G138" s="2">
        <v>2.8000000000000003</v>
      </c>
      <c r="H138" s="3">
        <f t="shared" si="9"/>
        <v>3.35</v>
      </c>
      <c r="I138" s="1">
        <f t="shared" si="10"/>
        <v>42.949999999999996</v>
      </c>
      <c r="J138" s="2">
        <v>5</v>
      </c>
      <c r="K138" s="1">
        <f t="shared" si="12"/>
        <v>47.949999999999996</v>
      </c>
      <c r="L138" s="3" t="str">
        <f t="shared" si="11"/>
        <v>F</v>
      </c>
    </row>
    <row r="139" spans="1:12" x14ac:dyDescent="0.3">
      <c r="A139" s="3">
        <v>138</v>
      </c>
      <c r="B139" t="s">
        <v>148</v>
      </c>
      <c r="C139" t="s">
        <v>135</v>
      </c>
      <c r="D139" s="1">
        <v>41.5</v>
      </c>
      <c r="E139" s="2">
        <v>9.7999999999999989</v>
      </c>
      <c r="F139" s="2">
        <v>3.7</v>
      </c>
      <c r="G139" s="2">
        <v>5.9</v>
      </c>
      <c r="H139" s="3">
        <f t="shared" si="9"/>
        <v>4.8000000000000007</v>
      </c>
      <c r="I139" s="1">
        <f t="shared" si="10"/>
        <v>56.099999999999994</v>
      </c>
      <c r="J139" s="2">
        <v>5</v>
      </c>
      <c r="K139" s="1">
        <f t="shared" si="12"/>
        <v>61.099999999999994</v>
      </c>
      <c r="L139" s="3" t="str">
        <f t="shared" si="11"/>
        <v>C</v>
      </c>
    </row>
    <row r="140" spans="1:12" x14ac:dyDescent="0.3">
      <c r="A140" s="3">
        <v>139</v>
      </c>
      <c r="B140" t="s">
        <v>149</v>
      </c>
      <c r="C140" t="s">
        <v>135</v>
      </c>
      <c r="D140" s="1">
        <v>63</v>
      </c>
      <c r="E140" s="2">
        <v>16.2</v>
      </c>
      <c r="F140" s="2">
        <v>8.6</v>
      </c>
      <c r="G140" s="2">
        <v>9.5</v>
      </c>
      <c r="H140" s="3">
        <f t="shared" si="9"/>
        <v>9.0500000000000007</v>
      </c>
      <c r="I140" s="1">
        <f t="shared" si="10"/>
        <v>88.25</v>
      </c>
      <c r="J140" s="2">
        <v>5</v>
      </c>
      <c r="K140" s="1">
        <f t="shared" si="12"/>
        <v>93.25</v>
      </c>
      <c r="L140" s="3" t="str">
        <f t="shared" si="11"/>
        <v>A</v>
      </c>
    </row>
    <row r="141" spans="1:12" x14ac:dyDescent="0.3">
      <c r="A141" s="3">
        <v>140</v>
      </c>
      <c r="B141" t="s">
        <v>150</v>
      </c>
      <c r="C141" t="s">
        <v>135</v>
      </c>
      <c r="D141" s="1">
        <v>47.875</v>
      </c>
      <c r="E141" s="2">
        <v>10.500000000000002</v>
      </c>
      <c r="F141" s="2">
        <v>3.6</v>
      </c>
      <c r="G141" s="2">
        <v>5.5</v>
      </c>
      <c r="H141" s="3">
        <f t="shared" si="9"/>
        <v>4.55</v>
      </c>
      <c r="I141" s="1">
        <f t="shared" si="10"/>
        <v>62.924999999999997</v>
      </c>
      <c r="J141" s="2">
        <v>5</v>
      </c>
      <c r="K141" s="1">
        <f t="shared" si="12"/>
        <v>67.924999999999997</v>
      </c>
      <c r="L141" s="3" t="str">
        <f t="shared" si="11"/>
        <v>C</v>
      </c>
    </row>
    <row r="142" spans="1:12" x14ac:dyDescent="0.3">
      <c r="A142" s="3">
        <v>141</v>
      </c>
      <c r="B142" t="s">
        <v>151</v>
      </c>
      <c r="C142" t="s">
        <v>135</v>
      </c>
      <c r="D142" s="1">
        <v>56.1875</v>
      </c>
      <c r="E142" s="2">
        <v>13.399999999999999</v>
      </c>
      <c r="F142" s="2">
        <v>6.2</v>
      </c>
      <c r="G142" s="2">
        <v>8.2999999999999989</v>
      </c>
      <c r="H142" s="3">
        <f t="shared" si="9"/>
        <v>7.25</v>
      </c>
      <c r="I142" s="1">
        <f t="shared" si="10"/>
        <v>76.837500000000006</v>
      </c>
      <c r="J142" s="2">
        <v>5</v>
      </c>
      <c r="K142" s="1">
        <f t="shared" si="12"/>
        <v>81.837500000000006</v>
      </c>
      <c r="L142" s="3" t="str">
        <f t="shared" si="11"/>
        <v>A</v>
      </c>
    </row>
    <row r="143" spans="1:12" x14ac:dyDescent="0.3">
      <c r="A143" s="3">
        <v>142</v>
      </c>
      <c r="B143" t="s">
        <v>152</v>
      </c>
      <c r="C143" t="s">
        <v>135</v>
      </c>
      <c r="D143" s="1">
        <v>46.4375</v>
      </c>
      <c r="E143" s="2">
        <v>9.4</v>
      </c>
      <c r="F143" s="2">
        <v>5.6</v>
      </c>
      <c r="G143" s="2">
        <v>6.7999999999999989</v>
      </c>
      <c r="H143" s="3">
        <f t="shared" si="9"/>
        <v>6.1999999999999993</v>
      </c>
      <c r="I143" s="1">
        <f t="shared" si="10"/>
        <v>62.037499999999994</v>
      </c>
      <c r="J143" s="2">
        <v>5</v>
      </c>
      <c r="K143" s="1">
        <f t="shared" si="12"/>
        <v>67.037499999999994</v>
      </c>
      <c r="L143" s="3" t="str">
        <f t="shared" si="11"/>
        <v>C</v>
      </c>
    </row>
    <row r="144" spans="1:12" x14ac:dyDescent="0.3">
      <c r="A144" s="3">
        <v>143</v>
      </c>
      <c r="B144" t="s">
        <v>153</v>
      </c>
      <c r="C144" t="s">
        <v>135</v>
      </c>
      <c r="D144" s="1">
        <v>61.5</v>
      </c>
      <c r="E144" s="2">
        <v>12.8</v>
      </c>
      <c r="F144" s="2">
        <v>6.1</v>
      </c>
      <c r="G144" s="2">
        <v>7.1</v>
      </c>
      <c r="H144" s="3">
        <f t="shared" si="9"/>
        <v>6.6</v>
      </c>
      <c r="I144" s="1">
        <f t="shared" si="10"/>
        <v>80.899999999999991</v>
      </c>
      <c r="J144" s="2">
        <v>5</v>
      </c>
      <c r="K144" s="1">
        <f t="shared" si="12"/>
        <v>85.899999999999991</v>
      </c>
      <c r="L144" s="3" t="str">
        <f t="shared" si="11"/>
        <v>A</v>
      </c>
    </row>
    <row r="145" spans="1:12" x14ac:dyDescent="0.3">
      <c r="A145" s="3">
        <v>144</v>
      </c>
      <c r="B145" t="s">
        <v>154</v>
      </c>
      <c r="C145" t="s">
        <v>135</v>
      </c>
      <c r="D145" s="1">
        <v>53.3125</v>
      </c>
      <c r="E145" s="2">
        <v>12.600000000000001</v>
      </c>
      <c r="F145" s="2">
        <v>6</v>
      </c>
      <c r="G145" s="2">
        <v>9.1</v>
      </c>
      <c r="H145" s="3">
        <f t="shared" si="9"/>
        <v>7.55</v>
      </c>
      <c r="I145" s="1">
        <f t="shared" si="10"/>
        <v>73.462499999999991</v>
      </c>
      <c r="J145" s="2">
        <v>5</v>
      </c>
      <c r="K145" s="1">
        <f t="shared" si="12"/>
        <v>78.462499999999991</v>
      </c>
      <c r="L145" s="3" t="str">
        <f t="shared" si="11"/>
        <v>B</v>
      </c>
    </row>
    <row r="146" spans="1:12" x14ac:dyDescent="0.3">
      <c r="A146" s="3">
        <v>145</v>
      </c>
      <c r="B146" t="s">
        <v>155</v>
      </c>
      <c r="C146" t="s">
        <v>135</v>
      </c>
      <c r="D146" s="1">
        <v>55.5</v>
      </c>
      <c r="E146" s="2">
        <v>11.8</v>
      </c>
      <c r="F146" s="2">
        <v>5.3</v>
      </c>
      <c r="G146" s="2">
        <v>6.4</v>
      </c>
      <c r="H146" s="3">
        <f t="shared" si="9"/>
        <v>5.85</v>
      </c>
      <c r="I146" s="1">
        <f t="shared" si="10"/>
        <v>73.149999999999991</v>
      </c>
      <c r="J146" s="2">
        <v>5</v>
      </c>
      <c r="K146" s="1">
        <f t="shared" si="12"/>
        <v>78.149999999999991</v>
      </c>
      <c r="L146" s="3" t="str">
        <f t="shared" si="11"/>
        <v>B</v>
      </c>
    </row>
    <row r="147" spans="1:12" x14ac:dyDescent="0.3">
      <c r="A147" s="3">
        <v>146</v>
      </c>
      <c r="B147" t="s">
        <v>156</v>
      </c>
      <c r="C147" t="s">
        <v>135</v>
      </c>
      <c r="D147" s="1">
        <v>45.3125</v>
      </c>
      <c r="E147" s="2">
        <v>7.4999999999999991</v>
      </c>
      <c r="F147" s="2">
        <v>3.6</v>
      </c>
      <c r="G147" s="2">
        <v>6.1</v>
      </c>
      <c r="H147" s="3">
        <f t="shared" si="9"/>
        <v>4.8499999999999996</v>
      </c>
      <c r="I147" s="1">
        <f t="shared" si="10"/>
        <v>57.662500000000001</v>
      </c>
      <c r="J147" s="2">
        <v>5</v>
      </c>
      <c r="K147" s="1">
        <f t="shared" si="12"/>
        <v>62.662500000000001</v>
      </c>
      <c r="L147" s="3" t="str">
        <f t="shared" si="11"/>
        <v>C</v>
      </c>
    </row>
    <row r="148" spans="1:12" x14ac:dyDescent="0.3">
      <c r="A148" s="3">
        <v>147</v>
      </c>
      <c r="B148" t="s">
        <v>157</v>
      </c>
      <c r="C148" t="s">
        <v>158</v>
      </c>
      <c r="D148" s="1">
        <v>37</v>
      </c>
      <c r="E148" s="2">
        <v>9.4</v>
      </c>
      <c r="F148" s="2">
        <v>6.2</v>
      </c>
      <c r="G148" s="2">
        <v>3.3000000000000003</v>
      </c>
      <c r="H148" s="3">
        <f t="shared" si="9"/>
        <v>4.75</v>
      </c>
      <c r="I148" s="1">
        <f t="shared" si="10"/>
        <v>51.15</v>
      </c>
      <c r="J148" s="2">
        <v>5</v>
      </c>
      <c r="K148" s="1">
        <f t="shared" si="12"/>
        <v>56.15</v>
      </c>
      <c r="L148" s="3" t="str">
        <f t="shared" si="11"/>
        <v>D</v>
      </c>
    </row>
    <row r="149" spans="1:12" x14ac:dyDescent="0.3">
      <c r="A149" s="3">
        <v>148</v>
      </c>
      <c r="B149" t="s">
        <v>159</v>
      </c>
      <c r="C149" t="s">
        <v>158</v>
      </c>
      <c r="D149" s="1">
        <v>32</v>
      </c>
      <c r="E149" s="2">
        <v>11.3</v>
      </c>
      <c r="F149" s="2">
        <v>4</v>
      </c>
      <c r="G149" s="2">
        <v>6</v>
      </c>
      <c r="H149" s="3">
        <f t="shared" si="9"/>
        <v>5</v>
      </c>
      <c r="I149" s="1">
        <f t="shared" si="10"/>
        <v>48.3</v>
      </c>
      <c r="J149" s="2">
        <v>5</v>
      </c>
      <c r="K149" s="1">
        <f t="shared" si="12"/>
        <v>53.3</v>
      </c>
      <c r="L149" s="3" t="str">
        <f t="shared" si="11"/>
        <v>E</v>
      </c>
    </row>
    <row r="150" spans="1:12" x14ac:dyDescent="0.3">
      <c r="A150" s="3">
        <v>149</v>
      </c>
      <c r="B150" t="s">
        <v>160</v>
      </c>
      <c r="C150" t="s">
        <v>158</v>
      </c>
      <c r="D150" s="1">
        <v>0</v>
      </c>
      <c r="E150" s="2">
        <v>8.5</v>
      </c>
      <c r="F150" s="2">
        <v>5.6</v>
      </c>
      <c r="G150" s="2">
        <v>3.3000000000000003</v>
      </c>
      <c r="H150" s="3">
        <f t="shared" si="9"/>
        <v>4.45</v>
      </c>
      <c r="I150" s="1">
        <f t="shared" si="10"/>
        <v>12.95</v>
      </c>
      <c r="J150" s="2">
        <v>5</v>
      </c>
      <c r="K150" s="1">
        <f t="shared" si="12"/>
        <v>17.95</v>
      </c>
      <c r="L150" s="3" t="str">
        <f t="shared" si="11"/>
        <v>F</v>
      </c>
    </row>
    <row r="151" spans="1:12" x14ac:dyDescent="0.3">
      <c r="A151" s="3">
        <v>150</v>
      </c>
      <c r="B151" t="s">
        <v>161</v>
      </c>
      <c r="C151" t="s">
        <v>158</v>
      </c>
      <c r="D151" s="1">
        <v>56.75</v>
      </c>
      <c r="E151" s="2">
        <v>12.600000000000001</v>
      </c>
      <c r="F151" s="2">
        <v>6.9</v>
      </c>
      <c r="G151" s="2">
        <v>8.1999999999999993</v>
      </c>
      <c r="H151" s="3">
        <f t="shared" si="9"/>
        <v>7.55</v>
      </c>
      <c r="I151" s="1">
        <f t="shared" si="10"/>
        <v>76.899999999999991</v>
      </c>
      <c r="J151" s="2">
        <v>5</v>
      </c>
      <c r="K151" s="1">
        <f t="shared" si="12"/>
        <v>81.899999999999991</v>
      </c>
      <c r="L151" s="3" t="str">
        <f t="shared" si="11"/>
        <v>A</v>
      </c>
    </row>
    <row r="152" spans="1:12" x14ac:dyDescent="0.3">
      <c r="A152" s="3">
        <v>151</v>
      </c>
      <c r="B152" t="s">
        <v>162</v>
      </c>
      <c r="C152" t="s">
        <v>158</v>
      </c>
      <c r="D152" s="1">
        <v>39.875</v>
      </c>
      <c r="E152" s="2">
        <v>11.899999999999999</v>
      </c>
      <c r="F152" s="2">
        <v>4.5</v>
      </c>
      <c r="G152" s="2">
        <v>5.6</v>
      </c>
      <c r="H152" s="3">
        <f t="shared" si="9"/>
        <v>5.05</v>
      </c>
      <c r="I152" s="1">
        <f t="shared" si="10"/>
        <v>56.824999999999996</v>
      </c>
      <c r="J152" s="2">
        <v>5</v>
      </c>
      <c r="K152" s="1">
        <f t="shared" si="12"/>
        <v>61.824999999999996</v>
      </c>
      <c r="L152" s="3" t="str">
        <f t="shared" si="11"/>
        <v>C</v>
      </c>
    </row>
    <row r="153" spans="1:12" x14ac:dyDescent="0.3">
      <c r="A153" s="3">
        <v>152</v>
      </c>
      <c r="B153" t="s">
        <v>163</v>
      </c>
      <c r="C153" t="s">
        <v>158</v>
      </c>
      <c r="D153" s="1">
        <v>42.875</v>
      </c>
      <c r="F153" s="2">
        <v>4.7</v>
      </c>
      <c r="G153" s="2">
        <v>5.1000000000000005</v>
      </c>
      <c r="H153" s="3">
        <f t="shared" si="9"/>
        <v>4.9000000000000004</v>
      </c>
      <c r="I153" s="1">
        <f t="shared" si="10"/>
        <v>47.774999999999999</v>
      </c>
      <c r="J153" s="2">
        <v>5</v>
      </c>
      <c r="K153" s="1">
        <f t="shared" si="12"/>
        <v>52.774999999999999</v>
      </c>
      <c r="L153" s="3" t="str">
        <f t="shared" si="11"/>
        <v>E</v>
      </c>
    </row>
    <row r="154" spans="1:12" x14ac:dyDescent="0.3">
      <c r="A154" s="3">
        <v>153</v>
      </c>
      <c r="B154" t="s">
        <v>164</v>
      </c>
      <c r="C154" t="s">
        <v>158</v>
      </c>
      <c r="D154" s="1">
        <v>14.25</v>
      </c>
      <c r="E154" s="2">
        <v>3.7</v>
      </c>
      <c r="F154" s="2">
        <v>2.8</v>
      </c>
      <c r="G154" s="2">
        <v>2.6000000000000005</v>
      </c>
      <c r="H154" s="3">
        <f t="shared" si="9"/>
        <v>2.7</v>
      </c>
      <c r="I154" s="1">
        <f t="shared" si="10"/>
        <v>20.65</v>
      </c>
      <c r="J154" s="2">
        <v>5</v>
      </c>
      <c r="K154" s="1">
        <f t="shared" si="12"/>
        <v>25.65</v>
      </c>
      <c r="L154" s="3" t="str">
        <f t="shared" si="11"/>
        <v>F</v>
      </c>
    </row>
    <row r="155" spans="1:12" x14ac:dyDescent="0.3">
      <c r="A155" s="3">
        <v>154</v>
      </c>
      <c r="B155" t="s">
        <v>165</v>
      </c>
      <c r="C155" t="s">
        <v>158</v>
      </c>
      <c r="D155" s="1">
        <v>29.75</v>
      </c>
      <c r="E155" s="2">
        <v>4.7</v>
      </c>
      <c r="F155" s="2">
        <v>4.2</v>
      </c>
      <c r="G155" s="2">
        <v>2</v>
      </c>
      <c r="H155" s="3">
        <f t="shared" si="9"/>
        <v>3.1</v>
      </c>
      <c r="I155" s="1">
        <f t="shared" si="10"/>
        <v>37.550000000000004</v>
      </c>
      <c r="J155" s="2">
        <v>5</v>
      </c>
      <c r="K155" s="1">
        <f t="shared" si="12"/>
        <v>42.550000000000004</v>
      </c>
      <c r="L155" s="3" t="str">
        <f t="shared" si="11"/>
        <v>F</v>
      </c>
    </row>
    <row r="156" spans="1:12" x14ac:dyDescent="0.3">
      <c r="A156" s="3">
        <v>155</v>
      </c>
      <c r="B156" t="s">
        <v>166</v>
      </c>
      <c r="C156" t="s">
        <v>158</v>
      </c>
      <c r="D156" s="1">
        <v>43.4</v>
      </c>
      <c r="E156" s="2">
        <v>11.3</v>
      </c>
      <c r="F156" s="2">
        <v>3.5</v>
      </c>
      <c r="G156" s="2">
        <v>4.4000000000000004</v>
      </c>
      <c r="H156" s="3">
        <f t="shared" si="9"/>
        <v>3.95</v>
      </c>
      <c r="I156" s="1">
        <f t="shared" si="10"/>
        <v>58.650000000000006</v>
      </c>
      <c r="J156" s="2">
        <v>5</v>
      </c>
      <c r="K156" s="1">
        <f t="shared" si="12"/>
        <v>63.650000000000006</v>
      </c>
      <c r="L156" s="3" t="str">
        <f t="shared" si="11"/>
        <v>C</v>
      </c>
    </row>
    <row r="157" spans="1:12" x14ac:dyDescent="0.3">
      <c r="A157" s="3">
        <v>156</v>
      </c>
      <c r="B157" t="s">
        <v>167</v>
      </c>
      <c r="C157" t="s">
        <v>158</v>
      </c>
      <c r="D157" s="1">
        <v>41</v>
      </c>
      <c r="E157" s="2">
        <v>10.3</v>
      </c>
      <c r="F157" s="2">
        <v>3.6</v>
      </c>
      <c r="G157" s="2">
        <v>2.9000000000000004</v>
      </c>
      <c r="H157" s="3">
        <f t="shared" si="9"/>
        <v>3.25</v>
      </c>
      <c r="I157" s="1">
        <f t="shared" si="10"/>
        <v>54.55</v>
      </c>
      <c r="J157" s="2">
        <v>5</v>
      </c>
      <c r="K157" s="1">
        <f t="shared" si="12"/>
        <v>59.55</v>
      </c>
      <c r="L157" s="3" t="str">
        <f t="shared" si="11"/>
        <v>D</v>
      </c>
    </row>
    <row r="158" spans="1:12" x14ac:dyDescent="0.3">
      <c r="A158" s="3">
        <v>157</v>
      </c>
      <c r="B158" t="s">
        <v>168</v>
      </c>
      <c r="C158" t="s">
        <v>158</v>
      </c>
      <c r="D158" s="1">
        <v>24.6875</v>
      </c>
      <c r="E158" s="2">
        <v>5.1999999999999993</v>
      </c>
      <c r="F158" s="2">
        <v>2.8</v>
      </c>
      <c r="G158" s="2">
        <v>3.9000000000000004</v>
      </c>
      <c r="H158" s="3">
        <f t="shared" si="9"/>
        <v>3.35</v>
      </c>
      <c r="I158" s="1">
        <f t="shared" si="10"/>
        <v>33.237499999999997</v>
      </c>
      <c r="J158" s="2">
        <v>5</v>
      </c>
      <c r="K158" s="1">
        <f t="shared" si="12"/>
        <v>38.237499999999997</v>
      </c>
      <c r="L158" s="3" t="str">
        <f t="shared" si="11"/>
        <v>F</v>
      </c>
    </row>
    <row r="159" spans="1:12" x14ac:dyDescent="0.3">
      <c r="A159" s="3">
        <v>158</v>
      </c>
      <c r="B159" t="s">
        <v>169</v>
      </c>
      <c r="C159" t="s">
        <v>158</v>
      </c>
      <c r="D159" s="1">
        <v>49.5</v>
      </c>
      <c r="E159" s="2">
        <v>13.7</v>
      </c>
      <c r="F159" s="2">
        <v>5.5</v>
      </c>
      <c r="G159" s="2">
        <v>6.6</v>
      </c>
      <c r="H159" s="3">
        <f t="shared" si="9"/>
        <v>6.05</v>
      </c>
      <c r="I159" s="1">
        <f t="shared" si="10"/>
        <v>69.25</v>
      </c>
      <c r="J159" s="2">
        <v>5</v>
      </c>
      <c r="K159" s="1">
        <f t="shared" si="12"/>
        <v>74.25</v>
      </c>
      <c r="L159" s="3" t="str">
        <f t="shared" si="11"/>
        <v>B</v>
      </c>
    </row>
    <row r="160" spans="1:12" x14ac:dyDescent="0.3">
      <c r="A160" s="3">
        <v>159</v>
      </c>
      <c r="B160" t="s">
        <v>170</v>
      </c>
      <c r="C160" t="s">
        <v>158</v>
      </c>
      <c r="D160" s="1">
        <v>43.625</v>
      </c>
      <c r="E160" s="2">
        <v>12.200000000000001</v>
      </c>
      <c r="F160" s="2">
        <v>4.0999999999999996</v>
      </c>
      <c r="G160" s="2">
        <v>6.8</v>
      </c>
      <c r="H160" s="3">
        <f t="shared" si="9"/>
        <v>5.4499999999999993</v>
      </c>
      <c r="I160" s="1">
        <f t="shared" si="10"/>
        <v>61.275000000000006</v>
      </c>
      <c r="J160" s="2">
        <v>5</v>
      </c>
      <c r="K160" s="1">
        <f t="shared" si="12"/>
        <v>66.275000000000006</v>
      </c>
      <c r="L160" s="3" t="str">
        <f t="shared" si="11"/>
        <v>C</v>
      </c>
    </row>
    <row r="161" spans="1:12" x14ac:dyDescent="0.3">
      <c r="A161" s="3">
        <v>160</v>
      </c>
      <c r="B161" t="s">
        <v>171</v>
      </c>
      <c r="C161" t="s">
        <v>158</v>
      </c>
      <c r="D161" s="1">
        <v>43.5</v>
      </c>
      <c r="E161" s="2">
        <v>12.8</v>
      </c>
      <c r="F161" s="2">
        <v>6.8</v>
      </c>
      <c r="G161" s="2">
        <v>4.9000000000000004</v>
      </c>
      <c r="H161" s="3">
        <f t="shared" si="9"/>
        <v>5.85</v>
      </c>
      <c r="I161" s="1">
        <f t="shared" si="10"/>
        <v>62.15</v>
      </c>
      <c r="J161" s="2">
        <v>5</v>
      </c>
      <c r="K161" s="1">
        <f t="shared" si="12"/>
        <v>67.150000000000006</v>
      </c>
      <c r="L161" s="3" t="str">
        <f t="shared" si="11"/>
        <v>C</v>
      </c>
    </row>
    <row r="162" spans="1:12" x14ac:dyDescent="0.3">
      <c r="A162" s="3">
        <v>161</v>
      </c>
      <c r="B162" t="s">
        <v>172</v>
      </c>
      <c r="C162" t="s">
        <v>173</v>
      </c>
      <c r="D162" s="1">
        <v>42.375</v>
      </c>
      <c r="E162" s="2">
        <v>9.5</v>
      </c>
      <c r="F162" s="2">
        <v>4.0999999999999996</v>
      </c>
      <c r="G162" s="2">
        <v>5.3999999999999995</v>
      </c>
      <c r="H162" s="3">
        <f t="shared" si="9"/>
        <v>4.75</v>
      </c>
      <c r="I162" s="1">
        <f t="shared" si="10"/>
        <v>56.625</v>
      </c>
      <c r="J162" s="2">
        <v>5</v>
      </c>
      <c r="K162" s="1">
        <f t="shared" si="12"/>
        <v>61.625</v>
      </c>
      <c r="L162" s="3" t="str">
        <f t="shared" si="11"/>
        <v>C</v>
      </c>
    </row>
    <row r="163" spans="1:12" x14ac:dyDescent="0.3">
      <c r="A163" s="3">
        <v>162</v>
      </c>
      <c r="B163" t="s">
        <v>174</v>
      </c>
      <c r="C163" t="s">
        <v>173</v>
      </c>
      <c r="D163" s="1">
        <v>42.625</v>
      </c>
      <c r="E163" s="2">
        <v>10.199999999999999</v>
      </c>
      <c r="F163" s="2">
        <v>4.0999999999999996</v>
      </c>
      <c r="G163" s="2">
        <v>3.8000000000000003</v>
      </c>
      <c r="H163" s="3">
        <f t="shared" si="9"/>
        <v>3.95</v>
      </c>
      <c r="I163" s="1">
        <f t="shared" si="10"/>
        <v>56.775000000000006</v>
      </c>
      <c r="J163" s="2">
        <v>5</v>
      </c>
      <c r="K163" s="1">
        <f t="shared" si="12"/>
        <v>61.775000000000006</v>
      </c>
      <c r="L163" s="3" t="str">
        <f t="shared" si="11"/>
        <v>C</v>
      </c>
    </row>
    <row r="164" spans="1:12" x14ac:dyDescent="0.3">
      <c r="A164" s="3">
        <v>163</v>
      </c>
      <c r="B164" t="s">
        <v>175</v>
      </c>
      <c r="C164" t="s">
        <v>173</v>
      </c>
      <c r="D164" s="1">
        <v>54.9</v>
      </c>
      <c r="E164" s="2">
        <v>12.700000000000001</v>
      </c>
      <c r="F164" s="2">
        <v>5.0999999999999996</v>
      </c>
      <c r="G164" s="2">
        <v>7.8000000000000007</v>
      </c>
      <c r="H164" s="3">
        <f t="shared" si="9"/>
        <v>6.45</v>
      </c>
      <c r="I164" s="1">
        <f t="shared" si="10"/>
        <v>74.05</v>
      </c>
      <c r="J164" s="2">
        <v>5</v>
      </c>
      <c r="K164" s="1">
        <f t="shared" si="12"/>
        <v>79.05</v>
      </c>
      <c r="L164" s="3" t="str">
        <f t="shared" si="11"/>
        <v>B</v>
      </c>
    </row>
    <row r="165" spans="1:12" x14ac:dyDescent="0.3">
      <c r="A165" s="3">
        <v>164</v>
      </c>
      <c r="B165" t="s">
        <v>176</v>
      </c>
      <c r="C165" t="s">
        <v>173</v>
      </c>
      <c r="D165" s="1">
        <v>42.625</v>
      </c>
      <c r="E165" s="2">
        <v>11.7</v>
      </c>
      <c r="F165" s="2">
        <v>3.3</v>
      </c>
      <c r="G165" s="2">
        <v>6.8000000000000007</v>
      </c>
      <c r="H165" s="3">
        <f t="shared" si="9"/>
        <v>5.0500000000000007</v>
      </c>
      <c r="I165" s="1">
        <f t="shared" si="10"/>
        <v>59.375</v>
      </c>
      <c r="J165" s="2">
        <v>5</v>
      </c>
      <c r="K165" s="1">
        <f t="shared" si="12"/>
        <v>64.375</v>
      </c>
      <c r="L165" s="3" t="str">
        <f t="shared" si="11"/>
        <v>C</v>
      </c>
    </row>
    <row r="166" spans="1:12" x14ac:dyDescent="0.3">
      <c r="A166" s="3">
        <v>165</v>
      </c>
      <c r="B166" t="s">
        <v>177</v>
      </c>
      <c r="C166" t="s">
        <v>173</v>
      </c>
      <c r="D166" s="1">
        <v>45.5625</v>
      </c>
      <c r="E166" s="2">
        <v>11.1</v>
      </c>
      <c r="F166" s="2">
        <v>3.7</v>
      </c>
      <c r="G166" s="2">
        <v>2.9000000000000004</v>
      </c>
      <c r="H166" s="3">
        <f t="shared" si="9"/>
        <v>3.3000000000000003</v>
      </c>
      <c r="I166" s="1">
        <f t="shared" si="10"/>
        <v>59.962499999999999</v>
      </c>
      <c r="J166" s="2">
        <v>5</v>
      </c>
      <c r="K166" s="1">
        <f t="shared" si="12"/>
        <v>64.962500000000006</v>
      </c>
      <c r="L166" s="3" t="str">
        <f t="shared" si="11"/>
        <v>C</v>
      </c>
    </row>
    <row r="167" spans="1:12" x14ac:dyDescent="0.3">
      <c r="A167" s="3">
        <v>166</v>
      </c>
      <c r="B167" t="s">
        <v>178</v>
      </c>
      <c r="C167" t="s">
        <v>173</v>
      </c>
      <c r="D167" s="1">
        <v>46.75</v>
      </c>
      <c r="E167" s="2">
        <v>8.8999999999999986</v>
      </c>
      <c r="F167" s="2">
        <v>3.8</v>
      </c>
      <c r="G167" s="2">
        <v>5.1000000000000005</v>
      </c>
      <c r="H167" s="3">
        <f t="shared" si="9"/>
        <v>4.45</v>
      </c>
      <c r="I167" s="1">
        <f t="shared" si="10"/>
        <v>60.1</v>
      </c>
      <c r="J167" s="2">
        <v>5</v>
      </c>
      <c r="K167" s="1">
        <f t="shared" si="12"/>
        <v>65.099999999999994</v>
      </c>
      <c r="L167" s="3" t="str">
        <f t="shared" si="11"/>
        <v>C</v>
      </c>
    </row>
    <row r="168" spans="1:12" x14ac:dyDescent="0.3">
      <c r="A168" s="3">
        <v>167</v>
      </c>
      <c r="B168" t="s">
        <v>179</v>
      </c>
      <c r="C168" t="s">
        <v>173</v>
      </c>
      <c r="D168" s="1">
        <v>45.375</v>
      </c>
      <c r="E168" s="2">
        <v>9.1999999999999993</v>
      </c>
      <c r="F168" s="2">
        <v>4.3</v>
      </c>
      <c r="G168" s="2">
        <v>3.9000000000000004</v>
      </c>
      <c r="H168" s="3">
        <f t="shared" si="9"/>
        <v>4.0999999999999996</v>
      </c>
      <c r="I168" s="1">
        <f t="shared" si="10"/>
        <v>58.675000000000004</v>
      </c>
      <c r="J168" s="2">
        <v>5</v>
      </c>
      <c r="K168" s="1">
        <f t="shared" si="12"/>
        <v>63.675000000000004</v>
      </c>
      <c r="L168" s="3" t="str">
        <f t="shared" si="11"/>
        <v>C</v>
      </c>
    </row>
    <row r="169" spans="1:12" x14ac:dyDescent="0.3">
      <c r="A169" s="3">
        <v>168</v>
      </c>
      <c r="B169" t="s">
        <v>180</v>
      </c>
      <c r="C169" t="s">
        <v>173</v>
      </c>
      <c r="D169" s="1">
        <v>48.875</v>
      </c>
      <c r="E169" s="2">
        <v>10.500000000000002</v>
      </c>
      <c r="F169" s="2">
        <v>6.6</v>
      </c>
      <c r="G169" s="2">
        <v>4.1999999999999993</v>
      </c>
      <c r="H169" s="3">
        <f t="shared" si="9"/>
        <v>5.3999999999999995</v>
      </c>
      <c r="I169" s="1">
        <f t="shared" si="10"/>
        <v>64.775000000000006</v>
      </c>
      <c r="J169" s="2">
        <v>5</v>
      </c>
      <c r="K169" s="1">
        <f t="shared" si="12"/>
        <v>69.775000000000006</v>
      </c>
      <c r="L169" s="3" t="str">
        <f t="shared" si="11"/>
        <v>C</v>
      </c>
    </row>
    <row r="170" spans="1:12" x14ac:dyDescent="0.3">
      <c r="A170" s="3">
        <v>169</v>
      </c>
      <c r="B170" t="s">
        <v>181</v>
      </c>
      <c r="C170" t="s">
        <v>173</v>
      </c>
      <c r="D170" s="1">
        <v>55</v>
      </c>
      <c r="E170" s="2">
        <v>14.8</v>
      </c>
      <c r="F170" s="2">
        <v>6</v>
      </c>
      <c r="G170" s="2">
        <v>8.1</v>
      </c>
      <c r="H170" s="3">
        <f t="shared" si="9"/>
        <v>7.05</v>
      </c>
      <c r="I170" s="1">
        <f t="shared" si="10"/>
        <v>76.849999999999994</v>
      </c>
      <c r="J170" s="2">
        <v>5</v>
      </c>
      <c r="K170" s="1">
        <f t="shared" si="12"/>
        <v>81.849999999999994</v>
      </c>
      <c r="L170" s="3" t="str">
        <f t="shared" si="11"/>
        <v>A</v>
      </c>
    </row>
    <row r="171" spans="1:12" x14ac:dyDescent="0.3">
      <c r="A171" s="3">
        <v>170</v>
      </c>
      <c r="B171" t="s">
        <v>182</v>
      </c>
      <c r="C171" t="s">
        <v>173</v>
      </c>
      <c r="D171" s="1">
        <v>45.75</v>
      </c>
      <c r="E171" s="2">
        <v>9.8000000000000007</v>
      </c>
      <c r="F171" s="2">
        <v>5.9</v>
      </c>
      <c r="G171" s="2">
        <v>7.6</v>
      </c>
      <c r="H171" s="3">
        <f t="shared" si="9"/>
        <v>6.75</v>
      </c>
      <c r="I171" s="1">
        <f t="shared" si="10"/>
        <v>62.3</v>
      </c>
      <c r="J171" s="2">
        <v>5</v>
      </c>
      <c r="K171" s="1">
        <f t="shared" si="12"/>
        <v>67.3</v>
      </c>
      <c r="L171" s="3" t="str">
        <f t="shared" si="11"/>
        <v>C</v>
      </c>
    </row>
    <row r="172" spans="1:12" x14ac:dyDescent="0.3">
      <c r="A172" s="3">
        <v>171</v>
      </c>
      <c r="B172" t="s">
        <v>183</v>
      </c>
      <c r="C172" t="s">
        <v>173</v>
      </c>
      <c r="D172" s="1">
        <v>42.1875</v>
      </c>
      <c r="E172" s="2">
        <v>12.600000000000001</v>
      </c>
      <c r="F172" s="2">
        <v>5.5</v>
      </c>
      <c r="G172" s="2">
        <v>5.9</v>
      </c>
      <c r="H172" s="3">
        <f t="shared" si="9"/>
        <v>5.7</v>
      </c>
      <c r="I172" s="1">
        <f t="shared" si="10"/>
        <v>60.487500000000004</v>
      </c>
      <c r="J172" s="2">
        <v>5</v>
      </c>
      <c r="K172" s="1">
        <f t="shared" si="12"/>
        <v>65.487500000000011</v>
      </c>
      <c r="L172" s="3" t="str">
        <f t="shared" si="11"/>
        <v>C</v>
      </c>
    </row>
    <row r="173" spans="1:12" x14ac:dyDescent="0.3">
      <c r="A173" s="3">
        <v>172</v>
      </c>
      <c r="B173" t="s">
        <v>184</v>
      </c>
      <c r="C173" t="s">
        <v>173</v>
      </c>
      <c r="D173" s="1">
        <v>29.9375</v>
      </c>
      <c r="E173" s="2">
        <v>6.5</v>
      </c>
      <c r="F173" s="2">
        <v>4.8</v>
      </c>
      <c r="G173" s="2">
        <v>3.8000000000000003</v>
      </c>
      <c r="H173" s="3">
        <f t="shared" si="9"/>
        <v>4.3</v>
      </c>
      <c r="I173" s="1">
        <f t="shared" si="10"/>
        <v>40.737499999999997</v>
      </c>
      <c r="J173" s="2">
        <v>5</v>
      </c>
      <c r="K173" s="1">
        <f t="shared" si="12"/>
        <v>45.737499999999997</v>
      </c>
      <c r="L173" s="3" t="str">
        <f t="shared" si="11"/>
        <v>F</v>
      </c>
    </row>
    <row r="174" spans="1:12" x14ac:dyDescent="0.3">
      <c r="A174" s="3">
        <v>173</v>
      </c>
      <c r="B174" t="s">
        <v>185</v>
      </c>
      <c r="C174" t="s">
        <v>173</v>
      </c>
      <c r="D174" s="1">
        <v>34.875</v>
      </c>
      <c r="E174" s="2">
        <v>8.6000000000000014</v>
      </c>
      <c r="F174" s="2">
        <v>3.7</v>
      </c>
      <c r="G174" s="2">
        <v>5.3000000000000007</v>
      </c>
      <c r="H174" s="3">
        <f t="shared" si="9"/>
        <v>4.5</v>
      </c>
      <c r="I174" s="1">
        <f t="shared" si="10"/>
        <v>47.975000000000001</v>
      </c>
      <c r="J174" s="2">
        <v>5</v>
      </c>
      <c r="K174" s="1">
        <f t="shared" si="12"/>
        <v>52.975000000000001</v>
      </c>
      <c r="L174" s="3" t="str">
        <f t="shared" si="11"/>
        <v>E</v>
      </c>
    </row>
    <row r="175" spans="1:12" x14ac:dyDescent="0.3">
      <c r="A175" s="3">
        <v>174</v>
      </c>
      <c r="B175" t="s">
        <v>186</v>
      </c>
      <c r="C175" t="s">
        <v>173</v>
      </c>
      <c r="D175" s="1">
        <v>44.3125</v>
      </c>
      <c r="E175" s="2">
        <v>7.4</v>
      </c>
      <c r="F175" s="2">
        <v>4</v>
      </c>
      <c r="G175" s="2">
        <v>4.8</v>
      </c>
      <c r="H175" s="3">
        <f t="shared" si="9"/>
        <v>4.4000000000000004</v>
      </c>
      <c r="I175" s="1">
        <f t="shared" si="10"/>
        <v>56.112499999999997</v>
      </c>
      <c r="J175" s="2">
        <v>5</v>
      </c>
      <c r="K175" s="1">
        <f t="shared" si="12"/>
        <v>61.112499999999997</v>
      </c>
      <c r="L175" s="3" t="str">
        <f t="shared" si="11"/>
        <v>C</v>
      </c>
    </row>
    <row r="176" spans="1:12" x14ac:dyDescent="0.3">
      <c r="A176" s="3">
        <v>175</v>
      </c>
      <c r="B176" t="s">
        <v>187</v>
      </c>
      <c r="C176" t="s">
        <v>173</v>
      </c>
      <c r="D176" s="1">
        <v>52.5</v>
      </c>
      <c r="E176" s="2">
        <v>11.3</v>
      </c>
      <c r="F176" s="2">
        <v>5</v>
      </c>
      <c r="G176" s="2">
        <v>5.3000000000000007</v>
      </c>
      <c r="H176" s="3">
        <f t="shared" si="9"/>
        <v>5.15</v>
      </c>
      <c r="I176" s="1">
        <f t="shared" si="10"/>
        <v>68.95</v>
      </c>
      <c r="J176" s="2">
        <v>5</v>
      </c>
      <c r="K176" s="1">
        <f t="shared" si="12"/>
        <v>73.95</v>
      </c>
      <c r="L176" s="3" t="str">
        <f t="shared" si="11"/>
        <v>B</v>
      </c>
    </row>
    <row r="177" spans="1:12" x14ac:dyDescent="0.3">
      <c r="A177" s="3">
        <v>176</v>
      </c>
      <c r="B177" t="s">
        <v>188</v>
      </c>
      <c r="C177" t="s">
        <v>173</v>
      </c>
      <c r="D177" s="1">
        <v>51.0625</v>
      </c>
      <c r="E177" s="2">
        <v>12.3</v>
      </c>
      <c r="F177" s="2">
        <v>6.2</v>
      </c>
      <c r="G177" s="2">
        <v>6.5</v>
      </c>
      <c r="H177" s="3">
        <f t="shared" si="9"/>
        <v>6.35</v>
      </c>
      <c r="I177" s="1">
        <f t="shared" si="10"/>
        <v>69.712499999999991</v>
      </c>
      <c r="J177" s="2">
        <v>5</v>
      </c>
      <c r="K177" s="1">
        <f t="shared" si="12"/>
        <v>74.712499999999991</v>
      </c>
      <c r="L177" s="3" t="str">
        <f t="shared" si="11"/>
        <v>B</v>
      </c>
    </row>
    <row r="178" spans="1:12" x14ac:dyDescent="0.3">
      <c r="A178" s="3">
        <v>177</v>
      </c>
      <c r="B178" t="s">
        <v>189</v>
      </c>
      <c r="C178" t="s">
        <v>173</v>
      </c>
      <c r="D178" s="1">
        <v>48</v>
      </c>
      <c r="E178" s="2">
        <v>12.799999999999999</v>
      </c>
      <c r="F178" s="2">
        <v>4</v>
      </c>
      <c r="G178" s="2">
        <v>5.1000000000000005</v>
      </c>
      <c r="H178" s="3">
        <f t="shared" si="9"/>
        <v>4.5500000000000007</v>
      </c>
      <c r="I178" s="1">
        <f t="shared" si="10"/>
        <v>65.349999999999994</v>
      </c>
      <c r="J178" s="2">
        <v>5</v>
      </c>
      <c r="K178" s="1">
        <f t="shared" si="12"/>
        <v>70.349999999999994</v>
      </c>
      <c r="L178" s="3" t="str">
        <f t="shared" si="11"/>
        <v>B</v>
      </c>
    </row>
    <row r="179" spans="1:12" x14ac:dyDescent="0.3">
      <c r="B179" t="s">
        <v>190</v>
      </c>
      <c r="C179" t="s">
        <v>191</v>
      </c>
      <c r="D179" s="2">
        <v>49</v>
      </c>
      <c r="E179" s="2">
        <v>11.1</v>
      </c>
      <c r="F179" s="4">
        <v>3.8</v>
      </c>
      <c r="G179" s="4">
        <v>6.1000000000000005</v>
      </c>
      <c r="H179" s="3">
        <f t="shared" si="9"/>
        <v>4.95</v>
      </c>
      <c r="I179" s="1">
        <f t="shared" si="10"/>
        <v>65.05</v>
      </c>
      <c r="J179" s="4">
        <v>4.3</v>
      </c>
      <c r="K179" s="1">
        <f t="shared" si="12"/>
        <v>69.349999999999994</v>
      </c>
      <c r="L179" s="3" t="str">
        <f t="shared" si="11"/>
        <v>C</v>
      </c>
    </row>
    <row r="180" spans="1:12" x14ac:dyDescent="0.3">
      <c r="B180" t="s">
        <v>192</v>
      </c>
      <c r="C180" t="s">
        <v>191</v>
      </c>
      <c r="D180" s="2">
        <v>43.4</v>
      </c>
      <c r="E180" s="2">
        <v>10</v>
      </c>
      <c r="F180" s="4">
        <v>5.6</v>
      </c>
      <c r="G180" s="4">
        <v>4.5</v>
      </c>
      <c r="H180" s="3">
        <f t="shared" si="9"/>
        <v>5.05</v>
      </c>
      <c r="I180" s="1">
        <f t="shared" si="10"/>
        <v>58.449999999999996</v>
      </c>
      <c r="J180" s="4">
        <v>3.8</v>
      </c>
      <c r="K180" s="1">
        <f t="shared" si="12"/>
        <v>62.249999999999993</v>
      </c>
      <c r="L180" s="3" t="str">
        <f t="shared" si="11"/>
        <v>C</v>
      </c>
    </row>
    <row r="181" spans="1:12" x14ac:dyDescent="0.3">
      <c r="B181" t="s">
        <v>193</v>
      </c>
      <c r="C181" t="s">
        <v>191</v>
      </c>
      <c r="D181" s="2">
        <v>54.6</v>
      </c>
      <c r="E181" s="2">
        <v>12.3</v>
      </c>
      <c r="F181" s="4">
        <v>4.5999999999999996</v>
      </c>
      <c r="G181" s="4">
        <v>5.3999999999999995</v>
      </c>
      <c r="H181" s="3">
        <f t="shared" si="9"/>
        <v>5</v>
      </c>
      <c r="I181" s="1">
        <f t="shared" si="10"/>
        <v>71.900000000000006</v>
      </c>
      <c r="J181" s="4">
        <v>4.0999999999999996</v>
      </c>
      <c r="K181" s="1">
        <f t="shared" si="12"/>
        <v>76</v>
      </c>
      <c r="L181" s="3" t="str">
        <f t="shared" si="11"/>
        <v>B</v>
      </c>
    </row>
    <row r="182" spans="1:12" x14ac:dyDescent="0.3">
      <c r="B182" t="s">
        <v>194</v>
      </c>
      <c r="C182" t="s">
        <v>191</v>
      </c>
      <c r="D182" s="2">
        <v>43</v>
      </c>
      <c r="E182" s="2">
        <v>9.9</v>
      </c>
      <c r="F182" s="4">
        <v>4</v>
      </c>
      <c r="G182" s="4">
        <v>5.3999999999999995</v>
      </c>
      <c r="H182" s="3">
        <f t="shared" si="9"/>
        <v>4.6999999999999993</v>
      </c>
      <c r="I182" s="1">
        <f t="shared" si="10"/>
        <v>57.599999999999994</v>
      </c>
      <c r="J182" s="4">
        <v>3.4</v>
      </c>
      <c r="K182" s="1">
        <f t="shared" si="12"/>
        <v>60.999999999999993</v>
      </c>
      <c r="L182" s="3" t="str">
        <f t="shared" si="11"/>
        <v>C</v>
      </c>
    </row>
    <row r="183" spans="1:12" x14ac:dyDescent="0.3">
      <c r="B183" t="s">
        <v>195</v>
      </c>
      <c r="C183" t="s">
        <v>191</v>
      </c>
      <c r="D183" s="2">
        <v>55.8</v>
      </c>
      <c r="E183" s="2">
        <v>10.799999999999999</v>
      </c>
      <c r="F183" s="4">
        <v>6.5</v>
      </c>
      <c r="G183" s="4">
        <v>9.1</v>
      </c>
      <c r="H183" s="3">
        <f t="shared" si="9"/>
        <v>7.8</v>
      </c>
      <c r="I183" s="1">
        <f t="shared" si="10"/>
        <v>74.399999999999991</v>
      </c>
      <c r="J183" s="4">
        <v>4.0999999999999996</v>
      </c>
      <c r="K183" s="1">
        <f t="shared" si="12"/>
        <v>78.499999999999986</v>
      </c>
      <c r="L183" s="3" t="str">
        <f t="shared" si="11"/>
        <v>B</v>
      </c>
    </row>
    <row r="184" spans="1:12" x14ac:dyDescent="0.3">
      <c r="B184" t="s">
        <v>196</v>
      </c>
      <c r="C184" t="s">
        <v>191</v>
      </c>
      <c r="D184" s="2">
        <v>36.299999999999997</v>
      </c>
      <c r="E184" s="2">
        <v>8.8999999999999986</v>
      </c>
      <c r="F184" s="4">
        <v>3</v>
      </c>
      <c r="G184" s="4">
        <v>2.8999999999999995</v>
      </c>
      <c r="H184" s="3">
        <f t="shared" si="9"/>
        <v>2.9499999999999997</v>
      </c>
      <c r="I184" s="1">
        <f t="shared" si="10"/>
        <v>48.15</v>
      </c>
      <c r="J184" s="4">
        <v>3.7</v>
      </c>
      <c r="K184" s="1">
        <f t="shared" si="12"/>
        <v>51.85</v>
      </c>
      <c r="L184" s="3" t="str">
        <f t="shared" si="11"/>
        <v>E</v>
      </c>
    </row>
    <row r="185" spans="1:12" x14ac:dyDescent="0.3">
      <c r="B185" t="s">
        <v>197</v>
      </c>
      <c r="C185" t="s">
        <v>191</v>
      </c>
      <c r="D185" s="2">
        <v>50.3</v>
      </c>
      <c r="E185" s="2">
        <v>7.3999999999999995</v>
      </c>
      <c r="F185" s="4">
        <v>4.3</v>
      </c>
      <c r="G185" s="4">
        <v>4.3999999999999995</v>
      </c>
      <c r="H185" s="3">
        <f t="shared" si="9"/>
        <v>4.3499999999999996</v>
      </c>
      <c r="I185" s="1">
        <f t="shared" si="10"/>
        <v>62.05</v>
      </c>
      <c r="J185" s="4">
        <v>4.0999999999999996</v>
      </c>
      <c r="K185" s="1">
        <f t="shared" si="12"/>
        <v>66.149999999999991</v>
      </c>
      <c r="L185" s="3" t="str">
        <f t="shared" si="11"/>
        <v>C</v>
      </c>
    </row>
    <row r="186" spans="1:12" x14ac:dyDescent="0.3">
      <c r="B186" t="s">
        <v>198</v>
      </c>
      <c r="C186" t="s">
        <v>191</v>
      </c>
      <c r="D186" s="2">
        <v>37.9</v>
      </c>
      <c r="E186" s="2">
        <v>8.1</v>
      </c>
      <c r="F186" s="4">
        <v>3.3</v>
      </c>
      <c r="G186" s="4">
        <v>4.4000000000000004</v>
      </c>
      <c r="H186" s="3">
        <f t="shared" si="9"/>
        <v>3.85</v>
      </c>
      <c r="I186" s="1">
        <f t="shared" si="10"/>
        <v>49.85</v>
      </c>
      <c r="J186" s="4">
        <v>3.6</v>
      </c>
      <c r="K186" s="1">
        <f t="shared" si="12"/>
        <v>53.45</v>
      </c>
      <c r="L186" s="3" t="str">
        <f t="shared" si="11"/>
        <v>E</v>
      </c>
    </row>
    <row r="187" spans="1:12" x14ac:dyDescent="0.3">
      <c r="B187" t="s">
        <v>199</v>
      </c>
      <c r="C187" t="s">
        <v>191</v>
      </c>
      <c r="D187" s="2">
        <v>37.1</v>
      </c>
      <c r="E187" s="2">
        <v>10</v>
      </c>
      <c r="F187" s="4">
        <v>4.9000000000000004</v>
      </c>
      <c r="G187" s="4">
        <v>4.9000000000000004</v>
      </c>
      <c r="H187" s="3">
        <f t="shared" si="9"/>
        <v>4.9000000000000004</v>
      </c>
      <c r="I187" s="1">
        <f t="shared" si="10"/>
        <v>52</v>
      </c>
      <c r="J187" s="4">
        <v>4.2</v>
      </c>
      <c r="K187" s="1">
        <f t="shared" si="12"/>
        <v>56.2</v>
      </c>
      <c r="L187" s="3" t="str">
        <f t="shared" si="11"/>
        <v>D</v>
      </c>
    </row>
    <row r="188" spans="1:12" x14ac:dyDescent="0.3">
      <c r="B188" t="s">
        <v>200</v>
      </c>
      <c r="C188" t="s">
        <v>191</v>
      </c>
      <c r="D188" s="2">
        <v>46.4</v>
      </c>
      <c r="E188" s="2">
        <v>12.4</v>
      </c>
      <c r="F188" s="4">
        <v>5.2</v>
      </c>
      <c r="G188" s="4">
        <v>8.1</v>
      </c>
      <c r="H188" s="3">
        <f t="shared" si="9"/>
        <v>6.65</v>
      </c>
      <c r="I188" s="1">
        <f t="shared" si="10"/>
        <v>65.45</v>
      </c>
      <c r="J188" s="4">
        <v>3.8</v>
      </c>
      <c r="K188" s="1">
        <f t="shared" si="12"/>
        <v>69.25</v>
      </c>
      <c r="L188" s="3" t="str">
        <f t="shared" si="11"/>
        <v>C</v>
      </c>
    </row>
    <row r="189" spans="1:12" x14ac:dyDescent="0.3">
      <c r="B189" t="s">
        <v>201</v>
      </c>
      <c r="C189" t="s">
        <v>191</v>
      </c>
      <c r="D189" s="2">
        <v>54.1</v>
      </c>
      <c r="E189" s="2">
        <v>11.900000000000002</v>
      </c>
      <c r="F189" s="4">
        <v>5.4</v>
      </c>
      <c r="G189" s="4">
        <v>9.1</v>
      </c>
      <c r="H189" s="3">
        <f t="shared" si="9"/>
        <v>7.25</v>
      </c>
      <c r="I189" s="1">
        <f t="shared" si="10"/>
        <v>73.25</v>
      </c>
      <c r="J189" s="4">
        <v>4</v>
      </c>
      <c r="K189" s="1">
        <f t="shared" si="12"/>
        <v>77.25</v>
      </c>
      <c r="L189" s="3" t="str">
        <f t="shared" si="11"/>
        <v>B</v>
      </c>
    </row>
    <row r="190" spans="1:12" x14ac:dyDescent="0.3">
      <c r="B190" t="s">
        <v>202</v>
      </c>
      <c r="C190" t="s">
        <v>191</v>
      </c>
      <c r="D190" s="2">
        <v>55.9</v>
      </c>
      <c r="E190" s="2">
        <v>13.5</v>
      </c>
      <c r="F190" s="4">
        <v>5.8</v>
      </c>
      <c r="G190" s="4">
        <v>6.3</v>
      </c>
      <c r="H190" s="3">
        <f t="shared" si="9"/>
        <v>6.05</v>
      </c>
      <c r="I190" s="1">
        <f t="shared" si="10"/>
        <v>75.45</v>
      </c>
      <c r="J190" s="4">
        <v>4.5999999999999996</v>
      </c>
      <c r="K190" s="1">
        <f t="shared" si="12"/>
        <v>80.05</v>
      </c>
      <c r="L190" s="3" t="str">
        <f t="shared" si="11"/>
        <v>A</v>
      </c>
    </row>
    <row r="191" spans="1:12" x14ac:dyDescent="0.3">
      <c r="B191" t="s">
        <v>203</v>
      </c>
      <c r="C191" t="s">
        <v>191</v>
      </c>
      <c r="D191" s="2">
        <v>30.6</v>
      </c>
      <c r="F191" s="4">
        <v>2.7</v>
      </c>
      <c r="G191" s="2">
        <v>5</v>
      </c>
      <c r="H191" s="3">
        <f t="shared" si="9"/>
        <v>3.85</v>
      </c>
      <c r="I191" s="1">
        <f t="shared" si="10"/>
        <v>34.450000000000003</v>
      </c>
      <c r="J191" s="4">
        <v>3.4</v>
      </c>
      <c r="K191" s="1">
        <f t="shared" si="12"/>
        <v>37.85</v>
      </c>
      <c r="L191" s="3" t="str">
        <f t="shared" si="11"/>
        <v>F</v>
      </c>
    </row>
    <row r="192" spans="1:12" x14ac:dyDescent="0.3">
      <c r="B192" t="s">
        <v>204</v>
      </c>
      <c r="C192" t="s">
        <v>191</v>
      </c>
      <c r="D192" s="2">
        <v>34.5</v>
      </c>
      <c r="E192" s="2">
        <v>7.1000000000000005</v>
      </c>
      <c r="F192" s="4">
        <v>1.6</v>
      </c>
      <c r="G192" s="4">
        <v>3.1999999999999997</v>
      </c>
      <c r="H192" s="3">
        <f t="shared" si="9"/>
        <v>2.4</v>
      </c>
      <c r="I192" s="1">
        <f t="shared" si="10"/>
        <v>44</v>
      </c>
      <c r="J192" s="4">
        <v>4.2</v>
      </c>
      <c r="K192" s="1">
        <f t="shared" si="12"/>
        <v>48.2</v>
      </c>
      <c r="L192" s="3" t="str">
        <f t="shared" si="11"/>
        <v>F</v>
      </c>
    </row>
    <row r="193" spans="2:12" x14ac:dyDescent="0.3">
      <c r="B193" t="s">
        <v>205</v>
      </c>
      <c r="C193" t="s">
        <v>191</v>
      </c>
      <c r="D193" s="2">
        <v>46.1</v>
      </c>
      <c r="E193" s="2">
        <v>10.1</v>
      </c>
      <c r="F193" s="4">
        <v>5.0999999999999996</v>
      </c>
      <c r="G193" s="4">
        <v>4.5999999999999996</v>
      </c>
      <c r="H193" s="3">
        <f t="shared" si="9"/>
        <v>4.8499999999999996</v>
      </c>
      <c r="I193" s="1">
        <f t="shared" si="10"/>
        <v>61.050000000000004</v>
      </c>
      <c r="J193" s="4">
        <v>4.5999999999999996</v>
      </c>
      <c r="K193" s="1">
        <f t="shared" si="12"/>
        <v>65.650000000000006</v>
      </c>
      <c r="L193" s="3" t="str">
        <f t="shared" si="11"/>
        <v>C</v>
      </c>
    </row>
    <row r="194" spans="2:12" x14ac:dyDescent="0.3">
      <c r="B194" t="s">
        <v>206</v>
      </c>
      <c r="C194" t="s">
        <v>191</v>
      </c>
      <c r="D194" s="2">
        <v>12.1</v>
      </c>
      <c r="F194" s="4">
        <v>2.7</v>
      </c>
      <c r="G194" s="4">
        <v>0.89999999999999991</v>
      </c>
      <c r="H194" s="3">
        <f t="shared" si="9"/>
        <v>1.8</v>
      </c>
      <c r="I194" s="1">
        <f t="shared" si="10"/>
        <v>13.9</v>
      </c>
      <c r="J194" s="4">
        <v>2.7</v>
      </c>
      <c r="K194" s="1">
        <f t="shared" si="12"/>
        <v>16.600000000000001</v>
      </c>
      <c r="L194" s="3" t="str">
        <f t="shared" si="11"/>
        <v>F</v>
      </c>
    </row>
    <row r="195" spans="2:12" x14ac:dyDescent="0.3">
      <c r="B195" t="s">
        <v>207</v>
      </c>
      <c r="C195" t="s">
        <v>191</v>
      </c>
      <c r="D195" s="2">
        <v>40.5</v>
      </c>
      <c r="E195" s="2">
        <v>5.7999999999999989</v>
      </c>
      <c r="F195" s="4">
        <v>3</v>
      </c>
      <c r="G195" s="4">
        <v>6.3</v>
      </c>
      <c r="H195" s="3">
        <f t="shared" ref="H195:H208" si="13">(F195+G195)/2</f>
        <v>4.6500000000000004</v>
      </c>
      <c r="I195" s="1">
        <f t="shared" ref="I195:I208" si="14">D195+E195+H195</f>
        <v>50.949999999999996</v>
      </c>
      <c r="J195" s="4">
        <v>3.4</v>
      </c>
      <c r="K195" s="1">
        <f t="shared" si="12"/>
        <v>54.349999999999994</v>
      </c>
      <c r="L195" s="3" t="str">
        <f t="shared" ref="L195:L208" si="15">IF(K195&gt;=80,"A",IF(K195&gt;=70,"B",IF(K195&gt;=60,"C",IF(K195&gt;=55,"D",IF(K195&gt;=50,"E","F")))))</f>
        <v>E</v>
      </c>
    </row>
    <row r="196" spans="2:12" x14ac:dyDescent="0.3">
      <c r="B196" t="s">
        <v>208</v>
      </c>
      <c r="C196" t="s">
        <v>191</v>
      </c>
      <c r="D196" s="2">
        <v>38.4</v>
      </c>
      <c r="E196" s="2">
        <v>8.4</v>
      </c>
      <c r="F196" s="4">
        <v>4.5999999999999996</v>
      </c>
      <c r="G196" s="4">
        <v>4.8</v>
      </c>
      <c r="H196" s="3">
        <f t="shared" si="13"/>
        <v>4.6999999999999993</v>
      </c>
      <c r="I196" s="1">
        <f t="shared" si="14"/>
        <v>51.5</v>
      </c>
      <c r="J196" s="4">
        <v>4.2</v>
      </c>
      <c r="K196" s="1">
        <f t="shared" ref="K196:K208" si="16">I196+J196</f>
        <v>55.7</v>
      </c>
      <c r="L196" s="3" t="str">
        <f t="shared" si="15"/>
        <v>D</v>
      </c>
    </row>
    <row r="197" spans="2:12" x14ac:dyDescent="0.3">
      <c r="B197" t="s">
        <v>209</v>
      </c>
      <c r="C197" t="s">
        <v>191</v>
      </c>
      <c r="D197" s="2">
        <v>55.9</v>
      </c>
      <c r="E197" s="2">
        <v>11</v>
      </c>
      <c r="F197" s="4">
        <v>5.9</v>
      </c>
      <c r="G197" s="4">
        <v>7.5</v>
      </c>
      <c r="H197" s="3">
        <f t="shared" si="13"/>
        <v>6.7</v>
      </c>
      <c r="I197" s="1">
        <f t="shared" si="14"/>
        <v>73.600000000000009</v>
      </c>
      <c r="J197" s="4">
        <v>4.3</v>
      </c>
      <c r="K197" s="1">
        <f t="shared" si="16"/>
        <v>77.900000000000006</v>
      </c>
      <c r="L197" s="3" t="str">
        <f t="shared" si="15"/>
        <v>B</v>
      </c>
    </row>
    <row r="198" spans="2:12" x14ac:dyDescent="0.3">
      <c r="B198" t="s">
        <v>210</v>
      </c>
      <c r="C198" t="s">
        <v>191</v>
      </c>
      <c r="D198" s="2">
        <v>46.7</v>
      </c>
      <c r="E198" s="2">
        <v>11.6</v>
      </c>
      <c r="F198" s="4">
        <v>4.0999999999999996</v>
      </c>
      <c r="G198" s="4">
        <v>6.3</v>
      </c>
      <c r="H198" s="3">
        <f t="shared" si="13"/>
        <v>5.1999999999999993</v>
      </c>
      <c r="I198" s="1">
        <f t="shared" si="14"/>
        <v>63.5</v>
      </c>
      <c r="J198" s="4">
        <v>4.7</v>
      </c>
      <c r="K198" s="1">
        <f t="shared" si="16"/>
        <v>68.2</v>
      </c>
      <c r="L198" s="3" t="str">
        <f t="shared" si="15"/>
        <v>C</v>
      </c>
    </row>
    <row r="199" spans="2:12" x14ac:dyDescent="0.3">
      <c r="B199" t="s">
        <v>211</v>
      </c>
      <c r="C199" t="s">
        <v>191</v>
      </c>
      <c r="D199" s="2">
        <v>58.8</v>
      </c>
      <c r="E199" s="2">
        <v>13.4</v>
      </c>
      <c r="F199" s="4">
        <v>4.5</v>
      </c>
      <c r="G199" s="4">
        <v>7.1999999999999993</v>
      </c>
      <c r="H199" s="3">
        <f t="shared" si="13"/>
        <v>5.85</v>
      </c>
      <c r="I199" s="1">
        <f t="shared" si="14"/>
        <v>78.05</v>
      </c>
      <c r="J199" s="4">
        <v>4.5999999999999996</v>
      </c>
      <c r="K199" s="1">
        <f t="shared" si="16"/>
        <v>82.649999999999991</v>
      </c>
      <c r="L199" s="3" t="str">
        <f t="shared" si="15"/>
        <v>A</v>
      </c>
    </row>
    <row r="200" spans="2:12" x14ac:dyDescent="0.3">
      <c r="B200" t="s">
        <v>212</v>
      </c>
      <c r="C200" t="s">
        <v>191</v>
      </c>
      <c r="D200" s="2">
        <v>41.9</v>
      </c>
      <c r="E200" s="2">
        <v>7.9</v>
      </c>
      <c r="F200" s="4">
        <v>3.6</v>
      </c>
      <c r="G200" s="4">
        <v>4.8</v>
      </c>
      <c r="H200" s="3">
        <f t="shared" si="13"/>
        <v>4.2</v>
      </c>
      <c r="I200" s="1">
        <f t="shared" si="14"/>
        <v>54</v>
      </c>
      <c r="J200" s="4">
        <v>4.5999999999999996</v>
      </c>
      <c r="K200" s="1">
        <f t="shared" si="16"/>
        <v>58.6</v>
      </c>
      <c r="L200" s="3" t="str">
        <f t="shared" si="15"/>
        <v>D</v>
      </c>
    </row>
    <row r="201" spans="2:12" x14ac:dyDescent="0.3">
      <c r="B201" t="s">
        <v>213</v>
      </c>
      <c r="C201" t="s">
        <v>191</v>
      </c>
      <c r="D201" s="2">
        <v>34.5</v>
      </c>
      <c r="E201" s="2">
        <v>7.1</v>
      </c>
      <c r="F201" s="4">
        <v>3.8</v>
      </c>
      <c r="G201" s="4">
        <v>3.9000000000000004</v>
      </c>
      <c r="H201" s="3">
        <f t="shared" si="13"/>
        <v>3.85</v>
      </c>
      <c r="I201" s="1">
        <f t="shared" si="14"/>
        <v>45.45</v>
      </c>
      <c r="J201" s="4">
        <v>5</v>
      </c>
      <c r="K201" s="1">
        <f t="shared" si="16"/>
        <v>50.45</v>
      </c>
      <c r="L201" s="3" t="str">
        <f t="shared" si="15"/>
        <v>E</v>
      </c>
    </row>
    <row r="202" spans="2:12" x14ac:dyDescent="0.3">
      <c r="B202" t="s">
        <v>214</v>
      </c>
      <c r="C202" t="s">
        <v>191</v>
      </c>
      <c r="D202" s="2">
        <v>34.6</v>
      </c>
      <c r="E202" s="2">
        <v>5.0999999999999996</v>
      </c>
      <c r="F202" s="4">
        <v>0</v>
      </c>
      <c r="G202" s="4">
        <v>2.4000000000000004</v>
      </c>
      <c r="H202" s="3">
        <f t="shared" si="13"/>
        <v>1.2000000000000002</v>
      </c>
      <c r="I202" s="1">
        <f t="shared" si="14"/>
        <v>40.900000000000006</v>
      </c>
      <c r="J202" s="4">
        <v>2.2999999999999998</v>
      </c>
      <c r="K202" s="1">
        <f t="shared" si="16"/>
        <v>43.2</v>
      </c>
      <c r="L202" s="3" t="str">
        <f t="shared" si="15"/>
        <v>F</v>
      </c>
    </row>
    <row r="203" spans="2:12" x14ac:dyDescent="0.3">
      <c r="B203" t="s">
        <v>215</v>
      </c>
      <c r="C203" t="s">
        <v>191</v>
      </c>
      <c r="D203" s="2">
        <v>39.1</v>
      </c>
      <c r="E203" s="2">
        <v>9.3000000000000007</v>
      </c>
      <c r="F203" s="4">
        <v>4.9000000000000004</v>
      </c>
      <c r="G203" s="4">
        <v>6.7</v>
      </c>
      <c r="H203" s="3">
        <f t="shared" si="13"/>
        <v>5.8000000000000007</v>
      </c>
      <c r="I203" s="1">
        <f t="shared" si="14"/>
        <v>54.2</v>
      </c>
      <c r="J203" s="4">
        <v>3.6</v>
      </c>
      <c r="K203" s="1">
        <f t="shared" si="16"/>
        <v>57.800000000000004</v>
      </c>
      <c r="L203" s="3" t="str">
        <f t="shared" si="15"/>
        <v>D</v>
      </c>
    </row>
    <row r="204" spans="2:12" x14ac:dyDescent="0.3">
      <c r="B204" t="s">
        <v>216</v>
      </c>
      <c r="C204" t="s">
        <v>191</v>
      </c>
      <c r="D204" s="2">
        <v>25.4</v>
      </c>
      <c r="E204" s="2">
        <v>6.3999999999999995</v>
      </c>
      <c r="F204" s="4">
        <v>5.7</v>
      </c>
      <c r="G204" s="4">
        <v>4.1999999999999993</v>
      </c>
      <c r="H204" s="3">
        <f t="shared" si="13"/>
        <v>4.9499999999999993</v>
      </c>
      <c r="I204" s="1">
        <f t="shared" si="14"/>
        <v>36.75</v>
      </c>
      <c r="J204" s="4">
        <v>4.0999999999999996</v>
      </c>
      <c r="K204" s="1">
        <f t="shared" si="16"/>
        <v>40.85</v>
      </c>
      <c r="L204" s="3" t="str">
        <f t="shared" si="15"/>
        <v>F</v>
      </c>
    </row>
    <row r="205" spans="2:12" x14ac:dyDescent="0.3">
      <c r="B205" t="s">
        <v>217</v>
      </c>
      <c r="C205" t="s">
        <v>191</v>
      </c>
      <c r="D205" s="2">
        <v>39.9</v>
      </c>
      <c r="E205" s="2">
        <v>7.5</v>
      </c>
      <c r="F205" s="4">
        <v>3.7</v>
      </c>
      <c r="G205" s="4">
        <v>3.76</v>
      </c>
      <c r="H205" s="3">
        <f t="shared" si="13"/>
        <v>3.73</v>
      </c>
      <c r="I205" s="1">
        <f t="shared" si="14"/>
        <v>51.129999999999995</v>
      </c>
      <c r="J205" s="4">
        <v>4.4000000000000004</v>
      </c>
      <c r="K205" s="1">
        <f t="shared" si="16"/>
        <v>55.529999999999994</v>
      </c>
      <c r="L205" s="3" t="str">
        <f t="shared" si="15"/>
        <v>D</v>
      </c>
    </row>
    <row r="206" spans="2:12" x14ac:dyDescent="0.3">
      <c r="B206" t="s">
        <v>218</v>
      </c>
      <c r="C206" t="s">
        <v>191</v>
      </c>
      <c r="D206" s="2">
        <v>43.8</v>
      </c>
      <c r="E206" s="2">
        <v>10.999999999999998</v>
      </c>
      <c r="F206" s="4">
        <v>6.1</v>
      </c>
      <c r="G206" s="4">
        <v>7.1999999999999993</v>
      </c>
      <c r="H206" s="3">
        <f t="shared" si="13"/>
        <v>6.6499999999999995</v>
      </c>
      <c r="I206" s="1">
        <f t="shared" si="14"/>
        <v>61.449999999999996</v>
      </c>
      <c r="J206" s="4">
        <v>4.2</v>
      </c>
      <c r="K206" s="1">
        <f t="shared" si="16"/>
        <v>65.649999999999991</v>
      </c>
      <c r="L206" s="3" t="str">
        <f t="shared" si="15"/>
        <v>C</v>
      </c>
    </row>
    <row r="207" spans="2:12" x14ac:dyDescent="0.3">
      <c r="B207" t="s">
        <v>219</v>
      </c>
      <c r="C207" t="s">
        <v>191</v>
      </c>
      <c r="D207" s="2">
        <v>50</v>
      </c>
      <c r="E207" s="2">
        <v>13.399999999999999</v>
      </c>
      <c r="F207" s="4">
        <v>7.2</v>
      </c>
      <c r="G207" s="4">
        <v>8.1999999999999993</v>
      </c>
      <c r="H207" s="3">
        <f t="shared" si="13"/>
        <v>7.6999999999999993</v>
      </c>
      <c r="I207" s="1">
        <f t="shared" si="14"/>
        <v>71.099999999999994</v>
      </c>
      <c r="J207" s="4">
        <v>4.2</v>
      </c>
      <c r="K207" s="1">
        <f t="shared" si="16"/>
        <v>75.3</v>
      </c>
      <c r="L207" s="3" t="str">
        <f t="shared" si="15"/>
        <v>B</v>
      </c>
    </row>
    <row r="208" spans="2:12" x14ac:dyDescent="0.3">
      <c r="B208" t="s">
        <v>220</v>
      </c>
      <c r="C208" t="s">
        <v>191</v>
      </c>
      <c r="D208" s="2">
        <v>50.4</v>
      </c>
      <c r="E208" s="2">
        <v>8.8000000000000007</v>
      </c>
      <c r="F208" s="4">
        <v>4.5</v>
      </c>
      <c r="G208" s="4">
        <v>6.3</v>
      </c>
      <c r="H208" s="3">
        <f t="shared" si="13"/>
        <v>5.4</v>
      </c>
      <c r="I208" s="1">
        <f t="shared" si="14"/>
        <v>64.600000000000009</v>
      </c>
      <c r="J208" s="4">
        <v>4</v>
      </c>
      <c r="K208" s="1">
        <f t="shared" si="16"/>
        <v>68.600000000000009</v>
      </c>
      <c r="L208" s="3" t="str">
        <f t="shared" si="15"/>
        <v>C</v>
      </c>
    </row>
  </sheetData>
  <dataValidations count="1">
    <dataValidation type="decimal" operator="lessThanOrEqual" allowBlank="1" showInputMessage="1" showErrorMessage="1" sqref="F2:G208 J179:J190 J192:J208" xr:uid="{2AD0BCB8-6AA3-4DA8-8186-C2119E9EBC08}">
      <formula1>10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1D7D-BDB9-43D9-BBE7-A2C7703D057A}">
  <dimension ref="A1:J16"/>
  <sheetViews>
    <sheetView topLeftCell="A8" workbookViewId="0">
      <selection activeCell="A17" sqref="A17"/>
    </sheetView>
  </sheetViews>
  <sheetFormatPr defaultRowHeight="14.4" x14ac:dyDescent="0.3"/>
  <cols>
    <col min="1" max="1" width="20.21875" bestFit="1" customWidth="1"/>
    <col min="4" max="4" width="16.5546875" bestFit="1" customWidth="1"/>
    <col min="5" max="5" width="11.109375" bestFit="1" customWidth="1"/>
    <col min="8" max="8" width="20.109375" customWidth="1"/>
    <col min="10" max="10" width="10.6640625" customWidth="1"/>
  </cols>
  <sheetData>
    <row r="1" spans="1:10" x14ac:dyDescent="0.3">
      <c r="A1" s="6" t="s">
        <v>240</v>
      </c>
      <c r="D1" s="7" t="s">
        <v>241</v>
      </c>
      <c r="E1" s="8" t="s">
        <v>242</v>
      </c>
      <c r="H1" s="9" t="s">
        <v>243</v>
      </c>
    </row>
    <row r="2" spans="1:10" ht="14.4" customHeight="1" x14ac:dyDescent="0.3">
      <c r="A2" t="s">
        <v>241</v>
      </c>
      <c r="D2" t="s">
        <v>244</v>
      </c>
      <c r="E2" s="73" t="s">
        <v>256</v>
      </c>
      <c r="F2" s="73"/>
      <c r="G2" s="73"/>
      <c r="H2" s="19">
        <v>10</v>
      </c>
    </row>
    <row r="3" spans="1:10" ht="14.4" customHeight="1" x14ac:dyDescent="0.3">
      <c r="A3" t="s">
        <v>242</v>
      </c>
      <c r="D3" s="10" t="s">
        <v>245</v>
      </c>
      <c r="E3" s="73"/>
      <c r="F3" s="73"/>
      <c r="G3" s="73"/>
      <c r="H3" s="19">
        <v>20</v>
      </c>
      <c r="J3" s="20">
        <v>45.789479999999998</v>
      </c>
    </row>
    <row r="4" spans="1:10" ht="14.4" customHeight="1" x14ac:dyDescent="0.3">
      <c r="A4" t="s">
        <v>246</v>
      </c>
      <c r="D4" s="18" t="s">
        <v>247</v>
      </c>
      <c r="E4" s="73"/>
      <c r="F4" s="73"/>
      <c r="G4" s="73"/>
      <c r="H4" s="19">
        <v>30</v>
      </c>
    </row>
    <row r="5" spans="1:10" ht="14.4" customHeight="1" x14ac:dyDescent="0.3">
      <c r="D5" s="22" t="s">
        <v>248</v>
      </c>
      <c r="E5" s="73"/>
      <c r="F5" s="73"/>
      <c r="G5" s="73"/>
      <c r="H5" s="15"/>
    </row>
    <row r="6" spans="1:10" ht="14.4" customHeight="1" x14ac:dyDescent="0.3">
      <c r="D6" s="23" t="s">
        <v>249</v>
      </c>
      <c r="E6" s="73"/>
      <c r="F6" s="73"/>
      <c r="G6" s="73"/>
    </row>
    <row r="7" spans="1:10" ht="28.8" x14ac:dyDescent="0.55000000000000004">
      <c r="D7" s="24" t="s">
        <v>250</v>
      </c>
      <c r="E7" s="73"/>
      <c r="F7" s="73"/>
      <c r="G7" s="73"/>
      <c r="H7" s="11" t="s">
        <v>251</v>
      </c>
    </row>
    <row r="8" spans="1:10" ht="20.399999999999999" thickBot="1" x14ac:dyDescent="0.45">
      <c r="D8" s="25" t="s">
        <v>252</v>
      </c>
      <c r="E8" s="73"/>
      <c r="F8" s="73"/>
      <c r="G8" s="73"/>
      <c r="H8" s="21">
        <v>45720</v>
      </c>
    </row>
    <row r="9" spans="1:10" ht="15.6" thickTop="1" thickBot="1" x14ac:dyDescent="0.35">
      <c r="D9" s="26" t="s">
        <v>253</v>
      </c>
      <c r="E9" s="14"/>
      <c r="F9" s="14"/>
      <c r="G9" s="14"/>
      <c r="H9" s="16"/>
    </row>
    <row r="10" spans="1:10" ht="15" thickTop="1" x14ac:dyDescent="0.3">
      <c r="H10" s="17"/>
    </row>
    <row r="11" spans="1:10" x14ac:dyDescent="0.3">
      <c r="B11" s="71"/>
      <c r="C11" s="71"/>
      <c r="H11" s="12"/>
    </row>
    <row r="13" spans="1:10" ht="15.6" x14ac:dyDescent="0.3">
      <c r="B13" s="72" t="s">
        <v>255</v>
      </c>
      <c r="C13" s="72"/>
      <c r="D13" s="72"/>
      <c r="H13" s="13" t="s">
        <v>254</v>
      </c>
    </row>
    <row r="14" spans="1:10" x14ac:dyDescent="0.3">
      <c r="H14" s="27" t="s">
        <v>257</v>
      </c>
    </row>
    <row r="15" spans="1:10" x14ac:dyDescent="0.3">
      <c r="H15" s="27" t="s">
        <v>258</v>
      </c>
    </row>
    <row r="16" spans="1:10" x14ac:dyDescent="0.3">
      <c r="H16" s="27" t="s">
        <v>259</v>
      </c>
    </row>
  </sheetData>
  <mergeCells count="3">
    <mergeCell ref="B11:C11"/>
    <mergeCell ref="B13:D13"/>
    <mergeCell ref="E2:G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BC5F8-8490-474C-BC95-33FFFAB9C4D9}">
  <sheetPr>
    <tabColor theme="2" tint="-0.499984740745262"/>
  </sheetPr>
  <dimension ref="A1:D189"/>
  <sheetViews>
    <sheetView showGridLines="0" topLeftCell="A173" workbookViewId="0">
      <selection activeCell="C175" sqref="C175"/>
    </sheetView>
  </sheetViews>
  <sheetFormatPr defaultRowHeight="14.4" x14ac:dyDescent="0.3"/>
  <cols>
    <col min="1" max="1" width="8.88671875" style="43"/>
    <col min="2" max="2" width="37.88671875" style="43" bestFit="1" customWidth="1"/>
    <col min="3" max="3" width="21" style="43" bestFit="1" customWidth="1"/>
    <col min="4" max="16384" width="8.88671875" style="43"/>
  </cols>
  <sheetData>
    <row r="1" spans="1:4" x14ac:dyDescent="0.3">
      <c r="A1" s="74" t="s">
        <v>260</v>
      </c>
      <c r="B1" s="74"/>
      <c r="C1" s="74"/>
      <c r="D1" s="74"/>
    </row>
    <row r="2" spans="1:4" x14ac:dyDescent="0.3">
      <c r="A2" s="74"/>
      <c r="B2" s="74"/>
      <c r="C2" s="74"/>
      <c r="D2" s="74"/>
    </row>
    <row r="3" spans="1:4" x14ac:dyDescent="0.3">
      <c r="A3" s="43" t="s">
        <v>221</v>
      </c>
      <c r="B3" s="43" t="s">
        <v>222</v>
      </c>
      <c r="C3" s="43" t="s">
        <v>2</v>
      </c>
      <c r="D3" s="43" t="s">
        <v>3</v>
      </c>
    </row>
    <row r="4" spans="1:4" x14ac:dyDescent="0.3">
      <c r="A4" s="44">
        <v>1</v>
      </c>
      <c r="B4" s="43" t="s">
        <v>5</v>
      </c>
      <c r="C4" s="43" t="s">
        <v>6</v>
      </c>
      <c r="D4" s="45">
        <v>40.299999999999997</v>
      </c>
    </row>
    <row r="5" spans="1:4" x14ac:dyDescent="0.3">
      <c r="A5" s="44">
        <v>2</v>
      </c>
      <c r="B5" s="43" t="s">
        <v>7</v>
      </c>
      <c r="C5" s="43" t="s">
        <v>6</v>
      </c>
      <c r="D5" s="45">
        <v>53</v>
      </c>
    </row>
    <row r="6" spans="1:4" x14ac:dyDescent="0.3">
      <c r="A6" s="44">
        <v>3</v>
      </c>
      <c r="B6" s="43" t="s">
        <v>8</v>
      </c>
      <c r="C6" s="43" t="s">
        <v>6</v>
      </c>
      <c r="D6" s="45">
        <v>42.375</v>
      </c>
    </row>
    <row r="7" spans="1:4" x14ac:dyDescent="0.3">
      <c r="A7" s="44">
        <v>4</v>
      </c>
      <c r="B7" s="43" t="s">
        <v>9</v>
      </c>
      <c r="C7" s="43" t="s">
        <v>6</v>
      </c>
      <c r="D7" s="45">
        <v>48.375</v>
      </c>
    </row>
    <row r="8" spans="1:4" x14ac:dyDescent="0.3">
      <c r="A8" s="44">
        <v>5</v>
      </c>
      <c r="B8" s="43" t="s">
        <v>10</v>
      </c>
      <c r="C8" s="43" t="s">
        <v>6</v>
      </c>
      <c r="D8" s="45">
        <v>54.625</v>
      </c>
    </row>
    <row r="9" spans="1:4" x14ac:dyDescent="0.3">
      <c r="A9" s="44">
        <v>6</v>
      </c>
      <c r="B9" s="43" t="s">
        <v>11</v>
      </c>
      <c r="C9" s="43" t="s">
        <v>6</v>
      </c>
      <c r="D9" s="45">
        <v>52.75</v>
      </c>
    </row>
    <row r="10" spans="1:4" x14ac:dyDescent="0.3">
      <c r="A10" s="44">
        <v>7</v>
      </c>
      <c r="B10" s="43" t="s">
        <v>12</v>
      </c>
      <c r="C10" s="43" t="s">
        <v>6</v>
      </c>
      <c r="D10" s="45">
        <v>46.25</v>
      </c>
    </row>
    <row r="11" spans="1:4" x14ac:dyDescent="0.3">
      <c r="A11" s="44">
        <v>8</v>
      </c>
      <c r="B11" s="43" t="s">
        <v>13</v>
      </c>
      <c r="C11" s="43" t="s">
        <v>6</v>
      </c>
      <c r="D11" s="45">
        <v>44.5</v>
      </c>
    </row>
    <row r="12" spans="1:4" x14ac:dyDescent="0.3">
      <c r="A12" s="44">
        <v>9</v>
      </c>
      <c r="B12" s="43" t="s">
        <v>14</v>
      </c>
      <c r="C12" s="43" t="s">
        <v>6</v>
      </c>
      <c r="D12" s="45">
        <v>58.375</v>
      </c>
    </row>
    <row r="13" spans="1:4" x14ac:dyDescent="0.3">
      <c r="A13" s="44">
        <v>10</v>
      </c>
      <c r="B13" s="43" t="s">
        <v>15</v>
      </c>
      <c r="C13" s="43" t="s">
        <v>239</v>
      </c>
      <c r="D13" s="45">
        <v>40.125</v>
      </c>
    </row>
    <row r="14" spans="1:4" x14ac:dyDescent="0.3">
      <c r="A14" s="44">
        <v>11</v>
      </c>
      <c r="B14" s="43" t="s">
        <v>16</v>
      </c>
      <c r="C14" s="43" t="s">
        <v>6</v>
      </c>
      <c r="D14" s="45">
        <v>54.625</v>
      </c>
    </row>
    <row r="15" spans="1:4" x14ac:dyDescent="0.3">
      <c r="A15" s="44">
        <v>12</v>
      </c>
      <c r="B15" s="43" t="s">
        <v>17</v>
      </c>
      <c r="C15" s="43" t="s">
        <v>6</v>
      </c>
      <c r="D15" s="45">
        <v>42</v>
      </c>
    </row>
    <row r="16" spans="1:4" x14ac:dyDescent="0.3">
      <c r="A16" s="44">
        <v>13</v>
      </c>
      <c r="B16" s="43" t="s">
        <v>18</v>
      </c>
      <c r="C16" s="43" t="s">
        <v>6</v>
      </c>
      <c r="D16" s="45">
        <v>36.0625</v>
      </c>
    </row>
    <row r="17" spans="1:4" x14ac:dyDescent="0.3">
      <c r="A17" s="44">
        <v>14</v>
      </c>
      <c r="B17" s="43" t="s">
        <v>19</v>
      </c>
      <c r="C17" s="43" t="s">
        <v>6</v>
      </c>
      <c r="D17" s="45">
        <v>43.5625</v>
      </c>
    </row>
    <row r="18" spans="1:4" x14ac:dyDescent="0.3">
      <c r="A18" s="44">
        <v>15</v>
      </c>
      <c r="B18" s="43" t="s">
        <v>20</v>
      </c>
      <c r="C18" s="43" t="s">
        <v>6</v>
      </c>
      <c r="D18" s="45">
        <v>52.8</v>
      </c>
    </row>
    <row r="19" spans="1:4" x14ac:dyDescent="0.3">
      <c r="A19" s="44">
        <v>16</v>
      </c>
      <c r="B19" s="43" t="s">
        <v>21</v>
      </c>
      <c r="C19" s="43" t="s">
        <v>6</v>
      </c>
      <c r="D19" s="45">
        <v>56.75</v>
      </c>
    </row>
    <row r="20" spans="1:4" x14ac:dyDescent="0.3">
      <c r="A20" s="44">
        <v>17</v>
      </c>
      <c r="B20" s="43" t="s">
        <v>22</v>
      </c>
      <c r="C20" s="43" t="s">
        <v>6</v>
      </c>
      <c r="D20" s="45">
        <v>49.3</v>
      </c>
    </row>
    <row r="21" spans="1:4" x14ac:dyDescent="0.3">
      <c r="A21" s="44">
        <v>18</v>
      </c>
      <c r="B21" s="43" t="s">
        <v>23</v>
      </c>
      <c r="C21" s="43" t="s">
        <v>6</v>
      </c>
      <c r="D21" s="45">
        <v>56.625</v>
      </c>
    </row>
    <row r="22" spans="1:4" x14ac:dyDescent="0.3">
      <c r="A22" s="44">
        <v>19</v>
      </c>
      <c r="B22" s="43" t="s">
        <v>24</v>
      </c>
      <c r="C22" s="43" t="s">
        <v>6</v>
      </c>
      <c r="D22" s="45">
        <v>42.25</v>
      </c>
    </row>
    <row r="23" spans="1:4" x14ac:dyDescent="0.3">
      <c r="A23" s="44">
        <v>20</v>
      </c>
      <c r="B23" s="43" t="s">
        <v>25</v>
      </c>
      <c r="C23" s="43" t="s">
        <v>26</v>
      </c>
      <c r="D23" s="45">
        <v>39.875</v>
      </c>
    </row>
    <row r="24" spans="1:4" x14ac:dyDescent="0.3">
      <c r="A24" s="44">
        <v>21</v>
      </c>
      <c r="B24" s="43" t="s">
        <v>27</v>
      </c>
      <c r="C24" s="43" t="s">
        <v>26</v>
      </c>
      <c r="D24" s="45">
        <v>61.4375</v>
      </c>
    </row>
    <row r="25" spans="1:4" x14ac:dyDescent="0.3">
      <c r="A25" s="44">
        <v>22</v>
      </c>
      <c r="B25" s="43" t="s">
        <v>28</v>
      </c>
      <c r="C25" s="43" t="s">
        <v>26</v>
      </c>
      <c r="D25" s="45">
        <v>43.125</v>
      </c>
    </row>
    <row r="26" spans="1:4" x14ac:dyDescent="0.3">
      <c r="A26" s="44">
        <v>23</v>
      </c>
      <c r="B26" s="43" t="s">
        <v>29</v>
      </c>
      <c r="C26" s="43" t="s">
        <v>26</v>
      </c>
      <c r="D26" s="45">
        <v>46.0625</v>
      </c>
    </row>
    <row r="27" spans="1:4" x14ac:dyDescent="0.3">
      <c r="A27" s="44">
        <v>24</v>
      </c>
      <c r="B27" s="43" t="s">
        <v>30</v>
      </c>
      <c r="C27" s="43" t="s">
        <v>26</v>
      </c>
      <c r="D27" s="45">
        <v>35</v>
      </c>
    </row>
    <row r="28" spans="1:4" x14ac:dyDescent="0.3">
      <c r="A28" s="44">
        <v>25</v>
      </c>
      <c r="B28" s="43" t="s">
        <v>31</v>
      </c>
      <c r="C28" s="43" t="s">
        <v>26</v>
      </c>
      <c r="D28" s="45">
        <v>57</v>
      </c>
    </row>
    <row r="29" spans="1:4" x14ac:dyDescent="0.3">
      <c r="A29" s="44">
        <v>26</v>
      </c>
      <c r="B29" s="43" t="s">
        <v>32</v>
      </c>
      <c r="C29" s="43" t="s">
        <v>26</v>
      </c>
      <c r="D29" s="45">
        <v>58.1875</v>
      </c>
    </row>
    <row r="30" spans="1:4" x14ac:dyDescent="0.3">
      <c r="A30" s="44">
        <v>27</v>
      </c>
      <c r="B30" s="43" t="s">
        <v>33</v>
      </c>
      <c r="C30" s="43" t="s">
        <v>26</v>
      </c>
      <c r="D30" s="45">
        <v>49.25</v>
      </c>
    </row>
    <row r="31" spans="1:4" x14ac:dyDescent="0.3">
      <c r="A31" s="44">
        <v>28</v>
      </c>
      <c r="B31" s="43" t="s">
        <v>34</v>
      </c>
      <c r="C31" s="43" t="s">
        <v>26</v>
      </c>
      <c r="D31" s="45">
        <v>48.8125</v>
      </c>
    </row>
    <row r="32" spans="1:4" x14ac:dyDescent="0.3">
      <c r="A32" s="44">
        <v>29</v>
      </c>
      <c r="B32" s="43" t="s">
        <v>35</v>
      </c>
      <c r="C32" s="43" t="s">
        <v>26</v>
      </c>
      <c r="D32" s="45">
        <v>63.5</v>
      </c>
    </row>
    <row r="33" spans="1:4" x14ac:dyDescent="0.3">
      <c r="A33" s="44">
        <v>30</v>
      </c>
      <c r="B33" s="43" t="s">
        <v>36</v>
      </c>
      <c r="C33" s="43" t="s">
        <v>26</v>
      </c>
      <c r="D33" s="45">
        <v>55.75</v>
      </c>
    </row>
    <row r="34" spans="1:4" x14ac:dyDescent="0.3">
      <c r="A34" s="44">
        <v>31</v>
      </c>
      <c r="B34" s="43" t="s">
        <v>37</v>
      </c>
      <c r="C34" s="43" t="s">
        <v>26</v>
      </c>
      <c r="D34" s="45">
        <v>49.625</v>
      </c>
    </row>
    <row r="35" spans="1:4" x14ac:dyDescent="0.3">
      <c r="A35" s="44">
        <v>32</v>
      </c>
      <c r="B35" s="43" t="s">
        <v>38</v>
      </c>
      <c r="C35" s="43" t="s">
        <v>26</v>
      </c>
      <c r="D35" s="45">
        <v>40</v>
      </c>
    </row>
    <row r="36" spans="1:4" x14ac:dyDescent="0.3">
      <c r="A36" s="44">
        <v>33</v>
      </c>
      <c r="B36" s="43" t="s">
        <v>39</v>
      </c>
      <c r="C36" s="43" t="s">
        <v>26</v>
      </c>
      <c r="D36" s="45">
        <v>61.25</v>
      </c>
    </row>
    <row r="37" spans="1:4" x14ac:dyDescent="0.3">
      <c r="A37" s="44">
        <v>34</v>
      </c>
      <c r="B37" s="43" t="s">
        <v>40</v>
      </c>
      <c r="C37" s="43" t="s">
        <v>26</v>
      </c>
      <c r="D37" s="45">
        <v>43.9375</v>
      </c>
    </row>
    <row r="38" spans="1:4" x14ac:dyDescent="0.3">
      <c r="A38" s="44">
        <v>35</v>
      </c>
      <c r="B38" s="43" t="s">
        <v>41</v>
      </c>
      <c r="C38" s="43" t="s">
        <v>26</v>
      </c>
      <c r="D38" s="45">
        <v>46.5625</v>
      </c>
    </row>
    <row r="39" spans="1:4" x14ac:dyDescent="0.3">
      <c r="A39" s="44">
        <v>36</v>
      </c>
      <c r="B39" s="43" t="s">
        <v>42</v>
      </c>
      <c r="C39" s="43" t="s">
        <v>26</v>
      </c>
      <c r="D39" s="45">
        <v>50.375</v>
      </c>
    </row>
    <row r="40" spans="1:4" x14ac:dyDescent="0.3">
      <c r="A40" s="44">
        <v>37</v>
      </c>
      <c r="B40" s="43" t="s">
        <v>43</v>
      </c>
      <c r="C40" s="43" t="s">
        <v>26</v>
      </c>
      <c r="D40" s="45">
        <v>52.0625</v>
      </c>
    </row>
    <row r="41" spans="1:4" x14ac:dyDescent="0.3">
      <c r="A41" s="44">
        <v>38</v>
      </c>
      <c r="B41" s="43" t="s">
        <v>43</v>
      </c>
      <c r="C41" s="43" t="s">
        <v>26</v>
      </c>
      <c r="D41" s="45">
        <v>52.0625</v>
      </c>
    </row>
    <row r="42" spans="1:4" x14ac:dyDescent="0.3">
      <c r="A42" s="44">
        <v>39</v>
      </c>
      <c r="B42" s="43" t="s">
        <v>44</v>
      </c>
      <c r="C42" s="43" t="s">
        <v>26</v>
      </c>
      <c r="D42" s="45">
        <v>54.75</v>
      </c>
    </row>
    <row r="43" spans="1:4" x14ac:dyDescent="0.3">
      <c r="A43" s="44">
        <v>40</v>
      </c>
      <c r="B43" s="43" t="s">
        <v>45</v>
      </c>
      <c r="C43" s="43" t="s">
        <v>26</v>
      </c>
      <c r="D43" s="45">
        <v>45.0625</v>
      </c>
    </row>
    <row r="44" spans="1:4" x14ac:dyDescent="0.3">
      <c r="A44" s="44">
        <v>41</v>
      </c>
      <c r="B44" s="43" t="s">
        <v>46</v>
      </c>
      <c r="C44" s="43" t="s">
        <v>26</v>
      </c>
      <c r="D44" s="45">
        <v>58.25</v>
      </c>
    </row>
    <row r="45" spans="1:4" x14ac:dyDescent="0.3">
      <c r="A45" s="44">
        <v>42</v>
      </c>
      <c r="B45" s="43" t="s">
        <v>47</v>
      </c>
      <c r="C45" s="43" t="s">
        <v>48</v>
      </c>
      <c r="D45" s="45">
        <v>56.375</v>
      </c>
    </row>
    <row r="46" spans="1:4" x14ac:dyDescent="0.3">
      <c r="A46" s="44">
        <v>43</v>
      </c>
      <c r="B46" s="43" t="s">
        <v>49</v>
      </c>
      <c r="C46" s="43" t="s">
        <v>48</v>
      </c>
      <c r="D46" s="45">
        <v>53.375</v>
      </c>
    </row>
    <row r="47" spans="1:4" x14ac:dyDescent="0.3">
      <c r="A47" s="44">
        <v>44</v>
      </c>
      <c r="B47" s="43" t="s">
        <v>50</v>
      </c>
      <c r="C47" s="43" t="s">
        <v>48</v>
      </c>
      <c r="D47" s="45">
        <v>47.6875</v>
      </c>
    </row>
    <row r="48" spans="1:4" x14ac:dyDescent="0.3">
      <c r="A48" s="44">
        <v>45</v>
      </c>
      <c r="B48" s="43" t="s">
        <v>51</v>
      </c>
      <c r="C48" s="43" t="s">
        <v>48</v>
      </c>
      <c r="D48" s="45">
        <v>63</v>
      </c>
    </row>
    <row r="49" spans="1:4" x14ac:dyDescent="0.3">
      <c r="A49" s="44">
        <v>46</v>
      </c>
      <c r="B49" s="43" t="s">
        <v>52</v>
      </c>
      <c r="C49" s="43" t="s">
        <v>48</v>
      </c>
      <c r="D49" s="45">
        <v>65</v>
      </c>
    </row>
    <row r="50" spans="1:4" x14ac:dyDescent="0.3">
      <c r="A50" s="44">
        <v>47</v>
      </c>
      <c r="B50" s="43" t="s">
        <v>53</v>
      </c>
      <c r="C50" s="43" t="s">
        <v>48</v>
      </c>
      <c r="D50" s="45">
        <v>0</v>
      </c>
    </row>
    <row r="51" spans="1:4" x14ac:dyDescent="0.3">
      <c r="A51" s="44">
        <v>48</v>
      </c>
      <c r="B51" s="43" t="s">
        <v>54</v>
      </c>
      <c r="C51" s="43" t="s">
        <v>48</v>
      </c>
      <c r="D51" s="45">
        <v>59.125</v>
      </c>
    </row>
    <row r="52" spans="1:4" x14ac:dyDescent="0.3">
      <c r="A52" s="44">
        <v>49</v>
      </c>
      <c r="B52" s="43" t="s">
        <v>55</v>
      </c>
      <c r="C52" s="43" t="s">
        <v>48</v>
      </c>
      <c r="D52" s="45">
        <v>56.125</v>
      </c>
    </row>
    <row r="53" spans="1:4" x14ac:dyDescent="0.3">
      <c r="A53" s="44">
        <v>50</v>
      </c>
      <c r="B53" s="43" t="s">
        <v>56</v>
      </c>
      <c r="C53" s="43" t="s">
        <v>48</v>
      </c>
      <c r="D53" s="45">
        <v>40.375</v>
      </c>
    </row>
    <row r="54" spans="1:4" x14ac:dyDescent="0.3">
      <c r="A54" s="44">
        <v>51</v>
      </c>
      <c r="B54" s="43" t="s">
        <v>57</v>
      </c>
      <c r="C54" s="43" t="s">
        <v>48</v>
      </c>
      <c r="D54" s="45">
        <v>59.75</v>
      </c>
    </row>
    <row r="55" spans="1:4" x14ac:dyDescent="0.3">
      <c r="A55" s="44">
        <v>52</v>
      </c>
      <c r="B55" s="43" t="s">
        <v>58</v>
      </c>
      <c r="C55" s="43" t="s">
        <v>48</v>
      </c>
      <c r="D55" s="45">
        <v>0</v>
      </c>
    </row>
    <row r="56" spans="1:4" x14ac:dyDescent="0.3">
      <c r="A56" s="44">
        <v>53</v>
      </c>
      <c r="B56" s="43" t="s">
        <v>59</v>
      </c>
      <c r="C56" s="43" t="s">
        <v>48</v>
      </c>
      <c r="D56" s="45">
        <v>62</v>
      </c>
    </row>
    <row r="57" spans="1:4" x14ac:dyDescent="0.3">
      <c r="A57" s="44">
        <v>54</v>
      </c>
      <c r="B57" s="43" t="s">
        <v>60</v>
      </c>
      <c r="C57" s="43" t="s">
        <v>48</v>
      </c>
      <c r="D57" s="45">
        <v>48.375</v>
      </c>
    </row>
    <row r="58" spans="1:4" x14ac:dyDescent="0.3">
      <c r="A58" s="44">
        <v>55</v>
      </c>
      <c r="B58" s="43" t="s">
        <v>61</v>
      </c>
      <c r="C58" s="43" t="s">
        <v>48</v>
      </c>
      <c r="D58" s="45">
        <v>60</v>
      </c>
    </row>
    <row r="59" spans="1:4" x14ac:dyDescent="0.3">
      <c r="A59" s="44">
        <v>56</v>
      </c>
      <c r="B59" s="43" t="s">
        <v>62</v>
      </c>
      <c r="C59" s="43" t="s">
        <v>48</v>
      </c>
      <c r="D59" s="45">
        <v>59</v>
      </c>
    </row>
    <row r="60" spans="1:4" x14ac:dyDescent="0.3">
      <c r="A60" s="44">
        <v>57</v>
      </c>
      <c r="B60" s="43" t="s">
        <v>63</v>
      </c>
      <c r="C60" s="43" t="s">
        <v>48</v>
      </c>
      <c r="D60" s="45">
        <v>62.25</v>
      </c>
    </row>
    <row r="61" spans="1:4" x14ac:dyDescent="0.3">
      <c r="A61" s="44">
        <v>58</v>
      </c>
      <c r="B61" s="43" t="s">
        <v>64</v>
      </c>
      <c r="C61" s="43" t="s">
        <v>48</v>
      </c>
      <c r="D61" s="45">
        <v>61</v>
      </c>
    </row>
    <row r="62" spans="1:4" x14ac:dyDescent="0.3">
      <c r="A62" s="44">
        <v>59</v>
      </c>
      <c r="B62" s="43" t="s">
        <v>65</v>
      </c>
      <c r="C62" s="43" t="s">
        <v>48</v>
      </c>
      <c r="D62" s="45">
        <v>57.25</v>
      </c>
    </row>
    <row r="63" spans="1:4" x14ac:dyDescent="0.3">
      <c r="A63" s="44">
        <v>60</v>
      </c>
      <c r="B63" s="43" t="s">
        <v>66</v>
      </c>
      <c r="C63" s="43" t="s">
        <v>48</v>
      </c>
      <c r="D63" s="45">
        <v>59.75</v>
      </c>
    </row>
    <row r="64" spans="1:4" x14ac:dyDescent="0.3">
      <c r="A64" s="44">
        <v>61</v>
      </c>
      <c r="B64" s="43" t="s">
        <v>67</v>
      </c>
      <c r="C64" s="43" t="s">
        <v>48</v>
      </c>
      <c r="D64" s="45">
        <v>59.0625</v>
      </c>
    </row>
    <row r="65" spans="1:4" x14ac:dyDescent="0.3">
      <c r="A65" s="44">
        <v>62</v>
      </c>
      <c r="B65" s="43" t="s">
        <v>68</v>
      </c>
      <c r="C65" s="43" t="s">
        <v>48</v>
      </c>
      <c r="D65" s="45">
        <v>54.875</v>
      </c>
    </row>
    <row r="66" spans="1:4" x14ac:dyDescent="0.3">
      <c r="A66" s="44">
        <v>63</v>
      </c>
      <c r="B66" s="43" t="s">
        <v>69</v>
      </c>
      <c r="C66" s="43" t="s">
        <v>48</v>
      </c>
      <c r="D66" s="45">
        <v>64.5</v>
      </c>
    </row>
    <row r="67" spans="1:4" x14ac:dyDescent="0.3">
      <c r="A67" s="44">
        <v>64</v>
      </c>
      <c r="B67" s="43" t="s">
        <v>70</v>
      </c>
      <c r="C67" s="43" t="s">
        <v>48</v>
      </c>
      <c r="D67" s="45">
        <v>59.375</v>
      </c>
    </row>
    <row r="68" spans="1:4" x14ac:dyDescent="0.3">
      <c r="A68" s="44">
        <v>65</v>
      </c>
      <c r="B68" s="43" t="s">
        <v>71</v>
      </c>
      <c r="C68" s="43" t="s">
        <v>72</v>
      </c>
      <c r="D68" s="45">
        <v>59.9375</v>
      </c>
    </row>
    <row r="69" spans="1:4" x14ac:dyDescent="0.3">
      <c r="A69" s="44">
        <v>66</v>
      </c>
      <c r="B69" s="43" t="s">
        <v>73</v>
      </c>
      <c r="C69" s="43" t="s">
        <v>72</v>
      </c>
      <c r="D69" s="45">
        <v>64</v>
      </c>
    </row>
    <row r="70" spans="1:4" x14ac:dyDescent="0.3">
      <c r="A70" s="44">
        <v>67</v>
      </c>
      <c r="B70" s="43" t="s">
        <v>74</v>
      </c>
      <c r="C70" s="43" t="s">
        <v>72</v>
      </c>
      <c r="D70" s="45">
        <v>54.625</v>
      </c>
    </row>
    <row r="71" spans="1:4" x14ac:dyDescent="0.3">
      <c r="A71" s="44">
        <v>68</v>
      </c>
      <c r="B71" s="43" t="s">
        <v>75</v>
      </c>
      <c r="C71" s="43" t="s">
        <v>72</v>
      </c>
      <c r="D71" s="45">
        <v>65</v>
      </c>
    </row>
    <row r="72" spans="1:4" x14ac:dyDescent="0.3">
      <c r="A72" s="44">
        <v>69</v>
      </c>
      <c r="B72" s="43" t="s">
        <v>76</v>
      </c>
      <c r="C72" s="43" t="s">
        <v>72</v>
      </c>
      <c r="D72" s="45">
        <v>54.5</v>
      </c>
    </row>
    <row r="73" spans="1:4" x14ac:dyDescent="0.3">
      <c r="A73" s="44">
        <v>70</v>
      </c>
      <c r="B73" s="43" t="s">
        <v>77</v>
      </c>
      <c r="C73" s="43" t="s">
        <v>72</v>
      </c>
      <c r="D73" s="45">
        <v>63.5</v>
      </c>
    </row>
    <row r="74" spans="1:4" x14ac:dyDescent="0.3">
      <c r="A74" s="44">
        <v>71</v>
      </c>
      <c r="B74" s="43" t="s">
        <v>78</v>
      </c>
      <c r="C74" s="43" t="s">
        <v>72</v>
      </c>
      <c r="D74" s="45">
        <v>24.9375</v>
      </c>
    </row>
    <row r="75" spans="1:4" x14ac:dyDescent="0.3">
      <c r="A75" s="44">
        <v>72</v>
      </c>
      <c r="B75" s="43" t="s">
        <v>79</v>
      </c>
      <c r="C75" s="43" t="s">
        <v>72</v>
      </c>
      <c r="D75" s="45">
        <v>65</v>
      </c>
    </row>
    <row r="76" spans="1:4" x14ac:dyDescent="0.3">
      <c r="A76" s="44">
        <v>73</v>
      </c>
      <c r="B76" s="43" t="s">
        <v>80</v>
      </c>
      <c r="C76" s="43" t="s">
        <v>72</v>
      </c>
      <c r="D76" s="45">
        <v>59.125</v>
      </c>
    </row>
    <row r="77" spans="1:4" x14ac:dyDescent="0.3">
      <c r="A77" s="44">
        <v>74</v>
      </c>
      <c r="B77" s="43" t="s">
        <v>81</v>
      </c>
      <c r="C77" s="43" t="s">
        <v>72</v>
      </c>
      <c r="D77" s="45">
        <v>58.625</v>
      </c>
    </row>
    <row r="78" spans="1:4" x14ac:dyDescent="0.3">
      <c r="A78" s="44">
        <v>75</v>
      </c>
      <c r="B78" s="43" t="s">
        <v>82</v>
      </c>
      <c r="C78" s="43" t="s">
        <v>72</v>
      </c>
      <c r="D78" s="45">
        <v>63</v>
      </c>
    </row>
    <row r="79" spans="1:4" x14ac:dyDescent="0.3">
      <c r="A79" s="44">
        <v>76</v>
      </c>
      <c r="B79" s="43" t="s">
        <v>83</v>
      </c>
      <c r="C79" s="43" t="s">
        <v>72</v>
      </c>
      <c r="D79" s="45">
        <v>58.0625</v>
      </c>
    </row>
    <row r="80" spans="1:4" x14ac:dyDescent="0.3">
      <c r="A80" s="44">
        <v>77</v>
      </c>
      <c r="B80" s="43" t="s">
        <v>84</v>
      </c>
      <c r="C80" s="43" t="s">
        <v>72</v>
      </c>
      <c r="D80" s="45">
        <v>47.875</v>
      </c>
    </row>
    <row r="81" spans="1:4" x14ac:dyDescent="0.3">
      <c r="A81" s="44">
        <v>78</v>
      </c>
      <c r="B81" s="43" t="s">
        <v>85</v>
      </c>
      <c r="C81" s="43" t="s">
        <v>72</v>
      </c>
      <c r="D81" s="45">
        <v>51.125</v>
      </c>
    </row>
    <row r="82" spans="1:4" x14ac:dyDescent="0.3">
      <c r="A82" s="44">
        <v>79</v>
      </c>
      <c r="B82" s="43" t="s">
        <v>86</v>
      </c>
      <c r="C82" s="43" t="s">
        <v>72</v>
      </c>
      <c r="D82" s="45">
        <v>47.125</v>
      </c>
    </row>
    <row r="83" spans="1:4" x14ac:dyDescent="0.3">
      <c r="A83" s="44">
        <v>80</v>
      </c>
      <c r="B83" s="43" t="s">
        <v>87</v>
      </c>
      <c r="C83" s="43" t="s">
        <v>72</v>
      </c>
      <c r="D83" s="45">
        <v>61.1</v>
      </c>
    </row>
    <row r="84" spans="1:4" x14ac:dyDescent="0.3">
      <c r="A84" s="44">
        <v>81</v>
      </c>
      <c r="B84" s="43" t="s">
        <v>88</v>
      </c>
      <c r="C84" s="43" t="s">
        <v>72</v>
      </c>
      <c r="D84" s="45">
        <v>63.5</v>
      </c>
    </row>
    <row r="85" spans="1:4" x14ac:dyDescent="0.3">
      <c r="A85" s="44">
        <v>82</v>
      </c>
      <c r="B85" s="43" t="s">
        <v>89</v>
      </c>
      <c r="C85" s="43" t="s">
        <v>72</v>
      </c>
      <c r="D85" s="45">
        <v>64</v>
      </c>
    </row>
    <row r="86" spans="1:4" x14ac:dyDescent="0.3">
      <c r="A86" s="44">
        <v>83</v>
      </c>
      <c r="B86" s="43" t="s">
        <v>90</v>
      </c>
      <c r="C86" s="43" t="s">
        <v>72</v>
      </c>
      <c r="D86" s="45">
        <v>54.5</v>
      </c>
    </row>
    <row r="87" spans="1:4" x14ac:dyDescent="0.3">
      <c r="A87" s="44">
        <v>84</v>
      </c>
      <c r="B87" s="43" t="s">
        <v>91</v>
      </c>
      <c r="C87" s="43" t="s">
        <v>72</v>
      </c>
      <c r="D87" s="45">
        <v>64.0625</v>
      </c>
    </row>
    <row r="88" spans="1:4" x14ac:dyDescent="0.3">
      <c r="A88" s="44">
        <v>85</v>
      </c>
      <c r="B88" s="43" t="s">
        <v>92</v>
      </c>
      <c r="C88" s="43" t="s">
        <v>72</v>
      </c>
      <c r="D88" s="45">
        <v>55.75</v>
      </c>
    </row>
    <row r="89" spans="1:4" x14ac:dyDescent="0.3">
      <c r="A89" s="44">
        <v>86</v>
      </c>
      <c r="B89" s="43" t="s">
        <v>93</v>
      </c>
      <c r="C89" s="43" t="s">
        <v>72</v>
      </c>
      <c r="D89" s="45">
        <v>61.5</v>
      </c>
    </row>
    <row r="90" spans="1:4" x14ac:dyDescent="0.3">
      <c r="A90" s="44">
        <v>87</v>
      </c>
      <c r="B90" s="43" t="s">
        <v>94</v>
      </c>
      <c r="C90" s="43" t="s">
        <v>72</v>
      </c>
      <c r="D90" s="45">
        <v>54.75</v>
      </c>
    </row>
    <row r="91" spans="1:4" x14ac:dyDescent="0.3">
      <c r="A91" s="44">
        <v>88</v>
      </c>
      <c r="B91" s="43" t="s">
        <v>95</v>
      </c>
      <c r="C91" s="43" t="s">
        <v>72</v>
      </c>
      <c r="D91" s="45">
        <v>64.5</v>
      </c>
    </row>
    <row r="92" spans="1:4" x14ac:dyDescent="0.3">
      <c r="A92" s="44">
        <v>89</v>
      </c>
      <c r="B92" s="43" t="s">
        <v>96</v>
      </c>
      <c r="C92" s="43" t="s">
        <v>97</v>
      </c>
      <c r="D92" s="45">
        <v>40.5</v>
      </c>
    </row>
    <row r="93" spans="1:4" x14ac:dyDescent="0.3">
      <c r="A93" s="44">
        <v>90</v>
      </c>
      <c r="B93" s="43" t="s">
        <v>98</v>
      </c>
      <c r="C93" s="43" t="s">
        <v>97</v>
      </c>
      <c r="D93" s="45">
        <v>36.6875</v>
      </c>
    </row>
    <row r="94" spans="1:4" x14ac:dyDescent="0.3">
      <c r="A94" s="44">
        <v>91</v>
      </c>
      <c r="B94" s="43" t="s">
        <v>99</v>
      </c>
      <c r="C94" s="43" t="s">
        <v>97</v>
      </c>
      <c r="D94" s="45">
        <v>47</v>
      </c>
    </row>
    <row r="95" spans="1:4" x14ac:dyDescent="0.3">
      <c r="A95" s="44">
        <v>92</v>
      </c>
      <c r="B95" s="43" t="s">
        <v>100</v>
      </c>
      <c r="C95" s="43" t="s">
        <v>97</v>
      </c>
      <c r="D95" s="45">
        <v>55.125</v>
      </c>
    </row>
    <row r="96" spans="1:4" x14ac:dyDescent="0.3">
      <c r="A96" s="44">
        <v>93</v>
      </c>
      <c r="B96" s="43" t="s">
        <v>101</v>
      </c>
      <c r="C96" s="43" t="s">
        <v>97</v>
      </c>
      <c r="D96" s="45">
        <v>20.25</v>
      </c>
    </row>
    <row r="97" spans="1:4" x14ac:dyDescent="0.3">
      <c r="A97" s="44">
        <v>94</v>
      </c>
      <c r="B97" s="43" t="s">
        <v>102</v>
      </c>
      <c r="C97" s="43" t="s">
        <v>97</v>
      </c>
      <c r="D97" s="45">
        <v>12.5</v>
      </c>
    </row>
    <row r="98" spans="1:4" x14ac:dyDescent="0.3">
      <c r="A98" s="44">
        <v>95</v>
      </c>
      <c r="B98" s="43" t="s">
        <v>103</v>
      </c>
      <c r="C98" s="43" t="s">
        <v>97</v>
      </c>
      <c r="D98" s="45">
        <v>53.6875</v>
      </c>
    </row>
    <row r="99" spans="1:4" x14ac:dyDescent="0.3">
      <c r="A99" s="44">
        <v>96</v>
      </c>
      <c r="B99" s="43" t="s">
        <v>104</v>
      </c>
      <c r="C99" s="43" t="s">
        <v>97</v>
      </c>
      <c r="D99" s="45">
        <v>35.5</v>
      </c>
    </row>
    <row r="100" spans="1:4" x14ac:dyDescent="0.3">
      <c r="A100" s="44">
        <v>97</v>
      </c>
      <c r="B100" s="43" t="s">
        <v>105</v>
      </c>
      <c r="C100" s="43" t="s">
        <v>97</v>
      </c>
      <c r="D100" s="45">
        <v>52.75</v>
      </c>
    </row>
    <row r="101" spans="1:4" x14ac:dyDescent="0.3">
      <c r="A101" s="44">
        <v>98</v>
      </c>
      <c r="B101" s="43" t="s">
        <v>106</v>
      </c>
      <c r="C101" s="43" t="s">
        <v>97</v>
      </c>
      <c r="D101" s="45">
        <v>46.625</v>
      </c>
    </row>
    <row r="102" spans="1:4" x14ac:dyDescent="0.3">
      <c r="A102" s="44">
        <v>99</v>
      </c>
      <c r="B102" s="43" t="s">
        <v>107</v>
      </c>
      <c r="C102" s="43" t="s">
        <v>97</v>
      </c>
      <c r="D102" s="45">
        <v>55.25</v>
      </c>
    </row>
    <row r="103" spans="1:4" x14ac:dyDescent="0.3">
      <c r="A103" s="44">
        <v>100</v>
      </c>
      <c r="B103" s="43" t="s">
        <v>108</v>
      </c>
      <c r="C103" s="43" t="s">
        <v>97</v>
      </c>
      <c r="D103" s="45">
        <v>41.9375</v>
      </c>
    </row>
    <row r="104" spans="1:4" x14ac:dyDescent="0.3">
      <c r="A104" s="44">
        <v>101</v>
      </c>
      <c r="B104" s="43" t="s">
        <v>109</v>
      </c>
      <c r="C104" s="43" t="s">
        <v>97</v>
      </c>
      <c r="D104" s="45">
        <v>60.375</v>
      </c>
    </row>
    <row r="105" spans="1:4" x14ac:dyDescent="0.3">
      <c r="A105" s="44">
        <v>102</v>
      </c>
      <c r="B105" s="43" t="s">
        <v>110</v>
      </c>
      <c r="C105" s="43" t="s">
        <v>97</v>
      </c>
      <c r="D105" s="45">
        <v>18.9375</v>
      </c>
    </row>
    <row r="106" spans="1:4" x14ac:dyDescent="0.3">
      <c r="A106" s="44">
        <v>103</v>
      </c>
      <c r="B106" s="43" t="s">
        <v>111</v>
      </c>
      <c r="C106" s="43" t="s">
        <v>97</v>
      </c>
      <c r="D106" s="45">
        <v>25.3125</v>
      </c>
    </row>
    <row r="107" spans="1:4" x14ac:dyDescent="0.3">
      <c r="A107" s="44">
        <v>104</v>
      </c>
      <c r="B107" s="43" t="s">
        <v>112</v>
      </c>
      <c r="C107" s="43" t="s">
        <v>97</v>
      </c>
      <c r="D107" s="45">
        <v>28.4375</v>
      </c>
    </row>
    <row r="108" spans="1:4" x14ac:dyDescent="0.3">
      <c r="A108" s="44">
        <v>105</v>
      </c>
      <c r="B108" s="43" t="s">
        <v>113</v>
      </c>
      <c r="C108" s="43" t="s">
        <v>114</v>
      </c>
      <c r="D108" s="45">
        <v>43.625</v>
      </c>
    </row>
    <row r="109" spans="1:4" x14ac:dyDescent="0.3">
      <c r="A109" s="44">
        <v>106</v>
      </c>
      <c r="B109" s="43" t="s">
        <v>115</v>
      </c>
      <c r="C109" s="43" t="s">
        <v>114</v>
      </c>
      <c r="D109" s="45">
        <v>52.5625</v>
      </c>
    </row>
    <row r="110" spans="1:4" x14ac:dyDescent="0.3">
      <c r="A110" s="44">
        <v>107</v>
      </c>
      <c r="B110" s="43" t="s">
        <v>116</v>
      </c>
      <c r="C110" s="43" t="s">
        <v>114</v>
      </c>
      <c r="D110" s="45">
        <v>46</v>
      </c>
    </row>
    <row r="111" spans="1:4" x14ac:dyDescent="0.3">
      <c r="A111" s="44">
        <v>108</v>
      </c>
      <c r="B111" s="43" t="s">
        <v>117</v>
      </c>
      <c r="C111" s="43" t="s">
        <v>114</v>
      </c>
      <c r="D111" s="45">
        <v>53.875</v>
      </c>
    </row>
    <row r="112" spans="1:4" x14ac:dyDescent="0.3">
      <c r="A112" s="44">
        <v>109</v>
      </c>
      <c r="B112" s="43" t="s">
        <v>118</v>
      </c>
      <c r="C112" s="43" t="s">
        <v>114</v>
      </c>
      <c r="D112" s="45">
        <v>52.5</v>
      </c>
    </row>
    <row r="113" spans="1:4" x14ac:dyDescent="0.3">
      <c r="A113" s="44">
        <v>110</v>
      </c>
      <c r="B113" s="43" t="s">
        <v>119</v>
      </c>
      <c r="C113" s="43" t="s">
        <v>114</v>
      </c>
      <c r="D113" s="45">
        <v>37.1875</v>
      </c>
    </row>
    <row r="114" spans="1:4" x14ac:dyDescent="0.3">
      <c r="A114" s="44">
        <v>111</v>
      </c>
      <c r="B114" s="43" t="s">
        <v>120</v>
      </c>
      <c r="C114" s="43" t="s">
        <v>114</v>
      </c>
      <c r="D114" s="45">
        <v>53.4375</v>
      </c>
    </row>
    <row r="115" spans="1:4" x14ac:dyDescent="0.3">
      <c r="A115" s="44">
        <v>112</v>
      </c>
      <c r="B115" s="43" t="s">
        <v>121</v>
      </c>
      <c r="C115" s="43" t="s">
        <v>114</v>
      </c>
      <c r="D115" s="45">
        <v>51.1</v>
      </c>
    </row>
    <row r="116" spans="1:4" x14ac:dyDescent="0.3">
      <c r="A116" s="44">
        <v>113</v>
      </c>
      <c r="B116" s="43" t="s">
        <v>122</v>
      </c>
      <c r="C116" s="43" t="s">
        <v>114</v>
      </c>
      <c r="D116" s="45">
        <v>41.6875</v>
      </c>
    </row>
    <row r="117" spans="1:4" x14ac:dyDescent="0.3">
      <c r="A117" s="44">
        <v>114</v>
      </c>
      <c r="B117" s="43" t="s">
        <v>123</v>
      </c>
      <c r="C117" s="43" t="s">
        <v>114</v>
      </c>
      <c r="D117" s="45">
        <v>35.25</v>
      </c>
    </row>
    <row r="118" spans="1:4" x14ac:dyDescent="0.3">
      <c r="A118" s="44">
        <v>115</v>
      </c>
      <c r="B118" s="43" t="s">
        <v>124</v>
      </c>
      <c r="C118" s="43" t="s">
        <v>114</v>
      </c>
      <c r="D118" s="45">
        <v>51.625</v>
      </c>
    </row>
    <row r="119" spans="1:4" x14ac:dyDescent="0.3">
      <c r="A119" s="44">
        <v>116</v>
      </c>
      <c r="B119" s="43" t="s">
        <v>125</v>
      </c>
      <c r="C119" s="43" t="s">
        <v>114</v>
      </c>
      <c r="D119" s="45">
        <v>35.25</v>
      </c>
    </row>
    <row r="120" spans="1:4" x14ac:dyDescent="0.3">
      <c r="A120" s="44">
        <v>117</v>
      </c>
      <c r="B120" s="43" t="s">
        <v>126</v>
      </c>
      <c r="C120" s="43" t="s">
        <v>114</v>
      </c>
      <c r="D120" s="45">
        <v>49.75</v>
      </c>
    </row>
    <row r="121" spans="1:4" x14ac:dyDescent="0.3">
      <c r="A121" s="44">
        <v>118</v>
      </c>
      <c r="B121" s="43" t="s">
        <v>127</v>
      </c>
      <c r="C121" s="43" t="s">
        <v>114</v>
      </c>
      <c r="D121" s="45">
        <v>46</v>
      </c>
    </row>
    <row r="122" spans="1:4" x14ac:dyDescent="0.3">
      <c r="A122" s="44">
        <v>119</v>
      </c>
      <c r="B122" s="43" t="s">
        <v>128</v>
      </c>
      <c r="C122" s="43" t="s">
        <v>114</v>
      </c>
      <c r="D122" s="45">
        <v>45.0625</v>
      </c>
    </row>
    <row r="123" spans="1:4" x14ac:dyDescent="0.3">
      <c r="A123" s="44">
        <v>120</v>
      </c>
      <c r="B123" s="43" t="s">
        <v>129</v>
      </c>
      <c r="C123" s="43" t="s">
        <v>114</v>
      </c>
      <c r="D123" s="45">
        <v>45.5</v>
      </c>
    </row>
    <row r="124" spans="1:4" x14ac:dyDescent="0.3">
      <c r="A124" s="44">
        <v>121</v>
      </c>
      <c r="B124" s="43" t="s">
        <v>130</v>
      </c>
      <c r="C124" s="43" t="s">
        <v>114</v>
      </c>
      <c r="D124" s="45">
        <v>52.125</v>
      </c>
    </row>
    <row r="125" spans="1:4" x14ac:dyDescent="0.3">
      <c r="A125" s="44">
        <v>122</v>
      </c>
      <c r="B125" s="43" t="s">
        <v>131</v>
      </c>
      <c r="C125" s="43" t="s">
        <v>114</v>
      </c>
      <c r="D125" s="45">
        <v>35.375</v>
      </c>
    </row>
    <row r="126" spans="1:4" x14ac:dyDescent="0.3">
      <c r="A126" s="44">
        <v>123</v>
      </c>
      <c r="B126" s="43" t="s">
        <v>132</v>
      </c>
      <c r="C126" s="43" t="s">
        <v>114</v>
      </c>
      <c r="D126" s="45">
        <v>36.5</v>
      </c>
    </row>
    <row r="127" spans="1:4" x14ac:dyDescent="0.3">
      <c r="A127" s="44">
        <v>124</v>
      </c>
      <c r="B127" s="43" t="s">
        <v>133</v>
      </c>
      <c r="C127" s="43" t="s">
        <v>114</v>
      </c>
      <c r="D127" s="45">
        <v>46.875</v>
      </c>
    </row>
    <row r="128" spans="1:4" x14ac:dyDescent="0.3">
      <c r="A128" s="44">
        <v>125</v>
      </c>
      <c r="B128" s="43" t="s">
        <v>134</v>
      </c>
      <c r="C128" s="43" t="s">
        <v>135</v>
      </c>
      <c r="D128" s="45">
        <v>62.125</v>
      </c>
    </row>
    <row r="129" spans="1:4" x14ac:dyDescent="0.3">
      <c r="A129" s="44">
        <v>126</v>
      </c>
      <c r="B129" s="43" t="s">
        <v>136</v>
      </c>
      <c r="C129" s="43" t="s">
        <v>135</v>
      </c>
      <c r="D129" s="45">
        <v>58.0625</v>
      </c>
    </row>
    <row r="130" spans="1:4" x14ac:dyDescent="0.3">
      <c r="A130" s="44">
        <v>127</v>
      </c>
      <c r="B130" s="43" t="s">
        <v>137</v>
      </c>
      <c r="C130" s="43" t="s">
        <v>135</v>
      </c>
      <c r="D130" s="45">
        <v>42.625</v>
      </c>
    </row>
    <row r="131" spans="1:4" x14ac:dyDescent="0.3">
      <c r="A131" s="44">
        <v>128</v>
      </c>
      <c r="B131" s="43" t="s">
        <v>138</v>
      </c>
      <c r="C131" s="43" t="s">
        <v>135</v>
      </c>
      <c r="D131" s="45">
        <v>40.5</v>
      </c>
    </row>
    <row r="132" spans="1:4" x14ac:dyDescent="0.3">
      <c r="A132" s="44">
        <v>129</v>
      </c>
      <c r="B132" s="43" t="s">
        <v>139</v>
      </c>
      <c r="C132" s="43" t="s">
        <v>135</v>
      </c>
      <c r="D132" s="45">
        <v>43.6875</v>
      </c>
    </row>
    <row r="133" spans="1:4" x14ac:dyDescent="0.3">
      <c r="A133" s="44">
        <v>130</v>
      </c>
      <c r="B133" s="43" t="s">
        <v>140</v>
      </c>
      <c r="C133" s="43" t="s">
        <v>135</v>
      </c>
      <c r="D133" s="45">
        <v>50.25</v>
      </c>
    </row>
    <row r="134" spans="1:4" x14ac:dyDescent="0.3">
      <c r="A134" s="44">
        <v>131</v>
      </c>
      <c r="B134" s="43" t="s">
        <v>141</v>
      </c>
      <c r="C134" s="43" t="s">
        <v>135</v>
      </c>
      <c r="D134" s="45">
        <v>46.8125</v>
      </c>
    </row>
    <row r="135" spans="1:4" x14ac:dyDescent="0.3">
      <c r="A135" s="44">
        <v>132</v>
      </c>
      <c r="B135" s="43" t="s">
        <v>142</v>
      </c>
      <c r="C135" s="43" t="s">
        <v>135</v>
      </c>
      <c r="D135" s="45">
        <v>55.125</v>
      </c>
    </row>
    <row r="136" spans="1:4" x14ac:dyDescent="0.3">
      <c r="A136" s="44">
        <v>133</v>
      </c>
      <c r="B136" s="43" t="s">
        <v>143</v>
      </c>
      <c r="C136" s="43" t="s">
        <v>135</v>
      </c>
      <c r="D136" s="45">
        <v>40.1875</v>
      </c>
    </row>
    <row r="137" spans="1:4" x14ac:dyDescent="0.3">
      <c r="A137" s="44">
        <v>134</v>
      </c>
      <c r="B137" s="43" t="s">
        <v>144</v>
      </c>
      <c r="C137" s="43" t="s">
        <v>135</v>
      </c>
      <c r="D137" s="45">
        <v>29</v>
      </c>
    </row>
    <row r="138" spans="1:4" x14ac:dyDescent="0.3">
      <c r="A138" s="44">
        <v>135</v>
      </c>
      <c r="B138" s="43" t="s">
        <v>145</v>
      </c>
      <c r="C138" s="43" t="s">
        <v>135</v>
      </c>
      <c r="D138" s="45">
        <v>53.25</v>
      </c>
    </row>
    <row r="139" spans="1:4" x14ac:dyDescent="0.3">
      <c r="A139" s="44">
        <v>136</v>
      </c>
      <c r="B139" s="43" t="s">
        <v>146</v>
      </c>
      <c r="C139" s="43" t="s">
        <v>135</v>
      </c>
      <c r="D139" s="45">
        <v>54</v>
      </c>
    </row>
    <row r="140" spans="1:4" x14ac:dyDescent="0.3">
      <c r="A140" s="44">
        <v>137</v>
      </c>
      <c r="B140" s="43" t="s">
        <v>147</v>
      </c>
      <c r="C140" s="43" t="s">
        <v>135</v>
      </c>
      <c r="D140" s="45">
        <v>31.4</v>
      </c>
    </row>
    <row r="141" spans="1:4" x14ac:dyDescent="0.3">
      <c r="A141" s="44">
        <v>138</v>
      </c>
      <c r="B141" s="43" t="s">
        <v>148</v>
      </c>
      <c r="C141" s="43" t="s">
        <v>135</v>
      </c>
      <c r="D141" s="45">
        <v>41.5</v>
      </c>
    </row>
    <row r="142" spans="1:4" x14ac:dyDescent="0.3">
      <c r="A142" s="44">
        <v>139</v>
      </c>
      <c r="B142" s="43" t="s">
        <v>149</v>
      </c>
      <c r="C142" s="43" t="s">
        <v>135</v>
      </c>
      <c r="D142" s="45">
        <v>63</v>
      </c>
    </row>
    <row r="143" spans="1:4" x14ac:dyDescent="0.3">
      <c r="A143" s="44">
        <v>140</v>
      </c>
      <c r="B143" s="43" t="s">
        <v>150</v>
      </c>
      <c r="C143" s="43" t="s">
        <v>135</v>
      </c>
      <c r="D143" s="45">
        <v>47.875</v>
      </c>
    </row>
    <row r="144" spans="1:4" x14ac:dyDescent="0.3">
      <c r="A144" s="44">
        <v>141</v>
      </c>
      <c r="B144" s="43" t="s">
        <v>151</v>
      </c>
      <c r="C144" s="43" t="s">
        <v>135</v>
      </c>
      <c r="D144" s="45">
        <v>56.1875</v>
      </c>
    </row>
    <row r="145" spans="1:4" x14ac:dyDescent="0.3">
      <c r="A145" s="44">
        <v>142</v>
      </c>
      <c r="B145" s="43" t="s">
        <v>152</v>
      </c>
      <c r="C145" s="43" t="s">
        <v>135</v>
      </c>
      <c r="D145" s="45">
        <v>46.4375</v>
      </c>
    </row>
    <row r="146" spans="1:4" x14ac:dyDescent="0.3">
      <c r="A146" s="44">
        <v>143</v>
      </c>
      <c r="B146" s="43" t="s">
        <v>153</v>
      </c>
      <c r="C146" s="43" t="s">
        <v>135</v>
      </c>
      <c r="D146" s="45">
        <v>61.5</v>
      </c>
    </row>
    <row r="147" spans="1:4" x14ac:dyDescent="0.3">
      <c r="A147" s="44">
        <v>144</v>
      </c>
      <c r="B147" s="43" t="s">
        <v>154</v>
      </c>
      <c r="C147" s="43" t="s">
        <v>135</v>
      </c>
      <c r="D147" s="45">
        <v>53.3125</v>
      </c>
    </row>
    <row r="148" spans="1:4" x14ac:dyDescent="0.3">
      <c r="A148" s="44">
        <v>145</v>
      </c>
      <c r="B148" s="43" t="s">
        <v>155</v>
      </c>
      <c r="C148" s="43" t="s">
        <v>135</v>
      </c>
      <c r="D148" s="45">
        <v>55.5</v>
      </c>
    </row>
    <row r="149" spans="1:4" x14ac:dyDescent="0.3">
      <c r="A149" s="44">
        <v>146</v>
      </c>
      <c r="B149" s="43" t="s">
        <v>156</v>
      </c>
      <c r="C149" s="43" t="s">
        <v>135</v>
      </c>
      <c r="D149" s="45">
        <v>45.3125</v>
      </c>
    </row>
    <row r="150" spans="1:4" x14ac:dyDescent="0.3">
      <c r="A150" s="44">
        <v>147</v>
      </c>
      <c r="B150" s="43" t="s">
        <v>157</v>
      </c>
      <c r="C150" s="43" t="s">
        <v>158</v>
      </c>
      <c r="D150" s="45">
        <v>37</v>
      </c>
    </row>
    <row r="151" spans="1:4" x14ac:dyDescent="0.3">
      <c r="A151" s="44">
        <v>148</v>
      </c>
      <c r="B151" s="43" t="s">
        <v>159</v>
      </c>
      <c r="C151" s="43" t="s">
        <v>158</v>
      </c>
      <c r="D151" s="45">
        <v>32</v>
      </c>
    </row>
    <row r="152" spans="1:4" x14ac:dyDescent="0.3">
      <c r="A152" s="44">
        <v>149</v>
      </c>
      <c r="B152" s="43" t="s">
        <v>160</v>
      </c>
      <c r="C152" s="43" t="s">
        <v>158</v>
      </c>
      <c r="D152" s="45">
        <v>0</v>
      </c>
    </row>
    <row r="153" spans="1:4" x14ac:dyDescent="0.3">
      <c r="A153" s="44">
        <v>150</v>
      </c>
      <c r="B153" s="43" t="s">
        <v>161</v>
      </c>
      <c r="C153" s="43" t="s">
        <v>158</v>
      </c>
      <c r="D153" s="45">
        <v>56.75</v>
      </c>
    </row>
    <row r="154" spans="1:4" x14ac:dyDescent="0.3">
      <c r="A154" s="44">
        <v>151</v>
      </c>
      <c r="B154" s="43" t="s">
        <v>162</v>
      </c>
      <c r="C154" s="43" t="s">
        <v>158</v>
      </c>
      <c r="D154" s="45">
        <v>39.875</v>
      </c>
    </row>
    <row r="155" spans="1:4" x14ac:dyDescent="0.3">
      <c r="A155" s="44">
        <v>152</v>
      </c>
      <c r="B155" s="43" t="s">
        <v>163</v>
      </c>
      <c r="C155" s="43" t="s">
        <v>158</v>
      </c>
      <c r="D155" s="45">
        <v>42.875</v>
      </c>
    </row>
    <row r="156" spans="1:4" x14ac:dyDescent="0.3">
      <c r="A156" s="44">
        <v>153</v>
      </c>
      <c r="B156" s="43" t="s">
        <v>164</v>
      </c>
      <c r="C156" s="43" t="s">
        <v>158</v>
      </c>
      <c r="D156" s="45">
        <v>14.25</v>
      </c>
    </row>
    <row r="157" spans="1:4" x14ac:dyDescent="0.3">
      <c r="A157" s="44">
        <v>154</v>
      </c>
      <c r="B157" s="43" t="s">
        <v>165</v>
      </c>
      <c r="C157" s="43" t="s">
        <v>158</v>
      </c>
      <c r="D157" s="45">
        <v>29.75</v>
      </c>
    </row>
    <row r="158" spans="1:4" x14ac:dyDescent="0.3">
      <c r="A158" s="44">
        <v>155</v>
      </c>
      <c r="B158" s="43" t="s">
        <v>166</v>
      </c>
      <c r="C158" s="43" t="s">
        <v>158</v>
      </c>
      <c r="D158" s="45">
        <v>43.4</v>
      </c>
    </row>
    <row r="159" spans="1:4" x14ac:dyDescent="0.3">
      <c r="A159" s="44">
        <v>156</v>
      </c>
      <c r="B159" s="43" t="s">
        <v>167</v>
      </c>
      <c r="C159" s="43" t="s">
        <v>158</v>
      </c>
      <c r="D159" s="45">
        <v>41</v>
      </c>
    </row>
    <row r="160" spans="1:4" x14ac:dyDescent="0.3">
      <c r="A160" s="44">
        <v>157</v>
      </c>
      <c r="B160" s="43" t="s">
        <v>168</v>
      </c>
      <c r="C160" s="43" t="s">
        <v>158</v>
      </c>
      <c r="D160" s="45">
        <v>24.6875</v>
      </c>
    </row>
    <row r="161" spans="1:4" x14ac:dyDescent="0.3">
      <c r="A161" s="44">
        <v>158</v>
      </c>
      <c r="B161" s="43" t="s">
        <v>169</v>
      </c>
      <c r="C161" s="43" t="s">
        <v>158</v>
      </c>
      <c r="D161" s="45">
        <v>49.5</v>
      </c>
    </row>
    <row r="162" spans="1:4" x14ac:dyDescent="0.3">
      <c r="A162" s="44">
        <v>159</v>
      </c>
      <c r="B162" s="43" t="s">
        <v>170</v>
      </c>
      <c r="C162" s="43" t="s">
        <v>158</v>
      </c>
      <c r="D162" s="45">
        <v>43.625</v>
      </c>
    </row>
    <row r="163" spans="1:4" x14ac:dyDescent="0.3">
      <c r="A163" s="44">
        <v>160</v>
      </c>
      <c r="B163" s="43" t="s">
        <v>171</v>
      </c>
      <c r="C163" s="43" t="s">
        <v>158</v>
      </c>
      <c r="D163" s="45">
        <v>43.5</v>
      </c>
    </row>
    <row r="164" spans="1:4" x14ac:dyDescent="0.3">
      <c r="A164" s="44">
        <v>161</v>
      </c>
      <c r="B164" s="43" t="s">
        <v>172</v>
      </c>
      <c r="C164" s="43" t="s">
        <v>173</v>
      </c>
      <c r="D164" s="45">
        <v>42.375</v>
      </c>
    </row>
    <row r="165" spans="1:4" x14ac:dyDescent="0.3">
      <c r="A165" s="44">
        <v>162</v>
      </c>
      <c r="B165" s="43" t="s">
        <v>174</v>
      </c>
      <c r="C165" s="43" t="s">
        <v>173</v>
      </c>
      <c r="D165" s="45">
        <v>42.625</v>
      </c>
    </row>
    <row r="166" spans="1:4" x14ac:dyDescent="0.3">
      <c r="A166" s="44">
        <v>163</v>
      </c>
      <c r="B166" s="43" t="s">
        <v>175</v>
      </c>
      <c r="C166" s="43" t="s">
        <v>173</v>
      </c>
      <c r="D166" s="45">
        <v>54.9</v>
      </c>
    </row>
    <row r="167" spans="1:4" x14ac:dyDescent="0.3">
      <c r="A167" s="44">
        <v>164</v>
      </c>
      <c r="B167" s="43" t="s">
        <v>176</v>
      </c>
      <c r="C167" s="43" t="s">
        <v>173</v>
      </c>
      <c r="D167" s="45">
        <v>42.625</v>
      </c>
    </row>
    <row r="168" spans="1:4" x14ac:dyDescent="0.3">
      <c r="A168" s="44">
        <v>165</v>
      </c>
      <c r="B168" s="43" t="s">
        <v>177</v>
      </c>
      <c r="C168" s="43" t="s">
        <v>173</v>
      </c>
      <c r="D168" s="45">
        <v>45.5625</v>
      </c>
    </row>
    <row r="169" spans="1:4" x14ac:dyDescent="0.3">
      <c r="A169" s="44">
        <v>166</v>
      </c>
      <c r="B169" s="43" t="s">
        <v>178</v>
      </c>
      <c r="C169" s="43" t="s">
        <v>173</v>
      </c>
      <c r="D169" s="45">
        <v>46.75</v>
      </c>
    </row>
    <row r="170" spans="1:4" x14ac:dyDescent="0.3">
      <c r="A170" s="44">
        <v>167</v>
      </c>
      <c r="B170" s="43" t="s">
        <v>179</v>
      </c>
      <c r="C170" s="43" t="s">
        <v>173</v>
      </c>
      <c r="D170" s="45">
        <v>45.375</v>
      </c>
    </row>
    <row r="171" spans="1:4" x14ac:dyDescent="0.3">
      <c r="A171" s="44">
        <v>168</v>
      </c>
      <c r="B171" s="43" t="s">
        <v>180</v>
      </c>
      <c r="C171" s="43" t="s">
        <v>173</v>
      </c>
      <c r="D171" s="45">
        <v>48.875</v>
      </c>
    </row>
    <row r="172" spans="1:4" ht="15" thickBot="1" x14ac:dyDescent="0.35">
      <c r="A172" s="44">
        <v>169</v>
      </c>
      <c r="B172" s="43" t="s">
        <v>181</v>
      </c>
      <c r="C172" s="43" t="s">
        <v>173</v>
      </c>
      <c r="D172" s="45">
        <v>55</v>
      </c>
    </row>
    <row r="173" spans="1:4" ht="15.6" thickTop="1" thickBot="1" x14ac:dyDescent="0.35">
      <c r="A173" s="47">
        <v>170</v>
      </c>
      <c r="B173" s="48" t="s">
        <v>182</v>
      </c>
      <c r="C173" s="48" t="s">
        <v>173</v>
      </c>
      <c r="D173" s="49">
        <v>45.75</v>
      </c>
    </row>
    <row r="174" spans="1:4" ht="15.6" thickTop="1" thickBot="1" x14ac:dyDescent="0.35">
      <c r="A174" s="47">
        <v>171</v>
      </c>
      <c r="B174" s="48" t="s">
        <v>183</v>
      </c>
      <c r="C174" s="48" t="s">
        <v>173</v>
      </c>
      <c r="D174" s="49">
        <v>42.1875</v>
      </c>
    </row>
    <row r="175" spans="1:4" ht="15.6" thickTop="1" thickBot="1" x14ac:dyDescent="0.35">
      <c r="A175" s="47">
        <v>172</v>
      </c>
      <c r="B175" s="48" t="s">
        <v>184</v>
      </c>
      <c r="C175" s="48" t="s">
        <v>173</v>
      </c>
      <c r="D175" s="49">
        <v>29.9375</v>
      </c>
    </row>
    <row r="176" spans="1:4" ht="15.6" thickTop="1" thickBot="1" x14ac:dyDescent="0.35">
      <c r="A176" s="47">
        <v>173</v>
      </c>
      <c r="B176" s="48" t="s">
        <v>185</v>
      </c>
      <c r="C176" s="48" t="s">
        <v>173</v>
      </c>
      <c r="D176" s="49">
        <v>34.875</v>
      </c>
    </row>
    <row r="177" spans="1:4" ht="15.6" thickTop="1" thickBot="1" x14ac:dyDescent="0.35">
      <c r="A177" s="47">
        <v>174</v>
      </c>
      <c r="B177" s="48" t="s">
        <v>186</v>
      </c>
      <c r="C177" s="48" t="s">
        <v>173</v>
      </c>
      <c r="D177" s="49">
        <v>44.3125</v>
      </c>
    </row>
    <row r="178" spans="1:4" ht="15.6" thickTop="1" thickBot="1" x14ac:dyDescent="0.35">
      <c r="A178" s="47">
        <v>175</v>
      </c>
      <c r="B178" s="48" t="s">
        <v>187</v>
      </c>
      <c r="C178" s="48" t="s">
        <v>173</v>
      </c>
      <c r="D178" s="49">
        <v>52.5</v>
      </c>
    </row>
    <row r="179" spans="1:4" ht="15.6" thickTop="1" thickBot="1" x14ac:dyDescent="0.35">
      <c r="A179" s="47">
        <v>176</v>
      </c>
      <c r="B179" s="48" t="s">
        <v>188</v>
      </c>
      <c r="C179" s="48" t="s">
        <v>173</v>
      </c>
      <c r="D179" s="49">
        <v>51.0625</v>
      </c>
    </row>
    <row r="180" spans="1:4" ht="15.6" thickTop="1" thickBot="1" x14ac:dyDescent="0.35">
      <c r="A180" s="47">
        <v>177</v>
      </c>
      <c r="B180" s="48" t="s">
        <v>189</v>
      </c>
      <c r="C180" s="48" t="s">
        <v>173</v>
      </c>
      <c r="D180" s="49">
        <v>48</v>
      </c>
    </row>
    <row r="181" spans="1:4" ht="15" thickTop="1" x14ac:dyDescent="0.3">
      <c r="B181" s="46"/>
    </row>
    <row r="189" spans="1:4" x14ac:dyDescent="0.3">
      <c r="D189" s="43" t="s">
        <v>239</v>
      </c>
    </row>
  </sheetData>
  <mergeCells count="1">
    <mergeCell ref="A1:D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57F82-96BC-40F9-8E77-57822F4967C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9EEC-FF08-4841-943A-13642FD96E26}">
  <dimension ref="A1:L39"/>
  <sheetViews>
    <sheetView workbookViewId="0">
      <selection activeCell="H22" sqref="H22"/>
    </sheetView>
  </sheetViews>
  <sheetFormatPr defaultRowHeight="14.4" x14ac:dyDescent="0.3"/>
  <cols>
    <col min="1" max="1" width="22.5546875" bestFit="1" customWidth="1"/>
    <col min="5" max="5" width="10.33203125" bestFit="1" customWidth="1"/>
  </cols>
  <sheetData>
    <row r="1" spans="1:12" x14ac:dyDescent="0.3">
      <c r="A1" s="7" t="s">
        <v>261</v>
      </c>
    </row>
    <row r="2" spans="1:12" x14ac:dyDescent="0.3">
      <c r="A2" t="s">
        <v>262</v>
      </c>
    </row>
    <row r="3" spans="1:12" x14ac:dyDescent="0.3">
      <c r="A3" t="s">
        <v>263</v>
      </c>
      <c r="C3" s="7" t="s">
        <v>264</v>
      </c>
      <c r="D3" s="7" t="s">
        <v>265</v>
      </c>
      <c r="E3" s="7" t="s">
        <v>266</v>
      </c>
      <c r="F3" s="7" t="s">
        <v>264</v>
      </c>
    </row>
    <row r="4" spans="1:12" x14ac:dyDescent="0.3">
      <c r="A4" t="s">
        <v>267</v>
      </c>
      <c r="C4">
        <v>10</v>
      </c>
      <c r="D4" t="s">
        <v>268</v>
      </c>
      <c r="E4" s="12">
        <v>45758</v>
      </c>
      <c r="F4">
        <v>10</v>
      </c>
    </row>
    <row r="5" spans="1:12" x14ac:dyDescent="0.3">
      <c r="C5">
        <v>20</v>
      </c>
      <c r="D5" t="s">
        <v>269</v>
      </c>
      <c r="E5" s="12">
        <v>45759</v>
      </c>
      <c r="F5">
        <v>20</v>
      </c>
      <c r="I5" s="28"/>
    </row>
    <row r="6" spans="1:12" x14ac:dyDescent="0.3">
      <c r="C6">
        <v>30</v>
      </c>
      <c r="D6" t="s">
        <v>270</v>
      </c>
      <c r="E6" s="12">
        <v>45760</v>
      </c>
      <c r="F6">
        <v>30</v>
      </c>
      <c r="I6" s="28"/>
      <c r="L6" s="31"/>
    </row>
    <row r="7" spans="1:12" x14ac:dyDescent="0.3">
      <c r="C7">
        <v>40</v>
      </c>
      <c r="D7" t="s">
        <v>271</v>
      </c>
      <c r="E7" s="12">
        <v>45761</v>
      </c>
      <c r="F7">
        <v>40</v>
      </c>
      <c r="J7" s="28"/>
    </row>
    <row r="8" spans="1:12" ht="15" thickBot="1" x14ac:dyDescent="0.35">
      <c r="C8">
        <v>50</v>
      </c>
      <c r="D8" t="s">
        <v>270</v>
      </c>
      <c r="E8" s="12">
        <v>45762</v>
      </c>
      <c r="F8">
        <v>50</v>
      </c>
      <c r="G8" s="32"/>
      <c r="J8" s="30"/>
    </row>
    <row r="9" spans="1:12" ht="15" thickTop="1" x14ac:dyDescent="0.3">
      <c r="C9">
        <v>60</v>
      </c>
      <c r="D9" t="s">
        <v>272</v>
      </c>
      <c r="E9" s="12">
        <v>45763</v>
      </c>
      <c r="F9">
        <v>60</v>
      </c>
      <c r="G9" s="31"/>
      <c r="J9" s="28"/>
    </row>
    <row r="10" spans="1:12" x14ac:dyDescent="0.3">
      <c r="C10">
        <v>70</v>
      </c>
      <c r="D10" t="s">
        <v>270</v>
      </c>
      <c r="E10" s="12">
        <v>45764</v>
      </c>
      <c r="F10">
        <v>70</v>
      </c>
      <c r="J10" s="28"/>
    </row>
    <row r="11" spans="1:12" x14ac:dyDescent="0.3">
      <c r="C11">
        <v>80</v>
      </c>
      <c r="D11" t="s">
        <v>268</v>
      </c>
      <c r="E11" s="12">
        <v>45765</v>
      </c>
      <c r="F11">
        <v>80</v>
      </c>
      <c r="J11" s="28"/>
    </row>
    <row r="12" spans="1:12" x14ac:dyDescent="0.3">
      <c r="C12">
        <v>90</v>
      </c>
      <c r="D12" t="s">
        <v>269</v>
      </c>
      <c r="E12" s="12">
        <v>45766</v>
      </c>
      <c r="F12">
        <v>90</v>
      </c>
      <c r="J12" s="28"/>
    </row>
    <row r="13" spans="1:12" x14ac:dyDescent="0.3">
      <c r="C13">
        <v>100</v>
      </c>
      <c r="D13" t="s">
        <v>272</v>
      </c>
      <c r="E13" s="12">
        <v>45767</v>
      </c>
      <c r="F13">
        <v>100</v>
      </c>
    </row>
    <row r="14" spans="1:12" x14ac:dyDescent="0.3">
      <c r="C14">
        <v>110</v>
      </c>
      <c r="D14" t="s">
        <v>268</v>
      </c>
      <c r="E14" s="12">
        <v>45768</v>
      </c>
      <c r="F14">
        <v>110</v>
      </c>
      <c r="J14" s="29"/>
    </row>
    <row r="15" spans="1:12" x14ac:dyDescent="0.3">
      <c r="C15">
        <v>120</v>
      </c>
      <c r="D15" t="s">
        <v>269</v>
      </c>
      <c r="E15" s="12">
        <v>45769</v>
      </c>
      <c r="F15">
        <v>120</v>
      </c>
    </row>
    <row r="16" spans="1:12" x14ac:dyDescent="0.3">
      <c r="C16">
        <v>130</v>
      </c>
      <c r="D16" t="s">
        <v>270</v>
      </c>
      <c r="E16" s="12">
        <v>45770</v>
      </c>
      <c r="F16">
        <v>130</v>
      </c>
    </row>
    <row r="17" spans="3:6" x14ac:dyDescent="0.3">
      <c r="C17">
        <v>140</v>
      </c>
      <c r="D17" t="s">
        <v>271</v>
      </c>
      <c r="E17" s="12">
        <v>45771</v>
      </c>
      <c r="F17">
        <v>140</v>
      </c>
    </row>
    <row r="18" spans="3:6" x14ac:dyDescent="0.3">
      <c r="C18">
        <v>150</v>
      </c>
      <c r="D18" t="s">
        <v>270</v>
      </c>
      <c r="E18" s="12">
        <v>45772</v>
      </c>
      <c r="F18">
        <v>150</v>
      </c>
    </row>
    <row r="19" spans="3:6" x14ac:dyDescent="0.3">
      <c r="C19">
        <v>160</v>
      </c>
      <c r="D19" t="s">
        <v>272</v>
      </c>
      <c r="E19" s="12">
        <v>45773</v>
      </c>
      <c r="F19">
        <v>160</v>
      </c>
    </row>
    <row r="20" spans="3:6" x14ac:dyDescent="0.3">
      <c r="C20">
        <v>170</v>
      </c>
      <c r="D20" t="s">
        <v>270</v>
      </c>
      <c r="E20" s="12">
        <v>45774</v>
      </c>
      <c r="F20">
        <v>170</v>
      </c>
    </row>
    <row r="21" spans="3:6" x14ac:dyDescent="0.3">
      <c r="C21">
        <v>180</v>
      </c>
      <c r="D21" t="s">
        <v>268</v>
      </c>
      <c r="E21" s="12">
        <v>45775</v>
      </c>
      <c r="F21">
        <v>180</v>
      </c>
    </row>
    <row r="22" spans="3:6" x14ac:dyDescent="0.3">
      <c r="C22">
        <v>190</v>
      </c>
      <c r="D22" t="s">
        <v>269</v>
      </c>
      <c r="E22" s="12">
        <v>45776</v>
      </c>
      <c r="F22">
        <v>5000</v>
      </c>
    </row>
    <row r="23" spans="3:6" x14ac:dyDescent="0.3">
      <c r="C23">
        <v>200</v>
      </c>
      <c r="D23" t="s">
        <v>272</v>
      </c>
      <c r="E23" s="12">
        <v>45777</v>
      </c>
      <c r="F23">
        <v>200</v>
      </c>
    </row>
    <row r="24" spans="3:6" x14ac:dyDescent="0.3">
      <c r="C24">
        <v>210</v>
      </c>
      <c r="D24" t="s">
        <v>268</v>
      </c>
      <c r="E24" s="12">
        <v>45778</v>
      </c>
      <c r="F24">
        <v>500</v>
      </c>
    </row>
    <row r="25" spans="3:6" x14ac:dyDescent="0.3">
      <c r="C25">
        <v>400</v>
      </c>
      <c r="D25" t="s">
        <v>269</v>
      </c>
      <c r="E25" s="12">
        <v>45779</v>
      </c>
      <c r="F25">
        <v>220</v>
      </c>
    </row>
    <row r="26" spans="3:6" x14ac:dyDescent="0.3">
      <c r="C26">
        <v>230</v>
      </c>
      <c r="D26" t="s">
        <v>270</v>
      </c>
      <c r="E26" s="12">
        <v>45780</v>
      </c>
      <c r="F26">
        <v>230</v>
      </c>
    </row>
    <row r="27" spans="3:6" x14ac:dyDescent="0.3">
      <c r="C27">
        <v>240</v>
      </c>
      <c r="D27" t="s">
        <v>273</v>
      </c>
      <c r="E27" s="12">
        <v>45781</v>
      </c>
      <c r="F27">
        <v>240</v>
      </c>
    </row>
    <row r="28" spans="3:6" x14ac:dyDescent="0.3">
      <c r="C28">
        <v>250</v>
      </c>
      <c r="D28" t="s">
        <v>270</v>
      </c>
      <c r="E28" s="12">
        <v>45782</v>
      </c>
      <c r="F28">
        <v>250</v>
      </c>
    </row>
    <row r="29" spans="3:6" x14ac:dyDescent="0.3">
      <c r="C29">
        <v>260</v>
      </c>
      <c r="D29" t="s">
        <v>272</v>
      </c>
      <c r="E29" s="12">
        <v>45783</v>
      </c>
      <c r="F29">
        <v>260</v>
      </c>
    </row>
    <row r="30" spans="3:6" x14ac:dyDescent="0.3">
      <c r="C30">
        <v>270</v>
      </c>
      <c r="D30" t="s">
        <v>270</v>
      </c>
      <c r="E30" s="12">
        <v>45784</v>
      </c>
      <c r="F30">
        <v>270</v>
      </c>
    </row>
    <row r="31" spans="3:6" x14ac:dyDescent="0.3">
      <c r="C31">
        <v>280</v>
      </c>
      <c r="D31" t="s">
        <v>268</v>
      </c>
      <c r="E31" s="12">
        <v>45785</v>
      </c>
      <c r="F31">
        <v>280</v>
      </c>
    </row>
    <row r="32" spans="3:6" x14ac:dyDescent="0.3">
      <c r="C32">
        <v>290</v>
      </c>
      <c r="D32" t="s">
        <v>269</v>
      </c>
      <c r="E32" s="12">
        <v>45786</v>
      </c>
      <c r="F32">
        <v>290</v>
      </c>
    </row>
    <row r="33" spans="3:6" x14ac:dyDescent="0.3">
      <c r="C33">
        <v>200</v>
      </c>
      <c r="D33" t="s">
        <v>272</v>
      </c>
      <c r="E33" s="12">
        <v>45787</v>
      </c>
      <c r="F33">
        <v>300</v>
      </c>
    </row>
    <row r="34" spans="3:6" x14ac:dyDescent="0.3">
      <c r="C34">
        <v>310</v>
      </c>
      <c r="D34" t="s">
        <v>268</v>
      </c>
      <c r="E34" s="12">
        <v>45788</v>
      </c>
      <c r="F34">
        <v>310</v>
      </c>
    </row>
    <row r="35" spans="3:6" x14ac:dyDescent="0.3">
      <c r="C35">
        <v>320</v>
      </c>
      <c r="D35" t="s">
        <v>269</v>
      </c>
      <c r="E35" s="12">
        <v>45789</v>
      </c>
      <c r="F35">
        <v>320</v>
      </c>
    </row>
    <row r="36" spans="3:6" x14ac:dyDescent="0.3">
      <c r="C36">
        <v>330</v>
      </c>
      <c r="D36" t="s">
        <v>270</v>
      </c>
      <c r="E36" s="12">
        <v>45790</v>
      </c>
      <c r="F36">
        <v>330</v>
      </c>
    </row>
    <row r="37" spans="3:6" x14ac:dyDescent="0.3">
      <c r="C37">
        <v>340</v>
      </c>
      <c r="D37" t="s">
        <v>271</v>
      </c>
      <c r="E37" s="12">
        <v>45791</v>
      </c>
      <c r="F37">
        <v>340</v>
      </c>
    </row>
    <row r="38" spans="3:6" x14ac:dyDescent="0.3">
      <c r="C38">
        <v>350</v>
      </c>
      <c r="D38" t="s">
        <v>270</v>
      </c>
      <c r="E38" s="12">
        <v>45792</v>
      </c>
      <c r="F38">
        <v>350</v>
      </c>
    </row>
    <row r="39" spans="3:6" x14ac:dyDescent="0.3">
      <c r="C39">
        <v>360</v>
      </c>
      <c r="D39" t="s">
        <v>272</v>
      </c>
      <c r="E39" s="12">
        <v>45793</v>
      </c>
      <c r="F39">
        <v>360</v>
      </c>
    </row>
  </sheetData>
  <conditionalFormatting sqref="F4:F39">
    <cfRule type="aboveAverage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E67AD-F7EA-4A79-92AC-791691E7E8BA}">
  <dimension ref="A1:H14"/>
  <sheetViews>
    <sheetView workbookViewId="0">
      <selection activeCell="I21" sqref="I21"/>
    </sheetView>
  </sheetViews>
  <sheetFormatPr defaultRowHeight="14.4" x14ac:dyDescent="0.3"/>
  <cols>
    <col min="1" max="1" width="20.88671875" bestFit="1" customWidth="1"/>
    <col min="3" max="3" width="10.5546875" bestFit="1" customWidth="1"/>
    <col min="4" max="4" width="20.21875" customWidth="1"/>
    <col min="5" max="5" width="14.88671875" customWidth="1"/>
    <col min="6" max="6" width="10.109375" bestFit="1" customWidth="1"/>
    <col min="7" max="8" width="8.33203125" bestFit="1" customWidth="1"/>
  </cols>
  <sheetData>
    <row r="1" spans="1:8" x14ac:dyDescent="0.3">
      <c r="A1" s="33" t="s">
        <v>274</v>
      </c>
    </row>
    <row r="2" spans="1:8" x14ac:dyDescent="0.3">
      <c r="A2" t="s">
        <v>275</v>
      </c>
    </row>
    <row r="3" spans="1:8" x14ac:dyDescent="0.3">
      <c r="A3" t="s">
        <v>276</v>
      </c>
      <c r="D3" s="71" t="s">
        <v>275</v>
      </c>
      <c r="E3" s="71"/>
      <c r="F3" t="s">
        <v>291</v>
      </c>
      <c r="G3" t="s">
        <v>292</v>
      </c>
    </row>
    <row r="4" spans="1:8" x14ac:dyDescent="0.3">
      <c r="A4" t="s">
        <v>277</v>
      </c>
      <c r="C4" t="s">
        <v>280</v>
      </c>
      <c r="D4" s="33" t="s">
        <v>279</v>
      </c>
      <c r="E4" s="33" t="s">
        <v>279</v>
      </c>
      <c r="F4" s="33" t="s">
        <v>279</v>
      </c>
      <c r="G4" s="33" t="s">
        <v>279</v>
      </c>
      <c r="H4" s="33" t="s">
        <v>279</v>
      </c>
    </row>
    <row r="5" spans="1:8" x14ac:dyDescent="0.3">
      <c r="A5" t="s">
        <v>278</v>
      </c>
      <c r="C5" t="s">
        <v>281</v>
      </c>
      <c r="D5">
        <v>10</v>
      </c>
      <c r="E5" s="34">
        <v>10</v>
      </c>
      <c r="F5">
        <v>100</v>
      </c>
      <c r="G5">
        <v>10</v>
      </c>
      <c r="H5">
        <v>10</v>
      </c>
    </row>
    <row r="6" spans="1:8" x14ac:dyDescent="0.3">
      <c r="C6" t="s">
        <v>282</v>
      </c>
      <c r="D6">
        <v>20</v>
      </c>
      <c r="E6" s="34">
        <v>20</v>
      </c>
      <c r="F6">
        <v>20</v>
      </c>
      <c r="G6">
        <v>20</v>
      </c>
      <c r="H6">
        <v>20</v>
      </c>
    </row>
    <row r="7" spans="1:8" x14ac:dyDescent="0.3">
      <c r="C7" t="s">
        <v>283</v>
      </c>
      <c r="D7">
        <v>30</v>
      </c>
      <c r="E7" s="34">
        <v>30</v>
      </c>
      <c r="F7">
        <v>70</v>
      </c>
      <c r="G7">
        <v>30</v>
      </c>
      <c r="H7">
        <v>30</v>
      </c>
    </row>
    <row r="8" spans="1:8" x14ac:dyDescent="0.3">
      <c r="C8" t="s">
        <v>284</v>
      </c>
      <c r="D8">
        <v>40</v>
      </c>
      <c r="E8" s="34">
        <v>40</v>
      </c>
      <c r="F8">
        <v>40</v>
      </c>
      <c r="G8">
        <v>40</v>
      </c>
      <c r="H8">
        <v>40</v>
      </c>
    </row>
    <row r="9" spans="1:8" x14ac:dyDescent="0.3">
      <c r="C9" t="s">
        <v>285</v>
      </c>
      <c r="D9">
        <v>50</v>
      </c>
      <c r="E9" s="34">
        <v>50</v>
      </c>
      <c r="F9">
        <v>50</v>
      </c>
      <c r="G9">
        <v>80</v>
      </c>
      <c r="H9">
        <v>50</v>
      </c>
    </row>
    <row r="10" spans="1:8" x14ac:dyDescent="0.3">
      <c r="C10" t="s">
        <v>286</v>
      </c>
      <c r="D10">
        <v>60</v>
      </c>
      <c r="E10" s="34">
        <v>60</v>
      </c>
      <c r="F10">
        <v>50</v>
      </c>
      <c r="G10">
        <v>60</v>
      </c>
      <c r="H10">
        <v>60</v>
      </c>
    </row>
    <row r="11" spans="1:8" x14ac:dyDescent="0.3">
      <c r="C11" t="s">
        <v>287</v>
      </c>
      <c r="D11">
        <v>70</v>
      </c>
      <c r="E11" s="34">
        <v>70</v>
      </c>
      <c r="F11">
        <v>70</v>
      </c>
      <c r="G11">
        <v>50</v>
      </c>
      <c r="H11">
        <v>70</v>
      </c>
    </row>
    <row r="12" spans="1:8" x14ac:dyDescent="0.3">
      <c r="C12" t="s">
        <v>288</v>
      </c>
      <c r="D12">
        <v>80</v>
      </c>
      <c r="E12" s="34">
        <v>80</v>
      </c>
      <c r="F12">
        <v>80</v>
      </c>
      <c r="G12">
        <v>20</v>
      </c>
      <c r="H12">
        <v>80</v>
      </c>
    </row>
    <row r="13" spans="1:8" x14ac:dyDescent="0.3">
      <c r="C13" t="s">
        <v>289</v>
      </c>
      <c r="D13">
        <v>90</v>
      </c>
      <c r="E13" s="34">
        <v>40</v>
      </c>
      <c r="F13">
        <v>90</v>
      </c>
      <c r="G13">
        <v>90</v>
      </c>
      <c r="H13">
        <v>90</v>
      </c>
    </row>
    <row r="14" spans="1:8" x14ac:dyDescent="0.3">
      <c r="C14" t="s">
        <v>290</v>
      </c>
      <c r="D14">
        <v>100</v>
      </c>
      <c r="E14" s="34">
        <v>100</v>
      </c>
      <c r="F14">
        <v>100</v>
      </c>
      <c r="G14">
        <v>100</v>
      </c>
      <c r="H14">
        <v>100</v>
      </c>
    </row>
  </sheetData>
  <mergeCells count="1">
    <mergeCell ref="D3:E3"/>
  </mergeCells>
  <phoneticPr fontId="11" type="noConversion"/>
  <conditionalFormatting sqref="D5:D1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{9687D808-94C3-448F-A1AD-3CE308DBD85A}</x14:id>
        </ext>
      </extLst>
    </cfRule>
  </conditionalFormatting>
  <conditionalFormatting sqref="E5:E14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{E570813A-38B8-4AB1-86F8-33AA7BE1CDE9}</x14:id>
        </ext>
      </extLst>
    </cfRule>
  </conditionalFormatting>
  <conditionalFormatting sqref="F5:F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14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H5:H14">
    <cfRule type="iconSet" priority="1">
      <iconSet iconSet="4Rating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687D808-94C3-448F-A1AD-3CE308DBD8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D5:D14</xm:sqref>
        </x14:conditionalFormatting>
        <x14:conditionalFormatting xmlns:xm="http://schemas.microsoft.com/office/excel/2006/main">
          <x14:cfRule type="dataBar" id="{E570813A-38B8-4AB1-86F8-33AA7BE1CD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E5:E14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975-1B9B-48FF-B846-8E6998F92A96}">
  <dimension ref="A1:M28"/>
  <sheetViews>
    <sheetView workbookViewId="0">
      <selection activeCell="B20" sqref="B20"/>
    </sheetView>
  </sheetViews>
  <sheetFormatPr defaultRowHeight="14.4" x14ac:dyDescent="0.3"/>
  <cols>
    <col min="1" max="1" width="11.44140625" bestFit="1" customWidth="1"/>
    <col min="2" max="2" width="14.6640625" bestFit="1" customWidth="1"/>
    <col min="4" max="4" width="10" bestFit="1" customWidth="1"/>
    <col min="7" max="7" width="13.109375" bestFit="1" customWidth="1"/>
    <col min="12" max="12" width="30.6640625" bestFit="1" customWidth="1"/>
    <col min="13" max="13" width="9.6640625" bestFit="1" customWidth="1"/>
  </cols>
  <sheetData>
    <row r="1" spans="1:13" x14ac:dyDescent="0.3">
      <c r="E1" t="s">
        <v>322</v>
      </c>
      <c r="F1" t="s">
        <v>299</v>
      </c>
      <c r="G1" t="str">
        <f>CONCATENATE(E1," ",F1)</f>
        <v>ChariS Stephen</v>
      </c>
      <c r="H1" t="s">
        <v>302</v>
      </c>
      <c r="I1" t="s">
        <v>303</v>
      </c>
      <c r="J1" t="s">
        <v>304</v>
      </c>
    </row>
    <row r="2" spans="1:13" x14ac:dyDescent="0.3">
      <c r="D2" t="s">
        <v>305</v>
      </c>
      <c r="E2" t="s">
        <v>297</v>
      </c>
      <c r="F2" t="s">
        <v>300</v>
      </c>
      <c r="G2" t="str">
        <f t="shared" ref="G2:G12" si="0">CONCATENATE(E2," ",F2)</f>
        <v>Erastus James</v>
      </c>
      <c r="H2">
        <v>1</v>
      </c>
      <c r="I2">
        <v>6</v>
      </c>
      <c r="J2">
        <f>H2*I2</f>
        <v>6</v>
      </c>
    </row>
    <row r="3" spans="1:13" x14ac:dyDescent="0.3">
      <c r="A3" t="s">
        <v>293</v>
      </c>
      <c r="B3" s="5">
        <v>12</v>
      </c>
      <c r="C3" s="5">
        <v>6</v>
      </c>
      <c r="D3" s="5">
        <f>B3+C3</f>
        <v>18</v>
      </c>
      <c r="E3" t="s">
        <v>298</v>
      </c>
      <c r="F3" t="s">
        <v>301</v>
      </c>
      <c r="G3" t="str">
        <f t="shared" si="0"/>
        <v>Theo Solomon</v>
      </c>
      <c r="H3">
        <v>2</v>
      </c>
      <c r="I3">
        <v>5</v>
      </c>
      <c r="J3">
        <f t="shared" ref="J3:J6" si="1">H3*I3</f>
        <v>10</v>
      </c>
      <c r="L3" t="s">
        <v>331</v>
      </c>
    </row>
    <row r="4" spans="1:13" x14ac:dyDescent="0.3">
      <c r="A4" t="s">
        <v>294</v>
      </c>
      <c r="B4" s="5">
        <v>12</v>
      </c>
      <c r="C4" s="5">
        <v>4</v>
      </c>
      <c r="D4" s="5">
        <f>B4-C4</f>
        <v>8</v>
      </c>
      <c r="E4" t="s">
        <v>312</v>
      </c>
      <c r="F4" t="s">
        <v>317</v>
      </c>
      <c r="G4" t="str">
        <f t="shared" si="0"/>
        <v>Joy Jane</v>
      </c>
      <c r="H4">
        <v>3</v>
      </c>
      <c r="I4">
        <v>4</v>
      </c>
      <c r="J4">
        <f t="shared" si="1"/>
        <v>12</v>
      </c>
    </row>
    <row r="5" spans="1:13" x14ac:dyDescent="0.3">
      <c r="A5" t="s">
        <v>295</v>
      </c>
      <c r="B5" s="5">
        <v>4</v>
      </c>
      <c r="C5" s="5">
        <v>3</v>
      </c>
      <c r="D5" s="5">
        <f>B5*C5</f>
        <v>12</v>
      </c>
      <c r="E5" t="s">
        <v>318</v>
      </c>
      <c r="F5" t="s">
        <v>319</v>
      </c>
      <c r="G5" t="str">
        <f t="shared" si="0"/>
        <v>a n</v>
      </c>
      <c r="H5">
        <v>4</v>
      </c>
      <c r="I5">
        <v>3</v>
      </c>
      <c r="J5">
        <f t="shared" si="1"/>
        <v>12</v>
      </c>
      <c r="L5" s="20">
        <f>J7/H7</f>
        <v>3.3333333333333335</v>
      </c>
    </row>
    <row r="6" spans="1:13" x14ac:dyDescent="0.3">
      <c r="A6" t="s">
        <v>296</v>
      </c>
      <c r="B6" s="5">
        <v>12</v>
      </c>
      <c r="C6" s="5">
        <v>2</v>
      </c>
      <c r="D6" s="5">
        <f>B6/C6</f>
        <v>6</v>
      </c>
      <c r="E6" t="s">
        <v>320</v>
      </c>
      <c r="F6" t="s">
        <v>302</v>
      </c>
      <c r="G6" t="str">
        <f t="shared" si="0"/>
        <v>d f</v>
      </c>
      <c r="H6">
        <v>5</v>
      </c>
      <c r="I6">
        <v>2</v>
      </c>
      <c r="J6">
        <f t="shared" si="1"/>
        <v>10</v>
      </c>
    </row>
    <row r="7" spans="1:13" x14ac:dyDescent="0.3">
      <c r="A7" t="s">
        <v>306</v>
      </c>
      <c r="B7" s="5">
        <f>SUM(B3:D6)</f>
        <v>99</v>
      </c>
      <c r="C7" s="5" t="s">
        <v>312</v>
      </c>
      <c r="D7" s="5"/>
      <c r="G7" t="str">
        <f t="shared" si="0"/>
        <v xml:space="preserve"> </v>
      </c>
      <c r="H7">
        <f>SUM(H2:H6)</f>
        <v>15</v>
      </c>
      <c r="J7">
        <f>SUM(J2:J6)</f>
        <v>50</v>
      </c>
    </row>
    <row r="8" spans="1:13" x14ac:dyDescent="0.3">
      <c r="A8" t="s">
        <v>307</v>
      </c>
      <c r="B8" s="5">
        <f>MIN(B3:D6)</f>
        <v>2</v>
      </c>
      <c r="C8" s="5"/>
      <c r="D8" s="5"/>
      <c r="G8" t="str">
        <f t="shared" si="0"/>
        <v xml:space="preserve"> </v>
      </c>
    </row>
    <row r="9" spans="1:13" x14ac:dyDescent="0.3">
      <c r="A9" t="s">
        <v>308</v>
      </c>
      <c r="B9" s="5">
        <f>MAX(B3:D6)</f>
        <v>18</v>
      </c>
      <c r="C9" s="5"/>
      <c r="D9" s="5"/>
      <c r="G9" t="str">
        <f t="shared" si="0"/>
        <v xml:space="preserve"> </v>
      </c>
    </row>
    <row r="10" spans="1:13" x14ac:dyDescent="0.3">
      <c r="A10" t="s">
        <v>309</v>
      </c>
      <c r="B10" s="5">
        <f>COUNT(B3:D6)</f>
        <v>12</v>
      </c>
      <c r="C10" s="5"/>
      <c r="D10" s="5"/>
      <c r="G10" t="str">
        <f t="shared" si="0"/>
        <v xml:space="preserve"> </v>
      </c>
      <c r="L10" t="s">
        <v>332</v>
      </c>
    </row>
    <row r="11" spans="1:13" x14ac:dyDescent="0.3">
      <c r="A11" t="s">
        <v>310</v>
      </c>
      <c r="B11" s="35">
        <f xml:space="preserve"> AVERAGE(B3:B10)</f>
        <v>21.375</v>
      </c>
      <c r="C11" s="5"/>
      <c r="D11" s="5"/>
      <c r="G11" t="str">
        <f t="shared" si="0"/>
        <v xml:space="preserve"> </v>
      </c>
      <c r="L11" t="s">
        <v>333</v>
      </c>
      <c r="M11" s="39">
        <v>300</v>
      </c>
    </row>
    <row r="12" spans="1:13" x14ac:dyDescent="0.3">
      <c r="A12" t="s">
        <v>311</v>
      </c>
      <c r="B12" s="5">
        <f>COUNTA(B3:D7)</f>
        <v>14</v>
      </c>
      <c r="C12" s="5"/>
      <c r="D12" s="5"/>
      <c r="G12" t="str">
        <f t="shared" si="0"/>
        <v xml:space="preserve"> </v>
      </c>
      <c r="L12" t="s">
        <v>334</v>
      </c>
      <c r="M12" s="39">
        <v>450</v>
      </c>
    </row>
    <row r="13" spans="1:13" x14ac:dyDescent="0.3">
      <c r="A13" t="s">
        <v>313</v>
      </c>
      <c r="B13" s="5">
        <f>MEDIAN(B3:B12)</f>
        <v>12</v>
      </c>
      <c r="C13" s="5"/>
      <c r="D13" s="5"/>
      <c r="L13" t="s">
        <v>335</v>
      </c>
      <c r="M13" s="40">
        <v>2</v>
      </c>
    </row>
    <row r="14" spans="1:13" x14ac:dyDescent="0.3">
      <c r="A14" t="s">
        <v>314</v>
      </c>
      <c r="B14" s="5">
        <f>MODE(B3:B13)</f>
        <v>12</v>
      </c>
      <c r="C14" s="5"/>
      <c r="D14" s="5"/>
      <c r="L14" t="s">
        <v>336</v>
      </c>
      <c r="M14" s="41">
        <f>(M12-M11)*2</f>
        <v>300</v>
      </c>
    </row>
    <row r="15" spans="1:13" x14ac:dyDescent="0.3">
      <c r="A15" t="s">
        <v>315</v>
      </c>
      <c r="B15" s="5">
        <f>SUM(B8:B14)</f>
        <v>91.375</v>
      </c>
      <c r="C15" s="5"/>
      <c r="D15" s="5"/>
    </row>
    <row r="16" spans="1:13" x14ac:dyDescent="0.3">
      <c r="A16" t="s">
        <v>316</v>
      </c>
      <c r="B16" s="5"/>
      <c r="C16" s="5"/>
      <c r="D16" s="5"/>
    </row>
    <row r="17" spans="1:11" x14ac:dyDescent="0.3">
      <c r="A17" t="s">
        <v>321</v>
      </c>
      <c r="B17" s="5" t="str">
        <f>IF(E1="Charis","Yes","No")</f>
        <v>Yes</v>
      </c>
      <c r="C17" s="5"/>
      <c r="D17" s="5"/>
    </row>
    <row r="18" spans="1:11" x14ac:dyDescent="0.3">
      <c r="A18" t="s">
        <v>323</v>
      </c>
      <c r="B18" s="5">
        <f>COUNTIF(B3:D6,12)</f>
        <v>4</v>
      </c>
      <c r="C18" s="5"/>
      <c r="D18" s="5"/>
      <c r="F18" s="37" t="s">
        <v>326</v>
      </c>
      <c r="G18" s="37" t="s">
        <v>317</v>
      </c>
      <c r="H18" s="37" t="s">
        <v>312</v>
      </c>
      <c r="I18" s="37" t="s">
        <v>327</v>
      </c>
      <c r="J18" s="37" t="s">
        <v>317</v>
      </c>
      <c r="K18" s="37" t="s">
        <v>328</v>
      </c>
    </row>
    <row r="19" spans="1:11" x14ac:dyDescent="0.3">
      <c r="A19" t="s">
        <v>324</v>
      </c>
      <c r="B19" s="5"/>
      <c r="C19" s="5"/>
      <c r="D19" s="5"/>
      <c r="F19" s="38">
        <v>10</v>
      </c>
      <c r="G19" s="38">
        <v>28</v>
      </c>
      <c r="H19" s="38">
        <v>12</v>
      </c>
      <c r="I19" s="38">
        <v>27</v>
      </c>
      <c r="J19" s="38">
        <v>26</v>
      </c>
      <c r="K19" s="38">
        <v>22</v>
      </c>
    </row>
    <row r="20" spans="1:11" x14ac:dyDescent="0.3">
      <c r="A20" t="s">
        <v>325</v>
      </c>
      <c r="B20" s="5">
        <f ca="1">SUMIF(F18:K19,G18,F19:K19)</f>
        <v>54</v>
      </c>
      <c r="C20" s="5"/>
      <c r="D20" s="5"/>
    </row>
    <row r="21" spans="1:11" x14ac:dyDescent="0.3">
      <c r="A21" t="s">
        <v>329</v>
      </c>
      <c r="B21" s="5"/>
      <c r="C21" s="5"/>
      <c r="D21" s="5"/>
    </row>
    <row r="22" spans="1:11" x14ac:dyDescent="0.3">
      <c r="A22" t="s">
        <v>330</v>
      </c>
      <c r="B22" s="36">
        <f ca="1">NOW()</f>
        <v>45816.045067824074</v>
      </c>
      <c r="C22" s="5"/>
      <c r="D22" s="5"/>
    </row>
    <row r="23" spans="1:11" x14ac:dyDescent="0.3">
      <c r="B23" s="42">
        <f ca="1">TODAY()</f>
        <v>45816</v>
      </c>
      <c r="C23" s="5"/>
      <c r="D23" s="5"/>
    </row>
    <row r="24" spans="1:11" x14ac:dyDescent="0.3">
      <c r="B24" s="5"/>
      <c r="C24" s="5"/>
      <c r="D24" s="5"/>
    </row>
    <row r="25" spans="1:11" x14ac:dyDescent="0.3">
      <c r="B25" s="5"/>
      <c r="C25" s="5"/>
      <c r="D25" s="5"/>
    </row>
    <row r="26" spans="1:11" x14ac:dyDescent="0.3">
      <c r="B26" s="5"/>
      <c r="C26" s="5"/>
      <c r="D26" s="5"/>
    </row>
    <row r="27" spans="1:11" x14ac:dyDescent="0.3">
      <c r="B27" s="5"/>
      <c r="C27" s="5"/>
      <c r="D27" s="5"/>
    </row>
    <row r="28" spans="1:11" x14ac:dyDescent="0.3">
      <c r="B28" s="5"/>
      <c r="C28" s="5"/>
      <c r="D28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6F565-3E52-446F-BCAB-219CF8E0AD96}">
  <dimension ref="A1:R178"/>
  <sheetViews>
    <sheetView topLeftCell="A151" workbookViewId="0">
      <selection activeCell="G179" sqref="G179"/>
    </sheetView>
  </sheetViews>
  <sheetFormatPr defaultRowHeight="14.4" x14ac:dyDescent="0.3"/>
  <cols>
    <col min="1" max="1" width="5.21875" bestFit="1" customWidth="1"/>
    <col min="2" max="2" width="37.88671875" bestFit="1" customWidth="1"/>
    <col min="3" max="3" width="21" bestFit="1" customWidth="1"/>
    <col min="4" max="4" width="12.77734375" bestFit="1" customWidth="1"/>
    <col min="5" max="5" width="16.88671875" bestFit="1" customWidth="1"/>
    <col min="6" max="6" width="10.21875" bestFit="1" customWidth="1"/>
    <col min="7" max="7" width="13.88671875" bestFit="1" customWidth="1"/>
    <col min="9" max="9" width="13.33203125" bestFit="1" customWidth="1"/>
    <col min="13" max="13" width="12.109375" bestFit="1" customWidth="1"/>
    <col min="18" max="18" width="25.5546875" customWidth="1"/>
  </cols>
  <sheetData>
    <row r="1" spans="1:18" ht="21" x14ac:dyDescent="0.4">
      <c r="A1" s="53" t="s">
        <v>221</v>
      </c>
      <c r="B1" s="53" t="s">
        <v>222</v>
      </c>
      <c r="C1" s="53" t="s">
        <v>2</v>
      </c>
      <c r="D1" s="53" t="s">
        <v>3</v>
      </c>
      <c r="E1" s="53" t="s">
        <v>223</v>
      </c>
      <c r="F1" s="53" t="s">
        <v>337</v>
      </c>
      <c r="G1" s="52" t="s">
        <v>338</v>
      </c>
      <c r="H1" s="51" t="s">
        <v>339</v>
      </c>
      <c r="I1" s="53" t="s">
        <v>352</v>
      </c>
      <c r="J1" s="53"/>
    </row>
    <row r="2" spans="1:18" x14ac:dyDescent="0.3">
      <c r="A2" s="3">
        <v>1</v>
      </c>
      <c r="B2" t="s">
        <v>5</v>
      </c>
      <c r="C2" t="s">
        <v>6</v>
      </c>
      <c r="D2" s="1">
        <v>40.299999999999997</v>
      </c>
      <c r="E2" s="2">
        <v>7.4999999999999991</v>
      </c>
      <c r="F2" s="3">
        <v>8.9499999999999993</v>
      </c>
      <c r="G2" s="50">
        <f>SUM(D2:F2)</f>
        <v>56.75</v>
      </c>
      <c r="H2" t="str">
        <f>IF(G2&gt;=80,"A",IF(G2&gt;=70,"B ",IF(G2&gt;=60,"C",IF(G2&gt;=55,"D",IF(G2&gt;=50,"E","F")))))</f>
        <v>D</v>
      </c>
      <c r="I2" t="str">
        <f>IF(H2="A","Execllent",IF(H2="B","Distinction",IF(H2="C","Very Good",IF(H2="D","Good",IF(H2="E","Pass","Fail")))))</f>
        <v>Good</v>
      </c>
    </row>
    <row r="3" spans="1:18" x14ac:dyDescent="0.3">
      <c r="A3" s="3">
        <v>2</v>
      </c>
      <c r="B3" t="s">
        <v>7</v>
      </c>
      <c r="C3" t="s">
        <v>6</v>
      </c>
      <c r="D3" s="1">
        <v>53</v>
      </c>
      <c r="E3" s="2">
        <v>11.2</v>
      </c>
      <c r="F3" s="3">
        <v>11.350000000000001</v>
      </c>
      <c r="G3" s="50">
        <f t="shared" ref="G3:G10" si="0">SUM(D3:F3)</f>
        <v>75.550000000000011</v>
      </c>
      <c r="H3" t="str">
        <f>IF(G3&gt;=80,"A",IF(G3&gt;=70,"B",IF(G3&gt;=60,"C",IF(G3&gt;=55,"D",IF(G3&gt;=50,"E","F")))))</f>
        <v>B</v>
      </c>
      <c r="I3" t="str">
        <f t="shared" ref="I3:I66" si="1">IF(H3="A","Execllent",IF(H3="B","Distinction",IF(H3="C","Very Good",IF(H3="D","Good",IF(H3="E","Pass","Fail")))))</f>
        <v>Distinction</v>
      </c>
    </row>
    <row r="4" spans="1:18" x14ac:dyDescent="0.3">
      <c r="A4" s="3">
        <v>3</v>
      </c>
      <c r="B4" t="s">
        <v>8</v>
      </c>
      <c r="C4" t="s">
        <v>6</v>
      </c>
      <c r="D4" s="1">
        <v>42.375</v>
      </c>
      <c r="E4" s="2">
        <v>11.5</v>
      </c>
      <c r="F4" s="3">
        <v>10</v>
      </c>
      <c r="G4" s="50">
        <f t="shared" si="0"/>
        <v>63.875</v>
      </c>
      <c r="H4" t="str">
        <f t="shared" ref="H4:H67" si="2">IF(G4&gt;=80,"A",IF(G4&gt;=70,"B",IF(G4&gt;=60,"C",IF(G4&gt;=55,"D",IF(G4&gt;=50,"E","F")))))</f>
        <v>C</v>
      </c>
      <c r="I4" t="str">
        <f t="shared" si="1"/>
        <v>Very Good</v>
      </c>
      <c r="R4">
        <v>352113537089919</v>
      </c>
    </row>
    <row r="5" spans="1:18" ht="18" x14ac:dyDescent="0.35">
      <c r="A5" s="3">
        <v>4</v>
      </c>
      <c r="B5" t="s">
        <v>9</v>
      </c>
      <c r="C5" t="s">
        <v>6</v>
      </c>
      <c r="D5" s="1">
        <v>48.375</v>
      </c>
      <c r="E5" s="2">
        <v>6.6000000000000005</v>
      </c>
      <c r="F5" s="3">
        <v>10</v>
      </c>
      <c r="G5" s="50">
        <f t="shared" si="0"/>
        <v>64.974999999999994</v>
      </c>
      <c r="H5" t="str">
        <f t="shared" si="2"/>
        <v>C</v>
      </c>
      <c r="I5" t="str">
        <f t="shared" si="1"/>
        <v>Very Good</v>
      </c>
      <c r="K5" s="54" t="s">
        <v>233</v>
      </c>
      <c r="L5" s="54" t="s">
        <v>234</v>
      </c>
      <c r="M5" s="54" t="s">
        <v>235</v>
      </c>
      <c r="N5" s="54" t="s">
        <v>231</v>
      </c>
      <c r="O5" s="54" t="s">
        <v>236</v>
      </c>
      <c r="P5" s="54" t="s">
        <v>237</v>
      </c>
    </row>
    <row r="6" spans="1:18" ht="21" x14ac:dyDescent="0.4">
      <c r="A6" s="3">
        <v>5</v>
      </c>
      <c r="B6" t="s">
        <v>10</v>
      </c>
      <c r="C6" t="s">
        <v>6</v>
      </c>
      <c r="D6" s="1">
        <v>54.625</v>
      </c>
      <c r="E6" s="2">
        <v>13.899999999999999</v>
      </c>
      <c r="F6" s="3">
        <v>10.65</v>
      </c>
      <c r="G6" s="50">
        <f t="shared" si="0"/>
        <v>79.175000000000011</v>
      </c>
      <c r="H6" t="str">
        <f t="shared" si="2"/>
        <v>B</v>
      </c>
      <c r="I6" t="str">
        <f t="shared" si="1"/>
        <v>Distinction</v>
      </c>
      <c r="K6" s="55">
        <f>COUNTIF(H2:H178,K5)</f>
        <v>51</v>
      </c>
      <c r="L6" s="55">
        <f>COUNTIF(H2:H178,L5)</f>
        <v>40</v>
      </c>
      <c r="M6" s="55">
        <f>COUNTIF(H2:H178,M5)</f>
        <v>52</v>
      </c>
      <c r="N6" s="55">
        <f>COUNTIF(H2:H178,N5)</f>
        <v>10</v>
      </c>
      <c r="O6" s="55">
        <f>COUNTIF(H2:H178,O5)</f>
        <v>8</v>
      </c>
      <c r="P6" s="55">
        <f>COUNTIF(H2:H178,P5)</f>
        <v>16</v>
      </c>
    </row>
    <row r="7" spans="1:18" x14ac:dyDescent="0.3">
      <c r="A7" s="3">
        <v>6</v>
      </c>
      <c r="B7" t="s">
        <v>11</v>
      </c>
      <c r="C7" t="s">
        <v>6</v>
      </c>
      <c r="D7" s="1">
        <v>52.75</v>
      </c>
      <c r="E7" s="2">
        <v>16.2</v>
      </c>
      <c r="F7" s="3">
        <v>12.05</v>
      </c>
      <c r="G7" s="50">
        <f t="shared" si="0"/>
        <v>81</v>
      </c>
      <c r="H7" t="str">
        <f t="shared" si="2"/>
        <v>A</v>
      </c>
      <c r="I7" t="str">
        <f t="shared" si="1"/>
        <v>Execllent</v>
      </c>
    </row>
    <row r="8" spans="1:18" x14ac:dyDescent="0.3">
      <c r="A8" s="3">
        <v>7</v>
      </c>
      <c r="B8" t="s">
        <v>12</v>
      </c>
      <c r="C8" t="s">
        <v>6</v>
      </c>
      <c r="D8" s="1">
        <v>46.25</v>
      </c>
      <c r="E8" s="2">
        <v>8.6999999999999993</v>
      </c>
      <c r="F8" s="3">
        <v>9.8000000000000007</v>
      </c>
      <c r="G8" s="50">
        <f t="shared" si="0"/>
        <v>64.75</v>
      </c>
      <c r="H8" t="str">
        <f t="shared" si="2"/>
        <v>C</v>
      </c>
      <c r="I8" t="str">
        <f t="shared" si="1"/>
        <v>Very Good</v>
      </c>
    </row>
    <row r="9" spans="1:18" x14ac:dyDescent="0.3">
      <c r="A9" s="3">
        <v>8</v>
      </c>
      <c r="B9" t="s">
        <v>13</v>
      </c>
      <c r="C9" t="s">
        <v>6</v>
      </c>
      <c r="D9" s="1">
        <v>44.5</v>
      </c>
      <c r="E9" s="2">
        <v>11.600000000000001</v>
      </c>
      <c r="F9" s="3">
        <v>11.3</v>
      </c>
      <c r="G9" s="50">
        <f t="shared" si="0"/>
        <v>67.400000000000006</v>
      </c>
      <c r="H9" t="str">
        <f t="shared" si="2"/>
        <v>C</v>
      </c>
      <c r="I9" t="str">
        <f t="shared" si="1"/>
        <v>Very Good</v>
      </c>
    </row>
    <row r="10" spans="1:18" x14ac:dyDescent="0.3">
      <c r="A10" s="3">
        <v>9</v>
      </c>
      <c r="B10" t="s">
        <v>14</v>
      </c>
      <c r="C10" t="s">
        <v>6</v>
      </c>
      <c r="D10" s="1">
        <v>58.375</v>
      </c>
      <c r="E10" s="2">
        <v>13.2</v>
      </c>
      <c r="F10" s="3">
        <v>11.6</v>
      </c>
      <c r="G10" s="50">
        <f t="shared" si="0"/>
        <v>83.174999999999997</v>
      </c>
      <c r="H10" t="str">
        <f t="shared" si="2"/>
        <v>A</v>
      </c>
      <c r="I10" t="str">
        <f t="shared" si="1"/>
        <v>Execllent</v>
      </c>
    </row>
    <row r="11" spans="1:18" x14ac:dyDescent="0.3">
      <c r="A11" s="3">
        <v>10</v>
      </c>
      <c r="B11" t="s">
        <v>15</v>
      </c>
      <c r="C11" t="s">
        <v>6</v>
      </c>
      <c r="D11" s="1">
        <v>40.125</v>
      </c>
      <c r="E11" s="2">
        <v>11.2</v>
      </c>
      <c r="F11" s="3">
        <v>11.65</v>
      </c>
      <c r="G11" s="50">
        <f>SUM(D11:F11)</f>
        <v>62.975000000000001</v>
      </c>
      <c r="H11" t="str">
        <f t="shared" si="2"/>
        <v>C</v>
      </c>
      <c r="I11" t="str">
        <f t="shared" si="1"/>
        <v>Very Good</v>
      </c>
    </row>
    <row r="12" spans="1:18" x14ac:dyDescent="0.3">
      <c r="A12" s="3">
        <v>11</v>
      </c>
      <c r="B12" t="s">
        <v>16</v>
      </c>
      <c r="C12" t="s">
        <v>6</v>
      </c>
      <c r="D12" s="1">
        <v>54.625</v>
      </c>
      <c r="E12" s="2">
        <v>12.100000000000001</v>
      </c>
      <c r="F12" s="3">
        <v>11.55</v>
      </c>
      <c r="G12" s="50">
        <f t="shared" ref="G12:G75" si="3">SUM(D12:F12)</f>
        <v>78.274999999999991</v>
      </c>
      <c r="H12" t="str">
        <f t="shared" si="2"/>
        <v>B</v>
      </c>
      <c r="I12" t="str">
        <f t="shared" si="1"/>
        <v>Distinction</v>
      </c>
    </row>
    <row r="13" spans="1:18" ht="18" x14ac:dyDescent="0.35">
      <c r="A13" s="3">
        <v>12</v>
      </c>
      <c r="B13" t="s">
        <v>17</v>
      </c>
      <c r="C13" t="s">
        <v>6</v>
      </c>
      <c r="D13" s="1">
        <v>42</v>
      </c>
      <c r="E13" s="2">
        <v>9</v>
      </c>
      <c r="F13" s="3">
        <v>9.0500000000000007</v>
      </c>
      <c r="G13" s="50">
        <f t="shared" si="3"/>
        <v>60.05</v>
      </c>
      <c r="H13" t="str">
        <f t="shared" si="2"/>
        <v>C</v>
      </c>
      <c r="I13" t="str">
        <f t="shared" si="1"/>
        <v>Very Good</v>
      </c>
      <c r="K13" s="56" t="s">
        <v>340</v>
      </c>
      <c r="L13" s="56" t="s">
        <v>233</v>
      </c>
      <c r="M13" s="56" t="s">
        <v>341</v>
      </c>
    </row>
    <row r="14" spans="1:18" ht="18" x14ac:dyDescent="0.35">
      <c r="A14" s="3">
        <v>13</v>
      </c>
      <c r="B14" t="s">
        <v>18</v>
      </c>
      <c r="C14" t="s">
        <v>6</v>
      </c>
      <c r="D14" s="1">
        <v>36.0625</v>
      </c>
      <c r="E14" s="2">
        <v>11.600000000000001</v>
      </c>
      <c r="F14" s="3">
        <v>11</v>
      </c>
      <c r="G14" s="50">
        <f t="shared" si="3"/>
        <v>58.662500000000001</v>
      </c>
      <c r="H14" t="str">
        <f t="shared" si="2"/>
        <v>D</v>
      </c>
      <c r="I14" t="str">
        <f t="shared" si="1"/>
        <v>Good</v>
      </c>
      <c r="K14" s="56" t="s">
        <v>342</v>
      </c>
      <c r="L14" s="56" t="s">
        <v>234</v>
      </c>
      <c r="M14" s="56" t="s">
        <v>343</v>
      </c>
    </row>
    <row r="15" spans="1:18" ht="18" x14ac:dyDescent="0.35">
      <c r="A15" s="3">
        <v>14</v>
      </c>
      <c r="B15" t="s">
        <v>19</v>
      </c>
      <c r="C15" t="s">
        <v>6</v>
      </c>
      <c r="D15" s="1">
        <v>43.5625</v>
      </c>
      <c r="E15" s="2">
        <v>8.4</v>
      </c>
      <c r="F15" s="3">
        <v>8.9</v>
      </c>
      <c r="G15" s="50">
        <f t="shared" si="3"/>
        <v>60.862499999999997</v>
      </c>
      <c r="H15" t="str">
        <f t="shared" si="2"/>
        <v>C</v>
      </c>
      <c r="I15" t="str">
        <f t="shared" si="1"/>
        <v>Very Good</v>
      </c>
      <c r="K15" s="56" t="s">
        <v>344</v>
      </c>
      <c r="L15" s="56" t="s">
        <v>235</v>
      </c>
      <c r="M15" s="56" t="s">
        <v>345</v>
      </c>
    </row>
    <row r="16" spans="1:18" ht="18" x14ac:dyDescent="0.35">
      <c r="A16" s="3">
        <v>15</v>
      </c>
      <c r="B16" t="s">
        <v>20</v>
      </c>
      <c r="C16" t="s">
        <v>6</v>
      </c>
      <c r="D16" s="1">
        <v>52.8</v>
      </c>
      <c r="E16" s="2">
        <v>11.399999999999999</v>
      </c>
      <c r="F16" s="3">
        <v>11.4</v>
      </c>
      <c r="G16" s="50">
        <f t="shared" si="3"/>
        <v>75.599999999999994</v>
      </c>
      <c r="H16" t="str">
        <f t="shared" si="2"/>
        <v>B</v>
      </c>
      <c r="I16" t="str">
        <f t="shared" si="1"/>
        <v>Distinction</v>
      </c>
      <c r="K16" s="56" t="s">
        <v>346</v>
      </c>
      <c r="L16" s="56" t="s">
        <v>231</v>
      </c>
      <c r="M16" s="56" t="s">
        <v>347</v>
      </c>
    </row>
    <row r="17" spans="1:13" ht="18" x14ac:dyDescent="0.35">
      <c r="A17" s="3">
        <v>16</v>
      </c>
      <c r="B17" t="s">
        <v>21</v>
      </c>
      <c r="C17" t="s">
        <v>6</v>
      </c>
      <c r="D17" s="1">
        <v>56.75</v>
      </c>
      <c r="E17" s="2">
        <v>14.8</v>
      </c>
      <c r="F17" s="3">
        <v>12.15</v>
      </c>
      <c r="G17" s="50">
        <f t="shared" si="3"/>
        <v>83.7</v>
      </c>
      <c r="H17" t="str">
        <f t="shared" si="2"/>
        <v>A</v>
      </c>
      <c r="I17" t="str">
        <f t="shared" si="1"/>
        <v>Execllent</v>
      </c>
      <c r="K17" s="56" t="s">
        <v>348</v>
      </c>
      <c r="L17" s="56" t="s">
        <v>236</v>
      </c>
      <c r="M17" s="56" t="s">
        <v>349</v>
      </c>
    </row>
    <row r="18" spans="1:13" ht="18" x14ac:dyDescent="0.35">
      <c r="A18" s="3">
        <v>17</v>
      </c>
      <c r="B18" t="s">
        <v>22</v>
      </c>
      <c r="C18" t="s">
        <v>6</v>
      </c>
      <c r="D18" s="1">
        <v>49.3</v>
      </c>
      <c r="E18" s="2">
        <v>12.1</v>
      </c>
      <c r="F18" s="3">
        <v>9.5500000000000007</v>
      </c>
      <c r="G18" s="50">
        <f t="shared" si="3"/>
        <v>70.95</v>
      </c>
      <c r="H18" t="str">
        <f t="shared" si="2"/>
        <v>B</v>
      </c>
      <c r="I18" t="str">
        <f t="shared" si="1"/>
        <v>Distinction</v>
      </c>
      <c r="K18" s="56" t="s">
        <v>350</v>
      </c>
      <c r="L18" s="56" t="s">
        <v>237</v>
      </c>
      <c r="M18" s="56" t="s">
        <v>351</v>
      </c>
    </row>
    <row r="19" spans="1:13" x14ac:dyDescent="0.3">
      <c r="A19" s="3">
        <v>18</v>
      </c>
      <c r="B19" t="s">
        <v>23</v>
      </c>
      <c r="C19" t="s">
        <v>6</v>
      </c>
      <c r="D19" s="1">
        <v>56.625</v>
      </c>
      <c r="E19" s="2">
        <v>11.3</v>
      </c>
      <c r="F19" s="3">
        <v>10.95</v>
      </c>
      <c r="G19" s="50">
        <f t="shared" si="3"/>
        <v>78.875</v>
      </c>
      <c r="H19" t="str">
        <f t="shared" si="2"/>
        <v>B</v>
      </c>
      <c r="I19" t="str">
        <f t="shared" si="1"/>
        <v>Distinction</v>
      </c>
    </row>
    <row r="20" spans="1:13" x14ac:dyDescent="0.3">
      <c r="A20" s="3">
        <v>19</v>
      </c>
      <c r="B20" t="s">
        <v>24</v>
      </c>
      <c r="C20" t="s">
        <v>6</v>
      </c>
      <c r="D20" s="1">
        <v>42.25</v>
      </c>
      <c r="E20" s="2">
        <v>11.999999999999998</v>
      </c>
      <c r="F20" s="3">
        <v>10.35</v>
      </c>
      <c r="G20" s="50">
        <f t="shared" si="3"/>
        <v>64.599999999999994</v>
      </c>
      <c r="H20" t="str">
        <f t="shared" si="2"/>
        <v>C</v>
      </c>
      <c r="I20" t="str">
        <f t="shared" si="1"/>
        <v>Very Good</v>
      </c>
    </row>
    <row r="21" spans="1:13" x14ac:dyDescent="0.3">
      <c r="A21" s="3">
        <v>20</v>
      </c>
      <c r="B21" t="s">
        <v>25</v>
      </c>
      <c r="C21" t="s">
        <v>26</v>
      </c>
      <c r="D21" s="1">
        <v>39.875</v>
      </c>
      <c r="E21" s="2">
        <v>7.2000000000000011</v>
      </c>
      <c r="F21" s="3">
        <v>8.3999999999999986</v>
      </c>
      <c r="G21" s="50">
        <f t="shared" si="3"/>
        <v>55.475000000000001</v>
      </c>
      <c r="H21" t="str">
        <f t="shared" si="2"/>
        <v>D</v>
      </c>
      <c r="I21" t="str">
        <f t="shared" si="1"/>
        <v>Good</v>
      </c>
    </row>
    <row r="22" spans="1:13" x14ac:dyDescent="0.3">
      <c r="A22" s="3">
        <v>21</v>
      </c>
      <c r="B22" t="s">
        <v>27</v>
      </c>
      <c r="C22" t="s">
        <v>26</v>
      </c>
      <c r="D22" s="1">
        <v>61.4375</v>
      </c>
      <c r="E22" s="2">
        <v>17</v>
      </c>
      <c r="F22" s="3">
        <v>12.55</v>
      </c>
      <c r="G22" s="50">
        <f t="shared" si="3"/>
        <v>90.987499999999997</v>
      </c>
      <c r="H22" t="str">
        <f t="shared" si="2"/>
        <v>A</v>
      </c>
      <c r="I22" t="str">
        <f t="shared" si="1"/>
        <v>Execllent</v>
      </c>
    </row>
    <row r="23" spans="1:13" x14ac:dyDescent="0.3">
      <c r="A23" s="3">
        <v>22</v>
      </c>
      <c r="B23" t="s">
        <v>28</v>
      </c>
      <c r="C23" t="s">
        <v>26</v>
      </c>
      <c r="D23" s="1">
        <v>43.125</v>
      </c>
      <c r="E23" s="2">
        <v>10.799999999999999</v>
      </c>
      <c r="F23" s="3">
        <v>8.4499999999999993</v>
      </c>
      <c r="G23" s="50">
        <f t="shared" si="3"/>
        <v>62.375</v>
      </c>
      <c r="H23" t="str">
        <f t="shared" si="2"/>
        <v>C</v>
      </c>
      <c r="I23" t="str">
        <f t="shared" si="1"/>
        <v>Very Good</v>
      </c>
    </row>
    <row r="24" spans="1:13" x14ac:dyDescent="0.3">
      <c r="A24" s="3">
        <v>23</v>
      </c>
      <c r="B24" t="s">
        <v>29</v>
      </c>
      <c r="C24" t="s">
        <v>26</v>
      </c>
      <c r="D24" s="1">
        <v>46.0625</v>
      </c>
      <c r="E24" s="2">
        <v>13</v>
      </c>
      <c r="F24" s="3">
        <v>10.5</v>
      </c>
      <c r="G24" s="50">
        <f t="shared" si="3"/>
        <v>69.5625</v>
      </c>
      <c r="H24" t="str">
        <f t="shared" si="2"/>
        <v>C</v>
      </c>
      <c r="I24" t="str">
        <f t="shared" si="1"/>
        <v>Very Good</v>
      </c>
    </row>
    <row r="25" spans="1:13" x14ac:dyDescent="0.3">
      <c r="A25" s="3">
        <v>24</v>
      </c>
      <c r="B25" t="s">
        <v>30</v>
      </c>
      <c r="C25" t="s">
        <v>26</v>
      </c>
      <c r="D25" s="1">
        <v>35</v>
      </c>
      <c r="E25" s="2">
        <v>9.6999999999999993</v>
      </c>
      <c r="F25" s="3">
        <v>9.25</v>
      </c>
      <c r="G25" s="50">
        <f t="shared" si="3"/>
        <v>53.95</v>
      </c>
      <c r="H25" t="str">
        <f t="shared" si="2"/>
        <v>E</v>
      </c>
      <c r="I25" t="str">
        <f t="shared" si="1"/>
        <v>Pass</v>
      </c>
    </row>
    <row r="26" spans="1:13" x14ac:dyDescent="0.3">
      <c r="A26" s="3">
        <v>25</v>
      </c>
      <c r="B26" t="s">
        <v>31</v>
      </c>
      <c r="C26" t="s">
        <v>26</v>
      </c>
      <c r="D26" s="1">
        <v>57</v>
      </c>
      <c r="E26" s="2">
        <v>15.6</v>
      </c>
      <c r="F26" s="3">
        <v>10.85</v>
      </c>
      <c r="G26" s="50">
        <f t="shared" si="3"/>
        <v>83.449999999999989</v>
      </c>
      <c r="H26" t="str">
        <f t="shared" si="2"/>
        <v>A</v>
      </c>
      <c r="I26" t="str">
        <f t="shared" si="1"/>
        <v>Execllent</v>
      </c>
    </row>
    <row r="27" spans="1:13" x14ac:dyDescent="0.3">
      <c r="A27" s="3">
        <v>26</v>
      </c>
      <c r="B27" t="s">
        <v>32</v>
      </c>
      <c r="C27" t="s">
        <v>26</v>
      </c>
      <c r="D27" s="1">
        <v>58.1875</v>
      </c>
      <c r="E27" s="2">
        <v>12.6</v>
      </c>
      <c r="F27" s="3">
        <v>10.7</v>
      </c>
      <c r="G27" s="50">
        <f t="shared" si="3"/>
        <v>81.487499999999997</v>
      </c>
      <c r="H27" t="str">
        <f t="shared" si="2"/>
        <v>A</v>
      </c>
      <c r="I27" t="str">
        <f t="shared" si="1"/>
        <v>Execllent</v>
      </c>
    </row>
    <row r="28" spans="1:13" x14ac:dyDescent="0.3">
      <c r="A28" s="3">
        <v>27</v>
      </c>
      <c r="B28" t="s">
        <v>33</v>
      </c>
      <c r="C28" t="s">
        <v>26</v>
      </c>
      <c r="D28" s="1">
        <v>49.25</v>
      </c>
      <c r="E28" s="2">
        <v>11.799999999999999</v>
      </c>
      <c r="F28" s="3">
        <v>11.8</v>
      </c>
      <c r="G28" s="50">
        <f t="shared" si="3"/>
        <v>72.849999999999994</v>
      </c>
      <c r="H28" t="str">
        <f t="shared" si="2"/>
        <v>B</v>
      </c>
      <c r="I28" t="str">
        <f t="shared" si="1"/>
        <v>Distinction</v>
      </c>
    </row>
    <row r="29" spans="1:13" x14ac:dyDescent="0.3">
      <c r="A29" s="3">
        <v>28</v>
      </c>
      <c r="B29" t="s">
        <v>34</v>
      </c>
      <c r="C29" t="s">
        <v>26</v>
      </c>
      <c r="D29" s="1">
        <v>48.8125</v>
      </c>
      <c r="E29" s="2">
        <v>10.7</v>
      </c>
      <c r="F29" s="3">
        <v>10.299999999999999</v>
      </c>
      <c r="G29" s="50">
        <f t="shared" si="3"/>
        <v>69.8125</v>
      </c>
      <c r="H29" t="str">
        <f t="shared" si="2"/>
        <v>C</v>
      </c>
      <c r="I29" t="str">
        <f t="shared" si="1"/>
        <v>Very Good</v>
      </c>
    </row>
    <row r="30" spans="1:13" x14ac:dyDescent="0.3">
      <c r="A30" s="3">
        <v>29</v>
      </c>
      <c r="B30" t="s">
        <v>35</v>
      </c>
      <c r="C30" t="s">
        <v>26</v>
      </c>
      <c r="D30" s="1">
        <v>63.5</v>
      </c>
      <c r="E30" s="2">
        <v>18.8</v>
      </c>
      <c r="F30" s="3">
        <v>13.149999999999999</v>
      </c>
      <c r="G30" s="50">
        <f t="shared" si="3"/>
        <v>95.449999999999989</v>
      </c>
      <c r="H30" t="str">
        <f t="shared" si="2"/>
        <v>A</v>
      </c>
      <c r="I30" t="str">
        <f t="shared" si="1"/>
        <v>Execllent</v>
      </c>
    </row>
    <row r="31" spans="1:13" x14ac:dyDescent="0.3">
      <c r="A31" s="3">
        <v>30</v>
      </c>
      <c r="B31" t="s">
        <v>36</v>
      </c>
      <c r="C31" t="s">
        <v>26</v>
      </c>
      <c r="D31" s="1">
        <v>55.75</v>
      </c>
      <c r="E31" s="2">
        <v>14.4</v>
      </c>
      <c r="F31" s="3">
        <v>11.25</v>
      </c>
      <c r="G31" s="50">
        <f t="shared" si="3"/>
        <v>81.400000000000006</v>
      </c>
      <c r="H31" t="str">
        <f t="shared" si="2"/>
        <v>A</v>
      </c>
      <c r="I31" t="str">
        <f t="shared" si="1"/>
        <v>Execllent</v>
      </c>
    </row>
    <row r="32" spans="1:13" x14ac:dyDescent="0.3">
      <c r="A32" s="3">
        <v>31</v>
      </c>
      <c r="B32" t="s">
        <v>37</v>
      </c>
      <c r="C32" t="s">
        <v>26</v>
      </c>
      <c r="D32" s="1">
        <v>49.625</v>
      </c>
      <c r="E32" s="2">
        <v>11.6</v>
      </c>
      <c r="F32" s="3">
        <v>9.4</v>
      </c>
      <c r="G32" s="50">
        <f t="shared" si="3"/>
        <v>70.625</v>
      </c>
      <c r="H32" t="str">
        <f t="shared" si="2"/>
        <v>B</v>
      </c>
      <c r="I32" t="str">
        <f t="shared" si="1"/>
        <v>Distinction</v>
      </c>
    </row>
    <row r="33" spans="1:9" x14ac:dyDescent="0.3">
      <c r="A33" s="3">
        <v>32</v>
      </c>
      <c r="B33" t="s">
        <v>38</v>
      </c>
      <c r="C33" t="s">
        <v>26</v>
      </c>
      <c r="D33" s="1">
        <v>40</v>
      </c>
      <c r="E33" s="2">
        <v>10.1</v>
      </c>
      <c r="F33" s="3">
        <v>10.25</v>
      </c>
      <c r="G33" s="50">
        <f t="shared" si="3"/>
        <v>60.35</v>
      </c>
      <c r="H33" t="str">
        <f t="shared" si="2"/>
        <v>C</v>
      </c>
      <c r="I33" t="str">
        <f t="shared" si="1"/>
        <v>Very Good</v>
      </c>
    </row>
    <row r="34" spans="1:9" x14ac:dyDescent="0.3">
      <c r="A34" s="3">
        <v>33</v>
      </c>
      <c r="B34" t="s">
        <v>39</v>
      </c>
      <c r="C34" t="s">
        <v>26</v>
      </c>
      <c r="D34" s="1">
        <v>61.25</v>
      </c>
      <c r="E34" s="2">
        <v>13.900000000000002</v>
      </c>
      <c r="F34" s="3">
        <v>13.05</v>
      </c>
      <c r="G34" s="50">
        <f t="shared" si="3"/>
        <v>88.2</v>
      </c>
      <c r="H34" t="str">
        <f t="shared" si="2"/>
        <v>A</v>
      </c>
      <c r="I34" t="str">
        <f t="shared" si="1"/>
        <v>Execllent</v>
      </c>
    </row>
    <row r="35" spans="1:9" x14ac:dyDescent="0.3">
      <c r="A35" s="3">
        <v>34</v>
      </c>
      <c r="B35" t="s">
        <v>40</v>
      </c>
      <c r="C35" t="s">
        <v>26</v>
      </c>
      <c r="D35" s="1">
        <v>43.9375</v>
      </c>
      <c r="E35" s="2">
        <v>9.5</v>
      </c>
      <c r="F35" s="3">
        <v>9.1</v>
      </c>
      <c r="G35" s="50">
        <f t="shared" si="3"/>
        <v>62.537500000000001</v>
      </c>
      <c r="H35" t="str">
        <f t="shared" si="2"/>
        <v>C</v>
      </c>
      <c r="I35" t="str">
        <f t="shared" si="1"/>
        <v>Very Good</v>
      </c>
    </row>
    <row r="36" spans="1:9" x14ac:dyDescent="0.3">
      <c r="A36" s="3">
        <v>35</v>
      </c>
      <c r="B36" t="s">
        <v>41</v>
      </c>
      <c r="C36" t="s">
        <v>26</v>
      </c>
      <c r="D36" s="1">
        <v>46.5625</v>
      </c>
      <c r="E36" s="2">
        <v>6.8000000000000007</v>
      </c>
      <c r="F36" s="3">
        <v>10.5</v>
      </c>
      <c r="G36" s="50">
        <f t="shared" si="3"/>
        <v>63.862499999999997</v>
      </c>
      <c r="H36" t="str">
        <f t="shared" si="2"/>
        <v>C</v>
      </c>
      <c r="I36" t="str">
        <f t="shared" si="1"/>
        <v>Very Good</v>
      </c>
    </row>
    <row r="37" spans="1:9" x14ac:dyDescent="0.3">
      <c r="A37" s="3">
        <v>36</v>
      </c>
      <c r="B37" t="s">
        <v>42</v>
      </c>
      <c r="C37" t="s">
        <v>26</v>
      </c>
      <c r="D37" s="1">
        <v>50.375</v>
      </c>
      <c r="E37" s="2">
        <v>13.5</v>
      </c>
      <c r="F37" s="3">
        <v>11.55</v>
      </c>
      <c r="G37" s="50">
        <f t="shared" si="3"/>
        <v>75.424999999999997</v>
      </c>
      <c r="H37" t="str">
        <f t="shared" si="2"/>
        <v>B</v>
      </c>
      <c r="I37" t="str">
        <f t="shared" si="1"/>
        <v>Distinction</v>
      </c>
    </row>
    <row r="38" spans="1:9" x14ac:dyDescent="0.3">
      <c r="A38" s="3">
        <v>37</v>
      </c>
      <c r="B38" t="s">
        <v>43</v>
      </c>
      <c r="C38" t="s">
        <v>26</v>
      </c>
      <c r="D38" s="1">
        <v>52.0625</v>
      </c>
      <c r="E38" s="2">
        <v>11.5</v>
      </c>
      <c r="F38" s="3">
        <v>9.1000000000000014</v>
      </c>
      <c r="G38" s="50">
        <f t="shared" si="3"/>
        <v>72.662499999999994</v>
      </c>
      <c r="H38" t="str">
        <f t="shared" si="2"/>
        <v>B</v>
      </c>
      <c r="I38" t="str">
        <f t="shared" si="1"/>
        <v>Distinction</v>
      </c>
    </row>
    <row r="39" spans="1:9" x14ac:dyDescent="0.3">
      <c r="A39" s="3">
        <v>38</v>
      </c>
      <c r="B39" t="s">
        <v>43</v>
      </c>
      <c r="C39" t="s">
        <v>26</v>
      </c>
      <c r="D39" s="1">
        <v>52.0625</v>
      </c>
      <c r="E39" s="2">
        <v>0</v>
      </c>
      <c r="F39" s="3">
        <v>5</v>
      </c>
      <c r="G39" s="50">
        <f t="shared" si="3"/>
        <v>57.0625</v>
      </c>
      <c r="H39" t="str">
        <f t="shared" si="2"/>
        <v>D</v>
      </c>
      <c r="I39" t="str">
        <f t="shared" si="1"/>
        <v>Good</v>
      </c>
    </row>
    <row r="40" spans="1:9" x14ac:dyDescent="0.3">
      <c r="A40" s="3">
        <v>39</v>
      </c>
      <c r="B40" t="s">
        <v>44</v>
      </c>
      <c r="C40" t="s">
        <v>26</v>
      </c>
      <c r="D40" s="1">
        <v>54.75</v>
      </c>
      <c r="E40" s="2">
        <v>12</v>
      </c>
      <c r="F40" s="3">
        <v>11.95</v>
      </c>
      <c r="G40" s="50">
        <f t="shared" si="3"/>
        <v>78.7</v>
      </c>
      <c r="H40" t="str">
        <f t="shared" si="2"/>
        <v>B</v>
      </c>
      <c r="I40" t="str">
        <f t="shared" si="1"/>
        <v>Distinction</v>
      </c>
    </row>
    <row r="41" spans="1:9" x14ac:dyDescent="0.3">
      <c r="A41" s="3">
        <v>40</v>
      </c>
      <c r="B41" t="s">
        <v>45</v>
      </c>
      <c r="C41" t="s">
        <v>26</v>
      </c>
      <c r="D41" s="1">
        <v>45.0625</v>
      </c>
      <c r="E41" s="2">
        <v>8.1999999999999993</v>
      </c>
      <c r="F41" s="3">
        <v>11.2</v>
      </c>
      <c r="G41" s="50">
        <f t="shared" si="3"/>
        <v>64.462500000000006</v>
      </c>
      <c r="H41" t="str">
        <f t="shared" si="2"/>
        <v>C</v>
      </c>
      <c r="I41" t="str">
        <f t="shared" si="1"/>
        <v>Very Good</v>
      </c>
    </row>
    <row r="42" spans="1:9" x14ac:dyDescent="0.3">
      <c r="A42" s="3">
        <v>41</v>
      </c>
      <c r="B42" t="s">
        <v>46</v>
      </c>
      <c r="C42" t="s">
        <v>26</v>
      </c>
      <c r="D42" s="1">
        <v>58.25</v>
      </c>
      <c r="E42" s="2">
        <v>9.8000000000000007</v>
      </c>
      <c r="F42" s="3">
        <v>12.05</v>
      </c>
      <c r="G42" s="50">
        <f t="shared" si="3"/>
        <v>80.099999999999994</v>
      </c>
      <c r="H42" t="str">
        <f t="shared" si="2"/>
        <v>A</v>
      </c>
      <c r="I42" t="str">
        <f t="shared" si="1"/>
        <v>Execllent</v>
      </c>
    </row>
    <row r="43" spans="1:9" x14ac:dyDescent="0.3">
      <c r="A43" s="3">
        <v>42</v>
      </c>
      <c r="B43" t="s">
        <v>47</v>
      </c>
      <c r="C43" t="s">
        <v>48</v>
      </c>
      <c r="D43" s="1">
        <v>56.375</v>
      </c>
      <c r="E43" s="2">
        <v>10.799999999999999</v>
      </c>
      <c r="F43" s="3">
        <v>12.05</v>
      </c>
      <c r="G43" s="50">
        <f t="shared" si="3"/>
        <v>79.224999999999994</v>
      </c>
      <c r="H43" t="str">
        <f t="shared" si="2"/>
        <v>B</v>
      </c>
      <c r="I43" t="str">
        <f t="shared" si="1"/>
        <v>Distinction</v>
      </c>
    </row>
    <row r="44" spans="1:9" x14ac:dyDescent="0.3">
      <c r="A44" s="3">
        <v>43</v>
      </c>
      <c r="B44" t="s">
        <v>49</v>
      </c>
      <c r="C44" t="s">
        <v>48</v>
      </c>
      <c r="D44" s="1">
        <v>53.375</v>
      </c>
      <c r="E44" s="2">
        <v>13.700000000000001</v>
      </c>
      <c r="F44" s="3">
        <v>12.15</v>
      </c>
      <c r="G44" s="50">
        <f t="shared" si="3"/>
        <v>79.225000000000009</v>
      </c>
      <c r="H44" t="str">
        <f t="shared" si="2"/>
        <v>B</v>
      </c>
      <c r="I44" t="str">
        <f t="shared" si="1"/>
        <v>Distinction</v>
      </c>
    </row>
    <row r="45" spans="1:9" x14ac:dyDescent="0.3">
      <c r="A45" s="3">
        <v>44</v>
      </c>
      <c r="B45" t="s">
        <v>50</v>
      </c>
      <c r="C45" t="s">
        <v>48</v>
      </c>
      <c r="D45" s="1">
        <v>47.6875</v>
      </c>
      <c r="E45" s="2">
        <v>15.7</v>
      </c>
      <c r="F45" s="3">
        <v>11.35</v>
      </c>
      <c r="G45" s="50">
        <f t="shared" si="3"/>
        <v>74.737499999999997</v>
      </c>
      <c r="H45" t="str">
        <f t="shared" si="2"/>
        <v>B</v>
      </c>
      <c r="I45" t="str">
        <f t="shared" si="1"/>
        <v>Distinction</v>
      </c>
    </row>
    <row r="46" spans="1:9" x14ac:dyDescent="0.3">
      <c r="A46" s="3">
        <v>45</v>
      </c>
      <c r="B46" t="s">
        <v>51</v>
      </c>
      <c r="C46" t="s">
        <v>48</v>
      </c>
      <c r="D46" s="1">
        <v>63</v>
      </c>
      <c r="E46" s="2">
        <v>16</v>
      </c>
      <c r="F46" s="3">
        <v>12.55</v>
      </c>
      <c r="G46" s="50">
        <f t="shared" si="3"/>
        <v>91.55</v>
      </c>
      <c r="H46" t="str">
        <f t="shared" si="2"/>
        <v>A</v>
      </c>
      <c r="I46" t="str">
        <f t="shared" si="1"/>
        <v>Execllent</v>
      </c>
    </row>
    <row r="47" spans="1:9" x14ac:dyDescent="0.3">
      <c r="A47" s="3">
        <v>46</v>
      </c>
      <c r="B47" t="s">
        <v>52</v>
      </c>
      <c r="C47" t="s">
        <v>48</v>
      </c>
      <c r="D47" s="1">
        <v>65</v>
      </c>
      <c r="E47" s="2">
        <v>18.5</v>
      </c>
      <c r="F47" s="3">
        <v>13.95</v>
      </c>
      <c r="G47" s="50">
        <f t="shared" si="3"/>
        <v>97.45</v>
      </c>
      <c r="H47" t="str">
        <f t="shared" si="2"/>
        <v>A</v>
      </c>
      <c r="I47" t="str">
        <f t="shared" si="1"/>
        <v>Execllent</v>
      </c>
    </row>
    <row r="48" spans="1:9" x14ac:dyDescent="0.3">
      <c r="A48" s="3">
        <v>47</v>
      </c>
      <c r="B48" t="s">
        <v>53</v>
      </c>
      <c r="C48" t="s">
        <v>48</v>
      </c>
      <c r="D48" s="1">
        <v>0</v>
      </c>
      <c r="E48" s="2">
        <v>0</v>
      </c>
      <c r="F48" s="3">
        <v>0</v>
      </c>
      <c r="G48" s="50">
        <f t="shared" si="3"/>
        <v>0</v>
      </c>
      <c r="H48" t="str">
        <f t="shared" si="2"/>
        <v>F</v>
      </c>
      <c r="I48" t="str">
        <f t="shared" si="1"/>
        <v>Fail</v>
      </c>
    </row>
    <row r="49" spans="1:9" x14ac:dyDescent="0.3">
      <c r="A49" s="3">
        <v>48</v>
      </c>
      <c r="B49" t="s">
        <v>54</v>
      </c>
      <c r="C49" t="s">
        <v>48</v>
      </c>
      <c r="D49" s="1">
        <v>59.125</v>
      </c>
      <c r="E49" s="2">
        <v>14.5</v>
      </c>
      <c r="F49" s="3">
        <v>13.25</v>
      </c>
      <c r="G49" s="50">
        <f t="shared" si="3"/>
        <v>86.875</v>
      </c>
      <c r="H49" t="str">
        <f t="shared" si="2"/>
        <v>A</v>
      </c>
      <c r="I49" t="str">
        <f t="shared" si="1"/>
        <v>Execllent</v>
      </c>
    </row>
    <row r="50" spans="1:9" x14ac:dyDescent="0.3">
      <c r="A50" s="3">
        <v>49</v>
      </c>
      <c r="B50" t="s">
        <v>55</v>
      </c>
      <c r="C50" t="s">
        <v>48</v>
      </c>
      <c r="D50" s="1">
        <v>56.125</v>
      </c>
      <c r="E50" s="2">
        <v>15.5</v>
      </c>
      <c r="F50" s="3">
        <v>12.85</v>
      </c>
      <c r="G50" s="50">
        <f t="shared" si="3"/>
        <v>84.474999999999994</v>
      </c>
      <c r="H50" t="str">
        <f t="shared" si="2"/>
        <v>A</v>
      </c>
      <c r="I50" t="str">
        <f t="shared" si="1"/>
        <v>Execllent</v>
      </c>
    </row>
    <row r="51" spans="1:9" x14ac:dyDescent="0.3">
      <c r="A51" s="3">
        <v>50</v>
      </c>
      <c r="B51" t="s">
        <v>56</v>
      </c>
      <c r="C51" t="s">
        <v>48</v>
      </c>
      <c r="D51" s="1">
        <v>40.375</v>
      </c>
      <c r="E51" s="2">
        <v>9.3999999999999986</v>
      </c>
      <c r="F51" s="3">
        <v>9.65</v>
      </c>
      <c r="G51" s="50">
        <f t="shared" si="3"/>
        <v>59.424999999999997</v>
      </c>
      <c r="H51" t="str">
        <f t="shared" si="2"/>
        <v>D</v>
      </c>
      <c r="I51" t="str">
        <f t="shared" si="1"/>
        <v>Good</v>
      </c>
    </row>
    <row r="52" spans="1:9" x14ac:dyDescent="0.3">
      <c r="A52" s="3">
        <v>51</v>
      </c>
      <c r="B52" t="s">
        <v>57</v>
      </c>
      <c r="C52" t="s">
        <v>48</v>
      </c>
      <c r="D52" s="1">
        <v>59.75</v>
      </c>
      <c r="E52" s="2">
        <v>16.600000000000001</v>
      </c>
      <c r="F52" s="3">
        <v>13.649999999999999</v>
      </c>
      <c r="G52" s="50">
        <f t="shared" si="3"/>
        <v>90</v>
      </c>
      <c r="H52" t="str">
        <f t="shared" si="2"/>
        <v>A</v>
      </c>
      <c r="I52" t="str">
        <f t="shared" si="1"/>
        <v>Execllent</v>
      </c>
    </row>
    <row r="53" spans="1:9" x14ac:dyDescent="0.3">
      <c r="A53" s="3">
        <v>52</v>
      </c>
      <c r="B53" t="s">
        <v>58</v>
      </c>
      <c r="C53" t="s">
        <v>48</v>
      </c>
      <c r="D53" s="1">
        <v>0</v>
      </c>
      <c r="E53" s="2">
        <v>18.100000000000001</v>
      </c>
      <c r="F53" s="3">
        <v>13.25</v>
      </c>
      <c r="G53" s="50">
        <f t="shared" si="3"/>
        <v>31.35</v>
      </c>
      <c r="H53" t="str">
        <f t="shared" si="2"/>
        <v>F</v>
      </c>
      <c r="I53" t="str">
        <f t="shared" si="1"/>
        <v>Fail</v>
      </c>
    </row>
    <row r="54" spans="1:9" x14ac:dyDescent="0.3">
      <c r="A54" s="3">
        <v>53</v>
      </c>
      <c r="B54" t="s">
        <v>59</v>
      </c>
      <c r="C54" t="s">
        <v>48</v>
      </c>
      <c r="D54" s="1">
        <v>62</v>
      </c>
      <c r="E54" s="2">
        <v>18.8</v>
      </c>
      <c r="F54" s="3">
        <v>14.100000000000001</v>
      </c>
      <c r="G54" s="50">
        <f t="shared" si="3"/>
        <v>94.9</v>
      </c>
      <c r="H54" t="str">
        <f t="shared" si="2"/>
        <v>A</v>
      </c>
      <c r="I54" t="str">
        <f t="shared" si="1"/>
        <v>Execllent</v>
      </c>
    </row>
    <row r="55" spans="1:9" x14ac:dyDescent="0.3">
      <c r="A55" s="3">
        <v>54</v>
      </c>
      <c r="B55" t="s">
        <v>60</v>
      </c>
      <c r="C55" t="s">
        <v>48</v>
      </c>
      <c r="D55" s="1">
        <v>48.375</v>
      </c>
      <c r="E55" s="2">
        <v>11.4</v>
      </c>
      <c r="F55" s="3">
        <v>10.95</v>
      </c>
      <c r="G55" s="50">
        <f t="shared" si="3"/>
        <v>70.724999999999994</v>
      </c>
      <c r="H55" t="str">
        <f t="shared" si="2"/>
        <v>B</v>
      </c>
      <c r="I55" t="str">
        <f t="shared" si="1"/>
        <v>Distinction</v>
      </c>
    </row>
    <row r="56" spans="1:9" x14ac:dyDescent="0.3">
      <c r="A56" s="3">
        <v>55</v>
      </c>
      <c r="B56" t="s">
        <v>61</v>
      </c>
      <c r="C56" t="s">
        <v>48</v>
      </c>
      <c r="D56" s="1">
        <v>60</v>
      </c>
      <c r="E56" s="2">
        <v>15.8</v>
      </c>
      <c r="F56" s="3">
        <v>13.649999999999999</v>
      </c>
      <c r="G56" s="50">
        <f t="shared" si="3"/>
        <v>89.449999999999989</v>
      </c>
      <c r="H56" t="str">
        <f t="shared" si="2"/>
        <v>A</v>
      </c>
      <c r="I56" t="str">
        <f t="shared" si="1"/>
        <v>Execllent</v>
      </c>
    </row>
    <row r="57" spans="1:9" x14ac:dyDescent="0.3">
      <c r="A57" s="3">
        <v>56</v>
      </c>
      <c r="B57" t="s">
        <v>62</v>
      </c>
      <c r="C57" t="s">
        <v>48</v>
      </c>
      <c r="D57" s="1">
        <v>59</v>
      </c>
      <c r="E57" s="2">
        <v>13.5</v>
      </c>
      <c r="F57" s="3">
        <v>12.5</v>
      </c>
      <c r="G57" s="50">
        <f t="shared" si="3"/>
        <v>85</v>
      </c>
      <c r="H57" t="str">
        <f t="shared" si="2"/>
        <v>A</v>
      </c>
      <c r="I57" t="str">
        <f t="shared" si="1"/>
        <v>Execllent</v>
      </c>
    </row>
    <row r="58" spans="1:9" x14ac:dyDescent="0.3">
      <c r="A58" s="3">
        <v>57</v>
      </c>
      <c r="B58" t="s">
        <v>63</v>
      </c>
      <c r="C58" t="s">
        <v>48</v>
      </c>
      <c r="D58" s="1">
        <v>62.25</v>
      </c>
      <c r="E58" s="2">
        <v>17.600000000000001</v>
      </c>
      <c r="F58" s="3">
        <v>13.55</v>
      </c>
      <c r="G58" s="50">
        <f t="shared" si="3"/>
        <v>93.399999999999991</v>
      </c>
      <c r="H58" t="str">
        <f t="shared" si="2"/>
        <v>A</v>
      </c>
      <c r="I58" t="str">
        <f t="shared" si="1"/>
        <v>Execllent</v>
      </c>
    </row>
    <row r="59" spans="1:9" x14ac:dyDescent="0.3">
      <c r="A59" s="3">
        <v>58</v>
      </c>
      <c r="B59" t="s">
        <v>64</v>
      </c>
      <c r="C59" t="s">
        <v>48</v>
      </c>
      <c r="D59" s="1">
        <v>61</v>
      </c>
      <c r="E59" s="2">
        <v>16.899999999999999</v>
      </c>
      <c r="F59" s="3">
        <v>12.350000000000001</v>
      </c>
      <c r="G59" s="50">
        <f t="shared" si="3"/>
        <v>90.25</v>
      </c>
      <c r="H59" t="str">
        <f t="shared" si="2"/>
        <v>A</v>
      </c>
      <c r="I59" t="str">
        <f t="shared" si="1"/>
        <v>Execllent</v>
      </c>
    </row>
    <row r="60" spans="1:9" x14ac:dyDescent="0.3">
      <c r="A60" s="3">
        <v>59</v>
      </c>
      <c r="B60" t="s">
        <v>65</v>
      </c>
      <c r="C60" t="s">
        <v>48</v>
      </c>
      <c r="D60" s="1">
        <v>57.25</v>
      </c>
      <c r="E60" s="2">
        <v>13.700000000000001</v>
      </c>
      <c r="F60" s="3">
        <v>13.65</v>
      </c>
      <c r="G60" s="50">
        <f t="shared" si="3"/>
        <v>84.600000000000009</v>
      </c>
      <c r="H60" t="str">
        <f t="shared" si="2"/>
        <v>A</v>
      </c>
      <c r="I60" t="str">
        <f t="shared" si="1"/>
        <v>Execllent</v>
      </c>
    </row>
    <row r="61" spans="1:9" x14ac:dyDescent="0.3">
      <c r="A61" s="3">
        <v>60</v>
      </c>
      <c r="B61" t="s">
        <v>66</v>
      </c>
      <c r="C61" t="s">
        <v>48</v>
      </c>
      <c r="D61" s="1">
        <v>59.75</v>
      </c>
      <c r="E61" s="2">
        <v>17.899999999999999</v>
      </c>
      <c r="F61" s="3">
        <v>13.45</v>
      </c>
      <c r="G61" s="50">
        <f t="shared" si="3"/>
        <v>91.100000000000009</v>
      </c>
      <c r="H61" t="str">
        <f t="shared" si="2"/>
        <v>A</v>
      </c>
      <c r="I61" t="str">
        <f t="shared" si="1"/>
        <v>Execllent</v>
      </c>
    </row>
    <row r="62" spans="1:9" x14ac:dyDescent="0.3">
      <c r="A62" s="3">
        <v>61</v>
      </c>
      <c r="B62" t="s">
        <v>67</v>
      </c>
      <c r="C62" t="s">
        <v>48</v>
      </c>
      <c r="D62" s="1">
        <v>59.0625</v>
      </c>
      <c r="E62" s="2">
        <v>15.9</v>
      </c>
      <c r="F62" s="3">
        <v>13.4</v>
      </c>
      <c r="G62" s="50">
        <f t="shared" si="3"/>
        <v>88.362500000000011</v>
      </c>
      <c r="H62" t="str">
        <f t="shared" si="2"/>
        <v>A</v>
      </c>
      <c r="I62" t="str">
        <f t="shared" si="1"/>
        <v>Execllent</v>
      </c>
    </row>
    <row r="63" spans="1:9" x14ac:dyDescent="0.3">
      <c r="A63" s="3">
        <v>62</v>
      </c>
      <c r="B63" t="s">
        <v>68</v>
      </c>
      <c r="C63" t="s">
        <v>48</v>
      </c>
      <c r="D63" s="1">
        <v>54.875</v>
      </c>
      <c r="E63" s="2">
        <v>11.899999999999999</v>
      </c>
      <c r="F63" s="3">
        <v>11</v>
      </c>
      <c r="G63" s="50">
        <f t="shared" si="3"/>
        <v>77.775000000000006</v>
      </c>
      <c r="H63" t="str">
        <f t="shared" si="2"/>
        <v>B</v>
      </c>
      <c r="I63" t="str">
        <f t="shared" si="1"/>
        <v>Distinction</v>
      </c>
    </row>
    <row r="64" spans="1:9" x14ac:dyDescent="0.3">
      <c r="A64" s="3">
        <v>63</v>
      </c>
      <c r="B64" t="s">
        <v>69</v>
      </c>
      <c r="C64" t="s">
        <v>48</v>
      </c>
      <c r="D64" s="1">
        <v>64.5</v>
      </c>
      <c r="E64" s="2">
        <v>19.7</v>
      </c>
      <c r="F64" s="3">
        <v>14.4</v>
      </c>
      <c r="G64" s="50">
        <f t="shared" si="3"/>
        <v>98.600000000000009</v>
      </c>
      <c r="H64" t="str">
        <f t="shared" si="2"/>
        <v>A</v>
      </c>
      <c r="I64" t="str">
        <f t="shared" si="1"/>
        <v>Execllent</v>
      </c>
    </row>
    <row r="65" spans="1:9" x14ac:dyDescent="0.3">
      <c r="A65" s="3">
        <v>64</v>
      </c>
      <c r="B65" t="s">
        <v>70</v>
      </c>
      <c r="C65" t="s">
        <v>48</v>
      </c>
      <c r="D65" s="1">
        <v>59.375</v>
      </c>
      <c r="E65" s="2">
        <v>17</v>
      </c>
      <c r="F65" s="3">
        <v>13.5</v>
      </c>
      <c r="G65" s="50">
        <f t="shared" si="3"/>
        <v>89.875</v>
      </c>
      <c r="H65" t="str">
        <f t="shared" si="2"/>
        <v>A</v>
      </c>
      <c r="I65" t="str">
        <f t="shared" si="1"/>
        <v>Execllent</v>
      </c>
    </row>
    <row r="66" spans="1:9" x14ac:dyDescent="0.3">
      <c r="A66" s="3">
        <v>65</v>
      </c>
      <c r="B66" t="s">
        <v>71</v>
      </c>
      <c r="C66" t="s">
        <v>72</v>
      </c>
      <c r="D66" s="1">
        <v>59.9375</v>
      </c>
      <c r="E66" s="2">
        <v>18.599999999999998</v>
      </c>
      <c r="F66" s="3">
        <v>13.85</v>
      </c>
      <c r="G66" s="50">
        <f t="shared" si="3"/>
        <v>92.387499999999989</v>
      </c>
      <c r="H66" t="str">
        <f t="shared" si="2"/>
        <v>A</v>
      </c>
      <c r="I66" t="str">
        <f t="shared" si="1"/>
        <v>Execllent</v>
      </c>
    </row>
    <row r="67" spans="1:9" x14ac:dyDescent="0.3">
      <c r="A67" s="3">
        <v>66</v>
      </c>
      <c r="B67" t="s">
        <v>73</v>
      </c>
      <c r="C67" t="s">
        <v>72</v>
      </c>
      <c r="D67" s="1">
        <v>64</v>
      </c>
      <c r="E67" s="2">
        <v>19.299999999999997</v>
      </c>
      <c r="F67" s="3">
        <v>13.35</v>
      </c>
      <c r="G67" s="50">
        <f t="shared" si="3"/>
        <v>96.649999999999991</v>
      </c>
      <c r="H67" t="str">
        <f t="shared" si="2"/>
        <v>A</v>
      </c>
      <c r="I67" t="str">
        <f t="shared" ref="I67:I130" si="4">IF(H67="A","Execllent",IF(H67="B","Distinction",IF(H67="C","Very Good",IF(H67="D","Good",IF(H67="E","Pass","Fail")))))</f>
        <v>Execllent</v>
      </c>
    </row>
    <row r="68" spans="1:9" x14ac:dyDescent="0.3">
      <c r="A68" s="3">
        <v>67</v>
      </c>
      <c r="B68" t="s">
        <v>74</v>
      </c>
      <c r="C68" t="s">
        <v>72</v>
      </c>
      <c r="D68" s="1">
        <v>54.625</v>
      </c>
      <c r="E68" s="2">
        <v>12.3</v>
      </c>
      <c r="F68" s="3">
        <v>10.899999999999999</v>
      </c>
      <c r="G68" s="50">
        <f t="shared" si="3"/>
        <v>77.824999999999989</v>
      </c>
      <c r="H68" t="str">
        <f t="shared" ref="H68:H131" si="5">IF(G68&gt;=80,"A",IF(G68&gt;=70,"B",IF(G68&gt;=60,"C",IF(G68&gt;=55,"D",IF(G68&gt;=50,"E","F")))))</f>
        <v>B</v>
      </c>
      <c r="I68" t="str">
        <f t="shared" si="4"/>
        <v>Distinction</v>
      </c>
    </row>
    <row r="69" spans="1:9" x14ac:dyDescent="0.3">
      <c r="A69" s="3">
        <v>68</v>
      </c>
      <c r="B69" t="s">
        <v>75</v>
      </c>
      <c r="C69" t="s">
        <v>72</v>
      </c>
      <c r="D69" s="1">
        <v>65</v>
      </c>
      <c r="E69" s="2">
        <v>19.399999999999999</v>
      </c>
      <c r="F69" s="3">
        <v>13.7</v>
      </c>
      <c r="G69" s="50">
        <f t="shared" si="3"/>
        <v>98.100000000000009</v>
      </c>
      <c r="H69" t="str">
        <f t="shared" si="5"/>
        <v>A</v>
      </c>
      <c r="I69" t="str">
        <f t="shared" si="4"/>
        <v>Execllent</v>
      </c>
    </row>
    <row r="70" spans="1:9" x14ac:dyDescent="0.3">
      <c r="A70" s="3">
        <v>69</v>
      </c>
      <c r="B70" t="s">
        <v>76</v>
      </c>
      <c r="C70" t="s">
        <v>72</v>
      </c>
      <c r="D70" s="1">
        <v>54.5</v>
      </c>
      <c r="E70" s="2">
        <v>12.5</v>
      </c>
      <c r="F70" s="3">
        <v>12.55</v>
      </c>
      <c r="G70" s="50">
        <f t="shared" si="3"/>
        <v>79.55</v>
      </c>
      <c r="H70" t="str">
        <f t="shared" si="5"/>
        <v>B</v>
      </c>
      <c r="I70" t="str">
        <f t="shared" si="4"/>
        <v>Distinction</v>
      </c>
    </row>
    <row r="71" spans="1:9" x14ac:dyDescent="0.3">
      <c r="A71" s="3">
        <v>70</v>
      </c>
      <c r="B71" t="s">
        <v>77</v>
      </c>
      <c r="C71" t="s">
        <v>72</v>
      </c>
      <c r="D71" s="1">
        <v>63.5</v>
      </c>
      <c r="E71" s="2">
        <v>18.2</v>
      </c>
      <c r="F71" s="3">
        <v>14.399999999999999</v>
      </c>
      <c r="G71" s="50">
        <f t="shared" si="3"/>
        <v>96.1</v>
      </c>
      <c r="H71" t="str">
        <f t="shared" si="5"/>
        <v>A</v>
      </c>
      <c r="I71" t="str">
        <f t="shared" si="4"/>
        <v>Execllent</v>
      </c>
    </row>
    <row r="72" spans="1:9" x14ac:dyDescent="0.3">
      <c r="A72" s="3">
        <v>71</v>
      </c>
      <c r="B72" t="s">
        <v>78</v>
      </c>
      <c r="C72" t="s">
        <v>72</v>
      </c>
      <c r="D72" s="1">
        <v>24.9375</v>
      </c>
      <c r="E72" s="2">
        <v>10</v>
      </c>
      <c r="F72" s="3">
        <v>12.1</v>
      </c>
      <c r="G72" s="50">
        <f t="shared" si="3"/>
        <v>47.037500000000001</v>
      </c>
      <c r="H72" t="str">
        <f t="shared" si="5"/>
        <v>F</v>
      </c>
      <c r="I72" t="str">
        <f t="shared" si="4"/>
        <v>Fail</v>
      </c>
    </row>
    <row r="73" spans="1:9" x14ac:dyDescent="0.3">
      <c r="A73" s="3">
        <v>72</v>
      </c>
      <c r="B73" t="s">
        <v>79</v>
      </c>
      <c r="C73" t="s">
        <v>72</v>
      </c>
      <c r="D73" s="1">
        <v>65</v>
      </c>
      <c r="E73" s="2">
        <v>20</v>
      </c>
      <c r="F73" s="3">
        <v>13.5</v>
      </c>
      <c r="G73" s="50">
        <f t="shared" si="3"/>
        <v>98.5</v>
      </c>
      <c r="H73" t="str">
        <f t="shared" si="5"/>
        <v>A</v>
      </c>
      <c r="I73" t="str">
        <f t="shared" si="4"/>
        <v>Execllent</v>
      </c>
    </row>
    <row r="74" spans="1:9" x14ac:dyDescent="0.3">
      <c r="A74" s="3">
        <v>73</v>
      </c>
      <c r="B74" t="s">
        <v>80</v>
      </c>
      <c r="C74" t="s">
        <v>72</v>
      </c>
      <c r="D74" s="1">
        <v>59.125</v>
      </c>
      <c r="E74" s="2">
        <v>19.399999999999999</v>
      </c>
      <c r="F74" s="3">
        <v>13.5</v>
      </c>
      <c r="G74" s="50">
        <f t="shared" si="3"/>
        <v>92.025000000000006</v>
      </c>
      <c r="H74" t="str">
        <f t="shared" si="5"/>
        <v>A</v>
      </c>
      <c r="I74" t="str">
        <f t="shared" si="4"/>
        <v>Execllent</v>
      </c>
    </row>
    <row r="75" spans="1:9" x14ac:dyDescent="0.3">
      <c r="A75" s="3">
        <v>74</v>
      </c>
      <c r="B75" t="s">
        <v>81</v>
      </c>
      <c r="C75" t="s">
        <v>72</v>
      </c>
      <c r="D75" s="1">
        <v>58.625</v>
      </c>
      <c r="E75" s="2">
        <v>17.7</v>
      </c>
      <c r="F75" s="3">
        <v>13.649999999999999</v>
      </c>
      <c r="G75" s="50">
        <f t="shared" si="3"/>
        <v>89.974999999999994</v>
      </c>
      <c r="H75" t="str">
        <f t="shared" si="5"/>
        <v>A</v>
      </c>
      <c r="I75" t="str">
        <f t="shared" si="4"/>
        <v>Execllent</v>
      </c>
    </row>
    <row r="76" spans="1:9" x14ac:dyDescent="0.3">
      <c r="A76" s="3">
        <v>75</v>
      </c>
      <c r="B76" t="s">
        <v>82</v>
      </c>
      <c r="C76" t="s">
        <v>72</v>
      </c>
      <c r="D76" s="1">
        <v>63</v>
      </c>
      <c r="E76" s="2">
        <v>18.799999999999997</v>
      </c>
      <c r="F76" s="3">
        <v>13.95</v>
      </c>
      <c r="G76" s="50">
        <f t="shared" ref="G76:G139" si="6">SUM(D76:F76)</f>
        <v>95.75</v>
      </c>
      <c r="H76" t="str">
        <f t="shared" si="5"/>
        <v>A</v>
      </c>
      <c r="I76" t="str">
        <f t="shared" si="4"/>
        <v>Execllent</v>
      </c>
    </row>
    <row r="77" spans="1:9" x14ac:dyDescent="0.3">
      <c r="A77" s="3">
        <v>76</v>
      </c>
      <c r="B77" t="s">
        <v>83</v>
      </c>
      <c r="C77" t="s">
        <v>72</v>
      </c>
      <c r="D77" s="1">
        <v>58.0625</v>
      </c>
      <c r="E77" s="2">
        <v>12.9</v>
      </c>
      <c r="F77" s="3">
        <v>13.75</v>
      </c>
      <c r="G77" s="50">
        <f t="shared" si="6"/>
        <v>84.712500000000006</v>
      </c>
      <c r="H77" t="str">
        <f t="shared" si="5"/>
        <v>A</v>
      </c>
      <c r="I77" t="str">
        <f t="shared" si="4"/>
        <v>Execllent</v>
      </c>
    </row>
    <row r="78" spans="1:9" x14ac:dyDescent="0.3">
      <c r="A78" s="3">
        <v>77</v>
      </c>
      <c r="B78" t="s">
        <v>84</v>
      </c>
      <c r="C78" t="s">
        <v>72</v>
      </c>
      <c r="D78" s="1">
        <v>47.875</v>
      </c>
      <c r="E78" s="2">
        <v>13.7</v>
      </c>
      <c r="F78" s="3">
        <v>11.3</v>
      </c>
      <c r="G78" s="50">
        <f t="shared" si="6"/>
        <v>72.875</v>
      </c>
      <c r="H78" t="str">
        <f t="shared" si="5"/>
        <v>B</v>
      </c>
      <c r="I78" t="str">
        <f t="shared" si="4"/>
        <v>Distinction</v>
      </c>
    </row>
    <row r="79" spans="1:9" x14ac:dyDescent="0.3">
      <c r="A79" s="3">
        <v>78</v>
      </c>
      <c r="B79" t="s">
        <v>85</v>
      </c>
      <c r="C79" t="s">
        <v>72</v>
      </c>
      <c r="D79" s="1">
        <v>51.125</v>
      </c>
      <c r="E79" s="2">
        <v>13.2</v>
      </c>
      <c r="F79" s="3">
        <v>11.5</v>
      </c>
      <c r="G79" s="50">
        <f t="shared" si="6"/>
        <v>75.825000000000003</v>
      </c>
      <c r="H79" t="str">
        <f t="shared" si="5"/>
        <v>B</v>
      </c>
      <c r="I79" t="str">
        <f t="shared" si="4"/>
        <v>Distinction</v>
      </c>
    </row>
    <row r="80" spans="1:9" x14ac:dyDescent="0.3">
      <c r="A80" s="3">
        <v>79</v>
      </c>
      <c r="B80" t="s">
        <v>86</v>
      </c>
      <c r="C80" t="s">
        <v>72</v>
      </c>
      <c r="D80" s="1">
        <v>47.125</v>
      </c>
      <c r="E80" s="2">
        <v>11.399999999999999</v>
      </c>
      <c r="F80" s="3">
        <v>9.9</v>
      </c>
      <c r="G80" s="50">
        <f t="shared" si="6"/>
        <v>68.424999999999997</v>
      </c>
      <c r="H80" t="str">
        <f t="shared" si="5"/>
        <v>C</v>
      </c>
      <c r="I80" t="str">
        <f t="shared" si="4"/>
        <v>Very Good</v>
      </c>
    </row>
    <row r="81" spans="1:9" x14ac:dyDescent="0.3">
      <c r="A81" s="3">
        <v>80</v>
      </c>
      <c r="B81" t="s">
        <v>87</v>
      </c>
      <c r="C81" t="s">
        <v>72</v>
      </c>
      <c r="D81" s="1">
        <v>61.1</v>
      </c>
      <c r="E81" s="2">
        <v>13.3</v>
      </c>
      <c r="F81" s="3">
        <v>13.2</v>
      </c>
      <c r="G81" s="50">
        <f t="shared" si="6"/>
        <v>87.600000000000009</v>
      </c>
      <c r="H81" t="str">
        <f t="shared" si="5"/>
        <v>A</v>
      </c>
      <c r="I81" t="str">
        <f t="shared" si="4"/>
        <v>Execllent</v>
      </c>
    </row>
    <row r="82" spans="1:9" x14ac:dyDescent="0.3">
      <c r="A82" s="3">
        <v>81</v>
      </c>
      <c r="B82" t="s">
        <v>88</v>
      </c>
      <c r="C82" t="s">
        <v>72</v>
      </c>
      <c r="D82" s="1">
        <v>63.5</v>
      </c>
      <c r="E82" s="2">
        <v>19.399999999999999</v>
      </c>
      <c r="F82" s="3">
        <v>13.2</v>
      </c>
      <c r="G82" s="50">
        <f t="shared" si="6"/>
        <v>96.100000000000009</v>
      </c>
      <c r="H82" t="str">
        <f t="shared" si="5"/>
        <v>A</v>
      </c>
      <c r="I82" t="str">
        <f t="shared" si="4"/>
        <v>Execllent</v>
      </c>
    </row>
    <row r="83" spans="1:9" x14ac:dyDescent="0.3">
      <c r="A83" s="3">
        <v>82</v>
      </c>
      <c r="B83" t="s">
        <v>89</v>
      </c>
      <c r="C83" t="s">
        <v>72</v>
      </c>
      <c r="D83" s="1">
        <v>64</v>
      </c>
      <c r="E83" s="2">
        <v>18.399999999999999</v>
      </c>
      <c r="F83" s="3">
        <v>12.35</v>
      </c>
      <c r="G83" s="50">
        <f t="shared" si="6"/>
        <v>94.75</v>
      </c>
      <c r="H83" t="str">
        <f t="shared" si="5"/>
        <v>A</v>
      </c>
      <c r="I83" t="str">
        <f t="shared" si="4"/>
        <v>Execllent</v>
      </c>
    </row>
    <row r="84" spans="1:9" x14ac:dyDescent="0.3">
      <c r="A84" s="3">
        <v>83</v>
      </c>
      <c r="B84" t="s">
        <v>90</v>
      </c>
      <c r="C84" t="s">
        <v>72</v>
      </c>
      <c r="D84" s="1">
        <v>54.5</v>
      </c>
      <c r="E84" s="2">
        <v>11.500000000000002</v>
      </c>
      <c r="F84" s="3">
        <v>10.25</v>
      </c>
      <c r="G84" s="50">
        <f t="shared" si="6"/>
        <v>76.25</v>
      </c>
      <c r="H84" t="str">
        <f t="shared" si="5"/>
        <v>B</v>
      </c>
      <c r="I84" t="str">
        <f t="shared" si="4"/>
        <v>Distinction</v>
      </c>
    </row>
    <row r="85" spans="1:9" x14ac:dyDescent="0.3">
      <c r="A85" s="3">
        <v>84</v>
      </c>
      <c r="B85" t="s">
        <v>91</v>
      </c>
      <c r="C85" t="s">
        <v>72</v>
      </c>
      <c r="D85" s="1">
        <v>64.0625</v>
      </c>
      <c r="E85" s="2">
        <v>18.2</v>
      </c>
      <c r="F85" s="3">
        <v>12.45</v>
      </c>
      <c r="G85" s="50">
        <f t="shared" si="6"/>
        <v>94.712500000000006</v>
      </c>
      <c r="H85" t="str">
        <f t="shared" si="5"/>
        <v>A</v>
      </c>
      <c r="I85" t="str">
        <f t="shared" si="4"/>
        <v>Execllent</v>
      </c>
    </row>
    <row r="86" spans="1:9" x14ac:dyDescent="0.3">
      <c r="A86" s="3">
        <v>85</v>
      </c>
      <c r="B86" t="s">
        <v>92</v>
      </c>
      <c r="C86" t="s">
        <v>72</v>
      </c>
      <c r="D86" s="1">
        <v>55.75</v>
      </c>
      <c r="E86" s="2">
        <v>16.5</v>
      </c>
      <c r="F86" s="3">
        <v>13.95</v>
      </c>
      <c r="G86" s="50">
        <f t="shared" si="6"/>
        <v>86.2</v>
      </c>
      <c r="H86" t="str">
        <f t="shared" si="5"/>
        <v>A</v>
      </c>
      <c r="I86" t="str">
        <f t="shared" si="4"/>
        <v>Execllent</v>
      </c>
    </row>
    <row r="87" spans="1:9" x14ac:dyDescent="0.3">
      <c r="A87" s="3">
        <v>86</v>
      </c>
      <c r="B87" t="s">
        <v>93</v>
      </c>
      <c r="C87" t="s">
        <v>72</v>
      </c>
      <c r="D87" s="1">
        <v>61.5</v>
      </c>
      <c r="E87" s="2">
        <v>16.3</v>
      </c>
      <c r="F87" s="3">
        <v>14</v>
      </c>
      <c r="G87" s="50">
        <f t="shared" si="6"/>
        <v>91.8</v>
      </c>
      <c r="H87" t="str">
        <f t="shared" si="5"/>
        <v>A</v>
      </c>
      <c r="I87" t="str">
        <f t="shared" si="4"/>
        <v>Execllent</v>
      </c>
    </row>
    <row r="88" spans="1:9" x14ac:dyDescent="0.3">
      <c r="A88" s="3">
        <v>87</v>
      </c>
      <c r="B88" t="s">
        <v>94</v>
      </c>
      <c r="C88" t="s">
        <v>72</v>
      </c>
      <c r="D88" s="1">
        <v>54.75</v>
      </c>
      <c r="E88" s="2">
        <v>9.6000000000000014</v>
      </c>
      <c r="F88" s="3">
        <v>11.95</v>
      </c>
      <c r="G88" s="50">
        <f t="shared" si="6"/>
        <v>76.3</v>
      </c>
      <c r="H88" t="str">
        <f t="shared" si="5"/>
        <v>B</v>
      </c>
      <c r="I88" t="str">
        <f t="shared" si="4"/>
        <v>Distinction</v>
      </c>
    </row>
    <row r="89" spans="1:9" x14ac:dyDescent="0.3">
      <c r="A89" s="3">
        <v>88</v>
      </c>
      <c r="B89" t="s">
        <v>95</v>
      </c>
      <c r="C89" t="s">
        <v>72</v>
      </c>
      <c r="D89" s="1">
        <v>64.5</v>
      </c>
      <c r="E89" s="2">
        <v>19</v>
      </c>
      <c r="F89" s="3">
        <v>13.65</v>
      </c>
      <c r="G89" s="50">
        <f t="shared" si="6"/>
        <v>97.15</v>
      </c>
      <c r="H89" t="str">
        <f t="shared" si="5"/>
        <v>A</v>
      </c>
      <c r="I89" t="str">
        <f t="shared" si="4"/>
        <v>Execllent</v>
      </c>
    </row>
    <row r="90" spans="1:9" x14ac:dyDescent="0.3">
      <c r="A90" s="3">
        <v>89</v>
      </c>
      <c r="B90" t="s">
        <v>96</v>
      </c>
      <c r="C90" t="s">
        <v>97</v>
      </c>
      <c r="D90" s="1">
        <v>40.5</v>
      </c>
      <c r="E90" s="2">
        <v>10.4</v>
      </c>
      <c r="F90" s="3">
        <v>10.15</v>
      </c>
      <c r="G90" s="50">
        <f t="shared" si="6"/>
        <v>61.05</v>
      </c>
      <c r="H90" t="str">
        <f t="shared" si="5"/>
        <v>C</v>
      </c>
      <c r="I90" t="str">
        <f t="shared" si="4"/>
        <v>Very Good</v>
      </c>
    </row>
    <row r="91" spans="1:9" x14ac:dyDescent="0.3">
      <c r="A91" s="3">
        <v>90</v>
      </c>
      <c r="B91" t="s">
        <v>98</v>
      </c>
      <c r="C91" t="s">
        <v>97</v>
      </c>
      <c r="D91" s="1">
        <v>36.6875</v>
      </c>
      <c r="E91" s="2">
        <v>10</v>
      </c>
      <c r="F91" s="3">
        <v>9.1</v>
      </c>
      <c r="G91" s="50">
        <f t="shared" si="6"/>
        <v>55.787500000000001</v>
      </c>
      <c r="H91" t="str">
        <f t="shared" si="5"/>
        <v>D</v>
      </c>
      <c r="I91" t="str">
        <f t="shared" si="4"/>
        <v>Good</v>
      </c>
    </row>
    <row r="92" spans="1:9" x14ac:dyDescent="0.3">
      <c r="A92" s="3">
        <v>91</v>
      </c>
      <c r="B92" t="s">
        <v>99</v>
      </c>
      <c r="C92" t="s">
        <v>97</v>
      </c>
      <c r="D92" s="1">
        <v>47</v>
      </c>
      <c r="E92" s="2">
        <v>11.700000000000001</v>
      </c>
      <c r="F92" s="3">
        <v>10.95</v>
      </c>
      <c r="G92" s="50">
        <f t="shared" si="6"/>
        <v>69.650000000000006</v>
      </c>
      <c r="H92" t="str">
        <f t="shared" si="5"/>
        <v>C</v>
      </c>
      <c r="I92" t="str">
        <f t="shared" si="4"/>
        <v>Very Good</v>
      </c>
    </row>
    <row r="93" spans="1:9" x14ac:dyDescent="0.3">
      <c r="A93" s="3">
        <v>92</v>
      </c>
      <c r="B93" t="s">
        <v>100</v>
      </c>
      <c r="C93" t="s">
        <v>97</v>
      </c>
      <c r="D93" s="1">
        <v>55.125</v>
      </c>
      <c r="E93" s="2">
        <v>13.599999999999998</v>
      </c>
      <c r="F93" s="3">
        <v>11.600000000000001</v>
      </c>
      <c r="G93" s="50">
        <f t="shared" si="6"/>
        <v>80.324999999999989</v>
      </c>
      <c r="H93" t="str">
        <f t="shared" si="5"/>
        <v>A</v>
      </c>
      <c r="I93" t="str">
        <f t="shared" si="4"/>
        <v>Execllent</v>
      </c>
    </row>
    <row r="94" spans="1:9" x14ac:dyDescent="0.3">
      <c r="A94" s="3">
        <v>93</v>
      </c>
      <c r="B94" t="s">
        <v>101</v>
      </c>
      <c r="C94" t="s">
        <v>97</v>
      </c>
      <c r="D94" s="1">
        <v>20.25</v>
      </c>
      <c r="E94" s="2">
        <v>4.9999999999999991</v>
      </c>
      <c r="F94" s="3">
        <v>8.5</v>
      </c>
      <c r="G94" s="50">
        <f t="shared" si="6"/>
        <v>33.75</v>
      </c>
      <c r="H94" t="str">
        <f t="shared" si="5"/>
        <v>F</v>
      </c>
      <c r="I94" t="str">
        <f t="shared" si="4"/>
        <v>Fail</v>
      </c>
    </row>
    <row r="95" spans="1:9" x14ac:dyDescent="0.3">
      <c r="A95" s="3">
        <v>94</v>
      </c>
      <c r="B95" t="s">
        <v>102</v>
      </c>
      <c r="C95" t="s">
        <v>97</v>
      </c>
      <c r="D95" s="1">
        <v>12.5</v>
      </c>
      <c r="E95" s="2">
        <v>5.1000000000000005</v>
      </c>
      <c r="F95" s="3">
        <v>7.25</v>
      </c>
      <c r="G95" s="50">
        <f t="shared" si="6"/>
        <v>24.85</v>
      </c>
      <c r="H95" t="str">
        <f t="shared" si="5"/>
        <v>F</v>
      </c>
      <c r="I95" t="str">
        <f t="shared" si="4"/>
        <v>Fail</v>
      </c>
    </row>
    <row r="96" spans="1:9" x14ac:dyDescent="0.3">
      <c r="A96" s="3">
        <v>95</v>
      </c>
      <c r="B96" t="s">
        <v>103</v>
      </c>
      <c r="C96" t="s">
        <v>97</v>
      </c>
      <c r="D96" s="1">
        <v>53.6875</v>
      </c>
      <c r="E96" s="2">
        <v>8.4</v>
      </c>
      <c r="F96" s="3">
        <v>10.8</v>
      </c>
      <c r="G96" s="50">
        <f t="shared" si="6"/>
        <v>72.887500000000003</v>
      </c>
      <c r="H96" t="str">
        <f t="shared" si="5"/>
        <v>B</v>
      </c>
      <c r="I96" t="str">
        <f t="shared" si="4"/>
        <v>Distinction</v>
      </c>
    </row>
    <row r="97" spans="1:9" x14ac:dyDescent="0.3">
      <c r="A97" s="3">
        <v>96</v>
      </c>
      <c r="B97" t="s">
        <v>104</v>
      </c>
      <c r="C97" t="s">
        <v>97</v>
      </c>
      <c r="D97" s="1">
        <v>35.5</v>
      </c>
      <c r="E97" s="2">
        <v>8.3000000000000007</v>
      </c>
      <c r="F97" s="3">
        <v>9.35</v>
      </c>
      <c r="G97" s="50">
        <f t="shared" si="6"/>
        <v>53.15</v>
      </c>
      <c r="H97" t="str">
        <f t="shared" si="5"/>
        <v>E</v>
      </c>
      <c r="I97" t="str">
        <f t="shared" si="4"/>
        <v>Pass</v>
      </c>
    </row>
    <row r="98" spans="1:9" x14ac:dyDescent="0.3">
      <c r="A98" s="3">
        <v>97</v>
      </c>
      <c r="B98" t="s">
        <v>105</v>
      </c>
      <c r="C98" t="s">
        <v>97</v>
      </c>
      <c r="D98" s="1">
        <v>52.75</v>
      </c>
      <c r="E98" s="2">
        <v>15.299999999999999</v>
      </c>
      <c r="F98" s="3">
        <v>13.15</v>
      </c>
      <c r="G98" s="50">
        <f t="shared" si="6"/>
        <v>81.2</v>
      </c>
      <c r="H98" t="str">
        <f t="shared" si="5"/>
        <v>A</v>
      </c>
      <c r="I98" t="str">
        <f t="shared" si="4"/>
        <v>Execllent</v>
      </c>
    </row>
    <row r="99" spans="1:9" x14ac:dyDescent="0.3">
      <c r="A99" s="3">
        <v>98</v>
      </c>
      <c r="B99" t="s">
        <v>106</v>
      </c>
      <c r="C99" t="s">
        <v>97</v>
      </c>
      <c r="D99" s="1">
        <v>46.625</v>
      </c>
      <c r="E99" s="2">
        <v>8.6</v>
      </c>
      <c r="F99" s="3">
        <v>9.65</v>
      </c>
      <c r="G99" s="50">
        <f t="shared" si="6"/>
        <v>64.875</v>
      </c>
      <c r="H99" t="str">
        <f t="shared" si="5"/>
        <v>C</v>
      </c>
      <c r="I99" t="str">
        <f t="shared" si="4"/>
        <v>Very Good</v>
      </c>
    </row>
    <row r="100" spans="1:9" x14ac:dyDescent="0.3">
      <c r="A100" s="3">
        <v>99</v>
      </c>
      <c r="B100" t="s">
        <v>107</v>
      </c>
      <c r="C100" t="s">
        <v>97</v>
      </c>
      <c r="D100" s="1">
        <v>55.25</v>
      </c>
      <c r="E100" s="2">
        <v>12.5</v>
      </c>
      <c r="F100" s="3">
        <v>9.8000000000000007</v>
      </c>
      <c r="G100" s="50">
        <f t="shared" si="6"/>
        <v>77.55</v>
      </c>
      <c r="H100" t="str">
        <f t="shared" si="5"/>
        <v>B</v>
      </c>
      <c r="I100" t="str">
        <f t="shared" si="4"/>
        <v>Distinction</v>
      </c>
    </row>
    <row r="101" spans="1:9" x14ac:dyDescent="0.3">
      <c r="A101" s="3">
        <v>100</v>
      </c>
      <c r="B101" t="s">
        <v>108</v>
      </c>
      <c r="C101" t="s">
        <v>97</v>
      </c>
      <c r="D101" s="1">
        <v>41.9375</v>
      </c>
      <c r="E101" s="2">
        <v>9.6999999999999993</v>
      </c>
      <c r="F101" s="3">
        <v>8.25</v>
      </c>
      <c r="G101" s="50">
        <f t="shared" si="6"/>
        <v>59.887500000000003</v>
      </c>
      <c r="H101" t="str">
        <f t="shared" si="5"/>
        <v>D</v>
      </c>
      <c r="I101" t="str">
        <f t="shared" si="4"/>
        <v>Good</v>
      </c>
    </row>
    <row r="102" spans="1:9" x14ac:dyDescent="0.3">
      <c r="A102" s="3">
        <v>101</v>
      </c>
      <c r="B102" t="s">
        <v>109</v>
      </c>
      <c r="C102" t="s">
        <v>97</v>
      </c>
      <c r="D102" s="1">
        <v>60.375</v>
      </c>
      <c r="E102" s="2">
        <v>19.7</v>
      </c>
      <c r="F102" s="3">
        <v>14.45</v>
      </c>
      <c r="G102" s="50">
        <f t="shared" si="6"/>
        <v>94.525000000000006</v>
      </c>
      <c r="H102" t="str">
        <f t="shared" si="5"/>
        <v>A</v>
      </c>
      <c r="I102" t="str">
        <f t="shared" si="4"/>
        <v>Execllent</v>
      </c>
    </row>
    <row r="103" spans="1:9" x14ac:dyDescent="0.3">
      <c r="A103" s="3">
        <v>102</v>
      </c>
      <c r="B103" t="s">
        <v>110</v>
      </c>
      <c r="C103" t="s">
        <v>97</v>
      </c>
      <c r="D103" s="1">
        <v>18.9375</v>
      </c>
      <c r="E103" s="2">
        <v>4.2</v>
      </c>
      <c r="F103" s="3">
        <v>7.4</v>
      </c>
      <c r="G103" s="50">
        <f t="shared" si="6"/>
        <v>30.537500000000001</v>
      </c>
      <c r="H103" t="str">
        <f t="shared" si="5"/>
        <v>F</v>
      </c>
      <c r="I103" t="str">
        <f t="shared" si="4"/>
        <v>Fail</v>
      </c>
    </row>
    <row r="104" spans="1:9" x14ac:dyDescent="0.3">
      <c r="A104" s="3">
        <v>103</v>
      </c>
      <c r="B104" t="s">
        <v>111</v>
      </c>
      <c r="C104" t="s">
        <v>97</v>
      </c>
      <c r="D104" s="1">
        <v>25.3125</v>
      </c>
      <c r="E104" s="2">
        <v>6.6000000000000005</v>
      </c>
      <c r="F104" s="3">
        <v>9.15</v>
      </c>
      <c r="G104" s="50">
        <f t="shared" si="6"/>
        <v>41.0625</v>
      </c>
      <c r="H104" t="str">
        <f t="shared" si="5"/>
        <v>F</v>
      </c>
      <c r="I104" t="str">
        <f t="shared" si="4"/>
        <v>Fail</v>
      </c>
    </row>
    <row r="105" spans="1:9" x14ac:dyDescent="0.3">
      <c r="A105" s="3">
        <v>104</v>
      </c>
      <c r="B105" t="s">
        <v>112</v>
      </c>
      <c r="C105" t="s">
        <v>97</v>
      </c>
      <c r="D105" s="1">
        <v>28.4375</v>
      </c>
      <c r="E105" s="2">
        <v>4.2</v>
      </c>
      <c r="F105" s="3">
        <v>8.1</v>
      </c>
      <c r="G105" s="50">
        <f t="shared" si="6"/>
        <v>40.737500000000004</v>
      </c>
      <c r="H105" t="str">
        <f t="shared" si="5"/>
        <v>F</v>
      </c>
      <c r="I105" t="str">
        <f t="shared" si="4"/>
        <v>Fail</v>
      </c>
    </row>
    <row r="106" spans="1:9" x14ac:dyDescent="0.3">
      <c r="A106" s="3">
        <v>105</v>
      </c>
      <c r="B106" t="s">
        <v>113</v>
      </c>
      <c r="C106" t="s">
        <v>114</v>
      </c>
      <c r="D106" s="1">
        <v>43.625</v>
      </c>
      <c r="E106" s="2">
        <v>8.2000000000000011</v>
      </c>
      <c r="F106" s="3">
        <v>9.9</v>
      </c>
      <c r="G106" s="50">
        <f t="shared" si="6"/>
        <v>61.725000000000001</v>
      </c>
      <c r="H106" t="str">
        <f t="shared" si="5"/>
        <v>C</v>
      </c>
      <c r="I106" t="str">
        <f t="shared" si="4"/>
        <v>Very Good</v>
      </c>
    </row>
    <row r="107" spans="1:9" x14ac:dyDescent="0.3">
      <c r="A107" s="3">
        <v>106</v>
      </c>
      <c r="B107" t="s">
        <v>115</v>
      </c>
      <c r="C107" t="s">
        <v>114</v>
      </c>
      <c r="D107" s="1">
        <v>52.5625</v>
      </c>
      <c r="E107" s="2">
        <v>10.899999999999999</v>
      </c>
      <c r="F107" s="3">
        <v>10.4</v>
      </c>
      <c r="G107" s="50">
        <f t="shared" si="6"/>
        <v>73.862499999999997</v>
      </c>
      <c r="H107" t="str">
        <f t="shared" si="5"/>
        <v>B</v>
      </c>
      <c r="I107" t="str">
        <f t="shared" si="4"/>
        <v>Distinction</v>
      </c>
    </row>
    <row r="108" spans="1:9" x14ac:dyDescent="0.3">
      <c r="A108" s="3">
        <v>107</v>
      </c>
      <c r="B108" t="s">
        <v>116</v>
      </c>
      <c r="C108" t="s">
        <v>114</v>
      </c>
      <c r="D108" s="1">
        <v>46</v>
      </c>
      <c r="E108" s="2">
        <v>15.299999999999999</v>
      </c>
      <c r="F108" s="3">
        <v>7.3</v>
      </c>
      <c r="G108" s="50">
        <f t="shared" si="6"/>
        <v>68.599999999999994</v>
      </c>
      <c r="H108" t="str">
        <f t="shared" si="5"/>
        <v>C</v>
      </c>
      <c r="I108" t="str">
        <f t="shared" si="4"/>
        <v>Very Good</v>
      </c>
    </row>
    <row r="109" spans="1:9" x14ac:dyDescent="0.3">
      <c r="A109" s="3">
        <v>108</v>
      </c>
      <c r="B109" t="s">
        <v>117</v>
      </c>
      <c r="C109" t="s">
        <v>114</v>
      </c>
      <c r="D109" s="1">
        <v>53.875</v>
      </c>
      <c r="E109" s="2">
        <v>12.2</v>
      </c>
      <c r="F109" s="3">
        <v>10.75</v>
      </c>
      <c r="G109" s="50">
        <f t="shared" si="6"/>
        <v>76.825000000000003</v>
      </c>
      <c r="H109" t="str">
        <f t="shared" si="5"/>
        <v>B</v>
      </c>
      <c r="I109" t="str">
        <f t="shared" si="4"/>
        <v>Distinction</v>
      </c>
    </row>
    <row r="110" spans="1:9" x14ac:dyDescent="0.3">
      <c r="A110" s="3">
        <v>109</v>
      </c>
      <c r="B110" t="s">
        <v>118</v>
      </c>
      <c r="C110" t="s">
        <v>114</v>
      </c>
      <c r="D110" s="1">
        <v>52.5</v>
      </c>
      <c r="E110" s="2">
        <v>14.500000000000002</v>
      </c>
      <c r="F110" s="3">
        <v>11.7</v>
      </c>
      <c r="G110" s="50">
        <f t="shared" si="6"/>
        <v>78.7</v>
      </c>
      <c r="H110" t="str">
        <f t="shared" si="5"/>
        <v>B</v>
      </c>
      <c r="I110" t="str">
        <f t="shared" si="4"/>
        <v>Distinction</v>
      </c>
    </row>
    <row r="111" spans="1:9" x14ac:dyDescent="0.3">
      <c r="A111" s="3">
        <v>110</v>
      </c>
      <c r="B111" t="s">
        <v>119</v>
      </c>
      <c r="C111" t="s">
        <v>114</v>
      </c>
      <c r="D111" s="1">
        <v>37.1875</v>
      </c>
      <c r="E111" s="2">
        <v>0</v>
      </c>
      <c r="F111" s="3">
        <v>10.049999999999999</v>
      </c>
      <c r="G111" s="50">
        <f t="shared" si="6"/>
        <v>47.237499999999997</v>
      </c>
      <c r="H111" t="str">
        <f t="shared" si="5"/>
        <v>F</v>
      </c>
      <c r="I111" t="str">
        <f t="shared" si="4"/>
        <v>Fail</v>
      </c>
    </row>
    <row r="112" spans="1:9" x14ac:dyDescent="0.3">
      <c r="A112" s="3">
        <v>111</v>
      </c>
      <c r="B112" t="s">
        <v>120</v>
      </c>
      <c r="C112" t="s">
        <v>114</v>
      </c>
      <c r="D112" s="1">
        <v>53.4375</v>
      </c>
      <c r="E112" s="2">
        <v>12</v>
      </c>
      <c r="F112" s="3">
        <v>10.6</v>
      </c>
      <c r="G112" s="50">
        <f t="shared" si="6"/>
        <v>76.037499999999994</v>
      </c>
      <c r="H112" t="str">
        <f t="shared" si="5"/>
        <v>B</v>
      </c>
      <c r="I112" t="str">
        <f t="shared" si="4"/>
        <v>Distinction</v>
      </c>
    </row>
    <row r="113" spans="1:9" x14ac:dyDescent="0.3">
      <c r="A113" s="3">
        <v>112</v>
      </c>
      <c r="B113" t="s">
        <v>121</v>
      </c>
      <c r="C113" t="s">
        <v>114</v>
      </c>
      <c r="D113" s="1">
        <v>51.1</v>
      </c>
      <c r="E113" s="2">
        <v>11.8</v>
      </c>
      <c r="F113" s="3">
        <v>10.199999999999999</v>
      </c>
      <c r="G113" s="50">
        <f t="shared" si="6"/>
        <v>73.100000000000009</v>
      </c>
      <c r="H113" t="str">
        <f t="shared" si="5"/>
        <v>B</v>
      </c>
      <c r="I113" t="str">
        <f t="shared" si="4"/>
        <v>Distinction</v>
      </c>
    </row>
    <row r="114" spans="1:9" x14ac:dyDescent="0.3">
      <c r="A114" s="3">
        <v>113</v>
      </c>
      <c r="B114" t="s">
        <v>122</v>
      </c>
      <c r="C114" t="s">
        <v>114</v>
      </c>
      <c r="D114" s="1">
        <v>41.6875</v>
      </c>
      <c r="E114" s="2">
        <v>10.700000000000001</v>
      </c>
      <c r="F114" s="3">
        <v>10.95</v>
      </c>
      <c r="G114" s="50">
        <f t="shared" si="6"/>
        <v>63.337500000000006</v>
      </c>
      <c r="H114" t="str">
        <f t="shared" si="5"/>
        <v>C</v>
      </c>
      <c r="I114" t="str">
        <f t="shared" si="4"/>
        <v>Very Good</v>
      </c>
    </row>
    <row r="115" spans="1:9" x14ac:dyDescent="0.3">
      <c r="A115" s="3">
        <v>114</v>
      </c>
      <c r="B115" t="s">
        <v>123</v>
      </c>
      <c r="C115" t="s">
        <v>114</v>
      </c>
      <c r="D115" s="1">
        <v>35.25</v>
      </c>
      <c r="E115" s="2">
        <v>9.3000000000000007</v>
      </c>
      <c r="F115" s="3">
        <v>9.75</v>
      </c>
      <c r="G115" s="50">
        <f t="shared" si="6"/>
        <v>54.3</v>
      </c>
      <c r="H115" t="str">
        <f t="shared" si="5"/>
        <v>E</v>
      </c>
      <c r="I115" t="str">
        <f t="shared" si="4"/>
        <v>Pass</v>
      </c>
    </row>
    <row r="116" spans="1:9" x14ac:dyDescent="0.3">
      <c r="A116" s="3">
        <v>115</v>
      </c>
      <c r="B116" t="s">
        <v>124</v>
      </c>
      <c r="C116" t="s">
        <v>114</v>
      </c>
      <c r="D116" s="1">
        <v>51.625</v>
      </c>
      <c r="E116" s="2">
        <v>8.3000000000000007</v>
      </c>
      <c r="F116" s="3">
        <v>9.5500000000000007</v>
      </c>
      <c r="G116" s="50">
        <f t="shared" si="6"/>
        <v>69.474999999999994</v>
      </c>
      <c r="H116" t="str">
        <f t="shared" si="5"/>
        <v>C</v>
      </c>
      <c r="I116" t="str">
        <f t="shared" si="4"/>
        <v>Very Good</v>
      </c>
    </row>
    <row r="117" spans="1:9" x14ac:dyDescent="0.3">
      <c r="A117" s="3">
        <v>116</v>
      </c>
      <c r="B117" t="s">
        <v>125</v>
      </c>
      <c r="C117" t="s">
        <v>114</v>
      </c>
      <c r="D117" s="1">
        <v>35.25</v>
      </c>
      <c r="E117" s="2">
        <v>8</v>
      </c>
      <c r="F117" s="3">
        <v>9.15</v>
      </c>
      <c r="G117" s="50">
        <f t="shared" si="6"/>
        <v>52.4</v>
      </c>
      <c r="H117" t="str">
        <f t="shared" si="5"/>
        <v>E</v>
      </c>
      <c r="I117" t="str">
        <f t="shared" si="4"/>
        <v>Pass</v>
      </c>
    </row>
    <row r="118" spans="1:9" x14ac:dyDescent="0.3">
      <c r="A118" s="3">
        <v>117</v>
      </c>
      <c r="B118" t="s">
        <v>126</v>
      </c>
      <c r="C118" t="s">
        <v>114</v>
      </c>
      <c r="D118" s="1">
        <v>49.75</v>
      </c>
      <c r="E118" s="2">
        <v>9.4</v>
      </c>
      <c r="F118" s="3">
        <v>10.25</v>
      </c>
      <c r="G118" s="50">
        <f t="shared" si="6"/>
        <v>69.400000000000006</v>
      </c>
      <c r="H118" t="str">
        <f t="shared" si="5"/>
        <v>C</v>
      </c>
      <c r="I118" t="str">
        <f t="shared" si="4"/>
        <v>Very Good</v>
      </c>
    </row>
    <row r="119" spans="1:9" x14ac:dyDescent="0.3">
      <c r="A119" s="3">
        <v>118</v>
      </c>
      <c r="B119" t="s">
        <v>127</v>
      </c>
      <c r="C119" t="s">
        <v>114</v>
      </c>
      <c r="D119" s="1">
        <v>46</v>
      </c>
      <c r="E119" s="2">
        <v>8.6000000000000014</v>
      </c>
      <c r="F119" s="3">
        <v>8.6999999999999993</v>
      </c>
      <c r="G119" s="50">
        <f t="shared" si="6"/>
        <v>63.3</v>
      </c>
      <c r="H119" t="str">
        <f t="shared" si="5"/>
        <v>C</v>
      </c>
      <c r="I119" t="str">
        <f t="shared" si="4"/>
        <v>Very Good</v>
      </c>
    </row>
    <row r="120" spans="1:9" x14ac:dyDescent="0.3">
      <c r="A120" s="3">
        <v>119</v>
      </c>
      <c r="B120" t="s">
        <v>128</v>
      </c>
      <c r="C120" t="s">
        <v>114</v>
      </c>
      <c r="D120" s="1">
        <v>45.0625</v>
      </c>
      <c r="E120" s="2">
        <v>10.200000000000001</v>
      </c>
      <c r="F120" s="3">
        <v>10.5</v>
      </c>
      <c r="G120" s="50">
        <f t="shared" si="6"/>
        <v>65.762500000000003</v>
      </c>
      <c r="H120" t="str">
        <f t="shared" si="5"/>
        <v>C</v>
      </c>
      <c r="I120" t="str">
        <f t="shared" si="4"/>
        <v>Very Good</v>
      </c>
    </row>
    <row r="121" spans="1:9" x14ac:dyDescent="0.3">
      <c r="A121" s="3">
        <v>120</v>
      </c>
      <c r="B121" t="s">
        <v>129</v>
      </c>
      <c r="C121" t="s">
        <v>114</v>
      </c>
      <c r="D121" s="1">
        <v>45.5</v>
      </c>
      <c r="E121" s="2">
        <v>12.499999999999998</v>
      </c>
      <c r="F121" s="3">
        <v>11.6</v>
      </c>
      <c r="G121" s="50">
        <f t="shared" si="6"/>
        <v>69.599999999999994</v>
      </c>
      <c r="H121" t="str">
        <f t="shared" si="5"/>
        <v>C</v>
      </c>
      <c r="I121" t="str">
        <f t="shared" si="4"/>
        <v>Very Good</v>
      </c>
    </row>
    <row r="122" spans="1:9" x14ac:dyDescent="0.3">
      <c r="A122" s="3">
        <v>121</v>
      </c>
      <c r="B122" t="s">
        <v>130</v>
      </c>
      <c r="C122" t="s">
        <v>114</v>
      </c>
      <c r="D122" s="1">
        <v>52.125</v>
      </c>
      <c r="E122" s="2">
        <v>10.9</v>
      </c>
      <c r="F122" s="3">
        <v>11.2</v>
      </c>
      <c r="G122" s="50">
        <f t="shared" si="6"/>
        <v>74.224999999999994</v>
      </c>
      <c r="H122" t="str">
        <f t="shared" si="5"/>
        <v>B</v>
      </c>
      <c r="I122" t="str">
        <f t="shared" si="4"/>
        <v>Distinction</v>
      </c>
    </row>
    <row r="123" spans="1:9" x14ac:dyDescent="0.3">
      <c r="A123" s="3">
        <v>122</v>
      </c>
      <c r="B123" t="s">
        <v>131</v>
      </c>
      <c r="C123" t="s">
        <v>114</v>
      </c>
      <c r="D123" s="1">
        <v>35.375</v>
      </c>
      <c r="E123" s="2">
        <v>9.6000000000000014</v>
      </c>
      <c r="F123" s="3">
        <v>8.5</v>
      </c>
      <c r="G123" s="50">
        <f t="shared" si="6"/>
        <v>53.475000000000001</v>
      </c>
      <c r="H123" t="str">
        <f t="shared" si="5"/>
        <v>E</v>
      </c>
      <c r="I123" t="str">
        <f t="shared" si="4"/>
        <v>Pass</v>
      </c>
    </row>
    <row r="124" spans="1:9" x14ac:dyDescent="0.3">
      <c r="A124" s="3">
        <v>123</v>
      </c>
      <c r="B124" t="s">
        <v>132</v>
      </c>
      <c r="C124" t="s">
        <v>114</v>
      </c>
      <c r="D124" s="1">
        <v>36.5</v>
      </c>
      <c r="E124" s="2">
        <v>12.3</v>
      </c>
      <c r="F124" s="3">
        <v>10.25</v>
      </c>
      <c r="G124" s="50">
        <f t="shared" si="6"/>
        <v>59.05</v>
      </c>
      <c r="H124" t="str">
        <f t="shared" si="5"/>
        <v>D</v>
      </c>
      <c r="I124" t="str">
        <f t="shared" si="4"/>
        <v>Good</v>
      </c>
    </row>
    <row r="125" spans="1:9" x14ac:dyDescent="0.3">
      <c r="A125" s="3">
        <v>124</v>
      </c>
      <c r="B125" t="s">
        <v>133</v>
      </c>
      <c r="C125" t="s">
        <v>114</v>
      </c>
      <c r="D125" s="1">
        <v>46.875</v>
      </c>
      <c r="E125" s="2">
        <v>7.3</v>
      </c>
      <c r="F125" s="3">
        <v>11.05</v>
      </c>
      <c r="G125" s="50">
        <f t="shared" si="6"/>
        <v>65.224999999999994</v>
      </c>
      <c r="H125" t="str">
        <f t="shared" si="5"/>
        <v>C</v>
      </c>
      <c r="I125" t="str">
        <f t="shared" si="4"/>
        <v>Very Good</v>
      </c>
    </row>
    <row r="126" spans="1:9" x14ac:dyDescent="0.3">
      <c r="A126" s="3">
        <v>125</v>
      </c>
      <c r="B126" t="s">
        <v>134</v>
      </c>
      <c r="C126" t="s">
        <v>135</v>
      </c>
      <c r="D126" s="1">
        <v>62.125</v>
      </c>
      <c r="E126" s="2">
        <v>16.5</v>
      </c>
      <c r="F126" s="3">
        <v>12.4</v>
      </c>
      <c r="G126" s="50">
        <f t="shared" si="6"/>
        <v>91.025000000000006</v>
      </c>
      <c r="H126" t="str">
        <f t="shared" si="5"/>
        <v>A</v>
      </c>
      <c r="I126" t="str">
        <f t="shared" si="4"/>
        <v>Execllent</v>
      </c>
    </row>
    <row r="127" spans="1:9" x14ac:dyDescent="0.3">
      <c r="A127" s="3">
        <v>126</v>
      </c>
      <c r="B127" t="s">
        <v>136</v>
      </c>
      <c r="C127" t="s">
        <v>135</v>
      </c>
      <c r="D127" s="1">
        <v>58.0625</v>
      </c>
      <c r="E127" s="2">
        <v>17.099999999999998</v>
      </c>
      <c r="F127" s="3">
        <v>12.55</v>
      </c>
      <c r="G127" s="50">
        <f t="shared" si="6"/>
        <v>87.712499999999991</v>
      </c>
      <c r="H127" t="str">
        <f t="shared" si="5"/>
        <v>A</v>
      </c>
      <c r="I127" t="str">
        <f t="shared" si="4"/>
        <v>Execllent</v>
      </c>
    </row>
    <row r="128" spans="1:9" x14ac:dyDescent="0.3">
      <c r="A128" s="3">
        <v>127</v>
      </c>
      <c r="B128" t="s">
        <v>137</v>
      </c>
      <c r="C128" t="s">
        <v>135</v>
      </c>
      <c r="D128" s="1">
        <v>42.625</v>
      </c>
      <c r="E128" s="2">
        <v>10.100000000000001</v>
      </c>
      <c r="F128" s="3">
        <v>11.05</v>
      </c>
      <c r="G128" s="50">
        <f t="shared" si="6"/>
        <v>63.775000000000006</v>
      </c>
      <c r="H128" t="str">
        <f t="shared" si="5"/>
        <v>C</v>
      </c>
      <c r="I128" t="str">
        <f t="shared" si="4"/>
        <v>Very Good</v>
      </c>
    </row>
    <row r="129" spans="1:9" x14ac:dyDescent="0.3">
      <c r="A129" s="3">
        <v>128</v>
      </c>
      <c r="B129" t="s">
        <v>138</v>
      </c>
      <c r="C129" t="s">
        <v>135</v>
      </c>
      <c r="D129" s="1">
        <v>40.5</v>
      </c>
      <c r="E129" s="2">
        <v>9.2999999999999989</v>
      </c>
      <c r="F129" s="3">
        <v>10.5</v>
      </c>
      <c r="G129" s="50">
        <f t="shared" si="6"/>
        <v>60.3</v>
      </c>
      <c r="H129" t="str">
        <f t="shared" si="5"/>
        <v>C</v>
      </c>
      <c r="I129" t="str">
        <f t="shared" si="4"/>
        <v>Very Good</v>
      </c>
    </row>
    <row r="130" spans="1:9" x14ac:dyDescent="0.3">
      <c r="A130" s="3">
        <v>129</v>
      </c>
      <c r="B130" t="s">
        <v>139</v>
      </c>
      <c r="C130" t="s">
        <v>135</v>
      </c>
      <c r="D130" s="1">
        <v>43.6875</v>
      </c>
      <c r="E130" s="2">
        <v>14.499999999999998</v>
      </c>
      <c r="F130" s="3">
        <v>10.95</v>
      </c>
      <c r="G130" s="50">
        <f t="shared" si="6"/>
        <v>69.137500000000003</v>
      </c>
      <c r="H130" t="str">
        <f t="shared" si="5"/>
        <v>C</v>
      </c>
      <c r="I130" t="str">
        <f t="shared" si="4"/>
        <v>Very Good</v>
      </c>
    </row>
    <row r="131" spans="1:9" x14ac:dyDescent="0.3">
      <c r="A131" s="3">
        <v>130</v>
      </c>
      <c r="B131" t="s">
        <v>140</v>
      </c>
      <c r="C131" t="s">
        <v>135</v>
      </c>
      <c r="D131" s="1">
        <v>50.25</v>
      </c>
      <c r="E131" s="2">
        <v>7.7000000000000011</v>
      </c>
      <c r="F131" s="3">
        <v>10.15</v>
      </c>
      <c r="G131" s="50">
        <f t="shared" si="6"/>
        <v>68.100000000000009</v>
      </c>
      <c r="H131" t="str">
        <f t="shared" si="5"/>
        <v>C</v>
      </c>
      <c r="I131" t="str">
        <f t="shared" ref="I131:I178" si="7">IF(H131="A","Execllent",IF(H131="B","Distinction",IF(H131="C","Very Good",IF(H131="D","Good",IF(H131="E","Pass","Fail")))))</f>
        <v>Very Good</v>
      </c>
    </row>
    <row r="132" spans="1:9" x14ac:dyDescent="0.3">
      <c r="A132" s="3">
        <v>131</v>
      </c>
      <c r="B132" t="s">
        <v>141</v>
      </c>
      <c r="C132" t="s">
        <v>135</v>
      </c>
      <c r="D132" s="1">
        <v>46.8125</v>
      </c>
      <c r="E132" s="2">
        <v>10.1</v>
      </c>
      <c r="F132" s="3">
        <v>10.1</v>
      </c>
      <c r="G132" s="50">
        <f t="shared" si="6"/>
        <v>67.012500000000003</v>
      </c>
      <c r="H132" t="str">
        <f t="shared" ref="H132:H178" si="8">IF(G132&gt;=80,"A",IF(G132&gt;=70,"B",IF(G132&gt;=60,"C",IF(G132&gt;=55,"D",IF(G132&gt;=50,"E","F")))))</f>
        <v>C</v>
      </c>
      <c r="I132" t="str">
        <f t="shared" si="7"/>
        <v>Very Good</v>
      </c>
    </row>
    <row r="133" spans="1:9" x14ac:dyDescent="0.3">
      <c r="A133" s="3">
        <v>132</v>
      </c>
      <c r="B133" t="s">
        <v>142</v>
      </c>
      <c r="C133" t="s">
        <v>135</v>
      </c>
      <c r="D133" s="1">
        <v>55.125</v>
      </c>
      <c r="E133" s="2">
        <v>12.399999999999999</v>
      </c>
      <c r="F133" s="3">
        <v>12.4</v>
      </c>
      <c r="G133" s="50">
        <f t="shared" si="6"/>
        <v>79.925000000000011</v>
      </c>
      <c r="H133" t="str">
        <f t="shared" si="8"/>
        <v>B</v>
      </c>
      <c r="I133" t="str">
        <f t="shared" si="7"/>
        <v>Distinction</v>
      </c>
    </row>
    <row r="134" spans="1:9" x14ac:dyDescent="0.3">
      <c r="A134" s="3">
        <v>133</v>
      </c>
      <c r="B134" t="s">
        <v>143</v>
      </c>
      <c r="C134" t="s">
        <v>135</v>
      </c>
      <c r="D134" s="1">
        <v>40.1875</v>
      </c>
      <c r="E134" s="2">
        <v>10.3</v>
      </c>
      <c r="F134" s="3">
        <v>9.75</v>
      </c>
      <c r="G134" s="50">
        <f t="shared" si="6"/>
        <v>60.237499999999997</v>
      </c>
      <c r="H134" t="str">
        <f t="shared" si="8"/>
        <v>C</v>
      </c>
      <c r="I134" t="str">
        <f t="shared" si="7"/>
        <v>Very Good</v>
      </c>
    </row>
    <row r="135" spans="1:9" x14ac:dyDescent="0.3">
      <c r="A135" s="3">
        <v>134</v>
      </c>
      <c r="B135" t="s">
        <v>144</v>
      </c>
      <c r="C135" t="s">
        <v>135</v>
      </c>
      <c r="D135" s="1">
        <v>29</v>
      </c>
      <c r="E135" s="2">
        <v>7.9999999999999991</v>
      </c>
      <c r="F135" s="3">
        <v>9.8000000000000007</v>
      </c>
      <c r="G135" s="50">
        <f t="shared" si="6"/>
        <v>46.8</v>
      </c>
      <c r="H135" t="str">
        <f t="shared" si="8"/>
        <v>F</v>
      </c>
      <c r="I135" t="str">
        <f t="shared" si="7"/>
        <v>Fail</v>
      </c>
    </row>
    <row r="136" spans="1:9" x14ac:dyDescent="0.3">
      <c r="A136" s="3">
        <v>135</v>
      </c>
      <c r="B136" t="s">
        <v>145</v>
      </c>
      <c r="C136" t="s">
        <v>135</v>
      </c>
      <c r="D136" s="1">
        <v>53.25</v>
      </c>
      <c r="E136" s="2">
        <v>10.1</v>
      </c>
      <c r="F136" s="3">
        <v>11.4</v>
      </c>
      <c r="G136" s="50">
        <f t="shared" si="6"/>
        <v>74.75</v>
      </c>
      <c r="H136" t="str">
        <f t="shared" si="8"/>
        <v>B</v>
      </c>
      <c r="I136" t="str">
        <f t="shared" si="7"/>
        <v>Distinction</v>
      </c>
    </row>
    <row r="137" spans="1:9" x14ac:dyDescent="0.3">
      <c r="A137" s="3">
        <v>136</v>
      </c>
      <c r="B137" t="s">
        <v>146</v>
      </c>
      <c r="C137" t="s">
        <v>135</v>
      </c>
      <c r="D137" s="1">
        <v>54</v>
      </c>
      <c r="E137" s="2">
        <v>9.8000000000000007</v>
      </c>
      <c r="F137" s="3">
        <v>10.45</v>
      </c>
      <c r="G137" s="50">
        <f t="shared" si="6"/>
        <v>74.25</v>
      </c>
      <c r="H137" t="str">
        <f t="shared" si="8"/>
        <v>B</v>
      </c>
      <c r="I137" t="str">
        <f t="shared" si="7"/>
        <v>Distinction</v>
      </c>
    </row>
    <row r="138" spans="1:9" x14ac:dyDescent="0.3">
      <c r="A138" s="3">
        <v>137</v>
      </c>
      <c r="B138" t="s">
        <v>147</v>
      </c>
      <c r="C138" t="s">
        <v>135</v>
      </c>
      <c r="D138" s="1">
        <v>31.4</v>
      </c>
      <c r="E138" s="2">
        <v>8.1999999999999993</v>
      </c>
      <c r="F138" s="3">
        <v>8.35</v>
      </c>
      <c r="G138" s="50">
        <f t="shared" si="6"/>
        <v>47.949999999999996</v>
      </c>
      <c r="H138" t="str">
        <f t="shared" si="8"/>
        <v>F</v>
      </c>
      <c r="I138" t="str">
        <f t="shared" si="7"/>
        <v>Fail</v>
      </c>
    </row>
    <row r="139" spans="1:9" x14ac:dyDescent="0.3">
      <c r="A139" s="3">
        <v>138</v>
      </c>
      <c r="B139" t="s">
        <v>148</v>
      </c>
      <c r="C139" t="s">
        <v>135</v>
      </c>
      <c r="D139" s="1">
        <v>41.5</v>
      </c>
      <c r="E139" s="2">
        <v>9.7999999999999989</v>
      </c>
      <c r="F139" s="3">
        <v>9.8000000000000007</v>
      </c>
      <c r="G139" s="50">
        <f t="shared" si="6"/>
        <v>61.099999999999994</v>
      </c>
      <c r="H139" t="str">
        <f t="shared" si="8"/>
        <v>C</v>
      </c>
      <c r="I139" t="str">
        <f t="shared" si="7"/>
        <v>Very Good</v>
      </c>
    </row>
    <row r="140" spans="1:9" x14ac:dyDescent="0.3">
      <c r="A140" s="3">
        <v>139</v>
      </c>
      <c r="B140" t="s">
        <v>149</v>
      </c>
      <c r="C140" t="s">
        <v>135</v>
      </c>
      <c r="D140" s="1">
        <v>63</v>
      </c>
      <c r="E140" s="2">
        <v>16.2</v>
      </c>
      <c r="F140" s="3">
        <v>14.05</v>
      </c>
      <c r="G140" s="50">
        <f t="shared" ref="G140:G178" si="9">SUM(D140:F140)</f>
        <v>93.25</v>
      </c>
      <c r="H140" t="str">
        <f t="shared" si="8"/>
        <v>A</v>
      </c>
      <c r="I140" t="str">
        <f t="shared" si="7"/>
        <v>Execllent</v>
      </c>
    </row>
    <row r="141" spans="1:9" x14ac:dyDescent="0.3">
      <c r="A141" s="3">
        <v>140</v>
      </c>
      <c r="B141" t="s">
        <v>150</v>
      </c>
      <c r="C141" t="s">
        <v>135</v>
      </c>
      <c r="D141" s="1">
        <v>47.875</v>
      </c>
      <c r="E141" s="2">
        <v>10.500000000000002</v>
      </c>
      <c r="F141" s="3">
        <v>9.5500000000000007</v>
      </c>
      <c r="G141" s="50">
        <f t="shared" si="9"/>
        <v>67.924999999999997</v>
      </c>
      <c r="H141" t="str">
        <f t="shared" si="8"/>
        <v>C</v>
      </c>
      <c r="I141" t="str">
        <f t="shared" si="7"/>
        <v>Very Good</v>
      </c>
    </row>
    <row r="142" spans="1:9" x14ac:dyDescent="0.3">
      <c r="A142" s="3">
        <v>141</v>
      </c>
      <c r="B142" t="s">
        <v>151</v>
      </c>
      <c r="C142" t="s">
        <v>135</v>
      </c>
      <c r="D142" s="1">
        <v>56.1875</v>
      </c>
      <c r="E142" s="2">
        <v>13.399999999999999</v>
      </c>
      <c r="F142" s="3">
        <v>12.25</v>
      </c>
      <c r="G142" s="50">
        <f t="shared" si="9"/>
        <v>81.837500000000006</v>
      </c>
      <c r="H142" t="str">
        <f t="shared" si="8"/>
        <v>A</v>
      </c>
      <c r="I142" t="str">
        <f t="shared" si="7"/>
        <v>Execllent</v>
      </c>
    </row>
    <row r="143" spans="1:9" x14ac:dyDescent="0.3">
      <c r="A143" s="3">
        <v>142</v>
      </c>
      <c r="B143" t="s">
        <v>152</v>
      </c>
      <c r="C143" t="s">
        <v>135</v>
      </c>
      <c r="D143" s="1">
        <v>46.4375</v>
      </c>
      <c r="E143" s="2">
        <v>9.4</v>
      </c>
      <c r="F143" s="3">
        <v>11.2</v>
      </c>
      <c r="G143" s="50">
        <f t="shared" si="9"/>
        <v>67.037499999999994</v>
      </c>
      <c r="H143" t="str">
        <f t="shared" si="8"/>
        <v>C</v>
      </c>
      <c r="I143" t="str">
        <f t="shared" si="7"/>
        <v>Very Good</v>
      </c>
    </row>
    <row r="144" spans="1:9" x14ac:dyDescent="0.3">
      <c r="A144" s="3">
        <v>143</v>
      </c>
      <c r="B144" t="s">
        <v>153</v>
      </c>
      <c r="C144" t="s">
        <v>135</v>
      </c>
      <c r="D144" s="1">
        <v>61.5</v>
      </c>
      <c r="E144" s="2">
        <v>12.8</v>
      </c>
      <c r="F144" s="3">
        <v>11.6</v>
      </c>
      <c r="G144" s="50">
        <f t="shared" si="9"/>
        <v>85.899999999999991</v>
      </c>
      <c r="H144" t="str">
        <f t="shared" si="8"/>
        <v>A</v>
      </c>
      <c r="I144" t="str">
        <f t="shared" si="7"/>
        <v>Execllent</v>
      </c>
    </row>
    <row r="145" spans="1:9" x14ac:dyDescent="0.3">
      <c r="A145" s="3">
        <v>144</v>
      </c>
      <c r="B145" t="s">
        <v>154</v>
      </c>
      <c r="C145" t="s">
        <v>135</v>
      </c>
      <c r="D145" s="1">
        <v>53.3125</v>
      </c>
      <c r="E145" s="2">
        <v>12.600000000000001</v>
      </c>
      <c r="F145" s="3">
        <v>12.55</v>
      </c>
      <c r="G145" s="50">
        <f t="shared" si="9"/>
        <v>78.462499999999991</v>
      </c>
      <c r="H145" t="str">
        <f t="shared" si="8"/>
        <v>B</v>
      </c>
      <c r="I145" t="str">
        <f t="shared" si="7"/>
        <v>Distinction</v>
      </c>
    </row>
    <row r="146" spans="1:9" x14ac:dyDescent="0.3">
      <c r="A146" s="3">
        <v>145</v>
      </c>
      <c r="B146" t="s">
        <v>155</v>
      </c>
      <c r="C146" t="s">
        <v>135</v>
      </c>
      <c r="D146" s="1">
        <v>55.5</v>
      </c>
      <c r="E146" s="2">
        <v>11.8</v>
      </c>
      <c r="F146" s="3">
        <v>10.85</v>
      </c>
      <c r="G146" s="50">
        <f t="shared" si="9"/>
        <v>78.149999999999991</v>
      </c>
      <c r="H146" t="str">
        <f t="shared" si="8"/>
        <v>B</v>
      </c>
      <c r="I146" t="str">
        <f t="shared" si="7"/>
        <v>Distinction</v>
      </c>
    </row>
    <row r="147" spans="1:9" x14ac:dyDescent="0.3">
      <c r="A147" s="3">
        <v>146</v>
      </c>
      <c r="B147" t="s">
        <v>156</v>
      </c>
      <c r="C147" t="s">
        <v>135</v>
      </c>
      <c r="D147" s="1">
        <v>45.3125</v>
      </c>
      <c r="E147" s="2">
        <v>7.4999999999999991</v>
      </c>
      <c r="F147" s="3">
        <v>9.85</v>
      </c>
      <c r="G147" s="50">
        <f t="shared" si="9"/>
        <v>62.662500000000001</v>
      </c>
      <c r="H147" t="str">
        <f t="shared" si="8"/>
        <v>C</v>
      </c>
      <c r="I147" t="str">
        <f t="shared" si="7"/>
        <v>Very Good</v>
      </c>
    </row>
    <row r="148" spans="1:9" x14ac:dyDescent="0.3">
      <c r="A148" s="3">
        <v>147</v>
      </c>
      <c r="B148" t="s">
        <v>157</v>
      </c>
      <c r="C148" t="s">
        <v>158</v>
      </c>
      <c r="D148" s="1">
        <v>37</v>
      </c>
      <c r="E148" s="2">
        <v>9.4</v>
      </c>
      <c r="F148" s="3">
        <v>9.75</v>
      </c>
      <c r="G148" s="50">
        <f t="shared" si="9"/>
        <v>56.15</v>
      </c>
      <c r="H148" t="str">
        <f t="shared" si="8"/>
        <v>D</v>
      </c>
      <c r="I148" t="str">
        <f t="shared" si="7"/>
        <v>Good</v>
      </c>
    </row>
    <row r="149" spans="1:9" x14ac:dyDescent="0.3">
      <c r="A149" s="3">
        <v>148</v>
      </c>
      <c r="B149" t="s">
        <v>159</v>
      </c>
      <c r="C149" t="s">
        <v>158</v>
      </c>
      <c r="D149" s="1">
        <v>32</v>
      </c>
      <c r="E149" s="2">
        <v>11.3</v>
      </c>
      <c r="F149" s="3">
        <v>10</v>
      </c>
      <c r="G149" s="50">
        <f t="shared" si="9"/>
        <v>53.3</v>
      </c>
      <c r="H149" t="str">
        <f t="shared" si="8"/>
        <v>E</v>
      </c>
      <c r="I149" t="str">
        <f t="shared" si="7"/>
        <v>Pass</v>
      </c>
    </row>
    <row r="150" spans="1:9" x14ac:dyDescent="0.3">
      <c r="A150" s="3">
        <v>149</v>
      </c>
      <c r="B150" t="s">
        <v>160</v>
      </c>
      <c r="C150" t="s">
        <v>158</v>
      </c>
      <c r="D150" s="1">
        <v>0</v>
      </c>
      <c r="E150" s="2">
        <v>8.5</v>
      </c>
      <c r="F150" s="3">
        <v>9.4499999999999993</v>
      </c>
      <c r="G150" s="50">
        <f t="shared" si="9"/>
        <v>17.95</v>
      </c>
      <c r="H150" t="str">
        <f t="shared" si="8"/>
        <v>F</v>
      </c>
      <c r="I150" t="str">
        <f t="shared" si="7"/>
        <v>Fail</v>
      </c>
    </row>
    <row r="151" spans="1:9" x14ac:dyDescent="0.3">
      <c r="A151" s="3">
        <v>150</v>
      </c>
      <c r="B151" t="s">
        <v>161</v>
      </c>
      <c r="C151" t="s">
        <v>158</v>
      </c>
      <c r="D151" s="1">
        <v>56.75</v>
      </c>
      <c r="E151" s="2">
        <v>12.600000000000001</v>
      </c>
      <c r="F151" s="3">
        <v>12.55</v>
      </c>
      <c r="G151" s="50">
        <f t="shared" si="9"/>
        <v>81.899999999999991</v>
      </c>
      <c r="H151" t="str">
        <f t="shared" si="8"/>
        <v>A</v>
      </c>
      <c r="I151" t="str">
        <f t="shared" si="7"/>
        <v>Execllent</v>
      </c>
    </row>
    <row r="152" spans="1:9" x14ac:dyDescent="0.3">
      <c r="A152" s="3">
        <v>151</v>
      </c>
      <c r="B152" t="s">
        <v>162</v>
      </c>
      <c r="C152" t="s">
        <v>158</v>
      </c>
      <c r="D152" s="1">
        <v>39.875</v>
      </c>
      <c r="E152" s="2">
        <v>11.899999999999999</v>
      </c>
      <c r="F152" s="3">
        <v>10.050000000000001</v>
      </c>
      <c r="G152" s="50">
        <f t="shared" si="9"/>
        <v>61.825000000000003</v>
      </c>
      <c r="H152" t="str">
        <f t="shared" si="8"/>
        <v>C</v>
      </c>
      <c r="I152" t="str">
        <f t="shared" si="7"/>
        <v>Very Good</v>
      </c>
    </row>
    <row r="153" spans="1:9" x14ac:dyDescent="0.3">
      <c r="A153" s="3">
        <v>152</v>
      </c>
      <c r="B153" t="s">
        <v>163</v>
      </c>
      <c r="C153" t="s">
        <v>158</v>
      </c>
      <c r="D153" s="1">
        <v>42.875</v>
      </c>
      <c r="F153" s="3">
        <v>9.9</v>
      </c>
      <c r="G153" s="50">
        <f t="shared" si="9"/>
        <v>52.774999999999999</v>
      </c>
      <c r="H153" t="str">
        <f t="shared" si="8"/>
        <v>E</v>
      </c>
      <c r="I153" t="str">
        <f t="shared" si="7"/>
        <v>Pass</v>
      </c>
    </row>
    <row r="154" spans="1:9" x14ac:dyDescent="0.3">
      <c r="A154" s="3">
        <v>153</v>
      </c>
      <c r="B154" t="s">
        <v>164</v>
      </c>
      <c r="C154" t="s">
        <v>158</v>
      </c>
      <c r="D154" s="1">
        <v>14.25</v>
      </c>
      <c r="E154" s="2">
        <v>3.7</v>
      </c>
      <c r="F154" s="3">
        <v>7.7</v>
      </c>
      <c r="G154" s="50">
        <f t="shared" si="9"/>
        <v>25.65</v>
      </c>
      <c r="H154" t="str">
        <f t="shared" si="8"/>
        <v>F</v>
      </c>
      <c r="I154" t="str">
        <f t="shared" si="7"/>
        <v>Fail</v>
      </c>
    </row>
    <row r="155" spans="1:9" x14ac:dyDescent="0.3">
      <c r="A155" s="3">
        <v>154</v>
      </c>
      <c r="B155" t="s">
        <v>165</v>
      </c>
      <c r="C155" t="s">
        <v>158</v>
      </c>
      <c r="D155" s="1">
        <v>29.75</v>
      </c>
      <c r="E155" s="2">
        <v>4.7</v>
      </c>
      <c r="F155" s="3">
        <v>8.1</v>
      </c>
      <c r="G155" s="50">
        <f t="shared" si="9"/>
        <v>42.550000000000004</v>
      </c>
      <c r="H155" t="str">
        <f t="shared" si="8"/>
        <v>F</v>
      </c>
      <c r="I155" t="str">
        <f t="shared" si="7"/>
        <v>Fail</v>
      </c>
    </row>
    <row r="156" spans="1:9" x14ac:dyDescent="0.3">
      <c r="A156" s="3">
        <v>155</v>
      </c>
      <c r="B156" t="s">
        <v>166</v>
      </c>
      <c r="C156" t="s">
        <v>158</v>
      </c>
      <c r="D156" s="1">
        <v>43.4</v>
      </c>
      <c r="E156" s="2">
        <v>11.3</v>
      </c>
      <c r="F156" s="3">
        <v>8.9499999999999993</v>
      </c>
      <c r="G156" s="50">
        <f t="shared" si="9"/>
        <v>63.650000000000006</v>
      </c>
      <c r="H156" t="str">
        <f t="shared" si="8"/>
        <v>C</v>
      </c>
      <c r="I156" t="str">
        <f t="shared" si="7"/>
        <v>Very Good</v>
      </c>
    </row>
    <row r="157" spans="1:9" x14ac:dyDescent="0.3">
      <c r="A157" s="3">
        <v>156</v>
      </c>
      <c r="B157" t="s">
        <v>167</v>
      </c>
      <c r="C157" t="s">
        <v>158</v>
      </c>
      <c r="D157" s="1">
        <v>41</v>
      </c>
      <c r="E157" s="2">
        <v>10.3</v>
      </c>
      <c r="F157" s="3">
        <v>8.25</v>
      </c>
      <c r="G157" s="50">
        <f t="shared" si="9"/>
        <v>59.55</v>
      </c>
      <c r="H157" t="str">
        <f t="shared" si="8"/>
        <v>D</v>
      </c>
      <c r="I157" t="str">
        <f t="shared" si="7"/>
        <v>Good</v>
      </c>
    </row>
    <row r="158" spans="1:9" x14ac:dyDescent="0.3">
      <c r="A158" s="3">
        <v>157</v>
      </c>
      <c r="B158" t="s">
        <v>168</v>
      </c>
      <c r="C158" t="s">
        <v>158</v>
      </c>
      <c r="D158" s="1">
        <v>24.6875</v>
      </c>
      <c r="E158" s="2">
        <v>5.1999999999999993</v>
      </c>
      <c r="F158" s="3">
        <v>8.35</v>
      </c>
      <c r="G158" s="50">
        <f t="shared" si="9"/>
        <v>38.237499999999997</v>
      </c>
      <c r="H158" t="str">
        <f t="shared" si="8"/>
        <v>F</v>
      </c>
      <c r="I158" t="str">
        <f t="shared" si="7"/>
        <v>Fail</v>
      </c>
    </row>
    <row r="159" spans="1:9" x14ac:dyDescent="0.3">
      <c r="A159" s="3">
        <v>158</v>
      </c>
      <c r="B159" t="s">
        <v>169</v>
      </c>
      <c r="C159" t="s">
        <v>158</v>
      </c>
      <c r="D159" s="1">
        <v>49.5</v>
      </c>
      <c r="E159" s="2">
        <v>13.7</v>
      </c>
      <c r="F159" s="3">
        <v>11.05</v>
      </c>
      <c r="G159" s="50">
        <f t="shared" si="9"/>
        <v>74.25</v>
      </c>
      <c r="H159" t="str">
        <f t="shared" si="8"/>
        <v>B</v>
      </c>
      <c r="I159" t="str">
        <f t="shared" si="7"/>
        <v>Distinction</v>
      </c>
    </row>
    <row r="160" spans="1:9" x14ac:dyDescent="0.3">
      <c r="A160" s="3">
        <v>159</v>
      </c>
      <c r="B160" t="s">
        <v>170</v>
      </c>
      <c r="C160" t="s">
        <v>158</v>
      </c>
      <c r="D160" s="1">
        <v>43.625</v>
      </c>
      <c r="E160" s="2">
        <v>12.200000000000001</v>
      </c>
      <c r="F160" s="3">
        <v>10.45</v>
      </c>
      <c r="G160" s="50">
        <f t="shared" si="9"/>
        <v>66.275000000000006</v>
      </c>
      <c r="H160" t="str">
        <f t="shared" si="8"/>
        <v>C</v>
      </c>
      <c r="I160" t="str">
        <f t="shared" si="7"/>
        <v>Very Good</v>
      </c>
    </row>
    <row r="161" spans="1:9" x14ac:dyDescent="0.3">
      <c r="A161" s="3">
        <v>160</v>
      </c>
      <c r="B161" t="s">
        <v>171</v>
      </c>
      <c r="C161" t="s">
        <v>158</v>
      </c>
      <c r="D161" s="1">
        <v>43.5</v>
      </c>
      <c r="E161" s="2">
        <v>12.8</v>
      </c>
      <c r="F161" s="3">
        <v>10.85</v>
      </c>
      <c r="G161" s="50">
        <f t="shared" si="9"/>
        <v>67.149999999999991</v>
      </c>
      <c r="H161" t="str">
        <f t="shared" si="8"/>
        <v>C</v>
      </c>
      <c r="I161" t="str">
        <f t="shared" si="7"/>
        <v>Very Good</v>
      </c>
    </row>
    <row r="162" spans="1:9" x14ac:dyDescent="0.3">
      <c r="A162" s="3">
        <v>161</v>
      </c>
      <c r="B162" t="s">
        <v>172</v>
      </c>
      <c r="C162" t="s">
        <v>173</v>
      </c>
      <c r="D162" s="1">
        <v>42.375</v>
      </c>
      <c r="E162" s="2">
        <v>9.5</v>
      </c>
      <c r="F162" s="3">
        <v>9.75</v>
      </c>
      <c r="G162" s="50">
        <f t="shared" si="9"/>
        <v>61.625</v>
      </c>
      <c r="H162" t="str">
        <f t="shared" si="8"/>
        <v>C</v>
      </c>
      <c r="I162" t="str">
        <f t="shared" si="7"/>
        <v>Very Good</v>
      </c>
    </row>
    <row r="163" spans="1:9" x14ac:dyDescent="0.3">
      <c r="A163" s="3">
        <v>162</v>
      </c>
      <c r="B163" t="s">
        <v>174</v>
      </c>
      <c r="C163" t="s">
        <v>173</v>
      </c>
      <c r="D163" s="1">
        <v>42.625</v>
      </c>
      <c r="E163" s="2">
        <v>10.199999999999999</v>
      </c>
      <c r="F163" s="3">
        <v>8.9499999999999993</v>
      </c>
      <c r="G163" s="50">
        <f t="shared" si="9"/>
        <v>61.775000000000006</v>
      </c>
      <c r="H163" t="str">
        <f t="shared" si="8"/>
        <v>C</v>
      </c>
      <c r="I163" t="str">
        <f t="shared" si="7"/>
        <v>Very Good</v>
      </c>
    </row>
    <row r="164" spans="1:9" x14ac:dyDescent="0.3">
      <c r="A164" s="3">
        <v>163</v>
      </c>
      <c r="B164" t="s">
        <v>175</v>
      </c>
      <c r="C164" t="s">
        <v>173</v>
      </c>
      <c r="D164" s="1">
        <v>54.9</v>
      </c>
      <c r="E164" s="2">
        <v>12.700000000000001</v>
      </c>
      <c r="F164" s="3">
        <v>11.45</v>
      </c>
      <c r="G164" s="50">
        <f t="shared" si="9"/>
        <v>79.05</v>
      </c>
      <c r="H164" t="str">
        <f t="shared" si="8"/>
        <v>B</v>
      </c>
      <c r="I164" t="str">
        <f t="shared" si="7"/>
        <v>Distinction</v>
      </c>
    </row>
    <row r="165" spans="1:9" x14ac:dyDescent="0.3">
      <c r="A165" s="3">
        <v>164</v>
      </c>
      <c r="B165" t="s">
        <v>176</v>
      </c>
      <c r="C165" t="s">
        <v>173</v>
      </c>
      <c r="D165" s="1">
        <v>42.625</v>
      </c>
      <c r="E165" s="2">
        <v>11.7</v>
      </c>
      <c r="F165" s="3">
        <v>10.050000000000001</v>
      </c>
      <c r="G165" s="50">
        <f t="shared" si="9"/>
        <v>64.375</v>
      </c>
      <c r="H165" t="str">
        <f t="shared" si="8"/>
        <v>C</v>
      </c>
      <c r="I165" t="str">
        <f t="shared" si="7"/>
        <v>Very Good</v>
      </c>
    </row>
    <row r="166" spans="1:9" x14ac:dyDescent="0.3">
      <c r="A166" s="3">
        <v>165</v>
      </c>
      <c r="B166" t="s">
        <v>177</v>
      </c>
      <c r="C166" t="s">
        <v>173</v>
      </c>
      <c r="D166" s="1">
        <v>45.5625</v>
      </c>
      <c r="E166" s="2">
        <v>11.1</v>
      </c>
      <c r="F166" s="3">
        <v>8.3000000000000007</v>
      </c>
      <c r="G166" s="50">
        <f t="shared" si="9"/>
        <v>64.962500000000006</v>
      </c>
      <c r="H166" t="str">
        <f t="shared" si="8"/>
        <v>C</v>
      </c>
      <c r="I166" t="str">
        <f t="shared" si="7"/>
        <v>Very Good</v>
      </c>
    </row>
    <row r="167" spans="1:9" x14ac:dyDescent="0.3">
      <c r="A167" s="3">
        <v>166</v>
      </c>
      <c r="B167" t="s">
        <v>178</v>
      </c>
      <c r="C167" t="s">
        <v>173</v>
      </c>
      <c r="D167" s="1">
        <v>46.75</v>
      </c>
      <c r="E167" s="2">
        <v>8.8999999999999986</v>
      </c>
      <c r="F167" s="3">
        <v>9.4499999999999993</v>
      </c>
      <c r="G167" s="50">
        <f t="shared" si="9"/>
        <v>65.099999999999994</v>
      </c>
      <c r="H167" t="str">
        <f t="shared" si="8"/>
        <v>C</v>
      </c>
      <c r="I167" t="str">
        <f t="shared" si="7"/>
        <v>Very Good</v>
      </c>
    </row>
    <row r="168" spans="1:9" x14ac:dyDescent="0.3">
      <c r="A168" s="3">
        <v>167</v>
      </c>
      <c r="B168" t="s">
        <v>179</v>
      </c>
      <c r="C168" t="s">
        <v>173</v>
      </c>
      <c r="D168" s="1">
        <v>45.375</v>
      </c>
      <c r="E168" s="2">
        <v>9.1999999999999993</v>
      </c>
      <c r="F168" s="3">
        <v>9.1</v>
      </c>
      <c r="G168" s="50">
        <f t="shared" si="9"/>
        <v>63.675000000000004</v>
      </c>
      <c r="H168" t="str">
        <f t="shared" si="8"/>
        <v>C</v>
      </c>
      <c r="I168" t="str">
        <f t="shared" si="7"/>
        <v>Very Good</v>
      </c>
    </row>
    <row r="169" spans="1:9" x14ac:dyDescent="0.3">
      <c r="A169" s="3">
        <v>168</v>
      </c>
      <c r="B169" t="s">
        <v>180</v>
      </c>
      <c r="C169" t="s">
        <v>173</v>
      </c>
      <c r="D169" s="1">
        <v>48.875</v>
      </c>
      <c r="E169" s="2">
        <v>10.500000000000002</v>
      </c>
      <c r="F169" s="3">
        <v>10.399999999999999</v>
      </c>
      <c r="G169" s="50">
        <f t="shared" si="9"/>
        <v>69.775000000000006</v>
      </c>
      <c r="H169" t="str">
        <f t="shared" si="8"/>
        <v>C</v>
      </c>
      <c r="I169" t="str">
        <f t="shared" si="7"/>
        <v>Very Good</v>
      </c>
    </row>
    <row r="170" spans="1:9" x14ac:dyDescent="0.3">
      <c r="A170" s="3">
        <v>169</v>
      </c>
      <c r="B170" t="s">
        <v>181</v>
      </c>
      <c r="C170" t="s">
        <v>173</v>
      </c>
      <c r="D170" s="1">
        <v>55</v>
      </c>
      <c r="E170" s="2">
        <v>14.8</v>
      </c>
      <c r="F170" s="3">
        <v>12.05</v>
      </c>
      <c r="G170" s="50">
        <f t="shared" si="9"/>
        <v>81.849999999999994</v>
      </c>
      <c r="H170" t="str">
        <f t="shared" si="8"/>
        <v>A</v>
      </c>
      <c r="I170" t="str">
        <f t="shared" si="7"/>
        <v>Execllent</v>
      </c>
    </row>
    <row r="171" spans="1:9" x14ac:dyDescent="0.3">
      <c r="A171" s="3">
        <v>170</v>
      </c>
      <c r="B171" t="s">
        <v>182</v>
      </c>
      <c r="C171" t="s">
        <v>173</v>
      </c>
      <c r="D171" s="1">
        <v>45.75</v>
      </c>
      <c r="E171" s="2">
        <v>9.8000000000000007</v>
      </c>
      <c r="F171" s="3">
        <v>11.75</v>
      </c>
      <c r="G171" s="50">
        <f t="shared" si="9"/>
        <v>67.3</v>
      </c>
      <c r="H171" t="str">
        <f t="shared" si="8"/>
        <v>C</v>
      </c>
      <c r="I171" t="str">
        <f t="shared" si="7"/>
        <v>Very Good</v>
      </c>
    </row>
    <row r="172" spans="1:9" x14ac:dyDescent="0.3">
      <c r="A172" s="3">
        <v>171</v>
      </c>
      <c r="B172" t="s">
        <v>183</v>
      </c>
      <c r="C172" t="s">
        <v>173</v>
      </c>
      <c r="D172" s="1">
        <v>42.1875</v>
      </c>
      <c r="E172" s="2">
        <v>12.600000000000001</v>
      </c>
      <c r="F172" s="3">
        <v>10.7</v>
      </c>
      <c r="G172" s="50">
        <f t="shared" si="9"/>
        <v>65.487499999999997</v>
      </c>
      <c r="H172" t="str">
        <f t="shared" si="8"/>
        <v>C</v>
      </c>
      <c r="I172" t="str">
        <f t="shared" si="7"/>
        <v>Very Good</v>
      </c>
    </row>
    <row r="173" spans="1:9" x14ac:dyDescent="0.3">
      <c r="A173" s="3">
        <v>172</v>
      </c>
      <c r="B173" t="s">
        <v>184</v>
      </c>
      <c r="C173" t="s">
        <v>173</v>
      </c>
      <c r="D173" s="1">
        <v>29.9375</v>
      </c>
      <c r="E173" s="2">
        <v>6.5</v>
      </c>
      <c r="F173" s="3">
        <v>9.3000000000000007</v>
      </c>
      <c r="G173" s="50">
        <f t="shared" si="9"/>
        <v>45.737499999999997</v>
      </c>
      <c r="H173" t="str">
        <f t="shared" si="8"/>
        <v>F</v>
      </c>
      <c r="I173" t="str">
        <f t="shared" si="7"/>
        <v>Fail</v>
      </c>
    </row>
    <row r="174" spans="1:9" x14ac:dyDescent="0.3">
      <c r="A174" s="3">
        <v>173</v>
      </c>
      <c r="B174" t="s">
        <v>185</v>
      </c>
      <c r="C174" t="s">
        <v>173</v>
      </c>
      <c r="D174" s="1">
        <v>34.875</v>
      </c>
      <c r="E174" s="2">
        <v>8.6000000000000014</v>
      </c>
      <c r="F174" s="3">
        <v>9.5</v>
      </c>
      <c r="G174" s="50">
        <f t="shared" si="9"/>
        <v>52.975000000000001</v>
      </c>
      <c r="H174" t="str">
        <f t="shared" si="8"/>
        <v>E</v>
      </c>
      <c r="I174" t="str">
        <f t="shared" si="7"/>
        <v>Pass</v>
      </c>
    </row>
    <row r="175" spans="1:9" x14ac:dyDescent="0.3">
      <c r="A175" s="3">
        <v>174</v>
      </c>
      <c r="B175" t="s">
        <v>186</v>
      </c>
      <c r="C175" t="s">
        <v>173</v>
      </c>
      <c r="D175" s="1">
        <v>44.3125</v>
      </c>
      <c r="E175" s="2">
        <v>7.4</v>
      </c>
      <c r="F175" s="3">
        <v>9.4</v>
      </c>
      <c r="G175" s="50">
        <f t="shared" si="9"/>
        <v>61.112499999999997</v>
      </c>
      <c r="H175" t="str">
        <f t="shared" si="8"/>
        <v>C</v>
      </c>
      <c r="I175" t="str">
        <f t="shared" si="7"/>
        <v>Very Good</v>
      </c>
    </row>
    <row r="176" spans="1:9" x14ac:dyDescent="0.3">
      <c r="A176" s="3">
        <v>175</v>
      </c>
      <c r="B176" t="s">
        <v>187</v>
      </c>
      <c r="C176" t="s">
        <v>173</v>
      </c>
      <c r="D176" s="1">
        <v>52.5</v>
      </c>
      <c r="E176" s="2">
        <v>11.3</v>
      </c>
      <c r="F176" s="3">
        <v>10.15</v>
      </c>
      <c r="G176" s="50">
        <f t="shared" si="9"/>
        <v>73.95</v>
      </c>
      <c r="H176" t="str">
        <f t="shared" si="8"/>
        <v>B</v>
      </c>
      <c r="I176" t="str">
        <f t="shared" si="7"/>
        <v>Distinction</v>
      </c>
    </row>
    <row r="177" spans="1:9" x14ac:dyDescent="0.3">
      <c r="A177" s="3">
        <v>176</v>
      </c>
      <c r="B177" t="s">
        <v>188</v>
      </c>
      <c r="C177" t="s">
        <v>173</v>
      </c>
      <c r="D177" s="1">
        <v>51.0625</v>
      </c>
      <c r="E177" s="2">
        <v>12.3</v>
      </c>
      <c r="F177" s="3">
        <v>11.35</v>
      </c>
      <c r="G177" s="50">
        <f t="shared" si="9"/>
        <v>74.712499999999991</v>
      </c>
      <c r="H177" t="str">
        <f t="shared" si="8"/>
        <v>B</v>
      </c>
      <c r="I177" t="str">
        <f t="shared" si="7"/>
        <v>Distinction</v>
      </c>
    </row>
    <row r="178" spans="1:9" x14ac:dyDescent="0.3">
      <c r="A178" s="3">
        <v>177</v>
      </c>
      <c r="B178" t="s">
        <v>189</v>
      </c>
      <c r="C178" t="s">
        <v>173</v>
      </c>
      <c r="D178" s="1">
        <v>48</v>
      </c>
      <c r="E178" s="2">
        <v>12.799999999999999</v>
      </c>
      <c r="F178" s="3">
        <v>9.5500000000000007</v>
      </c>
      <c r="G178" s="50">
        <f t="shared" si="9"/>
        <v>70.349999999999994</v>
      </c>
      <c r="H178" t="str">
        <f t="shared" si="8"/>
        <v>B</v>
      </c>
      <c r="I178" t="str">
        <f t="shared" si="7"/>
        <v>Distinction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6A8CB-C98D-42ED-8072-4F3C33679392}">
  <dimension ref="A1:AB179"/>
  <sheetViews>
    <sheetView topLeftCell="U1" workbookViewId="0">
      <selection activeCell="AA16" sqref="AA16"/>
    </sheetView>
  </sheetViews>
  <sheetFormatPr defaultRowHeight="14.4" x14ac:dyDescent="0.3"/>
  <cols>
    <col min="2" max="2" width="37.88671875" bestFit="1" customWidth="1"/>
    <col min="3" max="3" width="21" bestFit="1" customWidth="1"/>
    <col min="4" max="4" width="12.77734375" bestFit="1" customWidth="1"/>
    <col min="5" max="5" width="16.5546875" customWidth="1"/>
    <col min="13" max="13" width="15.5546875" customWidth="1"/>
    <col min="14" max="14" width="26.44140625" customWidth="1"/>
    <col min="15" max="15" width="11" bestFit="1" customWidth="1"/>
    <col min="18" max="18" width="9.88671875" bestFit="1" customWidth="1"/>
    <col min="19" max="19" width="11.109375" customWidth="1"/>
    <col min="20" max="20" width="19.77734375" style="67" customWidth="1"/>
    <col min="21" max="21" width="25.6640625" style="67" customWidth="1"/>
    <col min="24" max="24" width="9.88671875" customWidth="1"/>
    <col min="25" max="25" width="25.21875" style="70" bestFit="1" customWidth="1"/>
    <col min="26" max="27" width="25.21875" bestFit="1" customWidth="1"/>
    <col min="28" max="28" width="27.88671875" bestFit="1" customWidth="1"/>
  </cols>
  <sheetData>
    <row r="1" spans="1:28" ht="21" x14ac:dyDescent="0.4">
      <c r="A1" s="57" t="s">
        <v>221</v>
      </c>
      <c r="B1" s="57" t="s">
        <v>222</v>
      </c>
      <c r="C1" s="57" t="s">
        <v>2</v>
      </c>
      <c r="D1" s="58" t="s">
        <v>3</v>
      </c>
      <c r="E1" s="60" t="s">
        <v>353</v>
      </c>
      <c r="F1" s="51"/>
      <c r="G1" s="51"/>
      <c r="H1" t="s">
        <v>239</v>
      </c>
      <c r="I1" s="59"/>
      <c r="J1" s="59"/>
      <c r="M1" s="64" t="s">
        <v>354</v>
      </c>
      <c r="N1" s="65" t="s">
        <v>358</v>
      </c>
      <c r="O1" s="65" t="s">
        <v>359</v>
      </c>
      <c r="P1" s="65" t="s">
        <v>360</v>
      </c>
      <c r="R1" s="66" t="s">
        <v>375</v>
      </c>
      <c r="S1" s="65" t="s">
        <v>376</v>
      </c>
      <c r="T1" s="68" t="s">
        <v>377</v>
      </c>
      <c r="U1" s="68" t="s">
        <v>378</v>
      </c>
      <c r="X1" t="s">
        <v>382</v>
      </c>
      <c r="Y1" s="70" t="s">
        <v>380</v>
      </c>
      <c r="Z1" t="s">
        <v>383</v>
      </c>
      <c r="AA1" t="s">
        <v>384</v>
      </c>
      <c r="AB1" t="s">
        <v>385</v>
      </c>
    </row>
    <row r="2" spans="1:28" x14ac:dyDescent="0.3">
      <c r="A2" s="3">
        <v>1</v>
      </c>
      <c r="B2" t="s">
        <v>5</v>
      </c>
      <c r="C2" t="s">
        <v>6</v>
      </c>
      <c r="D2" s="1">
        <v>40.299999999999997</v>
      </c>
      <c r="E2">
        <f>RANK(D2,$D$2:$D$178)</f>
        <v>145</v>
      </c>
      <c r="N2" t="s">
        <v>361</v>
      </c>
      <c r="O2">
        <v>3</v>
      </c>
      <c r="P2">
        <f>O2*5</f>
        <v>15</v>
      </c>
      <c r="S2" s="67">
        <v>44573</v>
      </c>
      <c r="T2" s="67">
        <f>EOMONTH(S2,0)</f>
        <v>44592</v>
      </c>
      <c r="U2" s="67">
        <f>EOMONTH(S2,1)</f>
        <v>44620</v>
      </c>
      <c r="Y2" s="70">
        <v>44573</v>
      </c>
      <c r="Z2" s="21">
        <f>WORKDAY.INTL(Y2,5,1)</f>
        <v>44580</v>
      </c>
      <c r="AA2" s="21">
        <f>Y2+30</f>
        <v>44603</v>
      </c>
      <c r="AB2" s="21">
        <f>Y2+365</f>
        <v>44938</v>
      </c>
    </row>
    <row r="3" spans="1:28" x14ac:dyDescent="0.3">
      <c r="A3" s="3">
        <v>2</v>
      </c>
      <c r="B3" t="s">
        <v>7</v>
      </c>
      <c r="C3" t="s">
        <v>6</v>
      </c>
      <c r="D3" s="1">
        <v>53</v>
      </c>
      <c r="E3">
        <f t="shared" ref="E3:E66" si="0">RANK(D3,$D$2:$D$178)</f>
        <v>71</v>
      </c>
      <c r="N3" t="s">
        <v>357</v>
      </c>
      <c r="O3">
        <v>4</v>
      </c>
      <c r="P3">
        <f t="shared" ref="P3:P6" si="1">O3*5</f>
        <v>20</v>
      </c>
      <c r="S3" s="67">
        <v>44605</v>
      </c>
      <c r="T3" s="67">
        <f t="shared" ref="T3:T13" si="2">EOMONTH(S3,0)</f>
        <v>44620</v>
      </c>
      <c r="U3" s="67">
        <f t="shared" ref="U3:U13" si="3">EOMONTH(S3,1)</f>
        <v>44651</v>
      </c>
      <c r="Y3" s="70">
        <v>44605</v>
      </c>
      <c r="Z3" s="21">
        <f t="shared" ref="Z3:Z13" si="4">WORKDAY.INTL(Y3,5,1)</f>
        <v>44610</v>
      </c>
      <c r="AA3" s="21">
        <f t="shared" ref="AA3:AA13" si="5">Y3+30</f>
        <v>44635</v>
      </c>
      <c r="AB3" s="21">
        <f t="shared" ref="AB3:AB13" si="6">Y3+365</f>
        <v>44970</v>
      </c>
    </row>
    <row r="4" spans="1:28" x14ac:dyDescent="0.3">
      <c r="A4" s="3">
        <v>3</v>
      </c>
      <c r="B4" t="s">
        <v>8</v>
      </c>
      <c r="C4" t="s">
        <v>6</v>
      </c>
      <c r="D4" s="1">
        <v>42.375</v>
      </c>
      <c r="E4">
        <f t="shared" si="0"/>
        <v>133</v>
      </c>
      <c r="N4" t="s">
        <v>362</v>
      </c>
      <c r="O4">
        <v>5</v>
      </c>
      <c r="P4">
        <f>O4*5</f>
        <v>25</v>
      </c>
      <c r="S4" s="67">
        <v>44634</v>
      </c>
      <c r="T4" s="67">
        <f t="shared" si="2"/>
        <v>44651</v>
      </c>
      <c r="U4" s="67">
        <f t="shared" si="3"/>
        <v>44681</v>
      </c>
      <c r="Y4" s="70">
        <v>44634</v>
      </c>
      <c r="Z4" s="21">
        <f t="shared" si="4"/>
        <v>44641</v>
      </c>
      <c r="AA4" s="21">
        <f t="shared" si="5"/>
        <v>44664</v>
      </c>
      <c r="AB4" s="21">
        <f t="shared" si="6"/>
        <v>44999</v>
      </c>
    </row>
    <row r="5" spans="1:28" x14ac:dyDescent="0.3">
      <c r="A5" s="3">
        <v>4</v>
      </c>
      <c r="B5" t="s">
        <v>9</v>
      </c>
      <c r="C5" t="s">
        <v>6</v>
      </c>
      <c r="D5" s="1">
        <v>48.375</v>
      </c>
      <c r="E5">
        <f t="shared" si="0"/>
        <v>94</v>
      </c>
      <c r="N5" t="s">
        <v>363</v>
      </c>
      <c r="O5">
        <v>6</v>
      </c>
      <c r="P5">
        <f t="shared" si="1"/>
        <v>30</v>
      </c>
      <c r="S5" s="67">
        <v>44666</v>
      </c>
      <c r="T5" s="67">
        <f t="shared" si="2"/>
        <v>44681</v>
      </c>
      <c r="U5" s="67">
        <f t="shared" si="3"/>
        <v>44712</v>
      </c>
      <c r="Y5" s="70">
        <v>44666</v>
      </c>
      <c r="Z5" s="21">
        <f t="shared" si="4"/>
        <v>44673</v>
      </c>
      <c r="AA5" s="21">
        <f t="shared" si="5"/>
        <v>44696</v>
      </c>
      <c r="AB5" s="21">
        <f t="shared" si="6"/>
        <v>45031</v>
      </c>
    </row>
    <row r="6" spans="1:28" x14ac:dyDescent="0.3">
      <c r="A6" s="3">
        <v>5</v>
      </c>
      <c r="B6" t="s">
        <v>10</v>
      </c>
      <c r="C6" t="s">
        <v>6</v>
      </c>
      <c r="D6" s="1">
        <v>54.625</v>
      </c>
      <c r="E6">
        <f t="shared" si="0"/>
        <v>59</v>
      </c>
      <c r="N6" t="s">
        <v>364</v>
      </c>
      <c r="O6">
        <v>7</v>
      </c>
      <c r="P6">
        <f t="shared" si="1"/>
        <v>35</v>
      </c>
      <c r="S6" s="67">
        <v>44697</v>
      </c>
      <c r="T6" s="67">
        <f t="shared" si="2"/>
        <v>44712</v>
      </c>
      <c r="U6" s="67">
        <f t="shared" si="3"/>
        <v>44742</v>
      </c>
      <c r="Y6" s="70">
        <v>44697</v>
      </c>
      <c r="Z6" s="21">
        <f t="shared" si="4"/>
        <v>44704</v>
      </c>
      <c r="AA6" s="21">
        <f t="shared" si="5"/>
        <v>44727</v>
      </c>
      <c r="AB6" s="21">
        <f t="shared" si="6"/>
        <v>45062</v>
      </c>
    </row>
    <row r="7" spans="1:28" x14ac:dyDescent="0.3">
      <c r="A7" s="3">
        <v>6</v>
      </c>
      <c r="B7" t="s">
        <v>11</v>
      </c>
      <c r="C7" t="s">
        <v>6</v>
      </c>
      <c r="D7" s="1">
        <v>52.75</v>
      </c>
      <c r="E7">
        <f t="shared" si="0"/>
        <v>73</v>
      </c>
      <c r="P7">
        <f>_xlfn.AGGREGATE(9,6,P2:P6)</f>
        <v>125</v>
      </c>
      <c r="S7" s="67">
        <v>44729</v>
      </c>
      <c r="T7" s="67">
        <f t="shared" si="2"/>
        <v>44742</v>
      </c>
      <c r="U7" s="67">
        <f t="shared" si="3"/>
        <v>44773</v>
      </c>
      <c r="Y7" s="70">
        <v>44729</v>
      </c>
      <c r="Z7" s="21">
        <f t="shared" si="4"/>
        <v>44736</v>
      </c>
      <c r="AA7" s="21">
        <f t="shared" si="5"/>
        <v>44759</v>
      </c>
      <c r="AB7" s="21">
        <f t="shared" si="6"/>
        <v>45094</v>
      </c>
    </row>
    <row r="8" spans="1:28" x14ac:dyDescent="0.3">
      <c r="A8" s="3">
        <v>7</v>
      </c>
      <c r="B8" t="s">
        <v>12</v>
      </c>
      <c r="C8" t="s">
        <v>6</v>
      </c>
      <c r="D8" s="1">
        <v>46.25</v>
      </c>
      <c r="E8">
        <f t="shared" si="0"/>
        <v>108</v>
      </c>
      <c r="S8" s="67">
        <v>44760</v>
      </c>
      <c r="T8" s="67">
        <f t="shared" si="2"/>
        <v>44773</v>
      </c>
      <c r="U8" s="67">
        <f t="shared" si="3"/>
        <v>44804</v>
      </c>
      <c r="Y8" s="70">
        <v>44760</v>
      </c>
      <c r="Z8" s="21">
        <f t="shared" si="4"/>
        <v>44767</v>
      </c>
      <c r="AA8" s="21">
        <f t="shared" si="5"/>
        <v>44790</v>
      </c>
      <c r="AB8" s="21">
        <f t="shared" si="6"/>
        <v>45125</v>
      </c>
    </row>
    <row r="9" spans="1:28" x14ac:dyDescent="0.3">
      <c r="A9" s="3">
        <v>8</v>
      </c>
      <c r="B9" t="s">
        <v>13</v>
      </c>
      <c r="C9" t="s">
        <v>6</v>
      </c>
      <c r="D9" s="1">
        <v>44.5</v>
      </c>
      <c r="E9">
        <f t="shared" si="0"/>
        <v>119</v>
      </c>
      <c r="S9" s="67">
        <v>44792</v>
      </c>
      <c r="T9" s="67">
        <f t="shared" si="2"/>
        <v>44804</v>
      </c>
      <c r="U9" s="67">
        <f t="shared" si="3"/>
        <v>44834</v>
      </c>
      <c r="Y9" s="70">
        <v>44792</v>
      </c>
      <c r="Z9" s="21">
        <f t="shared" si="4"/>
        <v>44799</v>
      </c>
      <c r="AA9" s="21">
        <f t="shared" si="5"/>
        <v>44822</v>
      </c>
      <c r="AB9" s="21">
        <f t="shared" si="6"/>
        <v>45157</v>
      </c>
    </row>
    <row r="10" spans="1:28" x14ac:dyDescent="0.3">
      <c r="A10" s="3">
        <v>9</v>
      </c>
      <c r="B10" t="s">
        <v>14</v>
      </c>
      <c r="C10" t="s">
        <v>6</v>
      </c>
      <c r="D10" s="1">
        <v>58.375</v>
      </c>
      <c r="E10">
        <f t="shared" si="0"/>
        <v>35</v>
      </c>
      <c r="S10" s="67">
        <v>44824</v>
      </c>
      <c r="T10" s="67">
        <f t="shared" si="2"/>
        <v>44834</v>
      </c>
      <c r="U10" s="67">
        <f t="shared" si="3"/>
        <v>44865</v>
      </c>
      <c r="Y10" s="70">
        <v>44824</v>
      </c>
      <c r="Z10" s="21">
        <f t="shared" si="4"/>
        <v>44831</v>
      </c>
      <c r="AA10" s="21">
        <f t="shared" si="5"/>
        <v>44854</v>
      </c>
      <c r="AB10" s="21">
        <f t="shared" si="6"/>
        <v>45189</v>
      </c>
    </row>
    <row r="11" spans="1:28" x14ac:dyDescent="0.3">
      <c r="A11" s="3">
        <v>10</v>
      </c>
      <c r="B11" t="s">
        <v>15</v>
      </c>
      <c r="C11" t="s">
        <v>6</v>
      </c>
      <c r="D11" s="1">
        <v>40.125</v>
      </c>
      <c r="E11">
        <f t="shared" si="0"/>
        <v>147</v>
      </c>
      <c r="S11" s="67">
        <v>44839</v>
      </c>
      <c r="T11" s="67">
        <f t="shared" si="2"/>
        <v>44865</v>
      </c>
      <c r="U11" s="67">
        <f t="shared" si="3"/>
        <v>44895</v>
      </c>
      <c r="Y11" s="70">
        <v>44839</v>
      </c>
      <c r="Z11" s="21">
        <f t="shared" si="4"/>
        <v>44846</v>
      </c>
      <c r="AA11" s="21">
        <f t="shared" si="5"/>
        <v>44869</v>
      </c>
      <c r="AB11" s="21">
        <f t="shared" si="6"/>
        <v>45204</v>
      </c>
    </row>
    <row r="12" spans="1:28" x14ac:dyDescent="0.3">
      <c r="A12" s="3">
        <v>11</v>
      </c>
      <c r="B12" t="s">
        <v>16</v>
      </c>
      <c r="C12" t="s">
        <v>6</v>
      </c>
      <c r="D12" s="1">
        <v>54.625</v>
      </c>
      <c r="E12">
        <f t="shared" si="0"/>
        <v>59</v>
      </c>
      <c r="M12" t="s">
        <v>365</v>
      </c>
      <c r="N12" t="s">
        <v>366</v>
      </c>
      <c r="O12" s="61">
        <v>5000</v>
      </c>
      <c r="S12" s="67">
        <v>44887</v>
      </c>
      <c r="T12" s="67">
        <f t="shared" si="2"/>
        <v>44895</v>
      </c>
      <c r="U12" s="67">
        <f t="shared" si="3"/>
        <v>44926</v>
      </c>
      <c r="Y12" s="70">
        <v>44887</v>
      </c>
      <c r="Z12" s="21">
        <f t="shared" si="4"/>
        <v>44894</v>
      </c>
      <c r="AA12" s="21">
        <f t="shared" si="5"/>
        <v>44917</v>
      </c>
      <c r="AB12" s="21">
        <f t="shared" si="6"/>
        <v>45252</v>
      </c>
    </row>
    <row r="13" spans="1:28" x14ac:dyDescent="0.3">
      <c r="A13" s="3">
        <v>12</v>
      </c>
      <c r="B13" t="s">
        <v>17</v>
      </c>
      <c r="C13" t="s">
        <v>6</v>
      </c>
      <c r="D13" s="1">
        <v>42</v>
      </c>
      <c r="E13">
        <f t="shared" si="0"/>
        <v>137</v>
      </c>
      <c r="N13" t="s">
        <v>367</v>
      </c>
      <c r="O13" s="62">
        <v>5.2429999999999997E-2</v>
      </c>
      <c r="S13" s="67">
        <v>44918</v>
      </c>
      <c r="T13" s="67">
        <f t="shared" si="2"/>
        <v>44926</v>
      </c>
      <c r="U13" s="67">
        <f t="shared" si="3"/>
        <v>44957</v>
      </c>
      <c r="Y13" s="70">
        <v>44918</v>
      </c>
      <c r="Z13" s="21">
        <f t="shared" si="4"/>
        <v>44925</v>
      </c>
      <c r="AA13" s="21">
        <f t="shared" si="5"/>
        <v>44948</v>
      </c>
      <c r="AB13" s="21">
        <f t="shared" si="6"/>
        <v>45283</v>
      </c>
    </row>
    <row r="14" spans="1:28" x14ac:dyDescent="0.3">
      <c r="A14" s="3">
        <v>13</v>
      </c>
      <c r="B14" t="s">
        <v>18</v>
      </c>
      <c r="C14" t="s">
        <v>6</v>
      </c>
      <c r="D14" s="1">
        <v>36.0625</v>
      </c>
      <c r="E14">
        <f t="shared" si="0"/>
        <v>155</v>
      </c>
    </row>
    <row r="15" spans="1:28" x14ac:dyDescent="0.3">
      <c r="A15" s="3">
        <v>14</v>
      </c>
      <c r="B15" t="s">
        <v>19</v>
      </c>
      <c r="C15" t="s">
        <v>6</v>
      </c>
      <c r="D15" s="1">
        <v>43.5625</v>
      </c>
      <c r="E15">
        <f t="shared" si="0"/>
        <v>125</v>
      </c>
      <c r="N15" t="s">
        <v>368</v>
      </c>
      <c r="O15" s="63">
        <f>O12+(O13*O12)</f>
        <v>5262.15</v>
      </c>
    </row>
    <row r="16" spans="1:28" x14ac:dyDescent="0.3">
      <c r="A16" s="3">
        <v>15</v>
      </c>
      <c r="B16" t="s">
        <v>20</v>
      </c>
      <c r="C16" t="s">
        <v>6</v>
      </c>
      <c r="D16" s="1">
        <v>52.8</v>
      </c>
      <c r="E16">
        <f t="shared" si="0"/>
        <v>72</v>
      </c>
      <c r="N16" t="s">
        <v>369</v>
      </c>
      <c r="O16" s="61">
        <f>ROUND(O15,2)</f>
        <v>5262.15</v>
      </c>
      <c r="R16" s="66" t="s">
        <v>379</v>
      </c>
      <c r="S16" s="8" t="s">
        <v>380</v>
      </c>
      <c r="T16" s="69" t="s">
        <v>381</v>
      </c>
    </row>
    <row r="17" spans="1:20" x14ac:dyDescent="0.3">
      <c r="A17" s="3">
        <v>16</v>
      </c>
      <c r="B17" t="s">
        <v>21</v>
      </c>
      <c r="C17" t="s">
        <v>6</v>
      </c>
      <c r="D17" s="1">
        <v>56.75</v>
      </c>
      <c r="E17">
        <f t="shared" si="0"/>
        <v>42</v>
      </c>
      <c r="N17" t="s">
        <v>370</v>
      </c>
      <c r="O17" s="61">
        <f>ROUND(O16,0)</f>
        <v>5262</v>
      </c>
      <c r="S17" s="67">
        <v>44573</v>
      </c>
      <c r="T17" s="67">
        <f>EDATE(S17,5)</f>
        <v>44724</v>
      </c>
    </row>
    <row r="18" spans="1:20" x14ac:dyDescent="0.3">
      <c r="A18" s="3">
        <v>17</v>
      </c>
      <c r="B18" t="s">
        <v>22</v>
      </c>
      <c r="C18" t="s">
        <v>6</v>
      </c>
      <c r="D18" s="1">
        <v>49.3</v>
      </c>
      <c r="E18">
        <f t="shared" si="0"/>
        <v>90</v>
      </c>
      <c r="N18" t="s">
        <v>371</v>
      </c>
      <c r="O18" s="61">
        <f>ROUND(O17,-1)</f>
        <v>5260</v>
      </c>
      <c r="S18" s="67">
        <v>44573</v>
      </c>
      <c r="T18" s="67">
        <f t="shared" ref="T18:T31" si="7">EDATE(S18,5)</f>
        <v>44724</v>
      </c>
    </row>
    <row r="19" spans="1:20" x14ac:dyDescent="0.3">
      <c r="A19" s="3">
        <v>18</v>
      </c>
      <c r="B19" t="s">
        <v>23</v>
      </c>
      <c r="C19" t="s">
        <v>6</v>
      </c>
      <c r="D19" s="1">
        <v>56.625</v>
      </c>
      <c r="E19">
        <f t="shared" si="0"/>
        <v>44</v>
      </c>
      <c r="N19" t="s">
        <v>372</v>
      </c>
      <c r="O19" s="61">
        <f>ROUND(O18,-2)</f>
        <v>5300</v>
      </c>
      <c r="S19" s="67">
        <v>44573</v>
      </c>
      <c r="T19" s="67">
        <f t="shared" si="7"/>
        <v>44724</v>
      </c>
    </row>
    <row r="20" spans="1:20" x14ac:dyDescent="0.3">
      <c r="A20" s="3">
        <v>19</v>
      </c>
      <c r="B20" t="s">
        <v>24</v>
      </c>
      <c r="C20" t="s">
        <v>6</v>
      </c>
      <c r="D20" s="1">
        <v>42.25</v>
      </c>
      <c r="E20">
        <f t="shared" si="0"/>
        <v>135</v>
      </c>
      <c r="S20" s="67">
        <v>44573</v>
      </c>
      <c r="T20" s="67">
        <f t="shared" si="7"/>
        <v>44724</v>
      </c>
    </row>
    <row r="21" spans="1:20" hidden="1" x14ac:dyDescent="0.3">
      <c r="A21" s="3">
        <v>20</v>
      </c>
      <c r="B21" t="s">
        <v>25</v>
      </c>
      <c r="C21" t="s">
        <v>26</v>
      </c>
      <c r="D21" s="1">
        <v>39.875</v>
      </c>
      <c r="E21">
        <f t="shared" si="0"/>
        <v>149</v>
      </c>
      <c r="S21" s="67">
        <v>44605</v>
      </c>
      <c r="T21" s="67">
        <f t="shared" si="7"/>
        <v>44755</v>
      </c>
    </row>
    <row r="22" spans="1:20" hidden="1" x14ac:dyDescent="0.3">
      <c r="A22" s="3">
        <v>21</v>
      </c>
      <c r="B22" t="s">
        <v>27</v>
      </c>
      <c r="C22" t="s">
        <v>26</v>
      </c>
      <c r="D22" s="1">
        <v>61.4375</v>
      </c>
      <c r="E22">
        <f t="shared" si="0"/>
        <v>20</v>
      </c>
      <c r="S22" s="67">
        <v>44634</v>
      </c>
      <c r="T22" s="67">
        <f t="shared" si="7"/>
        <v>44787</v>
      </c>
    </row>
    <row r="23" spans="1:20" hidden="1" x14ac:dyDescent="0.3">
      <c r="A23" s="3">
        <v>22</v>
      </c>
      <c r="B23" t="s">
        <v>28</v>
      </c>
      <c r="C23" t="s">
        <v>26</v>
      </c>
      <c r="D23" s="1">
        <v>43.125</v>
      </c>
      <c r="E23">
        <f t="shared" si="0"/>
        <v>128</v>
      </c>
      <c r="S23" s="67">
        <v>44666</v>
      </c>
      <c r="T23" s="67">
        <f t="shared" si="7"/>
        <v>44819</v>
      </c>
    </row>
    <row r="24" spans="1:20" hidden="1" x14ac:dyDescent="0.3">
      <c r="A24" s="3">
        <v>23</v>
      </c>
      <c r="B24" t="s">
        <v>29</v>
      </c>
      <c r="C24" t="s">
        <v>26</v>
      </c>
      <c r="D24" s="1">
        <v>46.0625</v>
      </c>
      <c r="E24">
        <f t="shared" si="0"/>
        <v>109</v>
      </c>
      <c r="S24" s="67">
        <v>44697</v>
      </c>
      <c r="T24" s="67">
        <f t="shared" si="7"/>
        <v>44850</v>
      </c>
    </row>
    <row r="25" spans="1:20" hidden="1" x14ac:dyDescent="0.3">
      <c r="A25" s="3">
        <v>24</v>
      </c>
      <c r="B25" t="s">
        <v>30</v>
      </c>
      <c r="C25" t="s">
        <v>26</v>
      </c>
      <c r="D25" s="1">
        <v>35</v>
      </c>
      <c r="E25">
        <f t="shared" si="0"/>
        <v>160</v>
      </c>
      <c r="S25" s="67">
        <v>44729</v>
      </c>
      <c r="T25" s="67">
        <f t="shared" si="7"/>
        <v>44882</v>
      </c>
    </row>
    <row r="26" spans="1:20" hidden="1" x14ac:dyDescent="0.3">
      <c r="A26" s="3">
        <v>25</v>
      </c>
      <c r="B26" t="s">
        <v>31</v>
      </c>
      <c r="C26" t="s">
        <v>26</v>
      </c>
      <c r="D26" s="1">
        <v>57</v>
      </c>
      <c r="E26">
        <f t="shared" si="0"/>
        <v>41</v>
      </c>
      <c r="S26" s="67">
        <v>44760</v>
      </c>
      <c r="T26" s="67">
        <f t="shared" si="7"/>
        <v>44913</v>
      </c>
    </row>
    <row r="27" spans="1:20" hidden="1" x14ac:dyDescent="0.3">
      <c r="A27" s="3">
        <v>26</v>
      </c>
      <c r="B27" t="s">
        <v>32</v>
      </c>
      <c r="C27" t="s">
        <v>26</v>
      </c>
      <c r="D27" s="1">
        <v>58.1875</v>
      </c>
      <c r="E27">
        <f t="shared" si="0"/>
        <v>37</v>
      </c>
      <c r="S27" s="67">
        <v>44792</v>
      </c>
      <c r="T27" s="67">
        <f t="shared" si="7"/>
        <v>44945</v>
      </c>
    </row>
    <row r="28" spans="1:20" hidden="1" x14ac:dyDescent="0.3">
      <c r="A28" s="3">
        <v>27</v>
      </c>
      <c r="B28" t="s">
        <v>33</v>
      </c>
      <c r="C28" t="s">
        <v>26</v>
      </c>
      <c r="D28" s="1">
        <v>49.25</v>
      </c>
      <c r="E28">
        <f t="shared" si="0"/>
        <v>91</v>
      </c>
      <c r="S28" s="67">
        <v>44824</v>
      </c>
      <c r="T28" s="67">
        <f t="shared" si="7"/>
        <v>44977</v>
      </c>
    </row>
    <row r="29" spans="1:20" hidden="1" x14ac:dyDescent="0.3">
      <c r="A29" s="3">
        <v>28</v>
      </c>
      <c r="B29" t="s">
        <v>34</v>
      </c>
      <c r="C29" t="s">
        <v>26</v>
      </c>
      <c r="D29" s="1">
        <v>48.8125</v>
      </c>
      <c r="E29">
        <f t="shared" si="0"/>
        <v>93</v>
      </c>
      <c r="S29" s="67">
        <v>44839</v>
      </c>
      <c r="T29" s="67">
        <f t="shared" si="7"/>
        <v>44990</v>
      </c>
    </row>
    <row r="30" spans="1:20" hidden="1" x14ac:dyDescent="0.3">
      <c r="A30" s="3">
        <v>29</v>
      </c>
      <c r="B30" t="s">
        <v>35</v>
      </c>
      <c r="C30" t="s">
        <v>26</v>
      </c>
      <c r="D30" s="1">
        <v>63.5</v>
      </c>
      <c r="E30">
        <f t="shared" si="0"/>
        <v>9</v>
      </c>
      <c r="S30" s="67">
        <v>44887</v>
      </c>
      <c r="T30" s="67">
        <f t="shared" si="7"/>
        <v>45038</v>
      </c>
    </row>
    <row r="31" spans="1:20" hidden="1" x14ac:dyDescent="0.3">
      <c r="A31" s="3">
        <v>30</v>
      </c>
      <c r="B31" t="s">
        <v>36</v>
      </c>
      <c r="C31" t="s">
        <v>26</v>
      </c>
      <c r="D31" s="1">
        <v>55.75</v>
      </c>
      <c r="E31">
        <f t="shared" si="0"/>
        <v>48</v>
      </c>
      <c r="S31" s="67">
        <v>44918</v>
      </c>
      <c r="T31" s="67">
        <f t="shared" si="7"/>
        <v>45069</v>
      </c>
    </row>
    <row r="32" spans="1:20" hidden="1" x14ac:dyDescent="0.3">
      <c r="A32" s="3">
        <v>31</v>
      </c>
      <c r="B32" t="s">
        <v>37</v>
      </c>
      <c r="C32" t="s">
        <v>26</v>
      </c>
      <c r="D32" s="1">
        <v>49.625</v>
      </c>
      <c r="E32">
        <f t="shared" si="0"/>
        <v>88</v>
      </c>
      <c r="S32" s="67"/>
    </row>
    <row r="33" spans="1:19" hidden="1" x14ac:dyDescent="0.3">
      <c r="A33" s="3">
        <v>32</v>
      </c>
      <c r="B33" t="s">
        <v>38</v>
      </c>
      <c r="C33" t="s">
        <v>26</v>
      </c>
      <c r="D33" s="1">
        <v>40</v>
      </c>
      <c r="E33">
        <f t="shared" si="0"/>
        <v>148</v>
      </c>
      <c r="S33" s="67"/>
    </row>
    <row r="34" spans="1:19" hidden="1" x14ac:dyDescent="0.3">
      <c r="A34" s="3">
        <v>33</v>
      </c>
      <c r="B34" t="s">
        <v>39</v>
      </c>
      <c r="C34" t="s">
        <v>26</v>
      </c>
      <c r="D34" s="1">
        <v>61.25</v>
      </c>
      <c r="E34">
        <f t="shared" si="0"/>
        <v>21</v>
      </c>
      <c r="S34" s="67"/>
    </row>
    <row r="35" spans="1:19" hidden="1" x14ac:dyDescent="0.3">
      <c r="A35" s="3">
        <v>34</v>
      </c>
      <c r="B35" t="s">
        <v>40</v>
      </c>
      <c r="C35" t="s">
        <v>26</v>
      </c>
      <c r="D35" s="1">
        <v>43.9375</v>
      </c>
      <c r="E35">
        <f t="shared" si="0"/>
        <v>121</v>
      </c>
      <c r="S35" s="67"/>
    </row>
    <row r="36" spans="1:19" hidden="1" x14ac:dyDescent="0.3">
      <c r="A36" s="3">
        <v>35</v>
      </c>
      <c r="B36" t="s">
        <v>41</v>
      </c>
      <c r="C36" t="s">
        <v>26</v>
      </c>
      <c r="D36" s="1">
        <v>46.5625</v>
      </c>
      <c r="E36">
        <f t="shared" si="0"/>
        <v>106</v>
      </c>
      <c r="S36" s="67"/>
    </row>
    <row r="37" spans="1:19" hidden="1" x14ac:dyDescent="0.3">
      <c r="A37" s="3">
        <v>36</v>
      </c>
      <c r="B37" t="s">
        <v>42</v>
      </c>
      <c r="C37" t="s">
        <v>26</v>
      </c>
      <c r="D37" s="1">
        <v>50.375</v>
      </c>
      <c r="E37">
        <f t="shared" si="0"/>
        <v>85</v>
      </c>
      <c r="S37" s="67"/>
    </row>
    <row r="38" spans="1:19" hidden="1" x14ac:dyDescent="0.3">
      <c r="A38" s="3">
        <v>37</v>
      </c>
      <c r="B38" t="s">
        <v>43</v>
      </c>
      <c r="C38" t="s">
        <v>26</v>
      </c>
      <c r="D38" s="1">
        <v>52.0625</v>
      </c>
      <c r="E38">
        <f t="shared" si="0"/>
        <v>79</v>
      </c>
      <c r="S38" s="67"/>
    </row>
    <row r="39" spans="1:19" hidden="1" x14ac:dyDescent="0.3">
      <c r="A39" s="3">
        <v>38</v>
      </c>
      <c r="B39" t="s">
        <v>43</v>
      </c>
      <c r="C39" t="s">
        <v>26</v>
      </c>
      <c r="D39" s="1">
        <v>52.0625</v>
      </c>
      <c r="E39">
        <f t="shared" si="0"/>
        <v>79</v>
      </c>
      <c r="S39" s="67"/>
    </row>
    <row r="40" spans="1:19" hidden="1" x14ac:dyDescent="0.3">
      <c r="A40" s="3">
        <v>39</v>
      </c>
      <c r="B40" t="s">
        <v>44</v>
      </c>
      <c r="C40" t="s">
        <v>26</v>
      </c>
      <c r="D40" s="1">
        <v>54.75</v>
      </c>
      <c r="E40">
        <f t="shared" si="0"/>
        <v>57</v>
      </c>
      <c r="S40" s="67"/>
    </row>
    <row r="41" spans="1:19" hidden="1" x14ac:dyDescent="0.3">
      <c r="A41" s="3">
        <v>40</v>
      </c>
      <c r="B41" t="s">
        <v>45</v>
      </c>
      <c r="C41" t="s">
        <v>26</v>
      </c>
      <c r="D41" s="1">
        <v>45.0625</v>
      </c>
      <c r="E41">
        <f t="shared" si="0"/>
        <v>117</v>
      </c>
      <c r="S41" s="67"/>
    </row>
    <row r="42" spans="1:19" hidden="1" x14ac:dyDescent="0.3">
      <c r="A42" s="3">
        <v>41</v>
      </c>
      <c r="B42" t="s">
        <v>46</v>
      </c>
      <c r="C42" t="s">
        <v>26</v>
      </c>
      <c r="D42" s="1">
        <v>58.25</v>
      </c>
      <c r="E42">
        <f t="shared" si="0"/>
        <v>36</v>
      </c>
      <c r="S42" s="67"/>
    </row>
    <row r="43" spans="1:19" hidden="1" x14ac:dyDescent="0.3">
      <c r="A43" s="3">
        <v>42</v>
      </c>
      <c r="B43" t="s">
        <v>47</v>
      </c>
      <c r="C43" t="s">
        <v>48</v>
      </c>
      <c r="D43" s="1">
        <v>56.375</v>
      </c>
      <c r="E43">
        <f t="shared" si="0"/>
        <v>45</v>
      </c>
      <c r="S43" s="67"/>
    </row>
    <row r="44" spans="1:19" hidden="1" x14ac:dyDescent="0.3">
      <c r="A44" s="3">
        <v>43</v>
      </c>
      <c r="B44" t="s">
        <v>49</v>
      </c>
      <c r="C44" t="s">
        <v>48</v>
      </c>
      <c r="D44" s="1">
        <v>53.375</v>
      </c>
      <c r="E44">
        <f t="shared" si="0"/>
        <v>68</v>
      </c>
      <c r="S44" s="67"/>
    </row>
    <row r="45" spans="1:19" hidden="1" x14ac:dyDescent="0.3">
      <c r="A45" s="3">
        <v>44</v>
      </c>
      <c r="B45" t="s">
        <v>50</v>
      </c>
      <c r="C45" t="s">
        <v>48</v>
      </c>
      <c r="D45" s="1">
        <v>47.6875</v>
      </c>
      <c r="E45">
        <f t="shared" si="0"/>
        <v>99</v>
      </c>
      <c r="S45" s="67"/>
    </row>
    <row r="46" spans="1:19" hidden="1" x14ac:dyDescent="0.3">
      <c r="A46" s="3">
        <v>45</v>
      </c>
      <c r="B46" t="s">
        <v>51</v>
      </c>
      <c r="C46" t="s">
        <v>48</v>
      </c>
      <c r="D46" s="1">
        <v>63</v>
      </c>
      <c r="E46">
        <f t="shared" si="0"/>
        <v>12</v>
      </c>
      <c r="S46" s="67"/>
    </row>
    <row r="47" spans="1:19" hidden="1" x14ac:dyDescent="0.3">
      <c r="A47" s="3">
        <v>46</v>
      </c>
      <c r="B47" t="s">
        <v>52</v>
      </c>
      <c r="C47" t="s">
        <v>48</v>
      </c>
      <c r="D47" s="1">
        <v>65</v>
      </c>
      <c r="E47">
        <f t="shared" si="0"/>
        <v>1</v>
      </c>
      <c r="S47" s="67"/>
    </row>
    <row r="48" spans="1:19" hidden="1" x14ac:dyDescent="0.3">
      <c r="A48" s="3">
        <v>47</v>
      </c>
      <c r="B48" t="s">
        <v>53</v>
      </c>
      <c r="C48" t="s">
        <v>48</v>
      </c>
      <c r="D48" s="1">
        <v>0</v>
      </c>
      <c r="E48">
        <f t="shared" si="0"/>
        <v>175</v>
      </c>
      <c r="S48" s="67"/>
    </row>
    <row r="49" spans="1:19" hidden="1" x14ac:dyDescent="0.3">
      <c r="A49" s="3">
        <v>48</v>
      </c>
      <c r="B49" t="s">
        <v>54</v>
      </c>
      <c r="C49" t="s">
        <v>48</v>
      </c>
      <c r="D49" s="1">
        <v>59.125</v>
      </c>
      <c r="E49">
        <f t="shared" si="0"/>
        <v>30</v>
      </c>
      <c r="S49" s="67"/>
    </row>
    <row r="50" spans="1:19" hidden="1" x14ac:dyDescent="0.3">
      <c r="A50" s="3">
        <v>49</v>
      </c>
      <c r="B50" t="s">
        <v>55</v>
      </c>
      <c r="C50" t="s">
        <v>48</v>
      </c>
      <c r="D50" s="1">
        <v>56.125</v>
      </c>
      <c r="E50">
        <f t="shared" si="0"/>
        <v>47</v>
      </c>
      <c r="S50" s="67"/>
    </row>
    <row r="51" spans="1:19" hidden="1" x14ac:dyDescent="0.3">
      <c r="A51" s="3">
        <v>50</v>
      </c>
      <c r="B51" t="s">
        <v>56</v>
      </c>
      <c r="C51" t="s">
        <v>48</v>
      </c>
      <c r="D51" s="1">
        <v>40.375</v>
      </c>
      <c r="E51">
        <f t="shared" si="0"/>
        <v>144</v>
      </c>
      <c r="S51" s="67"/>
    </row>
    <row r="52" spans="1:19" hidden="1" x14ac:dyDescent="0.3">
      <c r="A52" s="3">
        <v>51</v>
      </c>
      <c r="B52" t="s">
        <v>57</v>
      </c>
      <c r="C52" t="s">
        <v>48</v>
      </c>
      <c r="D52" s="1">
        <v>59.75</v>
      </c>
      <c r="E52">
        <f t="shared" si="0"/>
        <v>27</v>
      </c>
      <c r="S52" s="67"/>
    </row>
    <row r="53" spans="1:19" hidden="1" x14ac:dyDescent="0.3">
      <c r="A53" s="3">
        <v>52</v>
      </c>
      <c r="B53" t="s">
        <v>58</v>
      </c>
      <c r="C53" t="s">
        <v>48</v>
      </c>
      <c r="D53" s="1">
        <v>0</v>
      </c>
      <c r="E53">
        <f t="shared" si="0"/>
        <v>175</v>
      </c>
      <c r="S53" s="67"/>
    </row>
    <row r="54" spans="1:19" hidden="1" x14ac:dyDescent="0.3">
      <c r="A54" s="3">
        <v>53</v>
      </c>
      <c r="B54" t="s">
        <v>59</v>
      </c>
      <c r="C54" t="s">
        <v>48</v>
      </c>
      <c r="D54" s="1">
        <v>62</v>
      </c>
      <c r="E54">
        <f t="shared" si="0"/>
        <v>17</v>
      </c>
      <c r="S54" s="67"/>
    </row>
    <row r="55" spans="1:19" hidden="1" x14ac:dyDescent="0.3">
      <c r="A55" s="3">
        <v>54</v>
      </c>
      <c r="B55" t="s">
        <v>60</v>
      </c>
      <c r="C55" t="s">
        <v>48</v>
      </c>
      <c r="D55" s="1">
        <v>48.375</v>
      </c>
      <c r="E55">
        <f t="shared" si="0"/>
        <v>94</v>
      </c>
      <c r="S55" s="67"/>
    </row>
    <row r="56" spans="1:19" hidden="1" x14ac:dyDescent="0.3">
      <c r="A56" s="3">
        <v>55</v>
      </c>
      <c r="B56" t="s">
        <v>61</v>
      </c>
      <c r="C56" t="s">
        <v>48</v>
      </c>
      <c r="D56" s="1">
        <v>60</v>
      </c>
      <c r="E56">
        <f t="shared" si="0"/>
        <v>25</v>
      </c>
      <c r="S56" s="67"/>
    </row>
    <row r="57" spans="1:19" hidden="1" x14ac:dyDescent="0.3">
      <c r="A57" s="3">
        <v>56</v>
      </c>
      <c r="B57" t="s">
        <v>62</v>
      </c>
      <c r="C57" t="s">
        <v>48</v>
      </c>
      <c r="D57" s="1">
        <v>59</v>
      </c>
      <c r="E57">
        <f t="shared" si="0"/>
        <v>33</v>
      </c>
      <c r="S57" s="67"/>
    </row>
    <row r="58" spans="1:19" hidden="1" x14ac:dyDescent="0.3">
      <c r="A58" s="3">
        <v>57</v>
      </c>
      <c r="B58" t="s">
        <v>63</v>
      </c>
      <c r="C58" t="s">
        <v>48</v>
      </c>
      <c r="D58" s="1">
        <v>62.25</v>
      </c>
      <c r="E58">
        <f t="shared" si="0"/>
        <v>15</v>
      </c>
      <c r="S58" s="67"/>
    </row>
    <row r="59" spans="1:19" hidden="1" x14ac:dyDescent="0.3">
      <c r="A59" s="3">
        <v>58</v>
      </c>
      <c r="B59" t="s">
        <v>64</v>
      </c>
      <c r="C59" t="s">
        <v>48</v>
      </c>
      <c r="D59" s="1">
        <v>61</v>
      </c>
      <c r="E59">
        <f t="shared" si="0"/>
        <v>23</v>
      </c>
      <c r="S59" s="67"/>
    </row>
    <row r="60" spans="1:19" hidden="1" x14ac:dyDescent="0.3">
      <c r="A60" s="3">
        <v>59</v>
      </c>
      <c r="B60" t="s">
        <v>65</v>
      </c>
      <c r="C60" t="s">
        <v>48</v>
      </c>
      <c r="D60" s="1">
        <v>57.25</v>
      </c>
      <c r="E60">
        <f t="shared" si="0"/>
        <v>40</v>
      </c>
      <c r="S60" s="67"/>
    </row>
    <row r="61" spans="1:19" hidden="1" x14ac:dyDescent="0.3">
      <c r="A61" s="3">
        <v>60</v>
      </c>
      <c r="B61" t="s">
        <v>66</v>
      </c>
      <c r="C61" t="s">
        <v>48</v>
      </c>
      <c r="D61" s="1">
        <v>59.75</v>
      </c>
      <c r="E61">
        <f t="shared" si="0"/>
        <v>27</v>
      </c>
      <c r="S61" s="67"/>
    </row>
    <row r="62" spans="1:19" hidden="1" x14ac:dyDescent="0.3">
      <c r="A62" s="3">
        <v>61</v>
      </c>
      <c r="B62" t="s">
        <v>67</v>
      </c>
      <c r="C62" t="s">
        <v>48</v>
      </c>
      <c r="D62" s="1">
        <v>59.0625</v>
      </c>
      <c r="E62">
        <f t="shared" si="0"/>
        <v>32</v>
      </c>
      <c r="S62" s="67"/>
    </row>
    <row r="63" spans="1:19" hidden="1" x14ac:dyDescent="0.3">
      <c r="A63" s="3">
        <v>62</v>
      </c>
      <c r="B63" t="s">
        <v>68</v>
      </c>
      <c r="C63" t="s">
        <v>48</v>
      </c>
      <c r="D63" s="1">
        <v>54.875</v>
      </c>
      <c r="E63">
        <f t="shared" si="0"/>
        <v>56</v>
      </c>
      <c r="S63" s="67"/>
    </row>
    <row r="64" spans="1:19" hidden="1" x14ac:dyDescent="0.3">
      <c r="A64" s="3">
        <v>63</v>
      </c>
      <c r="B64" t="s">
        <v>69</v>
      </c>
      <c r="C64" t="s">
        <v>48</v>
      </c>
      <c r="D64" s="1">
        <v>64.5</v>
      </c>
      <c r="E64">
        <f t="shared" si="0"/>
        <v>4</v>
      </c>
      <c r="S64" s="67"/>
    </row>
    <row r="65" spans="1:20" hidden="1" x14ac:dyDescent="0.3">
      <c r="A65" s="3">
        <v>64</v>
      </c>
      <c r="B65" t="s">
        <v>70</v>
      </c>
      <c r="C65" t="s">
        <v>48</v>
      </c>
      <c r="D65" s="1">
        <v>59.375</v>
      </c>
      <c r="E65">
        <f t="shared" si="0"/>
        <v>29</v>
      </c>
      <c r="S65" s="67"/>
    </row>
    <row r="66" spans="1:20" x14ac:dyDescent="0.3">
      <c r="A66" s="3">
        <v>65</v>
      </c>
      <c r="B66" t="s">
        <v>71</v>
      </c>
      <c r="C66" t="s">
        <v>72</v>
      </c>
      <c r="D66" s="1">
        <v>59.9375</v>
      </c>
      <c r="E66">
        <f t="shared" si="0"/>
        <v>26</v>
      </c>
      <c r="S66" s="67">
        <v>44573</v>
      </c>
      <c r="T66" s="67">
        <f>EDATE(S66,5)</f>
        <v>44724</v>
      </c>
    </row>
    <row r="67" spans="1:20" x14ac:dyDescent="0.3">
      <c r="A67" s="3">
        <v>66</v>
      </c>
      <c r="B67" t="s">
        <v>73</v>
      </c>
      <c r="C67" t="s">
        <v>72</v>
      </c>
      <c r="D67" s="1">
        <v>64</v>
      </c>
      <c r="E67">
        <f t="shared" ref="E67:E130" si="8">RANK(D67,$D$2:$D$178)</f>
        <v>7</v>
      </c>
      <c r="S67" s="67">
        <v>44605</v>
      </c>
      <c r="T67" s="67">
        <f t="shared" ref="T67:T77" si="9">EDATE(S67,5)</f>
        <v>44755</v>
      </c>
    </row>
    <row r="68" spans="1:20" x14ac:dyDescent="0.3">
      <c r="A68" s="3">
        <v>67</v>
      </c>
      <c r="B68" t="s">
        <v>74</v>
      </c>
      <c r="C68" t="s">
        <v>72</v>
      </c>
      <c r="D68" s="1">
        <v>54.625</v>
      </c>
      <c r="E68">
        <f t="shared" si="8"/>
        <v>59</v>
      </c>
      <c r="M68" t="s">
        <v>373</v>
      </c>
      <c r="N68">
        <v>5000.4545449999996</v>
      </c>
      <c r="S68" s="67">
        <v>44634</v>
      </c>
      <c r="T68" s="67">
        <f t="shared" si="9"/>
        <v>44787</v>
      </c>
    </row>
    <row r="69" spans="1:20" x14ac:dyDescent="0.3">
      <c r="A69" s="3">
        <v>68</v>
      </c>
      <c r="B69" t="s">
        <v>75</v>
      </c>
      <c r="C69" t="s">
        <v>72</v>
      </c>
      <c r="D69" s="1">
        <v>65</v>
      </c>
      <c r="E69">
        <f t="shared" si="8"/>
        <v>1</v>
      </c>
      <c r="N69" s="20">
        <f>ROUNDDOWN(N68,2)</f>
        <v>5000.45</v>
      </c>
      <c r="S69" s="67">
        <v>44666</v>
      </c>
      <c r="T69" s="67">
        <f t="shared" si="9"/>
        <v>44819</v>
      </c>
    </row>
    <row r="70" spans="1:20" x14ac:dyDescent="0.3">
      <c r="A70" s="3">
        <v>69</v>
      </c>
      <c r="B70" t="s">
        <v>76</v>
      </c>
      <c r="C70" t="s">
        <v>72</v>
      </c>
      <c r="D70" s="1">
        <v>54.5</v>
      </c>
      <c r="E70">
        <f t="shared" si="8"/>
        <v>62</v>
      </c>
      <c r="S70" s="67">
        <v>44697</v>
      </c>
      <c r="T70" s="67">
        <f t="shared" si="9"/>
        <v>44850</v>
      </c>
    </row>
    <row r="71" spans="1:20" x14ac:dyDescent="0.3">
      <c r="A71" s="3">
        <v>70</v>
      </c>
      <c r="B71" t="s">
        <v>77</v>
      </c>
      <c r="C71" t="s">
        <v>72</v>
      </c>
      <c r="D71" s="1">
        <v>63.5</v>
      </c>
      <c r="E71">
        <f t="shared" si="8"/>
        <v>9</v>
      </c>
      <c r="M71" t="s">
        <v>374</v>
      </c>
      <c r="N71">
        <v>5000.4545449999996</v>
      </c>
      <c r="S71" s="67">
        <v>44729</v>
      </c>
      <c r="T71" s="67">
        <f t="shared" si="9"/>
        <v>44882</v>
      </c>
    </row>
    <row r="72" spans="1:20" x14ac:dyDescent="0.3">
      <c r="A72" s="3">
        <v>71</v>
      </c>
      <c r="B72" t="s">
        <v>78</v>
      </c>
      <c r="C72" t="s">
        <v>72</v>
      </c>
      <c r="D72" s="1">
        <v>24.9375</v>
      </c>
      <c r="E72">
        <f t="shared" si="8"/>
        <v>169</v>
      </c>
      <c r="N72" s="20">
        <f>ROUNDUP(N71,1)</f>
        <v>5000.5</v>
      </c>
      <c r="S72" s="67">
        <v>44760</v>
      </c>
      <c r="T72" s="67">
        <f t="shared" si="9"/>
        <v>44913</v>
      </c>
    </row>
    <row r="73" spans="1:20" x14ac:dyDescent="0.3">
      <c r="A73" s="3">
        <v>72</v>
      </c>
      <c r="B73" t="s">
        <v>79</v>
      </c>
      <c r="C73" t="s">
        <v>72</v>
      </c>
      <c r="D73" s="1">
        <v>65</v>
      </c>
      <c r="E73">
        <f t="shared" si="8"/>
        <v>1</v>
      </c>
      <c r="S73" s="67">
        <v>44792</v>
      </c>
      <c r="T73" s="67">
        <f t="shared" si="9"/>
        <v>44945</v>
      </c>
    </row>
    <row r="74" spans="1:20" x14ac:dyDescent="0.3">
      <c r="A74" s="3">
        <v>73</v>
      </c>
      <c r="B74" t="s">
        <v>80</v>
      </c>
      <c r="C74" t="s">
        <v>72</v>
      </c>
      <c r="D74" s="1">
        <v>59.125</v>
      </c>
      <c r="E74">
        <f t="shared" si="8"/>
        <v>30</v>
      </c>
      <c r="S74" s="67">
        <v>44824</v>
      </c>
      <c r="T74" s="67">
        <f t="shared" si="9"/>
        <v>44977</v>
      </c>
    </row>
    <row r="75" spans="1:20" x14ac:dyDescent="0.3">
      <c r="A75" s="3">
        <v>74</v>
      </c>
      <c r="B75" t="s">
        <v>81</v>
      </c>
      <c r="C75" t="s">
        <v>72</v>
      </c>
      <c r="D75" s="1">
        <v>58.625</v>
      </c>
      <c r="E75">
        <f t="shared" si="8"/>
        <v>34</v>
      </c>
      <c r="S75" s="67">
        <v>44839</v>
      </c>
      <c r="T75" s="67">
        <f t="shared" si="9"/>
        <v>44990</v>
      </c>
    </row>
    <row r="76" spans="1:20" x14ac:dyDescent="0.3">
      <c r="A76" s="3">
        <v>75</v>
      </c>
      <c r="B76" t="s">
        <v>82</v>
      </c>
      <c r="C76" t="s">
        <v>72</v>
      </c>
      <c r="D76" s="1">
        <v>63</v>
      </c>
      <c r="E76">
        <f t="shared" si="8"/>
        <v>12</v>
      </c>
      <c r="S76" s="67">
        <v>44887</v>
      </c>
      <c r="T76" s="67">
        <f t="shared" si="9"/>
        <v>45038</v>
      </c>
    </row>
    <row r="77" spans="1:20" x14ac:dyDescent="0.3">
      <c r="A77" s="3">
        <v>76</v>
      </c>
      <c r="B77" t="s">
        <v>83</v>
      </c>
      <c r="C77" t="s">
        <v>72</v>
      </c>
      <c r="D77" s="1">
        <v>58.0625</v>
      </c>
      <c r="E77">
        <f t="shared" si="8"/>
        <v>38</v>
      </c>
      <c r="S77" s="67">
        <v>44918</v>
      </c>
      <c r="T77" s="67">
        <f t="shared" si="9"/>
        <v>45069</v>
      </c>
    </row>
    <row r="78" spans="1:20" x14ac:dyDescent="0.3">
      <c r="A78" s="3">
        <v>77</v>
      </c>
      <c r="B78" t="s">
        <v>84</v>
      </c>
      <c r="C78" t="s">
        <v>72</v>
      </c>
      <c r="D78" s="1">
        <v>47.875</v>
      </c>
      <c r="E78">
        <f t="shared" si="8"/>
        <v>97</v>
      </c>
    </row>
    <row r="79" spans="1:20" x14ac:dyDescent="0.3">
      <c r="A79" s="3">
        <v>78</v>
      </c>
      <c r="B79" t="s">
        <v>85</v>
      </c>
      <c r="C79" t="s">
        <v>72</v>
      </c>
      <c r="D79" s="1">
        <v>51.125</v>
      </c>
      <c r="E79">
        <f t="shared" si="8"/>
        <v>82</v>
      </c>
    </row>
    <row r="80" spans="1:20" x14ac:dyDescent="0.3">
      <c r="A80" s="3">
        <v>79</v>
      </c>
      <c r="B80" t="s">
        <v>86</v>
      </c>
      <c r="C80" t="s">
        <v>72</v>
      </c>
      <c r="D80" s="1">
        <v>47.125</v>
      </c>
      <c r="E80">
        <f t="shared" si="8"/>
        <v>100</v>
      </c>
    </row>
    <row r="81" spans="1:5" x14ac:dyDescent="0.3">
      <c r="A81" s="3">
        <v>80</v>
      </c>
      <c r="B81" t="s">
        <v>87</v>
      </c>
      <c r="C81" t="s">
        <v>72</v>
      </c>
      <c r="D81" s="1">
        <v>61.1</v>
      </c>
      <c r="E81">
        <f t="shared" si="8"/>
        <v>22</v>
      </c>
    </row>
    <row r="82" spans="1:5" x14ac:dyDescent="0.3">
      <c r="A82" s="3">
        <v>81</v>
      </c>
      <c r="B82" t="s">
        <v>88</v>
      </c>
      <c r="C82" t="s">
        <v>72</v>
      </c>
      <c r="D82" s="1">
        <v>63.5</v>
      </c>
      <c r="E82">
        <f t="shared" si="8"/>
        <v>9</v>
      </c>
    </row>
    <row r="83" spans="1:5" x14ac:dyDescent="0.3">
      <c r="A83" s="3">
        <v>82</v>
      </c>
      <c r="B83" t="s">
        <v>89</v>
      </c>
      <c r="C83" t="s">
        <v>72</v>
      </c>
      <c r="D83" s="1">
        <v>64</v>
      </c>
      <c r="E83">
        <f t="shared" si="8"/>
        <v>7</v>
      </c>
    </row>
    <row r="84" spans="1:5" x14ac:dyDescent="0.3">
      <c r="A84" s="3">
        <v>83</v>
      </c>
      <c r="B84" t="s">
        <v>90</v>
      </c>
      <c r="C84" t="s">
        <v>72</v>
      </c>
      <c r="D84" s="1">
        <v>54.5</v>
      </c>
      <c r="E84">
        <f t="shared" si="8"/>
        <v>62</v>
      </c>
    </row>
    <row r="85" spans="1:5" x14ac:dyDescent="0.3">
      <c r="A85" s="3">
        <v>84</v>
      </c>
      <c r="B85" t="s">
        <v>91</v>
      </c>
      <c r="C85" t="s">
        <v>72</v>
      </c>
      <c r="D85" s="1">
        <v>64.0625</v>
      </c>
      <c r="E85">
        <f t="shared" si="8"/>
        <v>6</v>
      </c>
    </row>
    <row r="86" spans="1:5" x14ac:dyDescent="0.3">
      <c r="A86" s="3">
        <v>85</v>
      </c>
      <c r="B86" t="s">
        <v>92</v>
      </c>
      <c r="C86" t="s">
        <v>72</v>
      </c>
      <c r="D86" s="1">
        <v>55.75</v>
      </c>
      <c r="E86">
        <f t="shared" si="8"/>
        <v>48</v>
      </c>
    </row>
    <row r="87" spans="1:5" x14ac:dyDescent="0.3">
      <c r="A87" s="3">
        <v>86</v>
      </c>
      <c r="B87" t="s">
        <v>93</v>
      </c>
      <c r="C87" t="s">
        <v>72</v>
      </c>
      <c r="D87" s="1">
        <v>61.5</v>
      </c>
      <c r="E87">
        <f t="shared" si="8"/>
        <v>18</v>
      </c>
    </row>
    <row r="88" spans="1:5" x14ac:dyDescent="0.3">
      <c r="A88" s="3">
        <v>87</v>
      </c>
      <c r="B88" t="s">
        <v>94</v>
      </c>
      <c r="C88" t="s">
        <v>72</v>
      </c>
      <c r="D88" s="1">
        <v>54.75</v>
      </c>
      <c r="E88">
        <f t="shared" si="8"/>
        <v>57</v>
      </c>
    </row>
    <row r="89" spans="1:5" x14ac:dyDescent="0.3">
      <c r="A89" s="3">
        <v>88</v>
      </c>
      <c r="B89" t="s">
        <v>95</v>
      </c>
      <c r="C89" t="s">
        <v>72</v>
      </c>
      <c r="D89" s="1">
        <v>64.5</v>
      </c>
      <c r="E89">
        <f t="shared" si="8"/>
        <v>4</v>
      </c>
    </row>
    <row r="90" spans="1:5" x14ac:dyDescent="0.3">
      <c r="A90" s="3">
        <v>89</v>
      </c>
      <c r="B90" t="s">
        <v>96</v>
      </c>
      <c r="C90" t="s">
        <v>97</v>
      </c>
      <c r="D90" s="1">
        <v>40.5</v>
      </c>
      <c r="E90">
        <f t="shared" si="8"/>
        <v>142</v>
      </c>
    </row>
    <row r="91" spans="1:5" x14ac:dyDescent="0.3">
      <c r="A91" s="3">
        <v>90</v>
      </c>
      <c r="B91" t="s">
        <v>98</v>
      </c>
      <c r="C91" t="s">
        <v>97</v>
      </c>
      <c r="D91" s="1">
        <v>36.6875</v>
      </c>
      <c r="E91">
        <f t="shared" si="8"/>
        <v>153</v>
      </c>
    </row>
    <row r="92" spans="1:5" x14ac:dyDescent="0.3">
      <c r="A92" s="3">
        <v>91</v>
      </c>
      <c r="B92" t="s">
        <v>99</v>
      </c>
      <c r="C92" t="s">
        <v>97</v>
      </c>
      <c r="D92" s="1">
        <v>47</v>
      </c>
      <c r="E92">
        <f t="shared" si="8"/>
        <v>101</v>
      </c>
    </row>
    <row r="93" spans="1:5" x14ac:dyDescent="0.3">
      <c r="A93" s="3">
        <v>92</v>
      </c>
      <c r="B93" t="s">
        <v>100</v>
      </c>
      <c r="C93" t="s">
        <v>97</v>
      </c>
      <c r="D93" s="1">
        <v>55.125</v>
      </c>
      <c r="E93">
        <f t="shared" si="8"/>
        <v>52</v>
      </c>
    </row>
    <row r="94" spans="1:5" x14ac:dyDescent="0.3">
      <c r="A94" s="3">
        <v>93</v>
      </c>
      <c r="B94" t="s">
        <v>101</v>
      </c>
      <c r="C94" t="s">
        <v>97</v>
      </c>
      <c r="D94" s="1">
        <v>20.25</v>
      </c>
      <c r="E94">
        <f t="shared" si="8"/>
        <v>171</v>
      </c>
    </row>
    <row r="95" spans="1:5" x14ac:dyDescent="0.3">
      <c r="A95" s="3">
        <v>94</v>
      </c>
      <c r="B95" t="s">
        <v>102</v>
      </c>
      <c r="C95" t="s">
        <v>97</v>
      </c>
      <c r="D95" s="1">
        <v>12.5</v>
      </c>
      <c r="E95">
        <f t="shared" si="8"/>
        <v>174</v>
      </c>
    </row>
    <row r="96" spans="1:5" x14ac:dyDescent="0.3">
      <c r="A96" s="3">
        <v>95</v>
      </c>
      <c r="B96" t="s">
        <v>103</v>
      </c>
      <c r="C96" t="s">
        <v>97</v>
      </c>
      <c r="D96" s="1">
        <v>53.6875</v>
      </c>
      <c r="E96">
        <f t="shared" si="8"/>
        <v>66</v>
      </c>
    </row>
    <row r="97" spans="1:5" x14ac:dyDescent="0.3">
      <c r="A97" s="3">
        <v>96</v>
      </c>
      <c r="B97" t="s">
        <v>104</v>
      </c>
      <c r="C97" t="s">
        <v>97</v>
      </c>
      <c r="D97" s="1">
        <v>35.5</v>
      </c>
      <c r="E97">
        <f t="shared" si="8"/>
        <v>156</v>
      </c>
    </row>
    <row r="98" spans="1:5" x14ac:dyDescent="0.3">
      <c r="A98" s="3">
        <v>97</v>
      </c>
      <c r="B98" t="s">
        <v>105</v>
      </c>
      <c r="C98" t="s">
        <v>97</v>
      </c>
      <c r="D98" s="1">
        <v>52.75</v>
      </c>
      <c r="E98">
        <f t="shared" si="8"/>
        <v>73</v>
      </c>
    </row>
    <row r="99" spans="1:5" x14ac:dyDescent="0.3">
      <c r="A99" s="3">
        <v>98</v>
      </c>
      <c r="B99" t="s">
        <v>106</v>
      </c>
      <c r="C99" t="s">
        <v>97</v>
      </c>
      <c r="D99" s="1">
        <v>46.625</v>
      </c>
      <c r="E99">
        <f t="shared" si="8"/>
        <v>105</v>
      </c>
    </row>
    <row r="100" spans="1:5" x14ac:dyDescent="0.3">
      <c r="A100" s="3">
        <v>99</v>
      </c>
      <c r="B100" t="s">
        <v>107</v>
      </c>
      <c r="C100" t="s">
        <v>97</v>
      </c>
      <c r="D100" s="1">
        <v>55.25</v>
      </c>
      <c r="E100">
        <f t="shared" si="8"/>
        <v>51</v>
      </c>
    </row>
    <row r="101" spans="1:5" x14ac:dyDescent="0.3">
      <c r="A101" s="3">
        <v>100</v>
      </c>
      <c r="B101" t="s">
        <v>108</v>
      </c>
      <c r="C101" t="s">
        <v>97</v>
      </c>
      <c r="D101" s="1">
        <v>41.9375</v>
      </c>
      <c r="E101">
        <f t="shared" si="8"/>
        <v>138</v>
      </c>
    </row>
    <row r="102" spans="1:5" x14ac:dyDescent="0.3">
      <c r="A102" s="3">
        <v>101</v>
      </c>
      <c r="B102" t="s">
        <v>109</v>
      </c>
      <c r="C102" t="s">
        <v>97</v>
      </c>
      <c r="D102" s="1">
        <v>60.375</v>
      </c>
      <c r="E102">
        <f t="shared" si="8"/>
        <v>24</v>
      </c>
    </row>
    <row r="103" spans="1:5" x14ac:dyDescent="0.3">
      <c r="A103" s="3">
        <v>102</v>
      </c>
      <c r="B103" t="s">
        <v>110</v>
      </c>
      <c r="C103" t="s">
        <v>97</v>
      </c>
      <c r="D103" s="1">
        <v>18.9375</v>
      </c>
      <c r="E103">
        <f t="shared" si="8"/>
        <v>172</v>
      </c>
    </row>
    <row r="104" spans="1:5" x14ac:dyDescent="0.3">
      <c r="A104" s="3">
        <v>103</v>
      </c>
      <c r="B104" t="s">
        <v>111</v>
      </c>
      <c r="C104" t="s">
        <v>97</v>
      </c>
      <c r="D104" s="1">
        <v>25.3125</v>
      </c>
      <c r="E104">
        <f t="shared" si="8"/>
        <v>168</v>
      </c>
    </row>
    <row r="105" spans="1:5" x14ac:dyDescent="0.3">
      <c r="A105" s="3">
        <v>104</v>
      </c>
      <c r="B105" t="s">
        <v>112</v>
      </c>
      <c r="C105" t="s">
        <v>97</v>
      </c>
      <c r="D105" s="1">
        <v>28.4375</v>
      </c>
      <c r="E105">
        <f t="shared" si="8"/>
        <v>167</v>
      </c>
    </row>
    <row r="106" spans="1:5" hidden="1" x14ac:dyDescent="0.3">
      <c r="A106" s="3">
        <v>105</v>
      </c>
      <c r="B106" t="s">
        <v>113</v>
      </c>
      <c r="C106" t="s">
        <v>114</v>
      </c>
      <c r="D106" s="1">
        <v>43.625</v>
      </c>
      <c r="E106">
        <f t="shared" si="8"/>
        <v>123</v>
      </c>
    </row>
    <row r="107" spans="1:5" hidden="1" x14ac:dyDescent="0.3">
      <c r="A107" s="3">
        <v>106</v>
      </c>
      <c r="B107" t="s">
        <v>115</v>
      </c>
      <c r="C107" t="s">
        <v>114</v>
      </c>
      <c r="D107" s="1">
        <v>52.5625</v>
      </c>
      <c r="E107">
        <f t="shared" si="8"/>
        <v>75</v>
      </c>
    </row>
    <row r="108" spans="1:5" hidden="1" x14ac:dyDescent="0.3">
      <c r="A108" s="3">
        <v>107</v>
      </c>
      <c r="B108" t="s">
        <v>116</v>
      </c>
      <c r="C108" t="s">
        <v>114</v>
      </c>
      <c r="D108" s="1">
        <v>46</v>
      </c>
      <c r="E108">
        <f t="shared" si="8"/>
        <v>110</v>
      </c>
    </row>
    <row r="109" spans="1:5" hidden="1" x14ac:dyDescent="0.3">
      <c r="A109" s="3">
        <v>108</v>
      </c>
      <c r="B109" t="s">
        <v>117</v>
      </c>
      <c r="C109" t="s">
        <v>114</v>
      </c>
      <c r="D109" s="1">
        <v>53.875</v>
      </c>
      <c r="E109">
        <f t="shared" si="8"/>
        <v>65</v>
      </c>
    </row>
    <row r="110" spans="1:5" hidden="1" x14ac:dyDescent="0.3">
      <c r="A110" s="3">
        <v>109</v>
      </c>
      <c r="B110" t="s">
        <v>118</v>
      </c>
      <c r="C110" t="s">
        <v>114</v>
      </c>
      <c r="D110" s="1">
        <v>52.5</v>
      </c>
      <c r="E110">
        <f t="shared" si="8"/>
        <v>76</v>
      </c>
    </row>
    <row r="111" spans="1:5" hidden="1" x14ac:dyDescent="0.3">
      <c r="A111" s="3">
        <v>110</v>
      </c>
      <c r="B111" t="s">
        <v>119</v>
      </c>
      <c r="C111" t="s">
        <v>114</v>
      </c>
      <c r="D111" s="1">
        <v>37.1875</v>
      </c>
      <c r="E111">
        <f t="shared" si="8"/>
        <v>151</v>
      </c>
    </row>
    <row r="112" spans="1:5" hidden="1" x14ac:dyDescent="0.3">
      <c r="A112" s="3">
        <v>111</v>
      </c>
      <c r="B112" t="s">
        <v>120</v>
      </c>
      <c r="C112" t="s">
        <v>114</v>
      </c>
      <c r="D112" s="1">
        <v>53.4375</v>
      </c>
      <c r="E112">
        <f t="shared" si="8"/>
        <v>67</v>
      </c>
    </row>
    <row r="113" spans="1:5" hidden="1" x14ac:dyDescent="0.3">
      <c r="A113" s="3">
        <v>112</v>
      </c>
      <c r="B113" t="s">
        <v>121</v>
      </c>
      <c r="C113" t="s">
        <v>114</v>
      </c>
      <c r="D113" s="1">
        <v>51.1</v>
      </c>
      <c r="E113">
        <f t="shared" si="8"/>
        <v>83</v>
      </c>
    </row>
    <row r="114" spans="1:5" hidden="1" x14ac:dyDescent="0.3">
      <c r="A114" s="3">
        <v>113</v>
      </c>
      <c r="B114" t="s">
        <v>122</v>
      </c>
      <c r="C114" t="s">
        <v>114</v>
      </c>
      <c r="D114" s="1">
        <v>41.6875</v>
      </c>
      <c r="E114">
        <f t="shared" si="8"/>
        <v>139</v>
      </c>
    </row>
    <row r="115" spans="1:5" hidden="1" x14ac:dyDescent="0.3">
      <c r="A115" s="3">
        <v>114</v>
      </c>
      <c r="B115" t="s">
        <v>123</v>
      </c>
      <c r="C115" t="s">
        <v>114</v>
      </c>
      <c r="D115" s="1">
        <v>35.25</v>
      </c>
      <c r="E115">
        <f t="shared" si="8"/>
        <v>158</v>
      </c>
    </row>
    <row r="116" spans="1:5" hidden="1" x14ac:dyDescent="0.3">
      <c r="A116" s="3">
        <v>115</v>
      </c>
      <c r="B116" t="s">
        <v>124</v>
      </c>
      <c r="C116" t="s">
        <v>114</v>
      </c>
      <c r="D116" s="1">
        <v>51.625</v>
      </c>
      <c r="E116">
        <f t="shared" si="8"/>
        <v>81</v>
      </c>
    </row>
    <row r="117" spans="1:5" hidden="1" x14ac:dyDescent="0.3">
      <c r="A117" s="3">
        <v>116</v>
      </c>
      <c r="B117" t="s">
        <v>125</v>
      </c>
      <c r="C117" t="s">
        <v>114</v>
      </c>
      <c r="D117" s="1">
        <v>35.25</v>
      </c>
      <c r="E117">
        <f t="shared" si="8"/>
        <v>158</v>
      </c>
    </row>
    <row r="118" spans="1:5" hidden="1" x14ac:dyDescent="0.3">
      <c r="A118" s="3">
        <v>117</v>
      </c>
      <c r="B118" t="s">
        <v>126</v>
      </c>
      <c r="C118" t="s">
        <v>114</v>
      </c>
      <c r="D118" s="1">
        <v>49.75</v>
      </c>
      <c r="E118">
        <f t="shared" si="8"/>
        <v>87</v>
      </c>
    </row>
    <row r="119" spans="1:5" hidden="1" x14ac:dyDescent="0.3">
      <c r="A119" s="3">
        <v>118</v>
      </c>
      <c r="B119" t="s">
        <v>127</v>
      </c>
      <c r="C119" t="s">
        <v>114</v>
      </c>
      <c r="D119" s="1">
        <v>46</v>
      </c>
      <c r="E119">
        <f t="shared" si="8"/>
        <v>110</v>
      </c>
    </row>
    <row r="120" spans="1:5" hidden="1" x14ac:dyDescent="0.3">
      <c r="A120" s="3">
        <v>119</v>
      </c>
      <c r="B120" t="s">
        <v>128</v>
      </c>
      <c r="C120" t="s">
        <v>114</v>
      </c>
      <c r="D120" s="1">
        <v>45.0625</v>
      </c>
      <c r="E120">
        <f t="shared" si="8"/>
        <v>117</v>
      </c>
    </row>
    <row r="121" spans="1:5" hidden="1" x14ac:dyDescent="0.3">
      <c r="A121" s="3">
        <v>120</v>
      </c>
      <c r="B121" t="s">
        <v>129</v>
      </c>
      <c r="C121" t="s">
        <v>114</v>
      </c>
      <c r="D121" s="1">
        <v>45.5</v>
      </c>
      <c r="E121">
        <f t="shared" si="8"/>
        <v>114</v>
      </c>
    </row>
    <row r="122" spans="1:5" hidden="1" x14ac:dyDescent="0.3">
      <c r="A122" s="3">
        <v>121</v>
      </c>
      <c r="B122" t="s">
        <v>130</v>
      </c>
      <c r="C122" t="s">
        <v>114</v>
      </c>
      <c r="D122" s="1">
        <v>52.125</v>
      </c>
      <c r="E122">
        <f t="shared" si="8"/>
        <v>78</v>
      </c>
    </row>
    <row r="123" spans="1:5" hidden="1" x14ac:dyDescent="0.3">
      <c r="A123" s="3">
        <v>122</v>
      </c>
      <c r="B123" t="s">
        <v>131</v>
      </c>
      <c r="C123" t="s">
        <v>114</v>
      </c>
      <c r="D123" s="1">
        <v>35.375</v>
      </c>
      <c r="E123">
        <f t="shared" si="8"/>
        <v>157</v>
      </c>
    </row>
    <row r="124" spans="1:5" hidden="1" x14ac:dyDescent="0.3">
      <c r="A124" s="3">
        <v>123</v>
      </c>
      <c r="B124" t="s">
        <v>132</v>
      </c>
      <c r="C124" t="s">
        <v>114</v>
      </c>
      <c r="D124" s="1">
        <v>36.5</v>
      </c>
      <c r="E124">
        <f t="shared" si="8"/>
        <v>154</v>
      </c>
    </row>
    <row r="125" spans="1:5" hidden="1" x14ac:dyDescent="0.3">
      <c r="A125" s="3">
        <v>124</v>
      </c>
      <c r="B125" t="s">
        <v>133</v>
      </c>
      <c r="C125" t="s">
        <v>114</v>
      </c>
      <c r="D125" s="1">
        <v>46.875</v>
      </c>
      <c r="E125">
        <f t="shared" si="8"/>
        <v>102</v>
      </c>
    </row>
    <row r="126" spans="1:5" hidden="1" x14ac:dyDescent="0.3">
      <c r="A126" s="3">
        <v>125</v>
      </c>
      <c r="B126" t="s">
        <v>134</v>
      </c>
      <c r="C126" t="s">
        <v>135</v>
      </c>
      <c r="D126" s="1">
        <v>62.125</v>
      </c>
      <c r="E126">
        <f t="shared" si="8"/>
        <v>16</v>
      </c>
    </row>
    <row r="127" spans="1:5" hidden="1" x14ac:dyDescent="0.3">
      <c r="A127" s="3">
        <v>126</v>
      </c>
      <c r="B127" t="s">
        <v>136</v>
      </c>
      <c r="C127" t="s">
        <v>135</v>
      </c>
      <c r="D127" s="1">
        <v>58.0625</v>
      </c>
      <c r="E127">
        <f t="shared" si="8"/>
        <v>38</v>
      </c>
    </row>
    <row r="128" spans="1:5" hidden="1" x14ac:dyDescent="0.3">
      <c r="A128" s="3">
        <v>127</v>
      </c>
      <c r="B128" t="s">
        <v>137</v>
      </c>
      <c r="C128" t="s">
        <v>135</v>
      </c>
      <c r="D128" s="1">
        <v>42.625</v>
      </c>
      <c r="E128">
        <f t="shared" si="8"/>
        <v>130</v>
      </c>
    </row>
    <row r="129" spans="1:5" hidden="1" x14ac:dyDescent="0.3">
      <c r="A129" s="3">
        <v>128</v>
      </c>
      <c r="B129" t="s">
        <v>138</v>
      </c>
      <c r="C129" t="s">
        <v>135</v>
      </c>
      <c r="D129" s="1">
        <v>40.5</v>
      </c>
      <c r="E129">
        <f t="shared" si="8"/>
        <v>142</v>
      </c>
    </row>
    <row r="130" spans="1:5" hidden="1" x14ac:dyDescent="0.3">
      <c r="A130" s="3">
        <v>129</v>
      </c>
      <c r="B130" t="s">
        <v>139</v>
      </c>
      <c r="C130" t="s">
        <v>135</v>
      </c>
      <c r="D130" s="1">
        <v>43.6875</v>
      </c>
      <c r="E130">
        <f t="shared" si="8"/>
        <v>122</v>
      </c>
    </row>
    <row r="131" spans="1:5" hidden="1" x14ac:dyDescent="0.3">
      <c r="A131" s="3">
        <v>130</v>
      </c>
      <c r="B131" t="s">
        <v>140</v>
      </c>
      <c r="C131" t="s">
        <v>135</v>
      </c>
      <c r="D131" s="1">
        <v>50.25</v>
      </c>
      <c r="E131">
        <f t="shared" ref="E131:E178" si="10">RANK(D131,$D$2:$D$178)</f>
        <v>86</v>
      </c>
    </row>
    <row r="132" spans="1:5" hidden="1" x14ac:dyDescent="0.3">
      <c r="A132" s="3">
        <v>131</v>
      </c>
      <c r="B132" t="s">
        <v>141</v>
      </c>
      <c r="C132" t="s">
        <v>135</v>
      </c>
      <c r="D132" s="1">
        <v>46.8125</v>
      </c>
      <c r="E132">
        <f t="shared" si="10"/>
        <v>103</v>
      </c>
    </row>
    <row r="133" spans="1:5" hidden="1" x14ac:dyDescent="0.3">
      <c r="A133" s="3">
        <v>132</v>
      </c>
      <c r="B133" t="s">
        <v>142</v>
      </c>
      <c r="C133" t="s">
        <v>135</v>
      </c>
      <c r="D133" s="1">
        <v>55.125</v>
      </c>
      <c r="E133">
        <f t="shared" si="10"/>
        <v>52</v>
      </c>
    </row>
    <row r="134" spans="1:5" hidden="1" x14ac:dyDescent="0.3">
      <c r="A134" s="3">
        <v>133</v>
      </c>
      <c r="B134" t="s">
        <v>143</v>
      </c>
      <c r="C134" t="s">
        <v>135</v>
      </c>
      <c r="D134" s="1">
        <v>40.1875</v>
      </c>
      <c r="E134">
        <f t="shared" si="10"/>
        <v>146</v>
      </c>
    </row>
    <row r="135" spans="1:5" hidden="1" x14ac:dyDescent="0.3">
      <c r="A135" s="3">
        <v>134</v>
      </c>
      <c r="B135" t="s">
        <v>144</v>
      </c>
      <c r="C135" t="s">
        <v>135</v>
      </c>
      <c r="D135" s="1">
        <v>29</v>
      </c>
      <c r="E135">
        <f t="shared" si="10"/>
        <v>166</v>
      </c>
    </row>
    <row r="136" spans="1:5" hidden="1" x14ac:dyDescent="0.3">
      <c r="A136" s="3">
        <v>135</v>
      </c>
      <c r="B136" t="s">
        <v>145</v>
      </c>
      <c r="C136" t="s">
        <v>135</v>
      </c>
      <c r="D136" s="1">
        <v>53.25</v>
      </c>
      <c r="E136">
        <f t="shared" si="10"/>
        <v>70</v>
      </c>
    </row>
    <row r="137" spans="1:5" hidden="1" x14ac:dyDescent="0.3">
      <c r="A137" s="3">
        <v>136</v>
      </c>
      <c r="B137" t="s">
        <v>146</v>
      </c>
      <c r="C137" t="s">
        <v>135</v>
      </c>
      <c r="D137" s="1">
        <v>54</v>
      </c>
      <c r="E137">
        <f t="shared" si="10"/>
        <v>64</v>
      </c>
    </row>
    <row r="138" spans="1:5" hidden="1" x14ac:dyDescent="0.3">
      <c r="A138" s="3">
        <v>137</v>
      </c>
      <c r="B138" t="s">
        <v>147</v>
      </c>
      <c r="C138" t="s">
        <v>135</v>
      </c>
      <c r="D138" s="1">
        <v>31.4</v>
      </c>
      <c r="E138">
        <f t="shared" si="10"/>
        <v>163</v>
      </c>
    </row>
    <row r="139" spans="1:5" hidden="1" x14ac:dyDescent="0.3">
      <c r="A139" s="3">
        <v>138</v>
      </c>
      <c r="B139" t="s">
        <v>148</v>
      </c>
      <c r="C139" t="s">
        <v>135</v>
      </c>
      <c r="D139" s="1">
        <v>41.5</v>
      </c>
      <c r="E139">
        <f t="shared" si="10"/>
        <v>140</v>
      </c>
    </row>
    <row r="140" spans="1:5" hidden="1" x14ac:dyDescent="0.3">
      <c r="A140" s="3">
        <v>139</v>
      </c>
      <c r="B140" t="s">
        <v>149</v>
      </c>
      <c r="C140" t="s">
        <v>135</v>
      </c>
      <c r="D140" s="1">
        <v>63</v>
      </c>
      <c r="E140">
        <f t="shared" si="10"/>
        <v>12</v>
      </c>
    </row>
    <row r="141" spans="1:5" hidden="1" x14ac:dyDescent="0.3">
      <c r="A141" s="3">
        <v>140</v>
      </c>
      <c r="B141" t="s">
        <v>150</v>
      </c>
      <c r="C141" t="s">
        <v>135</v>
      </c>
      <c r="D141" s="1">
        <v>47.875</v>
      </c>
      <c r="E141">
        <f t="shared" si="10"/>
        <v>97</v>
      </c>
    </row>
    <row r="142" spans="1:5" hidden="1" x14ac:dyDescent="0.3">
      <c r="A142" s="3">
        <v>141</v>
      </c>
      <c r="B142" t="s">
        <v>151</v>
      </c>
      <c r="C142" t="s">
        <v>135</v>
      </c>
      <c r="D142" s="1">
        <v>56.1875</v>
      </c>
      <c r="E142">
        <f t="shared" si="10"/>
        <v>46</v>
      </c>
    </row>
    <row r="143" spans="1:5" hidden="1" x14ac:dyDescent="0.3">
      <c r="A143" s="3">
        <v>142</v>
      </c>
      <c r="B143" t="s">
        <v>152</v>
      </c>
      <c r="C143" t="s">
        <v>135</v>
      </c>
      <c r="D143" s="1">
        <v>46.4375</v>
      </c>
      <c r="E143">
        <f t="shared" si="10"/>
        <v>107</v>
      </c>
    </row>
    <row r="144" spans="1:5" hidden="1" x14ac:dyDescent="0.3">
      <c r="A144" s="3">
        <v>143</v>
      </c>
      <c r="B144" t="s">
        <v>153</v>
      </c>
      <c r="C144" t="s">
        <v>135</v>
      </c>
      <c r="D144" s="1">
        <v>61.5</v>
      </c>
      <c r="E144">
        <f t="shared" si="10"/>
        <v>18</v>
      </c>
    </row>
    <row r="145" spans="1:14" hidden="1" x14ac:dyDescent="0.3">
      <c r="A145" s="3">
        <v>144</v>
      </c>
      <c r="B145" t="s">
        <v>154</v>
      </c>
      <c r="C145" t="s">
        <v>135</v>
      </c>
      <c r="D145" s="1">
        <v>53.3125</v>
      </c>
      <c r="E145">
        <f t="shared" si="10"/>
        <v>69</v>
      </c>
    </row>
    <row r="146" spans="1:14" hidden="1" x14ac:dyDescent="0.3">
      <c r="A146" s="3">
        <v>145</v>
      </c>
      <c r="B146" t="s">
        <v>155</v>
      </c>
      <c r="C146" t="s">
        <v>135</v>
      </c>
      <c r="D146" s="1">
        <v>55.5</v>
      </c>
      <c r="E146">
        <f t="shared" si="10"/>
        <v>50</v>
      </c>
    </row>
    <row r="147" spans="1:14" hidden="1" x14ac:dyDescent="0.3">
      <c r="A147" s="3">
        <v>146</v>
      </c>
      <c r="B147" t="s">
        <v>156</v>
      </c>
      <c r="C147" t="s">
        <v>135</v>
      </c>
      <c r="D147" s="1">
        <v>45.3125</v>
      </c>
      <c r="E147">
        <f t="shared" si="10"/>
        <v>116</v>
      </c>
    </row>
    <row r="148" spans="1:14" hidden="1" x14ac:dyDescent="0.3">
      <c r="A148" s="3">
        <v>147</v>
      </c>
      <c r="B148" t="s">
        <v>157</v>
      </c>
      <c r="C148" t="s">
        <v>158</v>
      </c>
      <c r="D148" s="1">
        <v>37</v>
      </c>
      <c r="E148">
        <f t="shared" si="10"/>
        <v>152</v>
      </c>
    </row>
    <row r="149" spans="1:14" hidden="1" x14ac:dyDescent="0.3">
      <c r="A149" s="3">
        <v>148</v>
      </c>
      <c r="B149" t="s">
        <v>159</v>
      </c>
      <c r="C149" t="s">
        <v>158</v>
      </c>
      <c r="D149" s="1">
        <v>32</v>
      </c>
      <c r="E149">
        <f t="shared" si="10"/>
        <v>162</v>
      </c>
    </row>
    <row r="150" spans="1:14" hidden="1" x14ac:dyDescent="0.3">
      <c r="A150" s="3">
        <v>149</v>
      </c>
      <c r="B150" t="s">
        <v>160</v>
      </c>
      <c r="C150" t="s">
        <v>158</v>
      </c>
      <c r="D150" s="1">
        <v>0</v>
      </c>
      <c r="E150">
        <f t="shared" si="10"/>
        <v>175</v>
      </c>
    </row>
    <row r="151" spans="1:14" hidden="1" x14ac:dyDescent="0.3">
      <c r="A151" s="3">
        <v>150</v>
      </c>
      <c r="B151" t="s">
        <v>161</v>
      </c>
      <c r="C151" t="s">
        <v>158</v>
      </c>
      <c r="D151" s="1">
        <v>56.75</v>
      </c>
      <c r="E151">
        <f t="shared" si="10"/>
        <v>42</v>
      </c>
    </row>
    <row r="152" spans="1:14" hidden="1" x14ac:dyDescent="0.3">
      <c r="A152" s="3">
        <v>151</v>
      </c>
      <c r="B152" t="s">
        <v>162</v>
      </c>
      <c r="C152" t="s">
        <v>158</v>
      </c>
      <c r="D152" s="1">
        <v>39.875</v>
      </c>
      <c r="E152">
        <f t="shared" si="10"/>
        <v>149</v>
      </c>
    </row>
    <row r="153" spans="1:14" hidden="1" x14ac:dyDescent="0.3">
      <c r="A153" s="3">
        <v>152</v>
      </c>
      <c r="B153" t="s">
        <v>163</v>
      </c>
      <c r="C153" t="s">
        <v>158</v>
      </c>
      <c r="D153" s="1">
        <v>42.875</v>
      </c>
      <c r="E153">
        <f t="shared" si="10"/>
        <v>129</v>
      </c>
    </row>
    <row r="154" spans="1:14" hidden="1" x14ac:dyDescent="0.3">
      <c r="A154" s="3">
        <v>153</v>
      </c>
      <c r="B154" t="s">
        <v>164</v>
      </c>
      <c r="C154" t="s">
        <v>158</v>
      </c>
      <c r="D154" s="1">
        <v>14.25</v>
      </c>
      <c r="E154">
        <f t="shared" si="10"/>
        <v>173</v>
      </c>
      <c r="M154" t="s">
        <v>354</v>
      </c>
      <c r="N154" t="s">
        <v>355</v>
      </c>
    </row>
    <row r="155" spans="1:14" hidden="1" x14ac:dyDescent="0.3">
      <c r="A155" s="3">
        <v>154</v>
      </c>
      <c r="B155" t="s">
        <v>165</v>
      </c>
      <c r="C155" t="s">
        <v>158</v>
      </c>
      <c r="D155" s="1">
        <v>29.75</v>
      </c>
      <c r="E155">
        <f t="shared" si="10"/>
        <v>165</v>
      </c>
      <c r="N155" t="s">
        <v>356</v>
      </c>
    </row>
    <row r="156" spans="1:14" hidden="1" x14ac:dyDescent="0.3">
      <c r="A156" s="3">
        <v>155</v>
      </c>
      <c r="B156" t="s">
        <v>166</v>
      </c>
      <c r="C156" t="s">
        <v>158</v>
      </c>
      <c r="D156" s="1">
        <v>43.4</v>
      </c>
      <c r="E156">
        <f t="shared" si="10"/>
        <v>127</v>
      </c>
      <c r="N156" t="s">
        <v>357</v>
      </c>
    </row>
    <row r="157" spans="1:14" hidden="1" x14ac:dyDescent="0.3">
      <c r="A157" s="3">
        <v>156</v>
      </c>
      <c r="B157" t="s">
        <v>167</v>
      </c>
      <c r="C157" t="s">
        <v>158</v>
      </c>
      <c r="D157" s="1">
        <v>41</v>
      </c>
      <c r="E157">
        <f t="shared" si="10"/>
        <v>141</v>
      </c>
    </row>
    <row r="158" spans="1:14" hidden="1" x14ac:dyDescent="0.3">
      <c r="A158" s="3">
        <v>157</v>
      </c>
      <c r="B158" t="s">
        <v>168</v>
      </c>
      <c r="C158" t="s">
        <v>158</v>
      </c>
      <c r="D158" s="1">
        <v>24.6875</v>
      </c>
      <c r="E158">
        <f t="shared" si="10"/>
        <v>170</v>
      </c>
    </row>
    <row r="159" spans="1:14" hidden="1" x14ac:dyDescent="0.3">
      <c r="A159" s="3">
        <v>158</v>
      </c>
      <c r="B159" t="s">
        <v>169</v>
      </c>
      <c r="C159" t="s">
        <v>158</v>
      </c>
      <c r="D159" s="1">
        <v>49.5</v>
      </c>
      <c r="E159">
        <f t="shared" si="10"/>
        <v>89</v>
      </c>
    </row>
    <row r="160" spans="1:14" hidden="1" x14ac:dyDescent="0.3">
      <c r="A160" s="3">
        <v>159</v>
      </c>
      <c r="B160" t="s">
        <v>170</v>
      </c>
      <c r="C160" t="s">
        <v>158</v>
      </c>
      <c r="D160" s="1">
        <v>43.625</v>
      </c>
      <c r="E160">
        <f t="shared" si="10"/>
        <v>123</v>
      </c>
    </row>
    <row r="161" spans="1:5" hidden="1" x14ac:dyDescent="0.3">
      <c r="A161" s="3">
        <v>160</v>
      </c>
      <c r="B161" t="s">
        <v>171</v>
      </c>
      <c r="C161" t="s">
        <v>158</v>
      </c>
      <c r="D161" s="1">
        <v>43.5</v>
      </c>
      <c r="E161">
        <f t="shared" si="10"/>
        <v>126</v>
      </c>
    </row>
    <row r="162" spans="1:5" hidden="1" x14ac:dyDescent="0.3">
      <c r="A162" s="3">
        <v>161</v>
      </c>
      <c r="B162" t="s">
        <v>172</v>
      </c>
      <c r="C162" t="s">
        <v>173</v>
      </c>
      <c r="D162" s="1">
        <v>42.375</v>
      </c>
      <c r="E162">
        <f t="shared" si="10"/>
        <v>133</v>
      </c>
    </row>
    <row r="163" spans="1:5" hidden="1" x14ac:dyDescent="0.3">
      <c r="A163" s="3">
        <v>162</v>
      </c>
      <c r="B163" t="s">
        <v>174</v>
      </c>
      <c r="C163" t="s">
        <v>173</v>
      </c>
      <c r="D163" s="1">
        <v>42.625</v>
      </c>
      <c r="E163">
        <f t="shared" si="10"/>
        <v>130</v>
      </c>
    </row>
    <row r="164" spans="1:5" hidden="1" x14ac:dyDescent="0.3">
      <c r="A164" s="3">
        <v>163</v>
      </c>
      <c r="B164" t="s">
        <v>175</v>
      </c>
      <c r="C164" t="s">
        <v>173</v>
      </c>
      <c r="D164" s="1">
        <v>54.9</v>
      </c>
      <c r="E164">
        <f t="shared" si="10"/>
        <v>55</v>
      </c>
    </row>
    <row r="165" spans="1:5" hidden="1" x14ac:dyDescent="0.3">
      <c r="A165" s="3">
        <v>164</v>
      </c>
      <c r="B165" t="s">
        <v>176</v>
      </c>
      <c r="C165" t="s">
        <v>173</v>
      </c>
      <c r="D165" s="1">
        <v>42.625</v>
      </c>
      <c r="E165">
        <f t="shared" si="10"/>
        <v>130</v>
      </c>
    </row>
    <row r="166" spans="1:5" hidden="1" x14ac:dyDescent="0.3">
      <c r="A166" s="3">
        <v>165</v>
      </c>
      <c r="B166" t="s">
        <v>177</v>
      </c>
      <c r="C166" t="s">
        <v>173</v>
      </c>
      <c r="D166" s="1">
        <v>45.5625</v>
      </c>
      <c r="E166">
        <f t="shared" si="10"/>
        <v>113</v>
      </c>
    </row>
    <row r="167" spans="1:5" hidden="1" x14ac:dyDescent="0.3">
      <c r="A167" s="3">
        <v>166</v>
      </c>
      <c r="B167" t="s">
        <v>178</v>
      </c>
      <c r="C167" t="s">
        <v>173</v>
      </c>
      <c r="D167" s="1">
        <v>46.75</v>
      </c>
      <c r="E167">
        <f t="shared" si="10"/>
        <v>104</v>
      </c>
    </row>
    <row r="168" spans="1:5" hidden="1" x14ac:dyDescent="0.3">
      <c r="A168" s="3">
        <v>167</v>
      </c>
      <c r="B168" t="s">
        <v>179</v>
      </c>
      <c r="C168" t="s">
        <v>173</v>
      </c>
      <c r="D168" s="1">
        <v>45.375</v>
      </c>
      <c r="E168">
        <f t="shared" si="10"/>
        <v>115</v>
      </c>
    </row>
    <row r="169" spans="1:5" hidden="1" x14ac:dyDescent="0.3">
      <c r="A169" s="3">
        <v>168</v>
      </c>
      <c r="B169" t="s">
        <v>180</v>
      </c>
      <c r="C169" t="s">
        <v>173</v>
      </c>
      <c r="D169" s="1">
        <v>48.875</v>
      </c>
      <c r="E169">
        <f t="shared" si="10"/>
        <v>92</v>
      </c>
    </row>
    <row r="170" spans="1:5" hidden="1" x14ac:dyDescent="0.3">
      <c r="A170" s="3">
        <v>169</v>
      </c>
      <c r="B170" t="s">
        <v>181</v>
      </c>
      <c r="C170" t="s">
        <v>173</v>
      </c>
      <c r="D170" s="1">
        <v>55</v>
      </c>
      <c r="E170">
        <f t="shared" si="10"/>
        <v>54</v>
      </c>
    </row>
    <row r="171" spans="1:5" hidden="1" x14ac:dyDescent="0.3">
      <c r="A171" s="3">
        <v>170</v>
      </c>
      <c r="B171" t="s">
        <v>182</v>
      </c>
      <c r="C171" t="s">
        <v>173</v>
      </c>
      <c r="D171" s="1">
        <v>45.75</v>
      </c>
      <c r="E171">
        <f t="shared" si="10"/>
        <v>112</v>
      </c>
    </row>
    <row r="172" spans="1:5" hidden="1" x14ac:dyDescent="0.3">
      <c r="A172" s="3">
        <v>171</v>
      </c>
      <c r="B172" t="s">
        <v>183</v>
      </c>
      <c r="C172" t="s">
        <v>173</v>
      </c>
      <c r="D172" s="1">
        <v>42.1875</v>
      </c>
      <c r="E172">
        <f t="shared" si="10"/>
        <v>136</v>
      </c>
    </row>
    <row r="173" spans="1:5" hidden="1" x14ac:dyDescent="0.3">
      <c r="A173" s="3">
        <v>172</v>
      </c>
      <c r="B173" t="s">
        <v>184</v>
      </c>
      <c r="C173" t="s">
        <v>173</v>
      </c>
      <c r="D173" s="1">
        <v>29.9375</v>
      </c>
      <c r="E173">
        <f t="shared" si="10"/>
        <v>164</v>
      </c>
    </row>
    <row r="174" spans="1:5" hidden="1" x14ac:dyDescent="0.3">
      <c r="A174" s="3">
        <v>173</v>
      </c>
      <c r="B174" t="s">
        <v>185</v>
      </c>
      <c r="C174" t="s">
        <v>173</v>
      </c>
      <c r="D174" s="1">
        <v>34.875</v>
      </c>
      <c r="E174">
        <f t="shared" si="10"/>
        <v>161</v>
      </c>
    </row>
    <row r="175" spans="1:5" hidden="1" x14ac:dyDescent="0.3">
      <c r="A175" s="3">
        <v>174</v>
      </c>
      <c r="B175" t="s">
        <v>186</v>
      </c>
      <c r="C175" t="s">
        <v>173</v>
      </c>
      <c r="D175" s="1">
        <v>44.3125</v>
      </c>
      <c r="E175">
        <f t="shared" si="10"/>
        <v>120</v>
      </c>
    </row>
    <row r="176" spans="1:5" hidden="1" x14ac:dyDescent="0.3">
      <c r="A176" s="3">
        <v>175</v>
      </c>
      <c r="B176" t="s">
        <v>187</v>
      </c>
      <c r="C176" t="s">
        <v>173</v>
      </c>
      <c r="D176" s="1">
        <v>52.5</v>
      </c>
      <c r="E176">
        <f t="shared" si="10"/>
        <v>76</v>
      </c>
    </row>
    <row r="177" spans="1:5" hidden="1" x14ac:dyDescent="0.3">
      <c r="A177" s="3">
        <v>176</v>
      </c>
      <c r="B177" t="s">
        <v>188</v>
      </c>
      <c r="C177" t="s">
        <v>173</v>
      </c>
      <c r="D177" s="1">
        <v>51.0625</v>
      </c>
      <c r="E177">
        <f t="shared" si="10"/>
        <v>84</v>
      </c>
    </row>
    <row r="178" spans="1:5" hidden="1" x14ac:dyDescent="0.3">
      <c r="A178" s="3">
        <v>177</v>
      </c>
      <c r="B178" t="s">
        <v>189</v>
      </c>
      <c r="C178" t="s">
        <v>173</v>
      </c>
      <c r="D178" s="1">
        <v>48</v>
      </c>
      <c r="E178">
        <f t="shared" si="10"/>
        <v>96</v>
      </c>
    </row>
    <row r="179" spans="1:5" x14ac:dyDescent="0.3">
      <c r="A179" s="3"/>
      <c r="D179" s="1">
        <f>_xlfn.AGGREGATE(9,5,Table1[Exam(65)])</f>
        <v>2925.625</v>
      </c>
    </row>
  </sheetData>
  <phoneticPr fontId="1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3197F-ADAA-4C83-B327-2894E3166EA8}">
  <dimension ref="A1:K10"/>
  <sheetViews>
    <sheetView workbookViewId="0">
      <selection activeCell="A7" sqref="A7"/>
    </sheetView>
  </sheetViews>
  <sheetFormatPr defaultRowHeight="14.4" x14ac:dyDescent="0.3"/>
  <cols>
    <col min="1" max="1" width="10.44140625" bestFit="1" customWidth="1"/>
    <col min="3" max="4" width="10.109375" bestFit="1" customWidth="1"/>
  </cols>
  <sheetData>
    <row r="1" spans="1:11" x14ac:dyDescent="0.3">
      <c r="A1" s="66" t="s">
        <v>0</v>
      </c>
      <c r="B1" s="66" t="s">
        <v>2</v>
      </c>
      <c r="C1" s="66" t="s">
        <v>386</v>
      </c>
      <c r="D1" s="66" t="s">
        <v>387</v>
      </c>
      <c r="J1" t="s">
        <v>233</v>
      </c>
      <c r="K1" t="s">
        <v>397</v>
      </c>
    </row>
    <row r="2" spans="1:11" x14ac:dyDescent="0.3">
      <c r="A2" t="s">
        <v>388</v>
      </c>
      <c r="B2" t="s">
        <v>234</v>
      </c>
      <c r="C2">
        <v>0</v>
      </c>
      <c r="D2">
        <v>45.6</v>
      </c>
      <c r="J2" t="s">
        <v>234</v>
      </c>
      <c r="K2" t="s">
        <v>398</v>
      </c>
    </row>
    <row r="3" spans="1:11" x14ac:dyDescent="0.3">
      <c r="A3" t="s">
        <v>389</v>
      </c>
      <c r="B3" t="s">
        <v>237</v>
      </c>
      <c r="C3">
        <v>1</v>
      </c>
      <c r="D3">
        <v>45</v>
      </c>
      <c r="J3" t="s">
        <v>235</v>
      </c>
      <c r="K3" t="s">
        <v>399</v>
      </c>
    </row>
    <row r="4" spans="1:11" x14ac:dyDescent="0.3">
      <c r="A4" t="s">
        <v>390</v>
      </c>
      <c r="B4" t="s">
        <v>234</v>
      </c>
      <c r="C4">
        <v>2</v>
      </c>
      <c r="D4">
        <v>66</v>
      </c>
      <c r="J4" t="s">
        <v>231</v>
      </c>
      <c r="K4" t="s">
        <v>400</v>
      </c>
    </row>
    <row r="5" spans="1:11" x14ac:dyDescent="0.3">
      <c r="A5" t="s">
        <v>391</v>
      </c>
      <c r="B5" t="s">
        <v>235</v>
      </c>
      <c r="C5">
        <v>10</v>
      </c>
      <c r="D5">
        <v>0</v>
      </c>
      <c r="J5" t="s">
        <v>236</v>
      </c>
      <c r="K5" t="s">
        <v>401</v>
      </c>
    </row>
    <row r="6" spans="1:11" x14ac:dyDescent="0.3">
      <c r="A6" t="s">
        <v>392</v>
      </c>
      <c r="B6" t="s">
        <v>233</v>
      </c>
      <c r="C6">
        <v>7</v>
      </c>
      <c r="D6">
        <v>77</v>
      </c>
    </row>
    <row r="7" spans="1:11" x14ac:dyDescent="0.3">
      <c r="A7" t="s">
        <v>393</v>
      </c>
      <c r="B7" t="s">
        <v>231</v>
      </c>
      <c r="C7">
        <v>5</v>
      </c>
      <c r="D7">
        <v>84</v>
      </c>
    </row>
    <row r="8" spans="1:11" x14ac:dyDescent="0.3">
      <c r="A8" t="s">
        <v>394</v>
      </c>
      <c r="B8" t="s">
        <v>236</v>
      </c>
      <c r="C8">
        <v>6</v>
      </c>
      <c r="D8">
        <v>54</v>
      </c>
    </row>
    <row r="9" spans="1:11" x14ac:dyDescent="0.3">
      <c r="A9" t="s">
        <v>395</v>
      </c>
      <c r="B9" t="s">
        <v>235</v>
      </c>
      <c r="C9">
        <v>8</v>
      </c>
      <c r="D9">
        <v>24</v>
      </c>
    </row>
    <row r="10" spans="1:11" x14ac:dyDescent="0.3">
      <c r="A10" t="s">
        <v>396</v>
      </c>
      <c r="B10" t="s">
        <v>233</v>
      </c>
      <c r="C10">
        <v>10</v>
      </c>
      <c r="D10">
        <v>90</v>
      </c>
    </row>
  </sheetData>
  <dataValidations count="4">
    <dataValidation type="whole" allowBlank="1" showInputMessage="1" showErrorMessage="1" sqref="C2:C10" xr:uid="{3D3CE424-A186-4568-8A90-315F05686449}">
      <formula1>0</formula1>
      <formula2>10</formula2>
    </dataValidation>
    <dataValidation type="decimal" allowBlank="1" showInputMessage="1" showErrorMessage="1" sqref="D2:D10" xr:uid="{FEEF6ECA-AC27-4A4C-A409-DEE192113213}">
      <formula1>0</formula1>
      <formula2>90</formula2>
    </dataValidation>
    <dataValidation type="list" allowBlank="1" showInputMessage="1" showErrorMessage="1" sqref="B2:B10" xr:uid="{2E75FB85-EB66-41B2-9D0C-A1F9DF88B363}">
      <formula1>"A,B,C,D,E,F"</formula1>
    </dataValidation>
    <dataValidation type="textLength" allowBlank="1" showInputMessage="1" showErrorMessage="1" sqref="A2:A10" xr:uid="{E045FB20-60F2-4FE2-9ADE-A41AF5674035}">
      <formula1>5</formula1>
      <formula2>10</formula2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C9A91-76BF-4C94-B54B-FEA03F560A92}">
  <dimension ref="A1:D179"/>
  <sheetViews>
    <sheetView view="pageLayout" zoomScaleNormal="100" workbookViewId="0">
      <selection activeCell="C16" sqref="C16"/>
    </sheetView>
  </sheetViews>
  <sheetFormatPr defaultRowHeight="14.4" x14ac:dyDescent="0.3"/>
  <cols>
    <col min="1" max="1" width="4" bestFit="1" customWidth="1"/>
    <col min="2" max="2" width="37.88671875" bestFit="1" customWidth="1"/>
    <col min="3" max="3" width="21" bestFit="1" customWidth="1"/>
  </cols>
  <sheetData>
    <row r="1" spans="1:4" ht="15.6" thickTop="1" thickBot="1" x14ac:dyDescent="0.35">
      <c r="A1" s="78" t="s">
        <v>221</v>
      </c>
      <c r="B1" s="78" t="s">
        <v>222</v>
      </c>
      <c r="C1" s="78" t="s">
        <v>2</v>
      </c>
      <c r="D1" s="78" t="s">
        <v>402</v>
      </c>
    </row>
    <row r="2" spans="1:4" ht="15.6" thickTop="1" thickBot="1" x14ac:dyDescent="0.35">
      <c r="A2" s="76">
        <v>1</v>
      </c>
      <c r="B2" s="75" t="s">
        <v>5</v>
      </c>
      <c r="C2" s="75" t="s">
        <v>6</v>
      </c>
      <c r="D2" s="76">
        <v>40.299999999999997</v>
      </c>
    </row>
    <row r="3" spans="1:4" ht="15.6" thickTop="1" thickBot="1" x14ac:dyDescent="0.35">
      <c r="A3" s="76">
        <v>2</v>
      </c>
      <c r="B3" s="75" t="s">
        <v>7</v>
      </c>
      <c r="C3" s="75" t="s">
        <v>6</v>
      </c>
      <c r="D3" s="77">
        <v>53</v>
      </c>
    </row>
    <row r="4" spans="1:4" ht="15.6" thickTop="1" thickBot="1" x14ac:dyDescent="0.35">
      <c r="A4" s="76">
        <v>3</v>
      </c>
      <c r="B4" s="75" t="s">
        <v>8</v>
      </c>
      <c r="C4" s="75" t="s">
        <v>6</v>
      </c>
      <c r="D4" s="77">
        <v>42.375</v>
      </c>
    </row>
    <row r="5" spans="1:4" ht="15.6" thickTop="1" thickBot="1" x14ac:dyDescent="0.35">
      <c r="A5" s="76">
        <v>4</v>
      </c>
      <c r="B5" s="75" t="s">
        <v>9</v>
      </c>
      <c r="C5" s="75" t="s">
        <v>6</v>
      </c>
      <c r="D5" s="77">
        <v>48.375</v>
      </c>
    </row>
    <row r="6" spans="1:4" ht="15.6" thickTop="1" thickBot="1" x14ac:dyDescent="0.35">
      <c r="A6" s="76">
        <v>5</v>
      </c>
      <c r="B6" s="75" t="s">
        <v>10</v>
      </c>
      <c r="C6" s="75" t="s">
        <v>6</v>
      </c>
      <c r="D6" s="77">
        <v>54.625</v>
      </c>
    </row>
    <row r="7" spans="1:4" ht="15.6" thickTop="1" thickBot="1" x14ac:dyDescent="0.35">
      <c r="A7" s="76">
        <v>6</v>
      </c>
      <c r="B7" s="75" t="s">
        <v>11</v>
      </c>
      <c r="C7" s="75" t="s">
        <v>6</v>
      </c>
      <c r="D7" s="77">
        <v>52.75</v>
      </c>
    </row>
    <row r="8" spans="1:4" ht="15.6" thickTop="1" thickBot="1" x14ac:dyDescent="0.35">
      <c r="A8" s="76">
        <v>7</v>
      </c>
      <c r="B8" s="75" t="s">
        <v>12</v>
      </c>
      <c r="C8" s="75" t="s">
        <v>6</v>
      </c>
      <c r="D8" s="77">
        <v>46.25</v>
      </c>
    </row>
    <row r="9" spans="1:4" ht="15.6" thickTop="1" thickBot="1" x14ac:dyDescent="0.35">
      <c r="A9" s="76">
        <v>8</v>
      </c>
      <c r="B9" s="75" t="s">
        <v>13</v>
      </c>
      <c r="C9" s="75" t="s">
        <v>6</v>
      </c>
      <c r="D9" s="77">
        <v>44.5</v>
      </c>
    </row>
    <row r="10" spans="1:4" ht="15.6" thickTop="1" thickBot="1" x14ac:dyDescent="0.35">
      <c r="A10" s="76">
        <v>9</v>
      </c>
      <c r="B10" s="75" t="s">
        <v>14</v>
      </c>
      <c r="C10" s="75" t="s">
        <v>6</v>
      </c>
      <c r="D10" s="77">
        <v>58.375</v>
      </c>
    </row>
    <row r="11" spans="1:4" ht="15.6" thickTop="1" thickBot="1" x14ac:dyDescent="0.35">
      <c r="A11" s="76">
        <v>10</v>
      </c>
      <c r="B11" s="75" t="s">
        <v>15</v>
      </c>
      <c r="C11" s="75" t="s">
        <v>6</v>
      </c>
      <c r="D11" s="77">
        <v>40.125</v>
      </c>
    </row>
    <row r="12" spans="1:4" ht="15.6" thickTop="1" thickBot="1" x14ac:dyDescent="0.35">
      <c r="A12" s="76">
        <v>11</v>
      </c>
      <c r="B12" s="75" t="s">
        <v>16</v>
      </c>
      <c r="C12" s="75" t="s">
        <v>6</v>
      </c>
      <c r="D12" s="77">
        <v>54.625</v>
      </c>
    </row>
    <row r="13" spans="1:4" ht="15.6" thickTop="1" thickBot="1" x14ac:dyDescent="0.35">
      <c r="A13" s="76">
        <v>12</v>
      </c>
      <c r="B13" s="75" t="s">
        <v>17</v>
      </c>
      <c r="C13" s="75" t="s">
        <v>6</v>
      </c>
      <c r="D13" s="77">
        <v>42</v>
      </c>
    </row>
    <row r="14" spans="1:4" ht="15.6" thickTop="1" thickBot="1" x14ac:dyDescent="0.35">
      <c r="A14" s="76">
        <v>13</v>
      </c>
      <c r="B14" s="75" t="s">
        <v>18</v>
      </c>
      <c r="C14" s="75" t="s">
        <v>6</v>
      </c>
      <c r="D14" s="77">
        <v>36.0625</v>
      </c>
    </row>
    <row r="15" spans="1:4" ht="15.6" thickTop="1" thickBot="1" x14ac:dyDescent="0.35">
      <c r="A15" s="76">
        <v>14</v>
      </c>
      <c r="B15" s="75" t="s">
        <v>19</v>
      </c>
      <c r="C15" s="75" t="s">
        <v>6</v>
      </c>
      <c r="D15" s="77">
        <v>43.5625</v>
      </c>
    </row>
    <row r="16" spans="1:4" ht="15.6" thickTop="1" thickBot="1" x14ac:dyDescent="0.35">
      <c r="A16" s="76">
        <v>15</v>
      </c>
      <c r="B16" s="75" t="s">
        <v>20</v>
      </c>
      <c r="C16" s="75" t="s">
        <v>6</v>
      </c>
      <c r="D16" s="77">
        <v>52.8</v>
      </c>
    </row>
    <row r="17" spans="1:4" ht="15.6" thickTop="1" thickBot="1" x14ac:dyDescent="0.35">
      <c r="A17" s="76">
        <v>16</v>
      </c>
      <c r="B17" s="75" t="s">
        <v>21</v>
      </c>
      <c r="C17" s="75" t="s">
        <v>6</v>
      </c>
      <c r="D17" s="77">
        <v>56.75</v>
      </c>
    </row>
    <row r="18" spans="1:4" ht="15.6" thickTop="1" thickBot="1" x14ac:dyDescent="0.35">
      <c r="A18" s="76">
        <v>17</v>
      </c>
      <c r="B18" s="75" t="s">
        <v>22</v>
      </c>
      <c r="C18" s="75" t="s">
        <v>6</v>
      </c>
      <c r="D18" s="77">
        <v>49.3</v>
      </c>
    </row>
    <row r="19" spans="1:4" ht="15.6" thickTop="1" thickBot="1" x14ac:dyDescent="0.35">
      <c r="A19" s="76">
        <v>18</v>
      </c>
      <c r="B19" s="75" t="s">
        <v>23</v>
      </c>
      <c r="C19" s="75" t="s">
        <v>6</v>
      </c>
      <c r="D19" s="77">
        <v>56.625</v>
      </c>
    </row>
    <row r="20" spans="1:4" ht="15.6" thickTop="1" thickBot="1" x14ac:dyDescent="0.35">
      <c r="A20" s="76">
        <v>19</v>
      </c>
      <c r="B20" s="75" t="s">
        <v>24</v>
      </c>
      <c r="C20" s="75" t="s">
        <v>6</v>
      </c>
      <c r="D20" s="77">
        <v>42.25</v>
      </c>
    </row>
    <row r="21" spans="1:4" ht="15.6" thickTop="1" thickBot="1" x14ac:dyDescent="0.35">
      <c r="A21" s="76">
        <v>20</v>
      </c>
      <c r="B21" s="75" t="s">
        <v>25</v>
      </c>
      <c r="C21" s="75" t="s">
        <v>26</v>
      </c>
      <c r="D21" s="77">
        <v>39.875</v>
      </c>
    </row>
    <row r="22" spans="1:4" ht="15.6" thickTop="1" thickBot="1" x14ac:dyDescent="0.35">
      <c r="A22" s="76">
        <v>21</v>
      </c>
      <c r="B22" s="75" t="s">
        <v>27</v>
      </c>
      <c r="C22" s="75" t="s">
        <v>26</v>
      </c>
      <c r="D22" s="77">
        <v>61.4375</v>
      </c>
    </row>
    <row r="23" spans="1:4" ht="15.6" thickTop="1" thickBot="1" x14ac:dyDescent="0.35">
      <c r="A23" s="76">
        <v>22</v>
      </c>
      <c r="B23" s="75" t="s">
        <v>28</v>
      </c>
      <c r="C23" s="75" t="s">
        <v>26</v>
      </c>
      <c r="D23" s="77">
        <v>43.125</v>
      </c>
    </row>
    <row r="24" spans="1:4" ht="15.6" thickTop="1" thickBot="1" x14ac:dyDescent="0.35">
      <c r="A24" s="76">
        <v>23</v>
      </c>
      <c r="B24" s="75" t="s">
        <v>29</v>
      </c>
      <c r="C24" s="75" t="s">
        <v>26</v>
      </c>
      <c r="D24" s="77">
        <v>46.0625</v>
      </c>
    </row>
    <row r="25" spans="1:4" ht="15.6" thickTop="1" thickBot="1" x14ac:dyDescent="0.35">
      <c r="A25" s="76">
        <v>24</v>
      </c>
      <c r="B25" s="75" t="s">
        <v>30</v>
      </c>
      <c r="C25" s="75" t="s">
        <v>26</v>
      </c>
      <c r="D25" s="77">
        <v>35</v>
      </c>
    </row>
    <row r="26" spans="1:4" ht="15.6" thickTop="1" thickBot="1" x14ac:dyDescent="0.35">
      <c r="A26" s="76">
        <v>25</v>
      </c>
      <c r="B26" s="75" t="s">
        <v>31</v>
      </c>
      <c r="C26" s="75" t="s">
        <v>26</v>
      </c>
      <c r="D26" s="77">
        <v>57</v>
      </c>
    </row>
    <row r="27" spans="1:4" ht="15.6" thickTop="1" thickBot="1" x14ac:dyDescent="0.35">
      <c r="A27" s="76">
        <v>26</v>
      </c>
      <c r="B27" s="75" t="s">
        <v>32</v>
      </c>
      <c r="C27" s="75" t="s">
        <v>26</v>
      </c>
      <c r="D27" s="77">
        <v>58.1875</v>
      </c>
    </row>
    <row r="28" spans="1:4" ht="15.6" thickTop="1" thickBot="1" x14ac:dyDescent="0.35">
      <c r="A28" s="76">
        <v>27</v>
      </c>
      <c r="B28" s="75" t="s">
        <v>33</v>
      </c>
      <c r="C28" s="75" t="s">
        <v>26</v>
      </c>
      <c r="D28" s="77">
        <v>49.25</v>
      </c>
    </row>
    <row r="29" spans="1:4" ht="15.6" thickTop="1" thickBot="1" x14ac:dyDescent="0.35">
      <c r="A29" s="76">
        <v>28</v>
      </c>
      <c r="B29" s="75" t="s">
        <v>34</v>
      </c>
      <c r="C29" s="75" t="s">
        <v>26</v>
      </c>
      <c r="D29" s="77">
        <v>48.8125</v>
      </c>
    </row>
    <row r="30" spans="1:4" ht="15.6" thickTop="1" thickBot="1" x14ac:dyDescent="0.35">
      <c r="A30" s="76">
        <v>29</v>
      </c>
      <c r="B30" s="75" t="s">
        <v>35</v>
      </c>
      <c r="C30" s="75" t="s">
        <v>26</v>
      </c>
      <c r="D30" s="77">
        <v>63.5</v>
      </c>
    </row>
    <row r="31" spans="1:4" ht="15.6" thickTop="1" thickBot="1" x14ac:dyDescent="0.35">
      <c r="A31" s="76">
        <v>30</v>
      </c>
      <c r="B31" s="75" t="s">
        <v>36</v>
      </c>
      <c r="C31" s="75" t="s">
        <v>26</v>
      </c>
      <c r="D31" s="77">
        <v>55.75</v>
      </c>
    </row>
    <row r="32" spans="1:4" ht="15.6" thickTop="1" thickBot="1" x14ac:dyDescent="0.35">
      <c r="A32" s="76">
        <v>31</v>
      </c>
      <c r="B32" s="75" t="s">
        <v>37</v>
      </c>
      <c r="C32" s="75" t="s">
        <v>26</v>
      </c>
      <c r="D32" s="77">
        <v>49.625</v>
      </c>
    </row>
    <row r="33" spans="1:4" ht="15.6" thickTop="1" thickBot="1" x14ac:dyDescent="0.35">
      <c r="A33" s="76">
        <v>32</v>
      </c>
      <c r="B33" s="75" t="s">
        <v>38</v>
      </c>
      <c r="C33" s="75" t="s">
        <v>26</v>
      </c>
      <c r="D33" s="77">
        <v>40</v>
      </c>
    </row>
    <row r="34" spans="1:4" ht="15.6" thickTop="1" thickBot="1" x14ac:dyDescent="0.35">
      <c r="A34" s="76">
        <v>33</v>
      </c>
      <c r="B34" s="75" t="s">
        <v>39</v>
      </c>
      <c r="C34" s="75" t="s">
        <v>26</v>
      </c>
      <c r="D34" s="77">
        <v>61.25</v>
      </c>
    </row>
    <row r="35" spans="1:4" ht="15.6" thickTop="1" thickBot="1" x14ac:dyDescent="0.35">
      <c r="A35" s="76">
        <v>34</v>
      </c>
      <c r="B35" s="75" t="s">
        <v>40</v>
      </c>
      <c r="C35" s="75" t="s">
        <v>26</v>
      </c>
      <c r="D35" s="77">
        <v>43.9375</v>
      </c>
    </row>
    <row r="36" spans="1:4" ht="15.6" thickTop="1" thickBot="1" x14ac:dyDescent="0.35">
      <c r="A36" s="76">
        <v>35</v>
      </c>
      <c r="B36" s="75" t="s">
        <v>41</v>
      </c>
      <c r="C36" s="75" t="s">
        <v>26</v>
      </c>
      <c r="D36" s="77">
        <v>46.5625</v>
      </c>
    </row>
    <row r="37" spans="1:4" ht="15.6" thickTop="1" thickBot="1" x14ac:dyDescent="0.35">
      <c r="A37" s="76">
        <v>36</v>
      </c>
      <c r="B37" s="75" t="s">
        <v>42</v>
      </c>
      <c r="C37" s="75" t="s">
        <v>26</v>
      </c>
      <c r="D37" s="77">
        <v>50.375</v>
      </c>
    </row>
    <row r="38" spans="1:4" ht="15.6" thickTop="1" thickBot="1" x14ac:dyDescent="0.35">
      <c r="A38" s="76">
        <v>37</v>
      </c>
      <c r="B38" s="75" t="s">
        <v>43</v>
      </c>
      <c r="C38" s="75" t="s">
        <v>26</v>
      </c>
      <c r="D38" s="77">
        <v>52.0625</v>
      </c>
    </row>
    <row r="39" spans="1:4" ht="15.6" thickTop="1" thickBot="1" x14ac:dyDescent="0.35">
      <c r="A39" s="76">
        <v>38</v>
      </c>
      <c r="B39" s="75" t="s">
        <v>43</v>
      </c>
      <c r="C39" s="75" t="s">
        <v>26</v>
      </c>
      <c r="D39" s="77">
        <v>52.0625</v>
      </c>
    </row>
    <row r="40" spans="1:4" ht="15.6" thickTop="1" thickBot="1" x14ac:dyDescent="0.35">
      <c r="A40" s="76">
        <v>39</v>
      </c>
      <c r="B40" s="75" t="s">
        <v>44</v>
      </c>
      <c r="C40" s="75" t="s">
        <v>26</v>
      </c>
      <c r="D40" s="77">
        <v>54.75</v>
      </c>
    </row>
    <row r="41" spans="1:4" ht="15.6" thickTop="1" thickBot="1" x14ac:dyDescent="0.35">
      <c r="A41" s="76">
        <v>40</v>
      </c>
      <c r="B41" s="75" t="s">
        <v>45</v>
      </c>
      <c r="C41" s="75" t="s">
        <v>26</v>
      </c>
      <c r="D41" s="77">
        <v>45.0625</v>
      </c>
    </row>
    <row r="42" spans="1:4" ht="15.6" thickTop="1" thickBot="1" x14ac:dyDescent="0.35">
      <c r="A42" s="76">
        <v>41</v>
      </c>
      <c r="B42" s="75" t="s">
        <v>46</v>
      </c>
      <c r="C42" s="75" t="s">
        <v>26</v>
      </c>
      <c r="D42" s="77">
        <v>58.25</v>
      </c>
    </row>
    <row r="43" spans="1:4" ht="15.6" thickTop="1" thickBot="1" x14ac:dyDescent="0.35">
      <c r="A43" s="76">
        <v>42</v>
      </c>
      <c r="B43" s="75" t="s">
        <v>47</v>
      </c>
      <c r="C43" s="75" t="s">
        <v>48</v>
      </c>
      <c r="D43" s="77">
        <v>56.375</v>
      </c>
    </row>
    <row r="44" spans="1:4" ht="15.6" thickTop="1" thickBot="1" x14ac:dyDescent="0.35">
      <c r="A44" s="76">
        <v>43</v>
      </c>
      <c r="B44" s="75" t="s">
        <v>49</v>
      </c>
      <c r="C44" s="75" t="s">
        <v>48</v>
      </c>
      <c r="D44" s="77">
        <v>53.375</v>
      </c>
    </row>
    <row r="45" spans="1:4" ht="15.6" thickTop="1" thickBot="1" x14ac:dyDescent="0.35">
      <c r="A45" s="76">
        <v>44</v>
      </c>
      <c r="B45" s="75" t="s">
        <v>50</v>
      </c>
      <c r="C45" s="75" t="s">
        <v>48</v>
      </c>
      <c r="D45" s="77">
        <v>47.6875</v>
      </c>
    </row>
    <row r="46" spans="1:4" ht="15.6" thickTop="1" thickBot="1" x14ac:dyDescent="0.35">
      <c r="A46" s="76">
        <v>45</v>
      </c>
      <c r="B46" s="75" t="s">
        <v>51</v>
      </c>
      <c r="C46" s="75" t="s">
        <v>48</v>
      </c>
      <c r="D46" s="77">
        <v>63</v>
      </c>
    </row>
    <row r="47" spans="1:4" ht="15.6" thickTop="1" thickBot="1" x14ac:dyDescent="0.35">
      <c r="A47" s="76">
        <v>46</v>
      </c>
      <c r="B47" s="75" t="s">
        <v>52</v>
      </c>
      <c r="C47" s="75" t="s">
        <v>48</v>
      </c>
      <c r="D47" s="77">
        <v>65</v>
      </c>
    </row>
    <row r="48" spans="1:4" ht="15.6" thickTop="1" thickBot="1" x14ac:dyDescent="0.35">
      <c r="A48" s="76">
        <v>47</v>
      </c>
      <c r="B48" s="75" t="s">
        <v>53</v>
      </c>
      <c r="C48" s="75" t="s">
        <v>48</v>
      </c>
      <c r="D48" s="77">
        <v>0</v>
      </c>
    </row>
    <row r="49" spans="1:4" ht="15.6" thickTop="1" thickBot="1" x14ac:dyDescent="0.35">
      <c r="A49" s="76">
        <v>48</v>
      </c>
      <c r="B49" s="75" t="s">
        <v>54</v>
      </c>
      <c r="C49" s="75" t="s">
        <v>48</v>
      </c>
      <c r="D49" s="77">
        <v>59.125</v>
      </c>
    </row>
    <row r="50" spans="1:4" ht="15.6" thickTop="1" thickBot="1" x14ac:dyDescent="0.35">
      <c r="A50" s="76">
        <v>49</v>
      </c>
      <c r="B50" s="75" t="s">
        <v>55</v>
      </c>
      <c r="C50" s="75" t="s">
        <v>48</v>
      </c>
      <c r="D50" s="77">
        <v>56.125</v>
      </c>
    </row>
    <row r="51" spans="1:4" ht="15.6" thickTop="1" thickBot="1" x14ac:dyDescent="0.35">
      <c r="A51" s="76">
        <v>50</v>
      </c>
      <c r="B51" s="75" t="s">
        <v>56</v>
      </c>
      <c r="C51" s="75" t="s">
        <v>48</v>
      </c>
      <c r="D51" s="77">
        <v>40.375</v>
      </c>
    </row>
    <row r="52" spans="1:4" ht="15.6" thickTop="1" thickBot="1" x14ac:dyDescent="0.35">
      <c r="A52" s="76">
        <v>51</v>
      </c>
      <c r="B52" s="75" t="s">
        <v>57</v>
      </c>
      <c r="C52" s="75" t="s">
        <v>48</v>
      </c>
      <c r="D52" s="77">
        <v>59.75</v>
      </c>
    </row>
    <row r="53" spans="1:4" ht="15.6" thickTop="1" thickBot="1" x14ac:dyDescent="0.35">
      <c r="A53" s="76">
        <v>52</v>
      </c>
      <c r="B53" s="75" t="s">
        <v>58</v>
      </c>
      <c r="C53" s="75" t="s">
        <v>48</v>
      </c>
      <c r="D53" s="77">
        <v>0</v>
      </c>
    </row>
    <row r="54" spans="1:4" ht="15.6" thickTop="1" thickBot="1" x14ac:dyDescent="0.35">
      <c r="A54" s="76">
        <v>53</v>
      </c>
      <c r="B54" s="75" t="s">
        <v>59</v>
      </c>
      <c r="C54" s="75" t="s">
        <v>48</v>
      </c>
      <c r="D54" s="77">
        <v>62</v>
      </c>
    </row>
    <row r="55" spans="1:4" ht="15.6" thickTop="1" thickBot="1" x14ac:dyDescent="0.35">
      <c r="A55" s="76">
        <v>54</v>
      </c>
      <c r="B55" s="75" t="s">
        <v>60</v>
      </c>
      <c r="C55" s="75" t="s">
        <v>48</v>
      </c>
      <c r="D55" s="77">
        <v>48.375</v>
      </c>
    </row>
    <row r="56" spans="1:4" ht="15.6" thickTop="1" thickBot="1" x14ac:dyDescent="0.35">
      <c r="A56" s="76">
        <v>55</v>
      </c>
      <c r="B56" s="75" t="s">
        <v>61</v>
      </c>
      <c r="C56" s="75" t="s">
        <v>48</v>
      </c>
      <c r="D56" s="77">
        <v>60</v>
      </c>
    </row>
    <row r="57" spans="1:4" ht="15.6" thickTop="1" thickBot="1" x14ac:dyDescent="0.35">
      <c r="A57" s="76">
        <v>56</v>
      </c>
      <c r="B57" s="75" t="s">
        <v>62</v>
      </c>
      <c r="C57" s="75" t="s">
        <v>48</v>
      </c>
      <c r="D57" s="77">
        <v>59</v>
      </c>
    </row>
    <row r="58" spans="1:4" ht="15.6" thickTop="1" thickBot="1" x14ac:dyDescent="0.35">
      <c r="A58" s="76">
        <v>57</v>
      </c>
      <c r="B58" s="75" t="s">
        <v>63</v>
      </c>
      <c r="C58" s="75" t="s">
        <v>48</v>
      </c>
      <c r="D58" s="77">
        <v>62.25</v>
      </c>
    </row>
    <row r="59" spans="1:4" ht="15.6" thickTop="1" thickBot="1" x14ac:dyDescent="0.35">
      <c r="A59" s="76">
        <v>58</v>
      </c>
      <c r="B59" s="75" t="s">
        <v>64</v>
      </c>
      <c r="C59" s="75" t="s">
        <v>48</v>
      </c>
      <c r="D59" s="77">
        <v>61</v>
      </c>
    </row>
    <row r="60" spans="1:4" ht="15.6" thickTop="1" thickBot="1" x14ac:dyDescent="0.35">
      <c r="A60" s="76">
        <v>59</v>
      </c>
      <c r="B60" s="75" t="s">
        <v>65</v>
      </c>
      <c r="C60" s="75" t="s">
        <v>48</v>
      </c>
      <c r="D60" s="77">
        <v>57.25</v>
      </c>
    </row>
    <row r="61" spans="1:4" ht="15.6" thickTop="1" thickBot="1" x14ac:dyDescent="0.35">
      <c r="A61" s="76">
        <v>60</v>
      </c>
      <c r="B61" s="75" t="s">
        <v>66</v>
      </c>
      <c r="C61" s="75" t="s">
        <v>48</v>
      </c>
      <c r="D61" s="77">
        <v>59.75</v>
      </c>
    </row>
    <row r="62" spans="1:4" ht="15.6" thickTop="1" thickBot="1" x14ac:dyDescent="0.35">
      <c r="A62" s="76">
        <v>61</v>
      </c>
      <c r="B62" s="75" t="s">
        <v>67</v>
      </c>
      <c r="C62" s="75" t="s">
        <v>48</v>
      </c>
      <c r="D62" s="77">
        <v>59.0625</v>
      </c>
    </row>
    <row r="63" spans="1:4" ht="15.6" thickTop="1" thickBot="1" x14ac:dyDescent="0.35">
      <c r="A63" s="76">
        <v>62</v>
      </c>
      <c r="B63" s="75" t="s">
        <v>68</v>
      </c>
      <c r="C63" s="75" t="s">
        <v>48</v>
      </c>
      <c r="D63" s="77">
        <v>54.875</v>
      </c>
    </row>
    <row r="64" spans="1:4" ht="15.6" thickTop="1" thickBot="1" x14ac:dyDescent="0.35">
      <c r="A64" s="76">
        <v>63</v>
      </c>
      <c r="B64" s="75" t="s">
        <v>69</v>
      </c>
      <c r="C64" s="75" t="s">
        <v>48</v>
      </c>
      <c r="D64" s="77">
        <v>64.5</v>
      </c>
    </row>
    <row r="65" spans="1:4" ht="15.6" thickTop="1" thickBot="1" x14ac:dyDescent="0.35">
      <c r="A65" s="76">
        <v>64</v>
      </c>
      <c r="B65" s="75" t="s">
        <v>70</v>
      </c>
      <c r="C65" s="75" t="s">
        <v>48</v>
      </c>
      <c r="D65" s="77">
        <v>59.375</v>
      </c>
    </row>
    <row r="66" spans="1:4" ht="15.6" thickTop="1" thickBot="1" x14ac:dyDescent="0.35">
      <c r="A66" s="76">
        <v>65</v>
      </c>
      <c r="B66" s="75" t="s">
        <v>71</v>
      </c>
      <c r="C66" s="75" t="s">
        <v>72</v>
      </c>
      <c r="D66" s="77">
        <v>59.9375</v>
      </c>
    </row>
    <row r="67" spans="1:4" ht="15.6" thickTop="1" thickBot="1" x14ac:dyDescent="0.35">
      <c r="A67" s="76">
        <v>66</v>
      </c>
      <c r="B67" s="75" t="s">
        <v>73</v>
      </c>
      <c r="C67" s="75" t="s">
        <v>72</v>
      </c>
      <c r="D67" s="77">
        <v>64</v>
      </c>
    </row>
    <row r="68" spans="1:4" ht="15.6" thickTop="1" thickBot="1" x14ac:dyDescent="0.35">
      <c r="A68" s="76">
        <v>67</v>
      </c>
      <c r="B68" s="75" t="s">
        <v>74</v>
      </c>
      <c r="C68" s="75" t="s">
        <v>72</v>
      </c>
      <c r="D68" s="77">
        <v>54.625</v>
      </c>
    </row>
    <row r="69" spans="1:4" ht="15.6" thickTop="1" thickBot="1" x14ac:dyDescent="0.35">
      <c r="A69" s="76">
        <v>68</v>
      </c>
      <c r="B69" s="75" t="s">
        <v>75</v>
      </c>
      <c r="C69" s="75" t="s">
        <v>72</v>
      </c>
      <c r="D69" s="77">
        <v>65</v>
      </c>
    </row>
    <row r="70" spans="1:4" ht="15.6" thickTop="1" thickBot="1" x14ac:dyDescent="0.35">
      <c r="A70" s="76">
        <v>69</v>
      </c>
      <c r="B70" s="75" t="s">
        <v>76</v>
      </c>
      <c r="C70" s="75" t="s">
        <v>72</v>
      </c>
      <c r="D70" s="77">
        <v>54.5</v>
      </c>
    </row>
    <row r="71" spans="1:4" ht="15.6" thickTop="1" thickBot="1" x14ac:dyDescent="0.35">
      <c r="A71" s="76">
        <v>70</v>
      </c>
      <c r="B71" s="75" t="s">
        <v>77</v>
      </c>
      <c r="C71" s="75" t="s">
        <v>72</v>
      </c>
      <c r="D71" s="77">
        <v>63.5</v>
      </c>
    </row>
    <row r="72" spans="1:4" ht="15.6" thickTop="1" thickBot="1" x14ac:dyDescent="0.35">
      <c r="A72" s="76">
        <v>71</v>
      </c>
      <c r="B72" s="75" t="s">
        <v>78</v>
      </c>
      <c r="C72" s="75" t="s">
        <v>72</v>
      </c>
      <c r="D72" s="77">
        <v>24.9375</v>
      </c>
    </row>
    <row r="73" spans="1:4" ht="15.6" thickTop="1" thickBot="1" x14ac:dyDescent="0.35">
      <c r="A73" s="76">
        <v>72</v>
      </c>
      <c r="B73" s="75" t="s">
        <v>79</v>
      </c>
      <c r="C73" s="75" t="s">
        <v>72</v>
      </c>
      <c r="D73" s="77">
        <v>65</v>
      </c>
    </row>
    <row r="74" spans="1:4" ht="15.6" thickTop="1" thickBot="1" x14ac:dyDescent="0.35">
      <c r="A74" s="76">
        <v>73</v>
      </c>
      <c r="B74" s="75" t="s">
        <v>80</v>
      </c>
      <c r="C74" s="75" t="s">
        <v>72</v>
      </c>
      <c r="D74" s="77">
        <v>59.125</v>
      </c>
    </row>
    <row r="75" spans="1:4" ht="15.6" thickTop="1" thickBot="1" x14ac:dyDescent="0.35">
      <c r="A75" s="76">
        <v>74</v>
      </c>
      <c r="B75" s="75" t="s">
        <v>81</v>
      </c>
      <c r="C75" s="75" t="s">
        <v>72</v>
      </c>
      <c r="D75" s="77">
        <v>58.625</v>
      </c>
    </row>
    <row r="76" spans="1:4" ht="15.6" thickTop="1" thickBot="1" x14ac:dyDescent="0.35">
      <c r="A76" s="76">
        <v>75</v>
      </c>
      <c r="B76" s="75" t="s">
        <v>82</v>
      </c>
      <c r="C76" s="75" t="s">
        <v>72</v>
      </c>
      <c r="D76" s="77">
        <v>63</v>
      </c>
    </row>
    <row r="77" spans="1:4" ht="15.6" thickTop="1" thickBot="1" x14ac:dyDescent="0.35">
      <c r="A77" s="76">
        <v>76</v>
      </c>
      <c r="B77" s="75" t="s">
        <v>83</v>
      </c>
      <c r="C77" s="75" t="s">
        <v>72</v>
      </c>
      <c r="D77" s="77">
        <v>58.0625</v>
      </c>
    </row>
    <row r="78" spans="1:4" ht="15.6" thickTop="1" thickBot="1" x14ac:dyDescent="0.35">
      <c r="A78" s="76">
        <v>77</v>
      </c>
      <c r="B78" s="75" t="s">
        <v>84</v>
      </c>
      <c r="C78" s="75" t="s">
        <v>72</v>
      </c>
      <c r="D78" s="77">
        <v>47.875</v>
      </c>
    </row>
    <row r="79" spans="1:4" ht="15.6" thickTop="1" thickBot="1" x14ac:dyDescent="0.35">
      <c r="A79" s="76">
        <v>78</v>
      </c>
      <c r="B79" s="75" t="s">
        <v>85</v>
      </c>
      <c r="C79" s="75" t="s">
        <v>72</v>
      </c>
      <c r="D79" s="77">
        <v>51.125</v>
      </c>
    </row>
    <row r="80" spans="1:4" ht="15.6" thickTop="1" thickBot="1" x14ac:dyDescent="0.35">
      <c r="A80" s="76">
        <v>79</v>
      </c>
      <c r="B80" s="75" t="s">
        <v>86</v>
      </c>
      <c r="C80" s="75" t="s">
        <v>72</v>
      </c>
      <c r="D80" s="77">
        <v>47.125</v>
      </c>
    </row>
    <row r="81" spans="1:4" ht="15.6" thickTop="1" thickBot="1" x14ac:dyDescent="0.35">
      <c r="A81" s="76">
        <v>80</v>
      </c>
      <c r="B81" s="75" t="s">
        <v>87</v>
      </c>
      <c r="C81" s="75" t="s">
        <v>72</v>
      </c>
      <c r="D81" s="77">
        <v>61.1</v>
      </c>
    </row>
    <row r="82" spans="1:4" ht="15.6" thickTop="1" thickBot="1" x14ac:dyDescent="0.35">
      <c r="A82" s="76">
        <v>81</v>
      </c>
      <c r="B82" s="75" t="s">
        <v>88</v>
      </c>
      <c r="C82" s="75" t="s">
        <v>72</v>
      </c>
      <c r="D82" s="77">
        <v>63.5</v>
      </c>
    </row>
    <row r="83" spans="1:4" ht="15.6" thickTop="1" thickBot="1" x14ac:dyDescent="0.35">
      <c r="A83" s="76">
        <v>82</v>
      </c>
      <c r="B83" s="75" t="s">
        <v>89</v>
      </c>
      <c r="C83" s="75" t="s">
        <v>72</v>
      </c>
      <c r="D83" s="77">
        <v>64</v>
      </c>
    </row>
    <row r="84" spans="1:4" ht="15.6" thickTop="1" thickBot="1" x14ac:dyDescent="0.35">
      <c r="A84" s="76">
        <v>83</v>
      </c>
      <c r="B84" s="75" t="s">
        <v>90</v>
      </c>
      <c r="C84" s="75" t="s">
        <v>72</v>
      </c>
      <c r="D84" s="77">
        <v>54.5</v>
      </c>
    </row>
    <row r="85" spans="1:4" ht="15.6" thickTop="1" thickBot="1" x14ac:dyDescent="0.35">
      <c r="A85" s="76">
        <v>84</v>
      </c>
      <c r="B85" s="75" t="s">
        <v>91</v>
      </c>
      <c r="C85" s="75" t="s">
        <v>72</v>
      </c>
      <c r="D85" s="77">
        <v>64.0625</v>
      </c>
    </row>
    <row r="86" spans="1:4" ht="15.6" thickTop="1" thickBot="1" x14ac:dyDescent="0.35">
      <c r="A86" s="76">
        <v>85</v>
      </c>
      <c r="B86" s="75" t="s">
        <v>92</v>
      </c>
      <c r="C86" s="75" t="s">
        <v>72</v>
      </c>
      <c r="D86" s="77">
        <v>55.75</v>
      </c>
    </row>
    <row r="87" spans="1:4" ht="15.6" thickTop="1" thickBot="1" x14ac:dyDescent="0.35">
      <c r="A87" s="76">
        <v>86</v>
      </c>
      <c r="B87" s="75" t="s">
        <v>93</v>
      </c>
      <c r="C87" s="75" t="s">
        <v>72</v>
      </c>
      <c r="D87" s="77">
        <v>61.5</v>
      </c>
    </row>
    <row r="88" spans="1:4" ht="15.6" thickTop="1" thickBot="1" x14ac:dyDescent="0.35">
      <c r="A88" s="76">
        <v>87</v>
      </c>
      <c r="B88" s="75" t="s">
        <v>94</v>
      </c>
      <c r="C88" s="75" t="s">
        <v>72</v>
      </c>
      <c r="D88" s="77">
        <v>54.75</v>
      </c>
    </row>
    <row r="89" spans="1:4" ht="15.6" thickTop="1" thickBot="1" x14ac:dyDescent="0.35">
      <c r="A89" s="76">
        <v>88</v>
      </c>
      <c r="B89" s="75" t="s">
        <v>95</v>
      </c>
      <c r="C89" s="75" t="s">
        <v>72</v>
      </c>
      <c r="D89" s="77">
        <v>64.5</v>
      </c>
    </row>
    <row r="90" spans="1:4" ht="15.6" thickTop="1" thickBot="1" x14ac:dyDescent="0.35">
      <c r="A90" s="76">
        <v>89</v>
      </c>
      <c r="B90" s="75" t="s">
        <v>96</v>
      </c>
      <c r="C90" s="75" t="s">
        <v>97</v>
      </c>
      <c r="D90" s="77">
        <v>40.5</v>
      </c>
    </row>
    <row r="91" spans="1:4" ht="15.6" thickTop="1" thickBot="1" x14ac:dyDescent="0.35">
      <c r="A91" s="76">
        <v>90</v>
      </c>
      <c r="B91" s="75" t="s">
        <v>98</v>
      </c>
      <c r="C91" s="75" t="s">
        <v>97</v>
      </c>
      <c r="D91" s="77">
        <v>36.6875</v>
      </c>
    </row>
    <row r="92" spans="1:4" ht="15.6" thickTop="1" thickBot="1" x14ac:dyDescent="0.35">
      <c r="A92" s="76">
        <v>91</v>
      </c>
      <c r="B92" s="75" t="s">
        <v>99</v>
      </c>
      <c r="C92" s="75" t="s">
        <v>97</v>
      </c>
      <c r="D92" s="77">
        <v>47</v>
      </c>
    </row>
    <row r="93" spans="1:4" ht="15.6" thickTop="1" thickBot="1" x14ac:dyDescent="0.35">
      <c r="A93" s="76">
        <v>92</v>
      </c>
      <c r="B93" s="75" t="s">
        <v>100</v>
      </c>
      <c r="C93" s="75" t="s">
        <v>97</v>
      </c>
      <c r="D93" s="77">
        <v>55.125</v>
      </c>
    </row>
    <row r="94" spans="1:4" ht="15.6" thickTop="1" thickBot="1" x14ac:dyDescent="0.35">
      <c r="A94" s="76">
        <v>93</v>
      </c>
      <c r="B94" s="75" t="s">
        <v>101</v>
      </c>
      <c r="C94" s="75" t="s">
        <v>97</v>
      </c>
      <c r="D94" s="77">
        <v>20.25</v>
      </c>
    </row>
    <row r="95" spans="1:4" ht="15.6" thickTop="1" thickBot="1" x14ac:dyDescent="0.35">
      <c r="A95" s="76">
        <v>94</v>
      </c>
      <c r="B95" s="75" t="s">
        <v>102</v>
      </c>
      <c r="C95" s="75" t="s">
        <v>97</v>
      </c>
      <c r="D95" s="77">
        <v>12.5</v>
      </c>
    </row>
    <row r="96" spans="1:4" ht="15.6" thickTop="1" thickBot="1" x14ac:dyDescent="0.35">
      <c r="A96" s="76">
        <v>95</v>
      </c>
      <c r="B96" s="75" t="s">
        <v>103</v>
      </c>
      <c r="C96" s="75" t="s">
        <v>97</v>
      </c>
      <c r="D96" s="77">
        <v>53.6875</v>
      </c>
    </row>
    <row r="97" spans="1:4" ht="15.6" thickTop="1" thickBot="1" x14ac:dyDescent="0.35">
      <c r="A97" s="76">
        <v>96</v>
      </c>
      <c r="B97" s="75" t="s">
        <v>104</v>
      </c>
      <c r="C97" s="75" t="s">
        <v>97</v>
      </c>
      <c r="D97" s="77">
        <v>35.5</v>
      </c>
    </row>
    <row r="98" spans="1:4" ht="15.6" thickTop="1" thickBot="1" x14ac:dyDescent="0.35">
      <c r="A98" s="76">
        <v>97</v>
      </c>
      <c r="B98" s="75" t="s">
        <v>105</v>
      </c>
      <c r="C98" s="75" t="s">
        <v>97</v>
      </c>
      <c r="D98" s="77">
        <v>52.75</v>
      </c>
    </row>
    <row r="99" spans="1:4" ht="15.6" thickTop="1" thickBot="1" x14ac:dyDescent="0.35">
      <c r="A99" s="76">
        <v>98</v>
      </c>
      <c r="B99" s="75" t="s">
        <v>106</v>
      </c>
      <c r="C99" s="75" t="s">
        <v>97</v>
      </c>
      <c r="D99" s="77">
        <v>46.625</v>
      </c>
    </row>
    <row r="100" spans="1:4" ht="15.6" thickTop="1" thickBot="1" x14ac:dyDescent="0.35">
      <c r="A100" s="76">
        <v>99</v>
      </c>
      <c r="B100" s="75" t="s">
        <v>107</v>
      </c>
      <c r="C100" s="75" t="s">
        <v>97</v>
      </c>
      <c r="D100" s="77">
        <v>55.25</v>
      </c>
    </row>
    <row r="101" spans="1:4" ht="15.6" thickTop="1" thickBot="1" x14ac:dyDescent="0.35">
      <c r="A101" s="76">
        <v>100</v>
      </c>
      <c r="B101" s="75" t="s">
        <v>108</v>
      </c>
      <c r="C101" s="75" t="s">
        <v>97</v>
      </c>
      <c r="D101" s="77">
        <v>41.9375</v>
      </c>
    </row>
    <row r="102" spans="1:4" ht="15.6" thickTop="1" thickBot="1" x14ac:dyDescent="0.35">
      <c r="A102" s="76">
        <v>101</v>
      </c>
      <c r="B102" s="75" t="s">
        <v>109</v>
      </c>
      <c r="C102" s="75" t="s">
        <v>97</v>
      </c>
      <c r="D102" s="77">
        <v>60.375</v>
      </c>
    </row>
    <row r="103" spans="1:4" ht="15.6" thickTop="1" thickBot="1" x14ac:dyDescent="0.35">
      <c r="A103" s="76">
        <v>102</v>
      </c>
      <c r="B103" s="75" t="s">
        <v>110</v>
      </c>
      <c r="C103" s="75" t="s">
        <v>97</v>
      </c>
      <c r="D103" s="77">
        <v>18.9375</v>
      </c>
    </row>
    <row r="104" spans="1:4" ht="15.6" thickTop="1" thickBot="1" x14ac:dyDescent="0.35">
      <c r="A104" s="76">
        <v>103</v>
      </c>
      <c r="B104" s="75" t="s">
        <v>111</v>
      </c>
      <c r="C104" s="75" t="s">
        <v>97</v>
      </c>
      <c r="D104" s="77">
        <v>25.3125</v>
      </c>
    </row>
    <row r="105" spans="1:4" ht="15.6" thickTop="1" thickBot="1" x14ac:dyDescent="0.35">
      <c r="A105" s="76">
        <v>104</v>
      </c>
      <c r="B105" s="75" t="s">
        <v>112</v>
      </c>
      <c r="C105" s="75" t="s">
        <v>97</v>
      </c>
      <c r="D105" s="77">
        <v>28.4375</v>
      </c>
    </row>
    <row r="106" spans="1:4" ht="15.6" thickTop="1" thickBot="1" x14ac:dyDescent="0.35">
      <c r="A106" s="76">
        <v>105</v>
      </c>
      <c r="B106" s="75" t="s">
        <v>113</v>
      </c>
      <c r="C106" s="75" t="s">
        <v>114</v>
      </c>
      <c r="D106" s="77">
        <v>43.625</v>
      </c>
    </row>
    <row r="107" spans="1:4" ht="15.6" thickTop="1" thickBot="1" x14ac:dyDescent="0.35">
      <c r="A107" s="76">
        <v>106</v>
      </c>
      <c r="B107" s="75" t="s">
        <v>115</v>
      </c>
      <c r="C107" s="75" t="s">
        <v>114</v>
      </c>
      <c r="D107" s="77">
        <v>52.5625</v>
      </c>
    </row>
    <row r="108" spans="1:4" ht="15.6" thickTop="1" thickBot="1" x14ac:dyDescent="0.35">
      <c r="A108" s="76">
        <v>107</v>
      </c>
      <c r="B108" s="75" t="s">
        <v>116</v>
      </c>
      <c r="C108" s="75" t="s">
        <v>114</v>
      </c>
      <c r="D108" s="77">
        <v>46</v>
      </c>
    </row>
    <row r="109" spans="1:4" ht="15.6" thickTop="1" thickBot="1" x14ac:dyDescent="0.35">
      <c r="A109" s="76">
        <v>108</v>
      </c>
      <c r="B109" s="75" t="s">
        <v>117</v>
      </c>
      <c r="C109" s="75" t="s">
        <v>114</v>
      </c>
      <c r="D109" s="77">
        <v>53.875</v>
      </c>
    </row>
    <row r="110" spans="1:4" ht="15.6" thickTop="1" thickBot="1" x14ac:dyDescent="0.35">
      <c r="A110" s="76">
        <v>109</v>
      </c>
      <c r="B110" s="75" t="s">
        <v>118</v>
      </c>
      <c r="C110" s="75" t="s">
        <v>114</v>
      </c>
      <c r="D110" s="77">
        <v>52.5</v>
      </c>
    </row>
    <row r="111" spans="1:4" ht="15.6" thickTop="1" thickBot="1" x14ac:dyDescent="0.35">
      <c r="A111" s="76">
        <v>110</v>
      </c>
      <c r="B111" s="75" t="s">
        <v>119</v>
      </c>
      <c r="C111" s="75" t="s">
        <v>114</v>
      </c>
      <c r="D111" s="77">
        <v>37.1875</v>
      </c>
    </row>
    <row r="112" spans="1:4" ht="15.6" thickTop="1" thickBot="1" x14ac:dyDescent="0.35">
      <c r="A112" s="76">
        <v>111</v>
      </c>
      <c r="B112" s="75" t="s">
        <v>120</v>
      </c>
      <c r="C112" s="75" t="s">
        <v>114</v>
      </c>
      <c r="D112" s="77">
        <v>53.4375</v>
      </c>
    </row>
    <row r="113" spans="1:4" ht="15.6" thickTop="1" thickBot="1" x14ac:dyDescent="0.35">
      <c r="A113" s="76">
        <v>112</v>
      </c>
      <c r="B113" s="75" t="s">
        <v>121</v>
      </c>
      <c r="C113" s="75" t="s">
        <v>114</v>
      </c>
      <c r="D113" s="77">
        <v>51.1</v>
      </c>
    </row>
    <row r="114" spans="1:4" ht="15.6" thickTop="1" thickBot="1" x14ac:dyDescent="0.35">
      <c r="A114" s="76">
        <v>113</v>
      </c>
      <c r="B114" s="75" t="s">
        <v>122</v>
      </c>
      <c r="C114" s="75" t="s">
        <v>114</v>
      </c>
      <c r="D114" s="77">
        <v>41.6875</v>
      </c>
    </row>
    <row r="115" spans="1:4" ht="15.6" thickTop="1" thickBot="1" x14ac:dyDescent="0.35">
      <c r="A115" s="76">
        <v>114</v>
      </c>
      <c r="B115" s="75" t="s">
        <v>123</v>
      </c>
      <c r="C115" s="75" t="s">
        <v>114</v>
      </c>
      <c r="D115" s="77">
        <v>35.25</v>
      </c>
    </row>
    <row r="116" spans="1:4" ht="15.6" thickTop="1" thickBot="1" x14ac:dyDescent="0.35">
      <c r="A116" s="76">
        <v>115</v>
      </c>
      <c r="B116" s="75" t="s">
        <v>124</v>
      </c>
      <c r="C116" s="75" t="s">
        <v>114</v>
      </c>
      <c r="D116" s="77">
        <v>51.625</v>
      </c>
    </row>
    <row r="117" spans="1:4" ht="15.6" thickTop="1" thickBot="1" x14ac:dyDescent="0.35">
      <c r="A117" s="76">
        <v>116</v>
      </c>
      <c r="B117" s="75" t="s">
        <v>125</v>
      </c>
      <c r="C117" s="75" t="s">
        <v>114</v>
      </c>
      <c r="D117" s="77">
        <v>35.25</v>
      </c>
    </row>
    <row r="118" spans="1:4" ht="15.6" thickTop="1" thickBot="1" x14ac:dyDescent="0.35">
      <c r="A118" s="76">
        <v>117</v>
      </c>
      <c r="B118" s="75" t="s">
        <v>126</v>
      </c>
      <c r="C118" s="75" t="s">
        <v>114</v>
      </c>
      <c r="D118" s="77">
        <v>49.75</v>
      </c>
    </row>
    <row r="119" spans="1:4" ht="15.6" thickTop="1" thickBot="1" x14ac:dyDescent="0.35">
      <c r="A119" s="76">
        <v>118</v>
      </c>
      <c r="B119" s="75" t="s">
        <v>127</v>
      </c>
      <c r="C119" s="75" t="s">
        <v>114</v>
      </c>
      <c r="D119" s="77">
        <v>46</v>
      </c>
    </row>
    <row r="120" spans="1:4" ht="15.6" thickTop="1" thickBot="1" x14ac:dyDescent="0.35">
      <c r="A120" s="76">
        <v>119</v>
      </c>
      <c r="B120" s="75" t="s">
        <v>128</v>
      </c>
      <c r="C120" s="75" t="s">
        <v>114</v>
      </c>
      <c r="D120" s="77">
        <v>45.0625</v>
      </c>
    </row>
    <row r="121" spans="1:4" ht="15.6" thickTop="1" thickBot="1" x14ac:dyDescent="0.35">
      <c r="A121" s="76">
        <v>120</v>
      </c>
      <c r="B121" s="75" t="s">
        <v>129</v>
      </c>
      <c r="C121" s="75" t="s">
        <v>114</v>
      </c>
      <c r="D121" s="77">
        <v>45.5</v>
      </c>
    </row>
    <row r="122" spans="1:4" ht="15.6" thickTop="1" thickBot="1" x14ac:dyDescent="0.35">
      <c r="A122" s="76">
        <v>121</v>
      </c>
      <c r="B122" s="75" t="s">
        <v>130</v>
      </c>
      <c r="C122" s="75" t="s">
        <v>114</v>
      </c>
      <c r="D122" s="77">
        <v>52.125</v>
      </c>
    </row>
    <row r="123" spans="1:4" ht="15.6" thickTop="1" thickBot="1" x14ac:dyDescent="0.35">
      <c r="A123" s="76">
        <v>122</v>
      </c>
      <c r="B123" s="75" t="s">
        <v>131</v>
      </c>
      <c r="C123" s="75" t="s">
        <v>114</v>
      </c>
      <c r="D123" s="77">
        <v>35.375</v>
      </c>
    </row>
    <row r="124" spans="1:4" ht="15.6" thickTop="1" thickBot="1" x14ac:dyDescent="0.35">
      <c r="A124" s="76">
        <v>123</v>
      </c>
      <c r="B124" s="75" t="s">
        <v>132</v>
      </c>
      <c r="C124" s="75" t="s">
        <v>114</v>
      </c>
      <c r="D124" s="77">
        <v>36.5</v>
      </c>
    </row>
    <row r="125" spans="1:4" ht="15.6" thickTop="1" thickBot="1" x14ac:dyDescent="0.35">
      <c r="A125" s="76">
        <v>124</v>
      </c>
      <c r="B125" s="75" t="s">
        <v>133</v>
      </c>
      <c r="C125" s="75" t="s">
        <v>114</v>
      </c>
      <c r="D125" s="77">
        <v>46.875</v>
      </c>
    </row>
    <row r="126" spans="1:4" ht="15.6" thickTop="1" thickBot="1" x14ac:dyDescent="0.35">
      <c r="A126" s="76">
        <v>125</v>
      </c>
      <c r="B126" s="75" t="s">
        <v>134</v>
      </c>
      <c r="C126" s="75" t="s">
        <v>135</v>
      </c>
      <c r="D126" s="77">
        <v>62.125</v>
      </c>
    </row>
    <row r="127" spans="1:4" ht="15.6" thickTop="1" thickBot="1" x14ac:dyDescent="0.35">
      <c r="A127" s="76">
        <v>126</v>
      </c>
      <c r="B127" s="75" t="s">
        <v>136</v>
      </c>
      <c r="C127" s="75" t="s">
        <v>135</v>
      </c>
      <c r="D127" s="77">
        <v>58.0625</v>
      </c>
    </row>
    <row r="128" spans="1:4" ht="15.6" thickTop="1" thickBot="1" x14ac:dyDescent="0.35">
      <c r="A128" s="76">
        <v>127</v>
      </c>
      <c r="B128" s="75" t="s">
        <v>137</v>
      </c>
      <c r="C128" s="75" t="s">
        <v>135</v>
      </c>
      <c r="D128" s="77">
        <v>42.625</v>
      </c>
    </row>
    <row r="129" spans="1:4" ht="15.6" thickTop="1" thickBot="1" x14ac:dyDescent="0.35">
      <c r="A129" s="76">
        <v>128</v>
      </c>
      <c r="B129" s="75" t="s">
        <v>138</v>
      </c>
      <c r="C129" s="75" t="s">
        <v>135</v>
      </c>
      <c r="D129" s="77">
        <v>40.5</v>
      </c>
    </row>
    <row r="130" spans="1:4" ht="15.6" thickTop="1" thickBot="1" x14ac:dyDescent="0.35">
      <c r="A130" s="76">
        <v>129</v>
      </c>
      <c r="B130" s="75" t="s">
        <v>139</v>
      </c>
      <c r="C130" s="75" t="s">
        <v>135</v>
      </c>
      <c r="D130" s="77">
        <v>43.6875</v>
      </c>
    </row>
    <row r="131" spans="1:4" ht="15.6" thickTop="1" thickBot="1" x14ac:dyDescent="0.35">
      <c r="A131" s="76">
        <v>130</v>
      </c>
      <c r="B131" s="75" t="s">
        <v>140</v>
      </c>
      <c r="C131" s="75" t="s">
        <v>135</v>
      </c>
      <c r="D131" s="77">
        <v>50.25</v>
      </c>
    </row>
    <row r="132" spans="1:4" ht="15.6" thickTop="1" thickBot="1" x14ac:dyDescent="0.35">
      <c r="A132" s="76">
        <v>131</v>
      </c>
      <c r="B132" s="75" t="s">
        <v>141</v>
      </c>
      <c r="C132" s="75" t="s">
        <v>135</v>
      </c>
      <c r="D132" s="77">
        <v>46.8125</v>
      </c>
    </row>
    <row r="133" spans="1:4" ht="15.6" thickTop="1" thickBot="1" x14ac:dyDescent="0.35">
      <c r="A133" s="76">
        <v>132</v>
      </c>
      <c r="B133" s="75" t="s">
        <v>142</v>
      </c>
      <c r="C133" s="75" t="s">
        <v>135</v>
      </c>
      <c r="D133" s="77">
        <v>55.125</v>
      </c>
    </row>
    <row r="134" spans="1:4" ht="15.6" thickTop="1" thickBot="1" x14ac:dyDescent="0.35">
      <c r="A134" s="76">
        <v>133</v>
      </c>
      <c r="B134" s="75" t="s">
        <v>143</v>
      </c>
      <c r="C134" s="75" t="s">
        <v>135</v>
      </c>
      <c r="D134" s="77">
        <v>40.1875</v>
      </c>
    </row>
    <row r="135" spans="1:4" ht="15.6" thickTop="1" thickBot="1" x14ac:dyDescent="0.35">
      <c r="A135" s="76">
        <v>134</v>
      </c>
      <c r="B135" s="75" t="s">
        <v>144</v>
      </c>
      <c r="C135" s="75" t="s">
        <v>135</v>
      </c>
      <c r="D135" s="77">
        <v>29</v>
      </c>
    </row>
    <row r="136" spans="1:4" ht="15.6" thickTop="1" thickBot="1" x14ac:dyDescent="0.35">
      <c r="A136" s="76">
        <v>135</v>
      </c>
      <c r="B136" s="75" t="s">
        <v>145</v>
      </c>
      <c r="C136" s="75" t="s">
        <v>135</v>
      </c>
      <c r="D136" s="77">
        <v>53.25</v>
      </c>
    </row>
    <row r="137" spans="1:4" ht="15.6" thickTop="1" thickBot="1" x14ac:dyDescent="0.35">
      <c r="A137" s="76">
        <v>136</v>
      </c>
      <c r="B137" s="75" t="s">
        <v>146</v>
      </c>
      <c r="C137" s="75" t="s">
        <v>135</v>
      </c>
      <c r="D137" s="77">
        <v>54</v>
      </c>
    </row>
    <row r="138" spans="1:4" ht="15.6" thickTop="1" thickBot="1" x14ac:dyDescent="0.35">
      <c r="A138" s="76">
        <v>137</v>
      </c>
      <c r="B138" s="75" t="s">
        <v>147</v>
      </c>
      <c r="C138" s="75" t="s">
        <v>135</v>
      </c>
      <c r="D138" s="77">
        <v>31.4</v>
      </c>
    </row>
    <row r="139" spans="1:4" ht="15.6" thickTop="1" thickBot="1" x14ac:dyDescent="0.35">
      <c r="A139" s="76">
        <v>138</v>
      </c>
      <c r="B139" s="75" t="s">
        <v>148</v>
      </c>
      <c r="C139" s="75" t="s">
        <v>135</v>
      </c>
      <c r="D139" s="77">
        <v>41.5</v>
      </c>
    </row>
    <row r="140" spans="1:4" ht="15.6" thickTop="1" thickBot="1" x14ac:dyDescent="0.35">
      <c r="A140" s="76">
        <v>139</v>
      </c>
      <c r="B140" s="75" t="s">
        <v>149</v>
      </c>
      <c r="C140" s="75" t="s">
        <v>135</v>
      </c>
      <c r="D140" s="77">
        <v>63</v>
      </c>
    </row>
    <row r="141" spans="1:4" ht="15.6" thickTop="1" thickBot="1" x14ac:dyDescent="0.35">
      <c r="A141" s="76">
        <v>140</v>
      </c>
      <c r="B141" s="75" t="s">
        <v>150</v>
      </c>
      <c r="C141" s="75" t="s">
        <v>135</v>
      </c>
      <c r="D141" s="77">
        <v>47.875</v>
      </c>
    </row>
    <row r="142" spans="1:4" ht="15.6" thickTop="1" thickBot="1" x14ac:dyDescent="0.35">
      <c r="A142" s="76">
        <v>141</v>
      </c>
      <c r="B142" s="75" t="s">
        <v>151</v>
      </c>
      <c r="C142" s="75" t="s">
        <v>135</v>
      </c>
      <c r="D142" s="77">
        <v>56.1875</v>
      </c>
    </row>
    <row r="143" spans="1:4" ht="15.6" thickTop="1" thickBot="1" x14ac:dyDescent="0.35">
      <c r="A143" s="76">
        <v>142</v>
      </c>
      <c r="B143" s="75" t="s">
        <v>152</v>
      </c>
      <c r="C143" s="75" t="s">
        <v>135</v>
      </c>
      <c r="D143" s="77">
        <v>46.4375</v>
      </c>
    </row>
    <row r="144" spans="1:4" ht="15.6" thickTop="1" thickBot="1" x14ac:dyDescent="0.35">
      <c r="A144" s="76">
        <v>143</v>
      </c>
      <c r="B144" s="75" t="s">
        <v>153</v>
      </c>
      <c r="C144" s="75" t="s">
        <v>135</v>
      </c>
      <c r="D144" s="77">
        <v>61.5</v>
      </c>
    </row>
    <row r="145" spans="1:4" ht="15.6" thickTop="1" thickBot="1" x14ac:dyDescent="0.35">
      <c r="A145" s="76">
        <v>144</v>
      </c>
      <c r="B145" s="75" t="s">
        <v>154</v>
      </c>
      <c r="C145" s="75" t="s">
        <v>135</v>
      </c>
      <c r="D145" s="77">
        <v>53.3125</v>
      </c>
    </row>
    <row r="146" spans="1:4" ht="15.6" thickTop="1" thickBot="1" x14ac:dyDescent="0.35">
      <c r="A146" s="76">
        <v>145</v>
      </c>
      <c r="B146" s="75" t="s">
        <v>155</v>
      </c>
      <c r="C146" s="75" t="s">
        <v>135</v>
      </c>
      <c r="D146" s="77">
        <v>55.5</v>
      </c>
    </row>
    <row r="147" spans="1:4" ht="15.6" thickTop="1" thickBot="1" x14ac:dyDescent="0.35">
      <c r="A147" s="76">
        <v>146</v>
      </c>
      <c r="B147" s="75" t="s">
        <v>156</v>
      </c>
      <c r="C147" s="75" t="s">
        <v>135</v>
      </c>
      <c r="D147" s="77">
        <v>45.3125</v>
      </c>
    </row>
    <row r="148" spans="1:4" ht="15.6" thickTop="1" thickBot="1" x14ac:dyDescent="0.35">
      <c r="A148" s="76">
        <v>147</v>
      </c>
      <c r="B148" s="75" t="s">
        <v>157</v>
      </c>
      <c r="C148" s="75" t="s">
        <v>158</v>
      </c>
      <c r="D148" s="77">
        <v>37</v>
      </c>
    </row>
    <row r="149" spans="1:4" ht="15.6" thickTop="1" thickBot="1" x14ac:dyDescent="0.35">
      <c r="A149" s="76">
        <v>148</v>
      </c>
      <c r="B149" s="75" t="s">
        <v>159</v>
      </c>
      <c r="C149" s="75" t="s">
        <v>158</v>
      </c>
      <c r="D149" s="77">
        <v>32</v>
      </c>
    </row>
    <row r="150" spans="1:4" ht="15.6" thickTop="1" thickBot="1" x14ac:dyDescent="0.35">
      <c r="A150" s="76">
        <v>149</v>
      </c>
      <c r="B150" s="75" t="s">
        <v>160</v>
      </c>
      <c r="C150" s="75" t="s">
        <v>158</v>
      </c>
      <c r="D150" s="77">
        <v>0</v>
      </c>
    </row>
    <row r="151" spans="1:4" ht="15.6" thickTop="1" thickBot="1" x14ac:dyDescent="0.35">
      <c r="A151" s="76">
        <v>150</v>
      </c>
      <c r="B151" s="75" t="s">
        <v>161</v>
      </c>
      <c r="C151" s="75" t="s">
        <v>158</v>
      </c>
      <c r="D151" s="77">
        <v>56.75</v>
      </c>
    </row>
    <row r="152" spans="1:4" ht="15.6" thickTop="1" thickBot="1" x14ac:dyDescent="0.35">
      <c r="A152" s="76">
        <v>151</v>
      </c>
      <c r="B152" s="75" t="s">
        <v>162</v>
      </c>
      <c r="C152" s="75" t="s">
        <v>158</v>
      </c>
      <c r="D152" s="77">
        <v>39.875</v>
      </c>
    </row>
    <row r="153" spans="1:4" ht="15.6" thickTop="1" thickBot="1" x14ac:dyDescent="0.35">
      <c r="A153" s="76">
        <v>152</v>
      </c>
      <c r="B153" s="75" t="s">
        <v>163</v>
      </c>
      <c r="C153" s="75" t="s">
        <v>158</v>
      </c>
      <c r="D153" s="77">
        <v>42.875</v>
      </c>
    </row>
    <row r="154" spans="1:4" ht="15.6" thickTop="1" thickBot="1" x14ac:dyDescent="0.35">
      <c r="A154" s="76">
        <v>153</v>
      </c>
      <c r="B154" s="75" t="s">
        <v>164</v>
      </c>
      <c r="C154" s="75" t="s">
        <v>158</v>
      </c>
      <c r="D154" s="77">
        <v>14.25</v>
      </c>
    </row>
    <row r="155" spans="1:4" ht="15.6" thickTop="1" thickBot="1" x14ac:dyDescent="0.35">
      <c r="A155" s="76">
        <v>154</v>
      </c>
      <c r="B155" s="75" t="s">
        <v>165</v>
      </c>
      <c r="C155" s="75" t="s">
        <v>158</v>
      </c>
      <c r="D155" s="77">
        <v>29.75</v>
      </c>
    </row>
    <row r="156" spans="1:4" ht="15.6" thickTop="1" thickBot="1" x14ac:dyDescent="0.35">
      <c r="A156" s="76">
        <v>155</v>
      </c>
      <c r="B156" s="75" t="s">
        <v>166</v>
      </c>
      <c r="C156" s="75" t="s">
        <v>158</v>
      </c>
      <c r="D156" s="77">
        <v>43.4</v>
      </c>
    </row>
    <row r="157" spans="1:4" ht="15.6" thickTop="1" thickBot="1" x14ac:dyDescent="0.35">
      <c r="A157" s="76">
        <v>156</v>
      </c>
      <c r="B157" s="75" t="s">
        <v>167</v>
      </c>
      <c r="C157" s="75" t="s">
        <v>158</v>
      </c>
      <c r="D157" s="77">
        <v>41</v>
      </c>
    </row>
    <row r="158" spans="1:4" ht="15.6" thickTop="1" thickBot="1" x14ac:dyDescent="0.35">
      <c r="A158" s="76">
        <v>157</v>
      </c>
      <c r="B158" s="75" t="s">
        <v>168</v>
      </c>
      <c r="C158" s="75" t="s">
        <v>158</v>
      </c>
      <c r="D158" s="77">
        <v>24.6875</v>
      </c>
    </row>
    <row r="159" spans="1:4" ht="15.6" thickTop="1" thickBot="1" x14ac:dyDescent="0.35">
      <c r="A159" s="76">
        <v>158</v>
      </c>
      <c r="B159" s="75" t="s">
        <v>169</v>
      </c>
      <c r="C159" s="75" t="s">
        <v>158</v>
      </c>
      <c r="D159" s="77">
        <v>49.5</v>
      </c>
    </row>
    <row r="160" spans="1:4" ht="15.6" thickTop="1" thickBot="1" x14ac:dyDescent="0.35">
      <c r="A160" s="76">
        <v>159</v>
      </c>
      <c r="B160" s="75" t="s">
        <v>170</v>
      </c>
      <c r="C160" s="75" t="s">
        <v>158</v>
      </c>
      <c r="D160" s="77">
        <v>43.625</v>
      </c>
    </row>
    <row r="161" spans="1:4" ht="15.6" thickTop="1" thickBot="1" x14ac:dyDescent="0.35">
      <c r="A161" s="76">
        <v>160</v>
      </c>
      <c r="B161" s="75" t="s">
        <v>171</v>
      </c>
      <c r="C161" s="75" t="s">
        <v>158</v>
      </c>
      <c r="D161" s="77">
        <v>43.5</v>
      </c>
    </row>
    <row r="162" spans="1:4" ht="15.6" thickTop="1" thickBot="1" x14ac:dyDescent="0.35">
      <c r="A162" s="76">
        <v>161</v>
      </c>
      <c r="B162" s="75" t="s">
        <v>172</v>
      </c>
      <c r="C162" s="75" t="s">
        <v>173</v>
      </c>
      <c r="D162" s="77">
        <v>42.375</v>
      </c>
    </row>
    <row r="163" spans="1:4" ht="15.6" thickTop="1" thickBot="1" x14ac:dyDescent="0.35">
      <c r="A163" s="76">
        <v>162</v>
      </c>
      <c r="B163" s="75" t="s">
        <v>174</v>
      </c>
      <c r="C163" s="75" t="s">
        <v>173</v>
      </c>
      <c r="D163" s="77">
        <v>42.625</v>
      </c>
    </row>
    <row r="164" spans="1:4" ht="15.6" thickTop="1" thickBot="1" x14ac:dyDescent="0.35">
      <c r="A164" s="76">
        <v>163</v>
      </c>
      <c r="B164" s="75" t="s">
        <v>175</v>
      </c>
      <c r="C164" s="75" t="s">
        <v>173</v>
      </c>
      <c r="D164" s="77">
        <v>54.9</v>
      </c>
    </row>
    <row r="165" spans="1:4" ht="15.6" thickTop="1" thickBot="1" x14ac:dyDescent="0.35">
      <c r="A165" s="76">
        <v>164</v>
      </c>
      <c r="B165" s="75" t="s">
        <v>176</v>
      </c>
      <c r="C165" s="75" t="s">
        <v>173</v>
      </c>
      <c r="D165" s="77">
        <v>42.625</v>
      </c>
    </row>
    <row r="166" spans="1:4" ht="15.6" thickTop="1" thickBot="1" x14ac:dyDescent="0.35">
      <c r="A166" s="76">
        <v>165</v>
      </c>
      <c r="B166" s="75" t="s">
        <v>177</v>
      </c>
      <c r="C166" s="75" t="s">
        <v>173</v>
      </c>
      <c r="D166" s="77">
        <v>45.5625</v>
      </c>
    </row>
    <row r="167" spans="1:4" ht="15.6" thickTop="1" thickBot="1" x14ac:dyDescent="0.35">
      <c r="A167" s="76">
        <v>166</v>
      </c>
      <c r="B167" s="75" t="s">
        <v>178</v>
      </c>
      <c r="C167" s="75" t="s">
        <v>173</v>
      </c>
      <c r="D167" s="77">
        <v>46.75</v>
      </c>
    </row>
    <row r="168" spans="1:4" ht="15.6" thickTop="1" thickBot="1" x14ac:dyDescent="0.35">
      <c r="A168" s="76">
        <v>167</v>
      </c>
      <c r="B168" s="75" t="s">
        <v>179</v>
      </c>
      <c r="C168" s="75" t="s">
        <v>173</v>
      </c>
      <c r="D168" s="77">
        <v>45.375</v>
      </c>
    </row>
    <row r="169" spans="1:4" ht="15.6" thickTop="1" thickBot="1" x14ac:dyDescent="0.35">
      <c r="A169" s="76">
        <v>168</v>
      </c>
      <c r="B169" s="75" t="s">
        <v>180</v>
      </c>
      <c r="C169" s="75" t="s">
        <v>173</v>
      </c>
      <c r="D169" s="77">
        <v>48.875</v>
      </c>
    </row>
    <row r="170" spans="1:4" ht="15.6" thickTop="1" thickBot="1" x14ac:dyDescent="0.35">
      <c r="A170" s="76">
        <v>169</v>
      </c>
      <c r="B170" s="75" t="s">
        <v>181</v>
      </c>
      <c r="C170" s="75" t="s">
        <v>173</v>
      </c>
      <c r="D170" s="77">
        <v>55</v>
      </c>
    </row>
    <row r="171" spans="1:4" ht="15.6" thickTop="1" thickBot="1" x14ac:dyDescent="0.35">
      <c r="A171" s="76">
        <v>170</v>
      </c>
      <c r="B171" s="75" t="s">
        <v>182</v>
      </c>
      <c r="C171" s="75" t="s">
        <v>173</v>
      </c>
      <c r="D171" s="77">
        <v>45.75</v>
      </c>
    </row>
    <row r="172" spans="1:4" ht="15.6" thickTop="1" thickBot="1" x14ac:dyDescent="0.35">
      <c r="A172" s="76">
        <v>171</v>
      </c>
      <c r="B172" s="75" t="s">
        <v>183</v>
      </c>
      <c r="C172" s="75" t="s">
        <v>173</v>
      </c>
      <c r="D172" s="77">
        <v>42.1875</v>
      </c>
    </row>
    <row r="173" spans="1:4" ht="15.6" thickTop="1" thickBot="1" x14ac:dyDescent="0.35">
      <c r="A173" s="76">
        <v>172</v>
      </c>
      <c r="B173" s="75" t="s">
        <v>184</v>
      </c>
      <c r="C173" s="75" t="s">
        <v>173</v>
      </c>
      <c r="D173" s="77">
        <v>29.9375</v>
      </c>
    </row>
    <row r="174" spans="1:4" ht="15.6" thickTop="1" thickBot="1" x14ac:dyDescent="0.35">
      <c r="A174" s="76">
        <v>173</v>
      </c>
      <c r="B174" s="75" t="s">
        <v>185</v>
      </c>
      <c r="C174" s="75" t="s">
        <v>173</v>
      </c>
      <c r="D174" s="77">
        <v>34.875</v>
      </c>
    </row>
    <row r="175" spans="1:4" ht="15.6" thickTop="1" thickBot="1" x14ac:dyDescent="0.35">
      <c r="A175" s="76">
        <v>174</v>
      </c>
      <c r="B175" s="75" t="s">
        <v>186</v>
      </c>
      <c r="C175" s="75" t="s">
        <v>173</v>
      </c>
      <c r="D175" s="77">
        <v>44.3125</v>
      </c>
    </row>
    <row r="176" spans="1:4" ht="15.6" thickTop="1" thickBot="1" x14ac:dyDescent="0.35">
      <c r="A176" s="76">
        <v>175</v>
      </c>
      <c r="B176" s="75" t="s">
        <v>187</v>
      </c>
      <c r="C176" s="75" t="s">
        <v>173</v>
      </c>
      <c r="D176" s="77">
        <v>52.5</v>
      </c>
    </row>
    <row r="177" spans="1:4" ht="15.6" thickTop="1" thickBot="1" x14ac:dyDescent="0.35">
      <c r="A177" s="76">
        <v>176</v>
      </c>
      <c r="B177" s="75" t="s">
        <v>188</v>
      </c>
      <c r="C177" s="75" t="s">
        <v>173</v>
      </c>
      <c r="D177" s="77">
        <v>51.0625</v>
      </c>
    </row>
    <row r="178" spans="1:4" ht="15.6" thickTop="1" thickBot="1" x14ac:dyDescent="0.35">
      <c r="A178" s="76">
        <v>177</v>
      </c>
      <c r="B178" s="75" t="s">
        <v>189</v>
      </c>
      <c r="C178" s="75" t="s">
        <v>173</v>
      </c>
      <c r="D178" s="77">
        <v>48</v>
      </c>
    </row>
    <row r="179" spans="1:4" ht="15" thickTop="1" x14ac:dyDescent="0.3"/>
  </sheetData>
  <pageMargins left="0.7" right="0.7" top="0.75" bottom="0.75" header="0.3" footer="0.3"/>
  <pageSetup orientation="portrait" r:id="rId1"/>
  <headerFooter>
    <oddHeader>&amp;LPage &amp;P of &amp;N&amp;C&amp;F&amp;R&amp;G</oddHeader>
    <oddFooter>&amp;L&amp;D &amp;T&amp;C&amp;Z&amp;F</oddFoot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C1026-6823-435B-8141-5A3315B740E8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Introduction</vt:lpstr>
      <vt:lpstr>Freeze Panes</vt:lpstr>
      <vt:lpstr>Formating</vt:lpstr>
      <vt:lpstr>Borders</vt:lpstr>
      <vt:lpstr>Sheet1</vt:lpstr>
      <vt:lpstr>Conditional Formating-1</vt:lpstr>
      <vt:lpstr>conditional formating-2</vt:lpstr>
      <vt:lpstr>Formulas &amp; Functions 1</vt:lpstr>
      <vt:lpstr>Formulas&amp;Functions</vt:lpstr>
      <vt:lpstr>Formula&amp;Function3</vt:lpstr>
      <vt:lpstr>Data Validation &amp; Drop Down</vt:lpstr>
      <vt:lpstr>Header &amp; Footer</vt:lpstr>
      <vt:lpstr>Protecting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THEOPHILUS OFORI</dc:creator>
  <cp:lastModifiedBy>THEOPHILUS OFORI</cp:lastModifiedBy>
  <cp:lastPrinted>2025-06-08T00:25:02Z</cp:lastPrinted>
  <dcterms:created xsi:type="dcterms:W3CDTF">2025-04-02T21:13:58Z</dcterms:created>
  <dcterms:modified xsi:type="dcterms:W3CDTF">2025-06-08T01:08:36Z</dcterms:modified>
</cp:coreProperties>
</file>